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8_{33D3DE53-4A7B-4550-BBA6-A92F9EC74AFC}" xr6:coauthVersionLast="47" xr6:coauthVersionMax="47" xr10:uidLastSave="{00000000-0000-0000-0000-000000000000}"/>
  <bookViews>
    <workbookView xWindow="-120" yWindow="-120" windowWidth="20730" windowHeight="11160" tabRatio="942" firstSheet="3" activeTab="9" xr2:uid="{00000000-000D-0000-FFFF-FFFF00000000}"/>
  </bookViews>
  <sheets>
    <sheet name="index" sheetId="1" state="hidden" r:id="rId1"/>
    <sheet name="dashboard" sheetId="2" state="hidden" r:id="rId2"/>
    <sheet name="batches" sheetId="3" state="hidden" r:id="rId3"/>
    <sheet name="input_daily" sheetId="4" r:id="rId4"/>
    <sheet name="moisture_daily" sheetId="5" r:id="rId5"/>
    <sheet name="input-week" sheetId="6" state="hidden" r:id="rId6"/>
    <sheet name="output" sheetId="7" state="hidden" r:id="rId7"/>
    <sheet name="wieght_report" sheetId="8" r:id="rId8"/>
    <sheet name="ct_report" sheetId="9" state="hidden" r:id="rId9"/>
    <sheet name="scrap_report" sheetId="10" r:id="rId10"/>
    <sheet name="scrap_days" sheetId="11" r:id="rId11"/>
    <sheet name="scrap_type_machines" sheetId="12" r:id="rId12"/>
    <sheet name="material_daily_silo" sheetId="13" r:id="rId13"/>
    <sheet name="scrap_machine" sheetId="14" state="hidden" r:id="rId14"/>
    <sheet name="scrap_machine_yearly" sheetId="15" state="hidden" r:id="rId15"/>
    <sheet name="wieght_yearly" sheetId="16" state="hidden" r:id="rId16"/>
    <sheet name="ct_yearly" sheetId="17" state="hidden" r:id="rId17"/>
    <sheet name="scrap_yearly" sheetId="18" state="hidden" r:id="rId18"/>
    <sheet name="month" sheetId="19" state="hidden" r:id="rId19"/>
    <sheet name="output_molds" sheetId="20" state="hidden" r:id="rId20"/>
    <sheet name="year" sheetId="21" state="hidden" r:id="rId21"/>
    <sheet name="output_molds_yearly" sheetId="22" state="hidden" r:id="rId22"/>
    <sheet name="output_yearly" sheetId="23" state="hidden" r:id="rId23"/>
    <sheet name="output_monthly" sheetId="24" state="hidden" r:id="rId24"/>
    <sheet name="output_mold_monthly" sheetId="25" state="hidden" r:id="rId25"/>
    <sheet name="material_daily" sheetId="26" state="hidden" r:id="rId26"/>
    <sheet name="materials" sheetId="27" state="hidden" r:id="rId27"/>
    <sheet name="input_materials" sheetId="28" state="hidden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xlnm._FilterDatabase" localSheetId="2" hidden="1">batches!$A$3:$BM$3</definedName>
    <definedName name="_xlnm._FilterDatabase" localSheetId="8" hidden="1">ct_report!$A$10:$R$10</definedName>
    <definedName name="_xlnm._FilterDatabase" localSheetId="16" hidden="1">ct_yearly!$A$10:$V$10</definedName>
    <definedName name="_xlnm._FilterDatabase" localSheetId="3" hidden="1">input_daily!$A$3:$FC$3</definedName>
    <definedName name="_xlnm._FilterDatabase" localSheetId="27" hidden="1">input_materials!$A$3:$BL$3</definedName>
    <definedName name="_xlnm._FilterDatabase" localSheetId="5" hidden="1">'input-week'!$A$2:$CV$2</definedName>
    <definedName name="_xlnm._FilterDatabase" localSheetId="25" hidden="1">material_daily!$A$2:$K$162</definedName>
    <definedName name="_xlnm._FilterDatabase" localSheetId="12" hidden="1">material_daily_silo!$A$2:$P$162</definedName>
    <definedName name="_xlnm._FilterDatabase" localSheetId="26" hidden="1">materials!$A$3:$BK$3</definedName>
    <definedName name="_xlnm._FilterDatabase" localSheetId="4" hidden="1">moisture_daily!$A$3:$W$3</definedName>
    <definedName name="_xlnm._FilterDatabase" localSheetId="18" hidden="1">month!$A$2:$R$2</definedName>
    <definedName name="_xlnm._FilterDatabase" localSheetId="6" hidden="1">output!$A$2:$AN$2</definedName>
    <definedName name="_xlnm._FilterDatabase" localSheetId="24" hidden="1">output_mold_monthly!$A$2:$AC$2</definedName>
    <definedName name="_xlnm._FilterDatabase" localSheetId="19" hidden="1">output_molds!$A$2:$AB$2</definedName>
    <definedName name="_xlnm._FilterDatabase" localSheetId="21" hidden="1">output_molds_yearly!$A$2:$AA$2</definedName>
    <definedName name="_xlnm._FilterDatabase" localSheetId="23" hidden="1">output_monthly!$A$2:$AN$2</definedName>
    <definedName name="_xlnm._FilterDatabase" localSheetId="22" hidden="1">output_yearly!$A$2:$AK$2</definedName>
    <definedName name="_xlnm._FilterDatabase" localSheetId="10" hidden="1">scrap_days!$A$2:$AD$2</definedName>
    <definedName name="_xlnm._FilterDatabase" localSheetId="13" hidden="1">scrap_machine!$A$2:$Z$2</definedName>
    <definedName name="_xlnm._FilterDatabase" localSheetId="14" hidden="1">scrap_machine_yearly!$A$2:$X$2</definedName>
    <definedName name="_xlnm._FilterDatabase" localSheetId="9" hidden="1">scrap_report!$A$14:$AD$14</definedName>
    <definedName name="_xlnm._FilterDatabase" localSheetId="11" hidden="1">scrap_type_machines!$A$2:$AC$44</definedName>
    <definedName name="_xlnm._FilterDatabase" localSheetId="17" hidden="1">scrap_yearly!$A$14:$T$14</definedName>
    <definedName name="_xlnm._FilterDatabase" localSheetId="7" hidden="1">wieght_report!$A$11:$Q$11</definedName>
    <definedName name="_xlnm._FilterDatabase" localSheetId="15" hidden="1">wieght_yearly!$A$9:$S$9</definedName>
    <definedName name="_xlnm._FilterDatabase" localSheetId="20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7">[1]List!$O$4:$O$11</definedName>
    <definedName name="Branch" localSheetId="26">[1]List!$O$4:$O$11</definedName>
    <definedName name="Branch">[2]List!$O$4:$O$11</definedName>
    <definedName name="Brand" localSheetId="2">[1]List!$E$4:$E$49</definedName>
    <definedName name="Brand" localSheetId="27">[1]List!$E$4:$E$49</definedName>
    <definedName name="Brand" localSheetId="26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7">[1]List!$A$4:$A$5</definedName>
    <definedName name="company" localSheetId="26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7">'[3]Pricing Senario2002'!$A$6:$A$12</definedName>
    <definedName name="Cost_StudyHB__Compounds_Index_List" localSheetId="25">'[4]Pricing Senario2002'!$A$6:$A$12</definedName>
    <definedName name="Cost_StudyHB__Compounds_Index_List" localSheetId="12">'[4]Pricing Senario2002'!$A$6:$A$12</definedName>
    <definedName name="Cost_StudyHB__Compounds_Index_List" localSheetId="26">'[3]Pricing Senario2002'!$A$6:$A$12</definedName>
    <definedName name="Cost_StudyHB__Compounds_Index_List" localSheetId="4">'[4]Pricing Senario2002'!$A$6:$A$12</definedName>
    <definedName name="Cost_StudyHB__Compounds_Index_List">'[4]Pricing Senario2002'!$A$6:$A$12</definedName>
    <definedName name="customer">output!$AJ$2</definedName>
    <definedName name="data_1554189319931" localSheetId="6">output!$A$2:$AG$65</definedName>
    <definedName name="data_1554189319931" localSheetId="24">output_mold_monthly!$A$2:$X$65</definedName>
    <definedName name="data_1554189319931" localSheetId="19">output_molds!$A$2:$X$65</definedName>
    <definedName name="data_1554189319931" localSheetId="21">output_molds_yearly!$A$2:$W$65</definedName>
    <definedName name="data_1554189319931" localSheetId="23">output_monthly!$A$2:$AG$65</definedName>
    <definedName name="data_1554189319931" localSheetId="22">output_yearly!$A$2:$AF$65</definedName>
    <definedName name="data_1554189621748" localSheetId="10">scrap_days!$A$2:$Q$20</definedName>
    <definedName name="data_1554189621748" localSheetId="13">scrap_machine!$A$2:$R$20</definedName>
    <definedName name="data_1554189621748" localSheetId="14">scrap_machine_yearly!$A$2:$Q$20</definedName>
    <definedName name="data_1554189621748" localSheetId="11">scrap_type_machines!$A$2:$R$20</definedName>
    <definedName name="data_1554190229964" localSheetId="7">wieght_report!$A$32:$K$34</definedName>
    <definedName name="data_1554190229964" localSheetId="15">wieght_yearly!$A$27:$J$27</definedName>
    <definedName name="data_1554264718189" localSheetId="18">month!$A$2:$Q$4</definedName>
    <definedName name="data_1554272619679" localSheetId="20">year!$A$2:$T$4</definedName>
    <definedName name="end" localSheetId="3">#REF!</definedName>
    <definedName name="end" localSheetId="25">#REF!</definedName>
    <definedName name="end" localSheetId="12">#REF!</definedName>
    <definedName name="end" localSheetId="4">moisture_daily!#REF!</definedName>
    <definedName name="end">#REF!</definedName>
    <definedName name="first" localSheetId="3">#REF!</definedName>
    <definedName name="first" localSheetId="25">#REF!</definedName>
    <definedName name="first" localSheetId="12">#REF!</definedName>
    <definedName name="first" localSheetId="4">moisture_daily!#REF!</definedName>
    <definedName name="first">#REF!</definedName>
    <definedName name="Kind" localSheetId="2">[1]List!$G$4:$G$26</definedName>
    <definedName name="Kind" localSheetId="27">[1]List!$G$4:$G$26</definedName>
    <definedName name="Kind" localSheetId="26">[1]List!$G$4:$G$26</definedName>
    <definedName name="Kind">[2]List!$G$4:$G$26</definedName>
    <definedName name="Molds_name">output_molds!$D$2</definedName>
    <definedName name="Month" localSheetId="2">[1]List!$S$4:$S$15</definedName>
    <definedName name="Month" localSheetId="27">[1]List!$S$4:$S$15</definedName>
    <definedName name="Month" localSheetId="26">[1]List!$S$4:$S$15</definedName>
    <definedName name="Month">[2]List!$S$4:$S$15</definedName>
    <definedName name="op" localSheetId="2">[5]LOVs!$C$26:$C$28</definedName>
    <definedName name="op" localSheetId="27">[5]LOVs!$C$26:$C$28</definedName>
    <definedName name="op" localSheetId="26">[5]LOVs!$C$26:$C$28</definedName>
    <definedName name="op">[6]LOVs!$C$26:$C$28</definedName>
    <definedName name="Org_Code" localSheetId="2">#REF!</definedName>
    <definedName name="Org_Code" localSheetId="3">#REF!</definedName>
    <definedName name="Org_Code" localSheetId="27">#REF!</definedName>
    <definedName name="Org_Code" localSheetId="5">#REF!</definedName>
    <definedName name="Org_Code" localSheetId="25">#REF!</definedName>
    <definedName name="Org_Code" localSheetId="12">#REF!</definedName>
    <definedName name="Org_Code" localSheetId="26">#REF!</definedName>
    <definedName name="Org_Code" localSheetId="4">#REF!</definedName>
    <definedName name="Org_Code" localSheetId="18">#REF!</definedName>
    <definedName name="Org_Code" localSheetId="24">#REF!</definedName>
    <definedName name="Org_Code" localSheetId="19">#REF!</definedName>
    <definedName name="Org_Code" localSheetId="21">#REF!</definedName>
    <definedName name="Org_Code" localSheetId="23">#REF!</definedName>
    <definedName name="Org_Code" localSheetId="22">#REF!</definedName>
    <definedName name="Org_Code" localSheetId="10">#REF!</definedName>
    <definedName name="Org_Code" localSheetId="11">#REF!</definedName>
    <definedName name="Org_Code">#REF!</definedName>
    <definedName name="org_code00" localSheetId="2">#REF!</definedName>
    <definedName name="org_code00" localSheetId="3">#REF!</definedName>
    <definedName name="org_code00" localSheetId="27">#REF!</definedName>
    <definedName name="org_code00" localSheetId="26">#REF!</definedName>
    <definedName name="org_code00" localSheetId="4">#REF!</definedName>
    <definedName name="org_code00">#REF!</definedName>
    <definedName name="ORG_CODE1" localSheetId="2">#REF!</definedName>
    <definedName name="ORG_CODE1" localSheetId="3">#REF!</definedName>
    <definedName name="ORG_CODE1" localSheetId="27">#REF!</definedName>
    <definedName name="ORG_CODE1" localSheetId="5">#REF!</definedName>
    <definedName name="ORG_CODE1" localSheetId="25">#REF!</definedName>
    <definedName name="ORG_CODE1" localSheetId="12">#REF!</definedName>
    <definedName name="ORG_CODE1" localSheetId="26">#REF!</definedName>
    <definedName name="ORG_CODE1" localSheetId="4">#REF!</definedName>
    <definedName name="ORG_CODE1" localSheetId="18">#REF!</definedName>
    <definedName name="ORG_CODE1" localSheetId="24">#REF!</definedName>
    <definedName name="ORG_CODE1" localSheetId="19">#REF!</definedName>
    <definedName name="ORG_CODE1" localSheetId="21">#REF!</definedName>
    <definedName name="ORG_CODE1" localSheetId="23">#REF!</definedName>
    <definedName name="ORG_CODE1" localSheetId="22">#REF!</definedName>
    <definedName name="ORG_CODE1" localSheetId="10">#REF!</definedName>
    <definedName name="ORG_CODE1" localSheetId="11">#REF!</definedName>
    <definedName name="ORG_CODE1">#REF!</definedName>
    <definedName name="ORGA_CODE" localSheetId="2">#REF!</definedName>
    <definedName name="ORGA_CODE" localSheetId="3">#REF!</definedName>
    <definedName name="ORGA_CODE" localSheetId="27">#REF!</definedName>
    <definedName name="ORGA_CODE" localSheetId="5">#REF!</definedName>
    <definedName name="ORGA_CODE" localSheetId="25">#REF!</definedName>
    <definedName name="ORGA_CODE" localSheetId="12">#REF!</definedName>
    <definedName name="ORGA_CODE" localSheetId="26">#REF!</definedName>
    <definedName name="ORGA_CODE" localSheetId="4">#REF!</definedName>
    <definedName name="ORGA_CODE" localSheetId="18">#REF!</definedName>
    <definedName name="ORGA_CODE" localSheetId="24">#REF!</definedName>
    <definedName name="ORGA_CODE" localSheetId="19">#REF!</definedName>
    <definedName name="ORGA_CODE" localSheetId="21">#REF!</definedName>
    <definedName name="ORGA_CODE" localSheetId="23">#REF!</definedName>
    <definedName name="ORGA_CODE" localSheetId="22">#REF!</definedName>
    <definedName name="ORGA_CODE" localSheetId="10">#REF!</definedName>
    <definedName name="ORGA_CODE" localSheetId="11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7">[1]List!$I$4:$I$8</definedName>
    <definedName name="Packing" localSheetId="26">[1]List!$I$4:$I$8</definedName>
    <definedName name="Packing">[2]List!$I$4:$I$8</definedName>
    <definedName name="_xlnm.Print_Area" localSheetId="2">batches!$B$3:$AC$18</definedName>
    <definedName name="_xlnm.Print_Area" localSheetId="3">input_daily!$A$1:$DB$528</definedName>
    <definedName name="_xlnm.Print_Area" localSheetId="27">input_materials!$B$3:$AC$18</definedName>
    <definedName name="_xlnm.Print_Area" localSheetId="5">'input-week'!$A$1:$CV$528</definedName>
    <definedName name="_xlnm.Print_Area" localSheetId="26">materials!$B$3:$AB$18</definedName>
    <definedName name="_xlnm.Print_Area" localSheetId="4">moisture_daily!$A$1:$N$98</definedName>
    <definedName name="product1" localSheetId="2">[1]List!$C$4:$C$19</definedName>
    <definedName name="product1" localSheetId="27">[1]List!$C$4:$C$19</definedName>
    <definedName name="product1" localSheetId="26">[1]List!$C$4:$C$19</definedName>
    <definedName name="product1">[2]List!$C$4:$C$19</definedName>
    <definedName name="Region" localSheetId="2">[1]List!$M$4:$M$6</definedName>
    <definedName name="Region" localSheetId="27">[1]List!$M$4:$M$6</definedName>
    <definedName name="Region" localSheetId="26">[1]List!$M$4:$M$6</definedName>
    <definedName name="Region">[2]List!$M$4:$M$6</definedName>
    <definedName name="Sales" localSheetId="2">'[7]Incom Statment'!#REF!</definedName>
    <definedName name="Sales" localSheetId="3">'[8]Incom Statment'!#REF!</definedName>
    <definedName name="Sales" localSheetId="27">'[7]Incom Statment'!#REF!</definedName>
    <definedName name="Sales" localSheetId="5">'[8]Incom Statment'!#REF!</definedName>
    <definedName name="Sales" localSheetId="26">'[7]Incom Statment'!#REF!</definedName>
    <definedName name="Sales" localSheetId="4">'[8]Incom Statment'!#REF!</definedName>
    <definedName name="Sales" localSheetId="18">'[8]Incom Statment'!#REF!</definedName>
    <definedName name="Sales" localSheetId="24">'[8]Incom Statment'!#REF!</definedName>
    <definedName name="Sales" localSheetId="19">'[8]Incom Statment'!#REF!</definedName>
    <definedName name="Sales" localSheetId="21">'[8]Incom Statment'!#REF!</definedName>
    <definedName name="Sales" localSheetId="23">'[8]Incom Statment'!#REF!</definedName>
    <definedName name="Sales" localSheetId="22">'[8]Incom Statment'!#REF!</definedName>
    <definedName name="Sales" localSheetId="10">'[8]Incom Statment'!#REF!</definedName>
    <definedName name="Sales" localSheetId="11">'[8]Incom Statment'!#REF!</definedName>
    <definedName name="Sales">'[8]Incom Statment'!#REF!</definedName>
    <definedName name="Sales." localSheetId="2">'[7]Incom Statment'!#REF!</definedName>
    <definedName name="Sales." localSheetId="3">'[8]Incom Statment'!#REF!</definedName>
    <definedName name="Sales." localSheetId="27">'[7]Incom Statment'!#REF!</definedName>
    <definedName name="Sales." localSheetId="5">'[8]Incom Statment'!#REF!</definedName>
    <definedName name="Sales." localSheetId="26">'[7]Incom Statment'!#REF!</definedName>
    <definedName name="Sales." localSheetId="4">'[8]Incom Statment'!#REF!</definedName>
    <definedName name="Sales." localSheetId="18">'[8]Incom Statment'!#REF!</definedName>
    <definedName name="Sales." localSheetId="24">'[8]Incom Statment'!#REF!</definedName>
    <definedName name="Sales." localSheetId="19">'[8]Incom Statment'!#REF!</definedName>
    <definedName name="Sales." localSheetId="21">'[8]Incom Statment'!#REF!</definedName>
    <definedName name="Sales." localSheetId="23">'[8]Incom Statment'!#REF!</definedName>
    <definedName name="Sales." localSheetId="22">'[8]Incom Statment'!#REF!</definedName>
    <definedName name="Sales." localSheetId="10">'[8]Incom Statment'!#REF!</definedName>
    <definedName name="Sales." localSheetId="11">'[8]Incom Statment'!#REF!</definedName>
    <definedName name="Sales.">'[8]Incom Statment'!#REF!</definedName>
    <definedName name="Segment" localSheetId="2">[1]List!$Q$4:$Q$11</definedName>
    <definedName name="Segment" localSheetId="27">[1]List!$Q$4:$Q$11</definedName>
    <definedName name="Segment" localSheetId="26">[1]List!$Q$4:$Q$11</definedName>
    <definedName name="Segment">[2]List!$Q$4:$Q$11</definedName>
    <definedName name="usage" localSheetId="2">[9]LOVs!$G$3:$G$7</definedName>
    <definedName name="usage" localSheetId="27">[9]LOVs!$G$3:$G$7</definedName>
    <definedName name="usage" localSheetId="26">[9]LOVs!$G$3:$G$7</definedName>
    <definedName name="usage">[10]LOVs!$G$3:$G$7</definedName>
    <definedName name="vhjtyky" localSheetId="2">'[7]Incom Statment'!#REF!</definedName>
    <definedName name="vhjtyky" localSheetId="3">'[8]Incom Statment'!#REF!</definedName>
    <definedName name="vhjtyky" localSheetId="27">'[7]Incom Statment'!#REF!</definedName>
    <definedName name="vhjtyky" localSheetId="5">'[8]Incom Statment'!#REF!</definedName>
    <definedName name="vhjtyky" localSheetId="26">'[7]Incom Statment'!#REF!</definedName>
    <definedName name="vhjtyky" localSheetId="4">'[8]Incom Statment'!#REF!</definedName>
    <definedName name="vhjtyky" localSheetId="18">'[8]Incom Statment'!#REF!</definedName>
    <definedName name="vhjtyky" localSheetId="24">'[8]Incom Statment'!#REF!</definedName>
    <definedName name="vhjtyky" localSheetId="19">'[8]Incom Statment'!#REF!</definedName>
    <definedName name="vhjtyky" localSheetId="21">'[8]Incom Statment'!#REF!</definedName>
    <definedName name="vhjtyky" localSheetId="23">'[8]Incom Statment'!#REF!</definedName>
    <definedName name="vhjtyky" localSheetId="22">'[8]Incom Statment'!#REF!</definedName>
    <definedName name="vhjtyky" localSheetId="10">'[8]Incom Statment'!#REF!</definedName>
    <definedName name="vhjtyky" localSheetId="11">'[8]Incom Statment'!#REF!</definedName>
    <definedName name="vhjtyky">'[8]Incom Statment'!#REF!</definedName>
    <definedName name="Weight" localSheetId="2">[1]List!$K$4:$K$29</definedName>
    <definedName name="Weight" localSheetId="27">[1]List!$K$4:$K$29</definedName>
    <definedName name="Weight" localSheetId="26">[1]List!$K$4:$K$29</definedName>
    <definedName name="Weight">[2]List!$K$4:$K$29</definedName>
    <definedName name="xps">[11]lists!#REF!</definedName>
    <definedName name="Year" localSheetId="2">'[7]Incom Statment'!#REF!</definedName>
    <definedName name="Year" localSheetId="3">'[8]Incom Statment'!#REF!</definedName>
    <definedName name="Year" localSheetId="27">'[7]Incom Statment'!#REF!</definedName>
    <definedName name="Year" localSheetId="5">'[8]Incom Statment'!#REF!</definedName>
    <definedName name="Year" localSheetId="26">'[7]Incom Statment'!#REF!</definedName>
    <definedName name="Year" localSheetId="4">'[8]Incom Statment'!#REF!</definedName>
    <definedName name="Year" localSheetId="18">'[8]Incom Statment'!#REF!</definedName>
    <definedName name="Year" localSheetId="24">'[8]Incom Statment'!#REF!</definedName>
    <definedName name="Year" localSheetId="19">'[8]Incom Statment'!#REF!</definedName>
    <definedName name="Year" localSheetId="21">'[8]Incom Statment'!#REF!</definedName>
    <definedName name="Year" localSheetId="23">'[8]Incom Statment'!#REF!</definedName>
    <definedName name="Year" localSheetId="22">'[8]Incom Statment'!#REF!</definedName>
    <definedName name="Year" localSheetId="10">'[8]Incom Statment'!#REF!</definedName>
    <definedName name="Year" localSheetId="1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3">'[13]0'!#REF!</definedName>
    <definedName name="الاوزان" localSheetId="5">'[13]0'!#REF!</definedName>
    <definedName name="الاوزان" localSheetId="25">'[14]0'!#REF!</definedName>
    <definedName name="الاوزان" localSheetId="12">'[14]0'!#REF!</definedName>
    <definedName name="الاوزان" localSheetId="4">'[14]0'!#REF!</definedName>
    <definedName name="الاوزان" localSheetId="18">'[15]0'!#REF!</definedName>
    <definedName name="الاوزان" localSheetId="24">'[15]0'!#REF!</definedName>
    <definedName name="الاوزان" localSheetId="19">'[16]0'!#REF!</definedName>
    <definedName name="الاوزان" localSheetId="21">'[16]0'!#REF!</definedName>
    <definedName name="الاوزان" localSheetId="23">'[15]0'!#REF!</definedName>
    <definedName name="الاوزان" localSheetId="22">'[15]0'!#REF!</definedName>
    <definedName name="الاوزان" localSheetId="10">'[15]0'!#REF!</definedName>
    <definedName name="الاوزان" localSheetId="11">'[15]0'!#REF!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1" i="28" l="1"/>
  <c r="AC240" i="28"/>
  <c r="AC239" i="28"/>
  <c r="AC238" i="28"/>
  <c r="AC237" i="28"/>
  <c r="AC236" i="28"/>
  <c r="AC235" i="28"/>
  <c r="AC234" i="28"/>
  <c r="AC233" i="28"/>
  <c r="AC232" i="28"/>
  <c r="AC231" i="28"/>
  <c r="AC230" i="28"/>
  <c r="AC229" i="28"/>
  <c r="AC228" i="28"/>
  <c r="AC227" i="28"/>
  <c r="AC226" i="28"/>
  <c r="AC225" i="28"/>
  <c r="AC224" i="28"/>
  <c r="AC223" i="28"/>
  <c r="AC222" i="28"/>
  <c r="AC221" i="28"/>
  <c r="AC220" i="28"/>
  <c r="AC219" i="28"/>
  <c r="AC218" i="28"/>
  <c r="AC217" i="28"/>
  <c r="AC216" i="28"/>
  <c r="AC215" i="28"/>
  <c r="AC214" i="28"/>
  <c r="AC213" i="28"/>
  <c r="AC212" i="28"/>
  <c r="AC211" i="28"/>
  <c r="AC210" i="28"/>
  <c r="AC209" i="28"/>
  <c r="AC208" i="28"/>
  <c r="AC207" i="28"/>
  <c r="AC206" i="28"/>
  <c r="AC205" i="28"/>
  <c r="AC204" i="28"/>
  <c r="AC203" i="28"/>
  <c r="AC202" i="28"/>
  <c r="AC201" i="28"/>
  <c r="AC200" i="28"/>
  <c r="AC199" i="28"/>
  <c r="AC198" i="28"/>
  <c r="AC197" i="28"/>
  <c r="AC196" i="28"/>
  <c r="AC195" i="28"/>
  <c r="AC194" i="28"/>
  <c r="AC193" i="28"/>
  <c r="AC192" i="28"/>
  <c r="AC191" i="28"/>
  <c r="AC190" i="28"/>
  <c r="AC189" i="28"/>
  <c r="AC188" i="28"/>
  <c r="AC187" i="28"/>
  <c r="AC186" i="28"/>
  <c r="AC185" i="28"/>
  <c r="AC184" i="28"/>
  <c r="AC183" i="28"/>
  <c r="AC182" i="28"/>
  <c r="AC181" i="28"/>
  <c r="AC180" i="28"/>
  <c r="AC179" i="28"/>
  <c r="AC178" i="28"/>
  <c r="AC177" i="28"/>
  <c r="AC176" i="28"/>
  <c r="AC175" i="28"/>
  <c r="AC174" i="28"/>
  <c r="AC173" i="28"/>
  <c r="AC172" i="28"/>
  <c r="AC171" i="28"/>
  <c r="AC170" i="28"/>
  <c r="AC169" i="28"/>
  <c r="AC168" i="28"/>
  <c r="AC167" i="28"/>
  <c r="AC166" i="28"/>
  <c r="AC165" i="28"/>
  <c r="AC164" i="28"/>
  <c r="AC163" i="28"/>
  <c r="AC162" i="28"/>
  <c r="AC161" i="28"/>
  <c r="AC160" i="28"/>
  <c r="AC159" i="28"/>
  <c r="AC158" i="28"/>
  <c r="AC157" i="28"/>
  <c r="AC156" i="28"/>
  <c r="AC155" i="28"/>
  <c r="AC154" i="28"/>
  <c r="AC153" i="28"/>
  <c r="AC152" i="28"/>
  <c r="AC151" i="28"/>
  <c r="AC150" i="28"/>
  <c r="AC149" i="28"/>
  <c r="AC148" i="28"/>
  <c r="AC147" i="28"/>
  <c r="AC146" i="28"/>
  <c r="AC145" i="28"/>
  <c r="AC144" i="28"/>
  <c r="AC143" i="28"/>
  <c r="AC142" i="28"/>
  <c r="AC141" i="28"/>
  <c r="AC140" i="28"/>
  <c r="AC139" i="28"/>
  <c r="AC138" i="28"/>
  <c r="AC137" i="28"/>
  <c r="AC136" i="28"/>
  <c r="AC135" i="28"/>
  <c r="AC134" i="28"/>
  <c r="AC133" i="28"/>
  <c r="AC132" i="28"/>
  <c r="AC131" i="28"/>
  <c r="AC130" i="28"/>
  <c r="AC129" i="28"/>
  <c r="AC128" i="28"/>
  <c r="AC127" i="28"/>
  <c r="AC126" i="28"/>
  <c r="AC125" i="28"/>
  <c r="AC124" i="28"/>
  <c r="AC123" i="28"/>
  <c r="AC122" i="28"/>
  <c r="AC121" i="28"/>
  <c r="AC120" i="28"/>
  <c r="AC119" i="28"/>
  <c r="AC118" i="28"/>
  <c r="AC117" i="28"/>
  <c r="AC116" i="28"/>
  <c r="AC115" i="28"/>
  <c r="AC114" i="28"/>
  <c r="AC113" i="28"/>
  <c r="AC112" i="28"/>
  <c r="AC111" i="28"/>
  <c r="AC110" i="28"/>
  <c r="AC109" i="28"/>
  <c r="AC108" i="28"/>
  <c r="AC107" i="28"/>
  <c r="AC106" i="28"/>
  <c r="AC105" i="28"/>
  <c r="AC104" i="28"/>
  <c r="AC103" i="28"/>
  <c r="AC102" i="28"/>
  <c r="AC101" i="28"/>
  <c r="AC100" i="28"/>
  <c r="AC99" i="28"/>
  <c r="AC98" i="28"/>
  <c r="AC97" i="28"/>
  <c r="AC96" i="28"/>
  <c r="AC95" i="28"/>
  <c r="AC94" i="28"/>
  <c r="AC93" i="28"/>
  <c r="AC92" i="28"/>
  <c r="AC91" i="28"/>
  <c r="AC90" i="28"/>
  <c r="AC89" i="28"/>
  <c r="AC88" i="28"/>
  <c r="AC87" i="28"/>
  <c r="AC86" i="28"/>
  <c r="AC85" i="28"/>
  <c r="AC84" i="28"/>
  <c r="AC83" i="28"/>
  <c r="AC82" i="28"/>
  <c r="AC81" i="28"/>
  <c r="AC80" i="28"/>
  <c r="AC79" i="28"/>
  <c r="AC78" i="28"/>
  <c r="AC77" i="28"/>
  <c r="AC76" i="28"/>
  <c r="AC75" i="28"/>
  <c r="AC74" i="28"/>
  <c r="AC73" i="28"/>
  <c r="AC72" i="28"/>
  <c r="AC71" i="28"/>
  <c r="AC70" i="28"/>
  <c r="AC69" i="28"/>
  <c r="AC68" i="28"/>
  <c r="AC67" i="28"/>
  <c r="AC66" i="28"/>
  <c r="AC65" i="28"/>
  <c r="AC64" i="28"/>
  <c r="AC63" i="28"/>
  <c r="AC62" i="28"/>
  <c r="AC61" i="28"/>
  <c r="AC60" i="28"/>
  <c r="AC59" i="28"/>
  <c r="AC58" i="28"/>
  <c r="AC57" i="28"/>
  <c r="AC56" i="28"/>
  <c r="AC55" i="28"/>
  <c r="AC54" i="28"/>
  <c r="AC53" i="28"/>
  <c r="AC52" i="28"/>
  <c r="AC51" i="28"/>
  <c r="AC50" i="28"/>
  <c r="AC49" i="28"/>
  <c r="AC48" i="28"/>
  <c r="AC47" i="28"/>
  <c r="AC46" i="28"/>
  <c r="AC45" i="28"/>
  <c r="AC44" i="28"/>
  <c r="AC43" i="28"/>
  <c r="AC42" i="28"/>
  <c r="AC41" i="28"/>
  <c r="AC40" i="28"/>
  <c r="AC39" i="28"/>
  <c r="AC38" i="28"/>
  <c r="AC37" i="28"/>
  <c r="AC36" i="28"/>
  <c r="AC35" i="28"/>
  <c r="AC34" i="28"/>
  <c r="AC33" i="28"/>
  <c r="AC32" i="28"/>
  <c r="AC31" i="28"/>
  <c r="AC30" i="28"/>
  <c r="AC29" i="28"/>
  <c r="AC28" i="28"/>
  <c r="AC27" i="28"/>
  <c r="AC26" i="28"/>
  <c r="AC25" i="28"/>
  <c r="AC24" i="28"/>
  <c r="AC23" i="28"/>
  <c r="AC22" i="28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C7" i="28"/>
  <c r="AC6" i="28"/>
  <c r="AC5" i="28"/>
  <c r="AC4" i="28"/>
  <c r="K1" i="28"/>
  <c r="I1" i="28"/>
  <c r="AB241" i="27"/>
  <c r="AB240" i="27"/>
  <c r="AB239" i="27"/>
  <c r="AB238" i="27"/>
  <c r="AB237" i="27"/>
  <c r="AB236" i="27"/>
  <c r="AB235" i="27"/>
  <c r="AB234" i="27"/>
  <c r="AB233" i="27"/>
  <c r="AB232" i="27"/>
  <c r="AB231" i="27"/>
  <c r="AB230" i="27"/>
  <c r="AB229" i="27"/>
  <c r="AB228" i="27"/>
  <c r="AB227" i="27"/>
  <c r="AB226" i="27"/>
  <c r="AB225" i="27"/>
  <c r="AB224" i="27"/>
  <c r="AB223" i="27"/>
  <c r="J1" i="27"/>
  <c r="H1" i="27"/>
  <c r="I1" i="26"/>
  <c r="G1" i="26"/>
  <c r="AA1005" i="25"/>
  <c r="AA1004" i="25"/>
  <c r="AA1003" i="25"/>
  <c r="AA1002" i="25"/>
  <c r="AA1001" i="25"/>
  <c r="AA1000" i="25"/>
  <c r="AA999" i="25"/>
  <c r="AA998" i="25"/>
  <c r="AA997" i="25"/>
  <c r="AA996" i="25"/>
  <c r="AA995" i="25"/>
  <c r="AA994" i="25"/>
  <c r="AA993" i="25"/>
  <c r="AA992" i="25"/>
  <c r="AA991" i="25"/>
  <c r="AA990" i="25"/>
  <c r="AA989" i="25"/>
  <c r="AA988" i="25"/>
  <c r="AA987" i="25"/>
  <c r="AA986" i="25"/>
  <c r="AA985" i="25"/>
  <c r="AA984" i="25"/>
  <c r="AA983" i="25"/>
  <c r="AA982" i="25"/>
  <c r="AA981" i="25"/>
  <c r="AA980" i="25"/>
  <c r="AA979" i="25"/>
  <c r="AA978" i="25"/>
  <c r="AA977" i="25"/>
  <c r="AA976" i="25"/>
  <c r="AA975" i="25"/>
  <c r="AA974" i="25"/>
  <c r="AA973" i="25"/>
  <c r="AA972" i="25"/>
  <c r="AA971" i="25"/>
  <c r="AA970" i="25"/>
  <c r="AA969" i="25"/>
  <c r="AA968" i="25"/>
  <c r="AA967" i="25"/>
  <c r="AA966" i="25"/>
  <c r="AA965" i="25"/>
  <c r="AA964" i="25"/>
  <c r="AA963" i="25"/>
  <c r="AA962" i="25"/>
  <c r="AA961" i="25"/>
  <c r="AA960" i="25"/>
  <c r="AA959" i="25"/>
  <c r="AA958" i="25"/>
  <c r="AA957" i="25"/>
  <c r="AA956" i="25"/>
  <c r="AA955" i="25"/>
  <c r="AA954" i="25"/>
  <c r="AA953" i="25"/>
  <c r="AA952" i="25"/>
  <c r="AA951" i="25"/>
  <c r="AA950" i="25"/>
  <c r="AA949" i="25"/>
  <c r="AA948" i="25"/>
  <c r="AA947" i="25"/>
  <c r="AA946" i="25"/>
  <c r="AA945" i="25"/>
  <c r="AA944" i="25"/>
  <c r="AA943" i="25"/>
  <c r="AA942" i="25"/>
  <c r="AA941" i="25"/>
  <c r="AA940" i="25"/>
  <c r="AA939" i="25"/>
  <c r="AA938" i="25"/>
  <c r="AA937" i="25"/>
  <c r="AA936" i="25"/>
  <c r="AA935" i="25"/>
  <c r="AA934" i="25"/>
  <c r="AA933" i="25"/>
  <c r="AA932" i="25"/>
  <c r="AA931" i="25"/>
  <c r="AA930" i="25"/>
  <c r="AA929" i="25"/>
  <c r="AA928" i="25"/>
  <c r="AA927" i="25"/>
  <c r="AA926" i="25"/>
  <c r="AA925" i="25"/>
  <c r="AA924" i="25"/>
  <c r="AA923" i="25"/>
  <c r="AA922" i="25"/>
  <c r="AA921" i="25"/>
  <c r="AA920" i="25"/>
  <c r="AA919" i="25"/>
  <c r="AA918" i="25"/>
  <c r="AA917" i="25"/>
  <c r="AA916" i="25"/>
  <c r="AA915" i="25"/>
  <c r="AA914" i="25"/>
  <c r="AA913" i="25"/>
  <c r="AA912" i="25"/>
  <c r="AA911" i="25"/>
  <c r="AA910" i="25"/>
  <c r="AA909" i="25"/>
  <c r="AA908" i="25"/>
  <c r="AA907" i="25"/>
  <c r="AA906" i="25"/>
  <c r="AA905" i="25"/>
  <c r="AA904" i="25"/>
  <c r="AA903" i="25"/>
  <c r="AA902" i="25"/>
  <c r="AA901" i="25"/>
  <c r="AA900" i="25"/>
  <c r="AA899" i="25"/>
  <c r="AA898" i="25"/>
  <c r="AA897" i="25"/>
  <c r="AA896" i="25"/>
  <c r="AA895" i="25"/>
  <c r="AA894" i="25"/>
  <c r="AA893" i="25"/>
  <c r="AA892" i="25"/>
  <c r="AA891" i="25"/>
  <c r="AA890" i="25"/>
  <c r="AA889" i="25"/>
  <c r="AA888" i="25"/>
  <c r="AA887" i="25"/>
  <c r="AA886" i="25"/>
  <c r="AA885" i="25"/>
  <c r="AA884" i="25"/>
  <c r="AA883" i="25"/>
  <c r="AA882" i="25"/>
  <c r="AA881" i="25"/>
  <c r="AA880" i="25"/>
  <c r="AA879" i="25"/>
  <c r="AA878" i="25"/>
  <c r="AA877" i="25"/>
  <c r="AA876" i="25"/>
  <c r="AA875" i="25"/>
  <c r="AA874" i="25"/>
  <c r="AA873" i="25"/>
  <c r="AA872" i="25"/>
  <c r="AA871" i="25"/>
  <c r="AA870" i="25"/>
  <c r="AA869" i="25"/>
  <c r="AA868" i="25"/>
  <c r="AA867" i="25"/>
  <c r="AA866" i="25"/>
  <c r="AA865" i="25"/>
  <c r="AA864" i="25"/>
  <c r="AA863" i="25"/>
  <c r="AA862" i="25"/>
  <c r="AA861" i="25"/>
  <c r="AA860" i="25"/>
  <c r="AA859" i="25"/>
  <c r="AA858" i="25"/>
  <c r="AA857" i="25"/>
  <c r="AA856" i="25"/>
  <c r="AA855" i="25"/>
  <c r="AA854" i="25"/>
  <c r="AA853" i="25"/>
  <c r="AA852" i="25"/>
  <c r="AA851" i="25"/>
  <c r="AA850" i="25"/>
  <c r="AA849" i="25"/>
  <c r="AA848" i="25"/>
  <c r="AA847" i="25"/>
  <c r="AA846" i="25"/>
  <c r="AA845" i="25"/>
  <c r="AA844" i="25"/>
  <c r="AA843" i="25"/>
  <c r="AA842" i="25"/>
  <c r="AA841" i="25"/>
  <c r="AA840" i="25"/>
  <c r="AA839" i="25"/>
  <c r="AA838" i="25"/>
  <c r="AA837" i="25"/>
  <c r="AA836" i="25"/>
  <c r="AA835" i="25"/>
  <c r="AA834" i="25"/>
  <c r="AA833" i="25"/>
  <c r="AA832" i="25"/>
  <c r="AA831" i="25"/>
  <c r="AA830" i="25"/>
  <c r="AA829" i="25"/>
  <c r="AA828" i="25"/>
  <c r="AA827" i="25"/>
  <c r="AA826" i="25"/>
  <c r="AA825" i="25"/>
  <c r="AA824" i="25"/>
  <c r="AA823" i="25"/>
  <c r="AA822" i="25"/>
  <c r="AA821" i="25"/>
  <c r="AA820" i="25"/>
  <c r="AA819" i="25"/>
  <c r="AA818" i="25"/>
  <c r="AA817" i="25"/>
  <c r="AA816" i="25"/>
  <c r="AA815" i="25"/>
  <c r="AA814" i="25"/>
  <c r="AA813" i="25"/>
  <c r="AA812" i="25"/>
  <c r="AA811" i="25"/>
  <c r="AA810" i="25"/>
  <c r="AA809" i="25"/>
  <c r="AA808" i="25"/>
  <c r="AA807" i="25"/>
  <c r="AA806" i="25"/>
  <c r="AA805" i="25"/>
  <c r="AA804" i="25"/>
  <c r="AA803" i="25"/>
  <c r="AA802" i="25"/>
  <c r="AA801" i="25"/>
  <c r="AA800" i="25"/>
  <c r="AA799" i="25"/>
  <c r="AA798" i="25"/>
  <c r="AA797" i="25"/>
  <c r="AA796" i="25"/>
  <c r="AA795" i="25"/>
  <c r="AA794" i="25"/>
  <c r="AA793" i="25"/>
  <c r="AA792" i="25"/>
  <c r="AA791" i="25"/>
  <c r="AA790" i="25"/>
  <c r="AA789" i="25"/>
  <c r="AA788" i="25"/>
  <c r="AA787" i="25"/>
  <c r="AA786" i="25"/>
  <c r="AA785" i="25"/>
  <c r="AA784" i="25"/>
  <c r="AA783" i="25"/>
  <c r="AA782" i="25"/>
  <c r="AA781" i="25"/>
  <c r="AA780" i="25"/>
  <c r="AA779" i="25"/>
  <c r="AA778" i="25"/>
  <c r="AA777" i="25"/>
  <c r="AA776" i="25"/>
  <c r="AA775" i="25"/>
  <c r="AA774" i="25"/>
  <c r="AA773" i="25"/>
  <c r="AA772" i="25"/>
  <c r="AA771" i="25"/>
  <c r="AA770" i="25"/>
  <c r="AA769" i="25"/>
  <c r="AA768" i="25"/>
  <c r="AA767" i="25"/>
  <c r="AA766" i="25"/>
  <c r="AA765" i="25"/>
  <c r="AA764" i="25"/>
  <c r="AA763" i="25"/>
  <c r="AA762" i="25"/>
  <c r="AA761" i="25"/>
  <c r="AA760" i="25"/>
  <c r="AA759" i="25"/>
  <c r="AA758" i="25"/>
  <c r="AA757" i="25"/>
  <c r="AA756" i="25"/>
  <c r="AA755" i="25"/>
  <c r="AA754" i="25"/>
  <c r="AA753" i="25"/>
  <c r="AA752" i="25"/>
  <c r="AA751" i="25"/>
  <c r="AA750" i="25"/>
  <c r="AA749" i="25"/>
  <c r="AA748" i="25"/>
  <c r="AA747" i="25"/>
  <c r="AA746" i="25"/>
  <c r="AA745" i="25"/>
  <c r="AA744" i="25"/>
  <c r="AA743" i="25"/>
  <c r="AA742" i="25"/>
  <c r="AA741" i="25"/>
  <c r="AA740" i="25"/>
  <c r="AA739" i="25"/>
  <c r="AA738" i="25"/>
  <c r="AA737" i="25"/>
  <c r="AA736" i="25"/>
  <c r="AA735" i="25"/>
  <c r="AA734" i="25"/>
  <c r="AA733" i="25"/>
  <c r="AA732" i="25"/>
  <c r="AA731" i="25"/>
  <c r="AA730" i="25"/>
  <c r="AA729" i="25"/>
  <c r="AA728" i="25"/>
  <c r="AA727" i="25"/>
  <c r="AA726" i="25"/>
  <c r="AA725" i="25"/>
  <c r="AA724" i="25"/>
  <c r="AA723" i="25"/>
  <c r="AA722" i="25"/>
  <c r="AA721" i="25"/>
  <c r="AA720" i="25"/>
  <c r="AA719" i="25"/>
  <c r="AA718" i="25"/>
  <c r="AA717" i="25"/>
  <c r="AA716" i="25"/>
  <c r="AA715" i="25"/>
  <c r="AA714" i="25"/>
  <c r="AA713" i="25"/>
  <c r="AA712" i="25"/>
  <c r="AA711" i="25"/>
  <c r="AA710" i="25"/>
  <c r="AA709" i="25"/>
  <c r="AA708" i="25"/>
  <c r="AA707" i="25"/>
  <c r="AA706" i="25"/>
  <c r="AA705" i="25"/>
  <c r="AA704" i="25"/>
  <c r="AA703" i="25"/>
  <c r="AA702" i="25"/>
  <c r="AA701" i="25"/>
  <c r="AA700" i="25"/>
  <c r="AA699" i="25"/>
  <c r="AA698" i="25"/>
  <c r="AA697" i="25"/>
  <c r="AA696" i="25"/>
  <c r="AA695" i="25"/>
  <c r="AA694" i="25"/>
  <c r="AA693" i="25"/>
  <c r="AA692" i="25"/>
  <c r="AA691" i="25"/>
  <c r="AA690" i="25"/>
  <c r="AA689" i="25"/>
  <c r="AA688" i="25"/>
  <c r="AA687" i="25"/>
  <c r="AA686" i="25"/>
  <c r="AA685" i="25"/>
  <c r="AA684" i="25"/>
  <c r="AA683" i="25"/>
  <c r="AA682" i="25"/>
  <c r="AA681" i="25"/>
  <c r="AA680" i="25"/>
  <c r="AA679" i="25"/>
  <c r="AA678" i="25"/>
  <c r="AA677" i="25"/>
  <c r="AA676" i="25"/>
  <c r="AA675" i="25"/>
  <c r="AA674" i="25"/>
  <c r="AA673" i="25"/>
  <c r="AA672" i="25"/>
  <c r="AA671" i="25"/>
  <c r="AA670" i="25"/>
  <c r="AA669" i="25"/>
  <c r="AA668" i="25"/>
  <c r="AA667" i="25"/>
  <c r="AA666" i="25"/>
  <c r="AA665" i="25"/>
  <c r="AA664" i="25"/>
  <c r="AA663" i="25"/>
  <c r="AA662" i="25"/>
  <c r="AA661" i="25"/>
  <c r="AA660" i="25"/>
  <c r="AA659" i="25"/>
  <c r="AA658" i="25"/>
  <c r="AA657" i="25"/>
  <c r="AA656" i="25"/>
  <c r="AA655" i="25"/>
  <c r="AA654" i="25"/>
  <c r="AA653" i="25"/>
  <c r="AA652" i="25"/>
  <c r="AA651" i="25"/>
  <c r="AA650" i="25"/>
  <c r="AA649" i="25"/>
  <c r="AA648" i="25"/>
  <c r="AA647" i="25"/>
  <c r="AA646" i="25"/>
  <c r="AA645" i="25"/>
  <c r="AA644" i="25"/>
  <c r="AA643" i="25"/>
  <c r="AA642" i="25"/>
  <c r="AA641" i="25"/>
  <c r="AA640" i="25"/>
  <c r="AA639" i="25"/>
  <c r="AA638" i="25"/>
  <c r="AA637" i="25"/>
  <c r="AA636" i="25"/>
  <c r="AA635" i="25"/>
  <c r="AA634" i="25"/>
  <c r="AA633" i="25"/>
  <c r="AA632" i="25"/>
  <c r="AA631" i="25"/>
  <c r="AA630" i="25"/>
  <c r="AA629" i="25"/>
  <c r="AA628" i="25"/>
  <c r="AA627" i="25"/>
  <c r="AA626" i="25"/>
  <c r="AA625" i="25"/>
  <c r="AA624" i="25"/>
  <c r="AA623" i="25"/>
  <c r="AA622" i="25"/>
  <c r="AA621" i="25"/>
  <c r="AA620" i="25"/>
  <c r="AA619" i="25"/>
  <c r="AA618" i="25"/>
  <c r="AA617" i="25"/>
  <c r="AA616" i="25"/>
  <c r="AA615" i="25"/>
  <c r="AA614" i="25"/>
  <c r="AA613" i="25"/>
  <c r="AA612" i="25"/>
  <c r="AA611" i="25"/>
  <c r="AA610" i="25"/>
  <c r="AA609" i="25"/>
  <c r="AA608" i="25"/>
  <c r="AA607" i="25"/>
  <c r="AA606" i="25"/>
  <c r="AA605" i="25"/>
  <c r="AA604" i="25"/>
  <c r="AA603" i="25"/>
  <c r="AA602" i="25"/>
  <c r="AA601" i="25"/>
  <c r="AA600" i="25"/>
  <c r="AA599" i="25"/>
  <c r="AA598" i="25"/>
  <c r="AA597" i="25"/>
  <c r="AA596" i="25"/>
  <c r="AA595" i="25"/>
  <c r="AA594" i="25"/>
  <c r="AA593" i="25"/>
  <c r="AA592" i="25"/>
  <c r="AA591" i="25"/>
  <c r="AA590" i="25"/>
  <c r="AA589" i="25"/>
  <c r="AA588" i="25"/>
  <c r="AA587" i="25"/>
  <c r="AA586" i="25"/>
  <c r="AA585" i="25"/>
  <c r="AA584" i="25"/>
  <c r="AA583" i="25"/>
  <c r="AA582" i="25"/>
  <c r="AA581" i="25"/>
  <c r="AA580" i="25"/>
  <c r="AA579" i="25"/>
  <c r="AA578" i="25"/>
  <c r="AA577" i="25"/>
  <c r="AA576" i="25"/>
  <c r="AA575" i="25"/>
  <c r="AA574" i="25"/>
  <c r="AA573" i="25"/>
  <c r="AA572" i="25"/>
  <c r="AA571" i="25"/>
  <c r="AA570" i="25"/>
  <c r="AA569" i="25"/>
  <c r="AA568" i="25"/>
  <c r="AA567" i="25"/>
  <c r="AA566" i="25"/>
  <c r="AA565" i="25"/>
  <c r="AA564" i="25"/>
  <c r="AA563" i="25"/>
  <c r="AA562" i="25"/>
  <c r="AA561" i="25"/>
  <c r="AA560" i="25"/>
  <c r="AA559" i="25"/>
  <c r="AA558" i="25"/>
  <c r="AA557" i="25"/>
  <c r="AA556" i="25"/>
  <c r="AA555" i="25"/>
  <c r="AA554" i="25"/>
  <c r="AA553" i="25"/>
  <c r="AA552" i="25"/>
  <c r="AA551" i="25"/>
  <c r="AA550" i="25"/>
  <c r="AA549" i="25"/>
  <c r="AA548" i="25"/>
  <c r="AA547" i="25"/>
  <c r="AA546" i="25"/>
  <c r="AA545" i="25"/>
  <c r="AA544" i="25"/>
  <c r="AA543" i="25"/>
  <c r="AA542" i="25"/>
  <c r="AA541" i="25"/>
  <c r="AA540" i="25"/>
  <c r="AA539" i="25"/>
  <c r="AA538" i="25"/>
  <c r="AA537" i="25"/>
  <c r="AA536" i="25"/>
  <c r="AA535" i="25"/>
  <c r="AA534" i="25"/>
  <c r="AA533" i="25"/>
  <c r="AA532" i="25"/>
  <c r="AA531" i="25"/>
  <c r="AA530" i="25"/>
  <c r="AA529" i="25"/>
  <c r="AA528" i="25"/>
  <c r="AA527" i="25"/>
  <c r="AA526" i="25"/>
  <c r="AA525" i="25"/>
  <c r="AA524" i="25"/>
  <c r="AA523" i="25"/>
  <c r="AA522" i="25"/>
  <c r="AA521" i="25"/>
  <c r="AA520" i="25"/>
  <c r="AA519" i="25"/>
  <c r="AA518" i="25"/>
  <c r="AA517" i="25"/>
  <c r="AA516" i="25"/>
  <c r="AA515" i="25"/>
  <c r="AA514" i="25"/>
  <c r="AA513" i="25"/>
  <c r="AA512" i="25"/>
  <c r="AA511" i="25"/>
  <c r="AA510" i="25"/>
  <c r="AA509" i="25"/>
  <c r="AA508" i="25"/>
  <c r="AA507" i="25"/>
  <c r="AA506" i="25"/>
  <c r="AA505" i="25"/>
  <c r="AA504" i="25"/>
  <c r="AA503" i="25"/>
  <c r="AA502" i="25"/>
  <c r="AA501" i="25"/>
  <c r="AA500" i="25"/>
  <c r="AA499" i="25"/>
  <c r="AA498" i="25"/>
  <c r="AA497" i="25"/>
  <c r="AA496" i="25"/>
  <c r="AA495" i="25"/>
  <c r="AA494" i="25"/>
  <c r="AA493" i="25"/>
  <c r="AA492" i="25"/>
  <c r="AA491" i="25"/>
  <c r="AA490" i="25"/>
  <c r="AA489" i="25"/>
  <c r="AA488" i="25"/>
  <c r="AA487" i="25"/>
  <c r="AA486" i="25"/>
  <c r="AA485" i="25"/>
  <c r="AA484" i="25"/>
  <c r="AA483" i="25"/>
  <c r="AA482" i="25"/>
  <c r="AA481" i="25"/>
  <c r="AA480" i="25"/>
  <c r="AA479" i="25"/>
  <c r="AA478" i="25"/>
  <c r="AA477" i="25"/>
  <c r="AA476" i="25"/>
  <c r="AA475" i="25"/>
  <c r="AA474" i="25"/>
  <c r="AA473" i="25"/>
  <c r="AA472" i="25"/>
  <c r="AA471" i="25"/>
  <c r="AA470" i="25"/>
  <c r="AA469" i="25"/>
  <c r="AA468" i="25"/>
  <c r="AA467" i="25"/>
  <c r="AA466" i="25"/>
  <c r="AA465" i="25"/>
  <c r="AA464" i="25"/>
  <c r="AA463" i="25"/>
  <c r="AA462" i="25"/>
  <c r="AA461" i="25"/>
  <c r="AA460" i="25"/>
  <c r="AA459" i="25"/>
  <c r="AA458" i="25"/>
  <c r="AA457" i="25"/>
  <c r="AA456" i="25"/>
  <c r="AA455" i="25"/>
  <c r="AA454" i="25"/>
  <c r="AA453" i="25"/>
  <c r="AA452" i="25"/>
  <c r="AA451" i="25"/>
  <c r="AA450" i="25"/>
  <c r="AA449" i="25"/>
  <c r="AA448" i="25"/>
  <c r="AA447" i="25"/>
  <c r="AA446" i="25"/>
  <c r="AA445" i="25"/>
  <c r="AA444" i="25"/>
  <c r="AA443" i="25"/>
  <c r="AA442" i="25"/>
  <c r="AA441" i="25"/>
  <c r="AA440" i="25"/>
  <c r="AA439" i="25"/>
  <c r="AA438" i="25"/>
  <c r="AA437" i="25"/>
  <c r="AA436" i="25"/>
  <c r="AA435" i="25"/>
  <c r="AA434" i="25"/>
  <c r="AA433" i="25"/>
  <c r="AA432" i="25"/>
  <c r="AA431" i="25"/>
  <c r="AA430" i="25"/>
  <c r="AA429" i="25"/>
  <c r="AA428" i="25"/>
  <c r="AA427" i="25"/>
  <c r="AA426" i="25"/>
  <c r="AA425" i="25"/>
  <c r="AA424" i="25"/>
  <c r="AA423" i="25"/>
  <c r="AA422" i="25"/>
  <c r="AA421" i="25"/>
  <c r="AA420" i="25"/>
  <c r="AA419" i="25"/>
  <c r="AA418" i="25"/>
  <c r="AA417" i="25"/>
  <c r="AA416" i="25"/>
  <c r="AA415" i="25"/>
  <c r="AA414" i="25"/>
  <c r="AA413" i="25"/>
  <c r="AA412" i="25"/>
  <c r="AA411" i="25"/>
  <c r="AA410" i="25"/>
  <c r="AA409" i="25"/>
  <c r="AA408" i="25"/>
  <c r="AA407" i="25"/>
  <c r="AA406" i="25"/>
  <c r="AA405" i="25"/>
  <c r="AA404" i="25"/>
  <c r="AA403" i="25"/>
  <c r="AA402" i="25"/>
  <c r="AA401" i="25"/>
  <c r="AA400" i="25"/>
  <c r="AA399" i="25"/>
  <c r="AA398" i="25"/>
  <c r="AA397" i="25"/>
  <c r="AA396" i="25"/>
  <c r="AA395" i="25"/>
  <c r="AA394" i="25"/>
  <c r="AA393" i="25"/>
  <c r="AA392" i="25"/>
  <c r="AA391" i="25"/>
  <c r="AA390" i="25"/>
  <c r="AA389" i="25"/>
  <c r="AA388" i="25"/>
  <c r="AA387" i="25"/>
  <c r="AA386" i="25"/>
  <c r="AA385" i="25"/>
  <c r="AA384" i="25"/>
  <c r="AA383" i="25"/>
  <c r="AA382" i="25"/>
  <c r="AA381" i="25"/>
  <c r="AA380" i="25"/>
  <c r="AA379" i="25"/>
  <c r="AA378" i="25"/>
  <c r="AA377" i="25"/>
  <c r="AA376" i="25"/>
  <c r="AA375" i="25"/>
  <c r="AA374" i="25"/>
  <c r="AA373" i="25"/>
  <c r="AA372" i="25"/>
  <c r="AA371" i="25"/>
  <c r="AA370" i="25"/>
  <c r="AA369" i="25"/>
  <c r="AA368" i="25"/>
  <c r="AA367" i="25"/>
  <c r="AA366" i="25"/>
  <c r="AA365" i="25"/>
  <c r="AA364" i="25"/>
  <c r="AA363" i="25"/>
  <c r="AA362" i="25"/>
  <c r="AA361" i="25"/>
  <c r="AA360" i="25"/>
  <c r="AA359" i="25"/>
  <c r="AA358" i="25"/>
  <c r="AA357" i="25"/>
  <c r="AA356" i="25"/>
  <c r="AA355" i="25"/>
  <c r="AA354" i="25"/>
  <c r="AA353" i="25"/>
  <c r="AA352" i="25"/>
  <c r="AA351" i="25"/>
  <c r="AA350" i="25"/>
  <c r="AA349" i="25"/>
  <c r="AA348" i="25"/>
  <c r="AA347" i="25"/>
  <c r="AA346" i="25"/>
  <c r="AA345" i="25"/>
  <c r="AA344" i="25"/>
  <c r="AA343" i="25"/>
  <c r="AA342" i="25"/>
  <c r="AA341" i="25"/>
  <c r="AA340" i="25"/>
  <c r="AA339" i="25"/>
  <c r="AA338" i="25"/>
  <c r="AA337" i="25"/>
  <c r="AA336" i="25"/>
  <c r="AA335" i="25"/>
  <c r="AA334" i="25"/>
  <c r="AA333" i="25"/>
  <c r="AA332" i="25"/>
  <c r="AA331" i="25"/>
  <c r="AA330" i="25"/>
  <c r="AA329" i="25"/>
  <c r="AA328" i="25"/>
  <c r="AA327" i="25"/>
  <c r="AA326" i="25"/>
  <c r="AA325" i="25"/>
  <c r="AA324" i="25"/>
  <c r="AA323" i="25"/>
  <c r="AA322" i="25"/>
  <c r="AA321" i="25"/>
  <c r="AA320" i="25"/>
  <c r="AA319" i="25"/>
  <c r="AA318" i="25"/>
  <c r="AA317" i="25"/>
  <c r="AA316" i="25"/>
  <c r="AA315" i="25"/>
  <c r="AA314" i="25"/>
  <c r="AA313" i="25"/>
  <c r="AA312" i="25"/>
  <c r="AA311" i="25"/>
  <c r="AA310" i="25"/>
  <c r="AA309" i="25"/>
  <c r="AA308" i="25"/>
  <c r="AA307" i="25"/>
  <c r="AA306" i="25"/>
  <c r="AA305" i="25"/>
  <c r="AA304" i="25"/>
  <c r="AA303" i="25"/>
  <c r="AA302" i="25"/>
  <c r="AA301" i="25"/>
  <c r="AA300" i="25"/>
  <c r="AA299" i="25"/>
  <c r="AA298" i="25"/>
  <c r="AA297" i="25"/>
  <c r="AA296" i="25"/>
  <c r="AA295" i="25"/>
  <c r="AA294" i="25"/>
  <c r="AA293" i="25"/>
  <c r="AA292" i="25"/>
  <c r="AA291" i="25"/>
  <c r="AA290" i="25"/>
  <c r="AA289" i="25"/>
  <c r="AA288" i="25"/>
  <c r="AA287" i="25"/>
  <c r="AA286" i="25"/>
  <c r="AA285" i="25"/>
  <c r="AA284" i="25"/>
  <c r="AA283" i="25"/>
  <c r="AA282" i="25"/>
  <c r="AA281" i="25"/>
  <c r="AA280" i="25"/>
  <c r="AA279" i="25"/>
  <c r="AA278" i="25"/>
  <c r="AA277" i="25"/>
  <c r="AA276" i="25"/>
  <c r="AA275" i="25"/>
  <c r="AA274" i="25"/>
  <c r="AA273" i="25"/>
  <c r="AA272" i="25"/>
  <c r="AA271" i="25"/>
  <c r="AA270" i="25"/>
  <c r="AA269" i="25"/>
  <c r="AA268" i="25"/>
  <c r="AA267" i="25"/>
  <c r="AA266" i="25"/>
  <c r="AA265" i="25"/>
  <c r="AA264" i="25"/>
  <c r="AA263" i="25"/>
  <c r="AA262" i="25"/>
  <c r="AA261" i="25"/>
  <c r="AA260" i="25"/>
  <c r="AA259" i="25"/>
  <c r="AA258" i="25"/>
  <c r="AA257" i="25"/>
  <c r="AA256" i="25"/>
  <c r="AA255" i="25"/>
  <c r="AA254" i="25"/>
  <c r="AA253" i="25"/>
  <c r="AA252" i="25"/>
  <c r="AA251" i="25"/>
  <c r="AA250" i="25"/>
  <c r="AA249" i="25"/>
  <c r="AA248" i="25"/>
  <c r="AA247" i="25"/>
  <c r="AA246" i="25"/>
  <c r="AA245" i="25"/>
  <c r="AA244" i="25"/>
  <c r="AA243" i="25"/>
  <c r="AA242" i="25"/>
  <c r="AA241" i="25"/>
  <c r="AA240" i="25"/>
  <c r="AA239" i="25"/>
  <c r="AA238" i="25"/>
  <c r="AA237" i="25"/>
  <c r="AA236" i="25"/>
  <c r="AA235" i="25"/>
  <c r="AA234" i="25"/>
  <c r="AA233" i="25"/>
  <c r="AA232" i="25"/>
  <c r="AA231" i="25"/>
  <c r="AA230" i="25"/>
  <c r="AA229" i="25"/>
  <c r="AA228" i="25"/>
  <c r="AA227" i="25"/>
  <c r="AA226" i="25"/>
  <c r="AA225" i="25"/>
  <c r="AA224" i="25"/>
  <c r="AA223" i="25"/>
  <c r="AA222" i="25"/>
  <c r="AA221" i="25"/>
  <c r="AA220" i="25"/>
  <c r="AA219" i="25"/>
  <c r="AA218" i="25"/>
  <c r="AA217" i="25"/>
  <c r="AA216" i="25"/>
  <c r="AA215" i="25"/>
  <c r="AA214" i="25"/>
  <c r="AA213" i="25"/>
  <c r="AA212" i="25"/>
  <c r="AA211" i="25"/>
  <c r="AA210" i="25"/>
  <c r="AA209" i="25"/>
  <c r="AA208" i="25"/>
  <c r="AA207" i="25"/>
  <c r="AA206" i="25"/>
  <c r="AA205" i="25"/>
  <c r="AA204" i="25"/>
  <c r="AA203" i="25"/>
  <c r="AA202" i="25"/>
  <c r="AA201" i="25"/>
  <c r="AA200" i="25"/>
  <c r="AA199" i="25"/>
  <c r="AA198" i="25"/>
  <c r="AA197" i="25"/>
  <c r="AA196" i="25"/>
  <c r="AA195" i="25"/>
  <c r="AA194" i="25"/>
  <c r="AA193" i="25"/>
  <c r="AA192" i="25"/>
  <c r="AA191" i="25"/>
  <c r="AA190" i="25"/>
  <c r="AA189" i="25"/>
  <c r="AA188" i="25"/>
  <c r="AA187" i="25"/>
  <c r="AA186" i="25"/>
  <c r="AA185" i="25"/>
  <c r="AA184" i="25"/>
  <c r="AA183" i="25"/>
  <c r="AA182" i="25"/>
  <c r="AA181" i="25"/>
  <c r="AA180" i="25"/>
  <c r="AA179" i="25"/>
  <c r="AA178" i="25"/>
  <c r="AA177" i="25"/>
  <c r="AA176" i="25"/>
  <c r="AA175" i="25"/>
  <c r="AA174" i="25"/>
  <c r="AA173" i="25"/>
  <c r="AA172" i="25"/>
  <c r="AA171" i="25"/>
  <c r="AA170" i="25"/>
  <c r="AA169" i="25"/>
  <c r="AA168" i="25"/>
  <c r="AA167" i="25"/>
  <c r="AA166" i="25"/>
  <c r="AA165" i="25"/>
  <c r="AA164" i="25"/>
  <c r="AA163" i="25"/>
  <c r="AA162" i="25"/>
  <c r="AA161" i="25"/>
  <c r="AA160" i="25"/>
  <c r="AA159" i="25"/>
  <c r="AA158" i="25"/>
  <c r="AA157" i="25"/>
  <c r="AA156" i="25"/>
  <c r="AA155" i="25"/>
  <c r="AA154" i="25"/>
  <c r="AA153" i="25"/>
  <c r="AA152" i="25"/>
  <c r="AA151" i="25"/>
  <c r="AA150" i="25"/>
  <c r="AA149" i="25"/>
  <c r="AA148" i="25"/>
  <c r="AA147" i="25"/>
  <c r="AA146" i="25"/>
  <c r="AA145" i="25"/>
  <c r="AA144" i="25"/>
  <c r="AA143" i="25"/>
  <c r="AA142" i="25"/>
  <c r="AA141" i="25"/>
  <c r="AA140" i="25"/>
  <c r="AA139" i="25"/>
  <c r="AA138" i="25"/>
  <c r="AA137" i="25"/>
  <c r="AA136" i="25"/>
  <c r="AA135" i="25"/>
  <c r="AA134" i="25"/>
  <c r="AA133" i="25"/>
  <c r="AA132" i="25"/>
  <c r="AA131" i="25"/>
  <c r="AA130" i="25"/>
  <c r="AA129" i="25"/>
  <c r="AA128" i="25"/>
  <c r="AA127" i="25"/>
  <c r="AA126" i="25"/>
  <c r="AA125" i="25"/>
  <c r="AA124" i="25"/>
  <c r="AA123" i="25"/>
  <c r="AA122" i="25"/>
  <c r="AA121" i="25"/>
  <c r="AA120" i="25"/>
  <c r="AA119" i="25"/>
  <c r="AA118" i="25"/>
  <c r="AA117" i="25"/>
  <c r="AA116" i="25"/>
  <c r="AA115" i="25"/>
  <c r="AA114" i="25"/>
  <c r="AA113" i="25"/>
  <c r="AA112" i="25"/>
  <c r="AA111" i="25"/>
  <c r="AA110" i="25"/>
  <c r="AA109" i="25"/>
  <c r="AA108" i="25"/>
  <c r="AA107" i="25"/>
  <c r="AA106" i="25"/>
  <c r="AA105" i="25"/>
  <c r="AA104" i="25"/>
  <c r="AA103" i="25"/>
  <c r="AA102" i="25"/>
  <c r="AA101" i="25"/>
  <c r="AA100" i="25"/>
  <c r="AA99" i="25"/>
  <c r="AA98" i="25"/>
  <c r="AA97" i="25"/>
  <c r="AA96" i="25"/>
  <c r="AA95" i="25"/>
  <c r="AA94" i="25"/>
  <c r="AA93" i="25"/>
  <c r="AA92" i="25"/>
  <c r="AA91" i="25"/>
  <c r="AA90" i="25"/>
  <c r="AA89" i="25"/>
  <c r="AA88" i="25"/>
  <c r="AA87" i="25"/>
  <c r="AA86" i="25"/>
  <c r="AA85" i="25"/>
  <c r="AA84" i="25"/>
  <c r="AA83" i="25"/>
  <c r="AA82" i="25"/>
  <c r="AA81" i="25"/>
  <c r="AA80" i="25"/>
  <c r="AA79" i="25"/>
  <c r="AA78" i="25"/>
  <c r="AA77" i="25"/>
  <c r="AA76" i="25"/>
  <c r="AA75" i="25"/>
  <c r="AA74" i="25"/>
  <c r="AA73" i="25"/>
  <c r="AA72" i="25"/>
  <c r="AA71" i="25"/>
  <c r="AA70" i="25"/>
  <c r="AA69" i="25"/>
  <c r="AA68" i="25"/>
  <c r="AA67" i="25"/>
  <c r="AA66" i="25"/>
  <c r="AA65" i="25"/>
  <c r="AA64" i="25"/>
  <c r="AA63" i="25"/>
  <c r="AA62" i="25"/>
  <c r="AA61" i="25"/>
  <c r="AA60" i="25"/>
  <c r="AA59" i="25"/>
  <c r="AA58" i="25"/>
  <c r="AA57" i="25"/>
  <c r="AA56" i="25"/>
  <c r="AA55" i="25"/>
  <c r="AA54" i="25"/>
  <c r="AA53" i="25"/>
  <c r="AA52" i="25"/>
  <c r="AA51" i="25"/>
  <c r="AA50" i="25"/>
  <c r="AA49" i="25"/>
  <c r="AA48" i="25"/>
  <c r="AA47" i="25"/>
  <c r="AA46" i="25"/>
  <c r="AA45" i="25"/>
  <c r="AA44" i="25"/>
  <c r="AA43" i="25"/>
  <c r="AA42" i="25"/>
  <c r="AA41" i="25"/>
  <c r="AA40" i="25"/>
  <c r="AA39" i="25"/>
  <c r="AA38" i="25"/>
  <c r="AA37" i="25"/>
  <c r="AA36" i="25"/>
  <c r="AA35" i="25"/>
  <c r="AA34" i="25"/>
  <c r="AA33" i="25"/>
  <c r="AA32" i="25"/>
  <c r="AA31" i="25"/>
  <c r="AA30" i="25"/>
  <c r="AA29" i="25"/>
  <c r="AA28" i="25"/>
  <c r="AA27" i="25"/>
  <c r="AA26" i="25"/>
  <c r="AA25" i="25"/>
  <c r="AA24" i="25"/>
  <c r="AA23" i="25"/>
  <c r="AA22" i="25"/>
  <c r="AA21" i="25"/>
  <c r="AA20" i="25"/>
  <c r="AA19" i="25"/>
  <c r="AA18" i="25"/>
  <c r="AA17" i="25"/>
  <c r="AA16" i="25"/>
  <c r="AA15" i="25"/>
  <c r="AA14" i="25"/>
  <c r="AA13" i="25"/>
  <c r="AA12" i="25"/>
  <c r="AA11" i="25"/>
  <c r="AA10" i="25"/>
  <c r="AA9" i="25"/>
  <c r="AA8" i="25"/>
  <c r="AA7" i="25"/>
  <c r="AA6" i="25"/>
  <c r="AA5" i="25"/>
  <c r="AA4" i="25"/>
  <c r="AA3" i="25"/>
  <c r="AN1005" i="24"/>
  <c r="AM1005" i="24"/>
  <c r="AN1004" i="24"/>
  <c r="AM1004" i="24"/>
  <c r="AN1003" i="24"/>
  <c r="AM1003" i="24"/>
  <c r="AN1002" i="24"/>
  <c r="AM1002" i="24"/>
  <c r="AN1001" i="24"/>
  <c r="AM1001" i="24"/>
  <c r="AN1000" i="24"/>
  <c r="AM1000" i="24"/>
  <c r="AN999" i="24"/>
  <c r="AM999" i="24"/>
  <c r="AN998" i="24"/>
  <c r="AM998" i="24"/>
  <c r="AN997" i="24"/>
  <c r="AM997" i="24"/>
  <c r="AN996" i="24"/>
  <c r="AM996" i="24"/>
  <c r="AN995" i="24"/>
  <c r="AM995" i="24"/>
  <c r="AN994" i="24"/>
  <c r="AM994" i="24"/>
  <c r="AN993" i="24"/>
  <c r="AM993" i="24"/>
  <c r="AN992" i="24"/>
  <c r="AM992" i="24"/>
  <c r="AN991" i="24"/>
  <c r="AM991" i="24"/>
  <c r="AN990" i="24"/>
  <c r="AM990" i="24"/>
  <c r="AN989" i="24"/>
  <c r="AM989" i="24"/>
  <c r="AN988" i="24"/>
  <c r="AM988" i="24"/>
  <c r="AN987" i="24"/>
  <c r="AM987" i="24"/>
  <c r="AN986" i="24"/>
  <c r="AM986" i="24"/>
  <c r="AN985" i="24"/>
  <c r="AM985" i="24"/>
  <c r="AN984" i="24"/>
  <c r="AM984" i="24"/>
  <c r="AN983" i="24"/>
  <c r="AM983" i="24"/>
  <c r="AN982" i="24"/>
  <c r="AM982" i="24"/>
  <c r="AN981" i="24"/>
  <c r="AM981" i="24"/>
  <c r="AN980" i="24"/>
  <c r="AM980" i="24"/>
  <c r="AN979" i="24"/>
  <c r="AM979" i="24"/>
  <c r="AN978" i="24"/>
  <c r="AM978" i="24"/>
  <c r="AN977" i="24"/>
  <c r="AM977" i="24"/>
  <c r="AN976" i="24"/>
  <c r="AM976" i="24"/>
  <c r="AN975" i="24"/>
  <c r="AM975" i="24"/>
  <c r="AN974" i="24"/>
  <c r="AM974" i="24"/>
  <c r="AN973" i="24"/>
  <c r="AM973" i="24"/>
  <c r="AN972" i="24"/>
  <c r="AM972" i="24"/>
  <c r="AN971" i="24"/>
  <c r="AM971" i="24"/>
  <c r="AN970" i="24"/>
  <c r="AM970" i="24"/>
  <c r="AN969" i="24"/>
  <c r="AM969" i="24"/>
  <c r="AN968" i="24"/>
  <c r="AM968" i="24"/>
  <c r="AN967" i="24"/>
  <c r="AM967" i="24"/>
  <c r="AN966" i="24"/>
  <c r="AM966" i="24"/>
  <c r="AN965" i="24"/>
  <c r="AM965" i="24"/>
  <c r="AN964" i="24"/>
  <c r="AM964" i="24"/>
  <c r="AN963" i="24"/>
  <c r="AM963" i="24"/>
  <c r="AN962" i="24"/>
  <c r="AM962" i="24"/>
  <c r="AN961" i="24"/>
  <c r="AM961" i="24"/>
  <c r="AN960" i="24"/>
  <c r="AM960" i="24"/>
  <c r="AN959" i="24"/>
  <c r="AM959" i="24"/>
  <c r="AN958" i="24"/>
  <c r="AM958" i="24"/>
  <c r="AN957" i="24"/>
  <c r="AM957" i="24"/>
  <c r="AN956" i="24"/>
  <c r="AM956" i="24"/>
  <c r="AN955" i="24"/>
  <c r="AM955" i="24"/>
  <c r="AN954" i="24"/>
  <c r="AM954" i="24"/>
  <c r="AN953" i="24"/>
  <c r="AM953" i="24"/>
  <c r="AN952" i="24"/>
  <c r="AM952" i="24"/>
  <c r="AN951" i="24"/>
  <c r="AM951" i="24"/>
  <c r="AN950" i="24"/>
  <c r="AM950" i="24"/>
  <c r="AN949" i="24"/>
  <c r="AM949" i="24"/>
  <c r="AN948" i="24"/>
  <c r="AM948" i="24"/>
  <c r="AN947" i="24"/>
  <c r="AM947" i="24"/>
  <c r="AN946" i="24"/>
  <c r="AM946" i="24"/>
  <c r="AN945" i="24"/>
  <c r="AM945" i="24"/>
  <c r="AN944" i="24"/>
  <c r="AM944" i="24"/>
  <c r="AN943" i="24"/>
  <c r="AM943" i="24"/>
  <c r="AN942" i="24"/>
  <c r="AM942" i="24"/>
  <c r="AN941" i="24"/>
  <c r="AM941" i="24"/>
  <c r="AN940" i="24"/>
  <c r="AM940" i="24"/>
  <c r="AN939" i="24"/>
  <c r="AM939" i="24"/>
  <c r="AN938" i="24"/>
  <c r="AM938" i="24"/>
  <c r="AN937" i="24"/>
  <c r="AM937" i="24"/>
  <c r="AN936" i="24"/>
  <c r="AM936" i="24"/>
  <c r="AN935" i="24"/>
  <c r="AM935" i="24"/>
  <c r="AN934" i="24"/>
  <c r="AM934" i="24"/>
  <c r="AN933" i="24"/>
  <c r="AM933" i="24"/>
  <c r="AN932" i="24"/>
  <c r="AM932" i="24"/>
  <c r="AN931" i="24"/>
  <c r="AM931" i="24"/>
  <c r="AN930" i="24"/>
  <c r="AM930" i="24"/>
  <c r="AN929" i="24"/>
  <c r="AM929" i="24"/>
  <c r="AN928" i="24"/>
  <c r="AM928" i="24"/>
  <c r="AN927" i="24"/>
  <c r="AM927" i="24"/>
  <c r="AN926" i="24"/>
  <c r="AM926" i="24"/>
  <c r="AN925" i="24"/>
  <c r="AM925" i="24"/>
  <c r="AN924" i="24"/>
  <c r="AM924" i="24"/>
  <c r="AN923" i="24"/>
  <c r="AM923" i="24"/>
  <c r="AN922" i="24"/>
  <c r="AM922" i="24"/>
  <c r="AN921" i="24"/>
  <c r="AM921" i="24"/>
  <c r="AN920" i="24"/>
  <c r="AM920" i="24"/>
  <c r="AN919" i="24"/>
  <c r="AM919" i="24"/>
  <c r="AN918" i="24"/>
  <c r="AM918" i="24"/>
  <c r="AN917" i="24"/>
  <c r="AM917" i="24"/>
  <c r="AN916" i="24"/>
  <c r="AM916" i="24"/>
  <c r="AN915" i="24"/>
  <c r="AM915" i="24"/>
  <c r="AN914" i="24"/>
  <c r="AM914" i="24"/>
  <c r="AN913" i="24"/>
  <c r="AM913" i="24"/>
  <c r="AN912" i="24"/>
  <c r="AM912" i="24"/>
  <c r="AN911" i="24"/>
  <c r="AM911" i="24"/>
  <c r="AN910" i="24"/>
  <c r="AM910" i="24"/>
  <c r="AN909" i="24"/>
  <c r="AM909" i="24"/>
  <c r="AN908" i="24"/>
  <c r="AM908" i="24"/>
  <c r="AN907" i="24"/>
  <c r="AM907" i="24"/>
  <c r="AN906" i="24"/>
  <c r="AM906" i="24"/>
  <c r="AN905" i="24"/>
  <c r="AM905" i="24"/>
  <c r="AN904" i="24"/>
  <c r="AM904" i="24"/>
  <c r="AN903" i="24"/>
  <c r="AM903" i="24"/>
  <c r="AN902" i="24"/>
  <c r="AM902" i="24"/>
  <c r="AN901" i="24"/>
  <c r="AM901" i="24"/>
  <c r="AN900" i="24"/>
  <c r="AM900" i="24"/>
  <c r="AN899" i="24"/>
  <c r="AM899" i="24"/>
  <c r="AN898" i="24"/>
  <c r="AM898" i="24"/>
  <c r="AN897" i="24"/>
  <c r="AM897" i="24"/>
  <c r="AN896" i="24"/>
  <c r="AM896" i="24"/>
  <c r="AN895" i="24"/>
  <c r="AM895" i="24"/>
  <c r="AN894" i="24"/>
  <c r="AM894" i="24"/>
  <c r="AN893" i="24"/>
  <c r="AM893" i="24"/>
  <c r="AN892" i="24"/>
  <c r="AM892" i="24"/>
  <c r="AN891" i="24"/>
  <c r="AM891" i="24"/>
  <c r="AN890" i="24"/>
  <c r="AM890" i="24"/>
  <c r="AN889" i="24"/>
  <c r="AM889" i="24"/>
  <c r="AN888" i="24"/>
  <c r="AM888" i="24"/>
  <c r="AN887" i="24"/>
  <c r="AM887" i="24"/>
  <c r="AN886" i="24"/>
  <c r="AM886" i="24"/>
  <c r="AN885" i="24"/>
  <c r="AM885" i="24"/>
  <c r="AN884" i="24"/>
  <c r="AM884" i="24"/>
  <c r="AN883" i="24"/>
  <c r="AM883" i="24"/>
  <c r="AN882" i="24"/>
  <c r="AM882" i="24"/>
  <c r="AN881" i="24"/>
  <c r="AM881" i="24"/>
  <c r="AN880" i="24"/>
  <c r="AM880" i="24"/>
  <c r="AN879" i="24"/>
  <c r="AM879" i="24"/>
  <c r="AN878" i="24"/>
  <c r="AM878" i="24"/>
  <c r="AN877" i="24"/>
  <c r="AM877" i="24"/>
  <c r="AN876" i="24"/>
  <c r="AM876" i="24"/>
  <c r="AN875" i="24"/>
  <c r="AM875" i="24"/>
  <c r="AN874" i="24"/>
  <c r="AM874" i="24"/>
  <c r="AN873" i="24"/>
  <c r="AM873" i="24"/>
  <c r="AN872" i="24"/>
  <c r="AM872" i="24"/>
  <c r="AN871" i="24"/>
  <c r="AM871" i="24"/>
  <c r="AN870" i="24"/>
  <c r="AM870" i="24"/>
  <c r="AN869" i="24"/>
  <c r="AM869" i="24"/>
  <c r="AN868" i="24"/>
  <c r="AM868" i="24"/>
  <c r="AN867" i="24"/>
  <c r="AM867" i="24"/>
  <c r="AN866" i="24"/>
  <c r="AM866" i="24"/>
  <c r="AN865" i="24"/>
  <c r="AM865" i="24"/>
  <c r="AN864" i="24"/>
  <c r="AM864" i="24"/>
  <c r="AN863" i="24"/>
  <c r="AM863" i="24"/>
  <c r="AN862" i="24"/>
  <c r="AM862" i="24"/>
  <c r="AN861" i="24"/>
  <c r="AM861" i="24"/>
  <c r="AN860" i="24"/>
  <c r="AM860" i="24"/>
  <c r="AN859" i="24"/>
  <c r="AM859" i="24"/>
  <c r="AN858" i="24"/>
  <c r="AM858" i="24"/>
  <c r="AN857" i="24"/>
  <c r="AM857" i="24"/>
  <c r="AN856" i="24"/>
  <c r="AM856" i="24"/>
  <c r="AN855" i="24"/>
  <c r="AM855" i="24"/>
  <c r="AN854" i="24"/>
  <c r="AM854" i="24"/>
  <c r="AN853" i="24"/>
  <c r="AM853" i="24"/>
  <c r="AN852" i="24"/>
  <c r="AM852" i="24"/>
  <c r="AN851" i="24"/>
  <c r="AM851" i="24"/>
  <c r="AN850" i="24"/>
  <c r="AM850" i="24"/>
  <c r="AN849" i="24"/>
  <c r="AM849" i="24"/>
  <c r="AN848" i="24"/>
  <c r="AM848" i="24"/>
  <c r="AN847" i="24"/>
  <c r="AM847" i="24"/>
  <c r="AN846" i="24"/>
  <c r="AM846" i="24"/>
  <c r="AN845" i="24"/>
  <c r="AM845" i="24"/>
  <c r="AN844" i="24"/>
  <c r="AM844" i="24"/>
  <c r="AN843" i="24"/>
  <c r="AM843" i="24"/>
  <c r="AN842" i="24"/>
  <c r="AM842" i="24"/>
  <c r="AN841" i="24"/>
  <c r="AM841" i="24"/>
  <c r="AN840" i="24"/>
  <c r="AM840" i="24"/>
  <c r="AN839" i="24"/>
  <c r="AM839" i="24"/>
  <c r="AN838" i="24"/>
  <c r="AM838" i="24"/>
  <c r="AN837" i="24"/>
  <c r="AM837" i="24"/>
  <c r="AN836" i="24"/>
  <c r="AM836" i="24"/>
  <c r="AN835" i="24"/>
  <c r="AM835" i="24"/>
  <c r="AN834" i="24"/>
  <c r="AM834" i="24"/>
  <c r="AN833" i="24"/>
  <c r="AM833" i="24"/>
  <c r="AN832" i="24"/>
  <c r="AM832" i="24"/>
  <c r="AN831" i="24"/>
  <c r="AM831" i="24"/>
  <c r="AN830" i="24"/>
  <c r="AM830" i="24"/>
  <c r="AN829" i="24"/>
  <c r="AM829" i="24"/>
  <c r="AN828" i="24"/>
  <c r="AM828" i="24"/>
  <c r="AN827" i="24"/>
  <c r="AM827" i="24"/>
  <c r="AN826" i="24"/>
  <c r="AM826" i="24"/>
  <c r="AN825" i="24"/>
  <c r="AM825" i="24"/>
  <c r="AN824" i="24"/>
  <c r="AM824" i="24"/>
  <c r="AN823" i="24"/>
  <c r="AM823" i="24"/>
  <c r="AN822" i="24"/>
  <c r="AM822" i="24"/>
  <c r="AN821" i="24"/>
  <c r="AM821" i="24"/>
  <c r="AN820" i="24"/>
  <c r="AM820" i="24"/>
  <c r="AN819" i="24"/>
  <c r="AM819" i="24"/>
  <c r="AN818" i="24"/>
  <c r="AM818" i="24"/>
  <c r="AN817" i="24"/>
  <c r="AM817" i="24"/>
  <c r="AN816" i="24"/>
  <c r="AM816" i="24"/>
  <c r="AN815" i="24"/>
  <c r="AM815" i="24"/>
  <c r="AN814" i="24"/>
  <c r="AM814" i="24"/>
  <c r="AN813" i="24"/>
  <c r="AM813" i="24"/>
  <c r="AN812" i="24"/>
  <c r="AM812" i="24"/>
  <c r="AN811" i="24"/>
  <c r="AM811" i="24"/>
  <c r="AN810" i="24"/>
  <c r="AM810" i="24"/>
  <c r="AN809" i="24"/>
  <c r="AM809" i="24"/>
  <c r="AN808" i="24"/>
  <c r="AM808" i="24"/>
  <c r="AN807" i="24"/>
  <c r="AM807" i="24"/>
  <c r="AN806" i="24"/>
  <c r="AM806" i="24"/>
  <c r="AN805" i="24"/>
  <c r="AM805" i="24"/>
  <c r="AN804" i="24"/>
  <c r="AM804" i="24"/>
  <c r="AN803" i="24"/>
  <c r="AM803" i="24"/>
  <c r="AN802" i="24"/>
  <c r="AM802" i="24"/>
  <c r="AN801" i="24"/>
  <c r="AM801" i="24"/>
  <c r="AN800" i="24"/>
  <c r="AM800" i="24"/>
  <c r="AN799" i="24"/>
  <c r="AM799" i="24"/>
  <c r="AN798" i="24"/>
  <c r="AM798" i="24"/>
  <c r="AN797" i="24"/>
  <c r="AM797" i="24"/>
  <c r="AN796" i="24"/>
  <c r="AM796" i="24"/>
  <c r="AN795" i="24"/>
  <c r="AM795" i="24"/>
  <c r="AN794" i="24"/>
  <c r="AM794" i="24"/>
  <c r="AN793" i="24"/>
  <c r="AM793" i="24"/>
  <c r="AN792" i="24"/>
  <c r="AM792" i="24"/>
  <c r="AN791" i="24"/>
  <c r="AM791" i="24"/>
  <c r="AN790" i="24"/>
  <c r="AM790" i="24"/>
  <c r="AN789" i="24"/>
  <c r="AM789" i="24"/>
  <c r="AN788" i="24"/>
  <c r="AM788" i="24"/>
  <c r="AN787" i="24"/>
  <c r="AM787" i="24"/>
  <c r="AN786" i="24"/>
  <c r="AM786" i="24"/>
  <c r="AN785" i="24"/>
  <c r="AM785" i="24"/>
  <c r="AN784" i="24"/>
  <c r="AM784" i="24"/>
  <c r="AN783" i="24"/>
  <c r="AM783" i="24"/>
  <c r="AN782" i="24"/>
  <c r="AM782" i="24"/>
  <c r="AN781" i="24"/>
  <c r="AM781" i="24"/>
  <c r="AN780" i="24"/>
  <c r="AM780" i="24"/>
  <c r="AN779" i="24"/>
  <c r="AM779" i="24"/>
  <c r="AN778" i="24"/>
  <c r="AM778" i="24"/>
  <c r="AN777" i="24"/>
  <c r="AM777" i="24"/>
  <c r="AN776" i="24"/>
  <c r="AM776" i="24"/>
  <c r="AN775" i="24"/>
  <c r="AM775" i="24"/>
  <c r="AN774" i="24"/>
  <c r="AM774" i="24"/>
  <c r="AN773" i="24"/>
  <c r="AM773" i="24"/>
  <c r="AN772" i="24"/>
  <c r="AM772" i="24"/>
  <c r="AN771" i="24"/>
  <c r="AM771" i="24"/>
  <c r="AN770" i="24"/>
  <c r="AM770" i="24"/>
  <c r="AN769" i="24"/>
  <c r="AM769" i="24"/>
  <c r="AN768" i="24"/>
  <c r="AM768" i="24"/>
  <c r="AN767" i="24"/>
  <c r="AM767" i="24"/>
  <c r="AN766" i="24"/>
  <c r="AM766" i="24"/>
  <c r="AN765" i="24"/>
  <c r="AM765" i="24"/>
  <c r="AN764" i="24"/>
  <c r="AM764" i="24"/>
  <c r="AN763" i="24"/>
  <c r="AM763" i="24"/>
  <c r="AN762" i="24"/>
  <c r="AM762" i="24"/>
  <c r="AN761" i="24"/>
  <c r="AM761" i="24"/>
  <c r="AN760" i="24"/>
  <c r="AM760" i="24"/>
  <c r="AN759" i="24"/>
  <c r="AM759" i="24"/>
  <c r="AN758" i="24"/>
  <c r="AM758" i="24"/>
  <c r="AN757" i="24"/>
  <c r="AM757" i="24"/>
  <c r="AN756" i="24"/>
  <c r="AM756" i="24"/>
  <c r="AN755" i="24"/>
  <c r="AM755" i="24"/>
  <c r="AN754" i="24"/>
  <c r="AM754" i="24"/>
  <c r="AN753" i="24"/>
  <c r="AM753" i="24"/>
  <c r="AN752" i="24"/>
  <c r="AM752" i="24"/>
  <c r="AN751" i="24"/>
  <c r="AM751" i="24"/>
  <c r="AN750" i="24"/>
  <c r="AM750" i="24"/>
  <c r="AN749" i="24"/>
  <c r="AM749" i="24"/>
  <c r="AN748" i="24"/>
  <c r="AM748" i="24"/>
  <c r="AN747" i="24"/>
  <c r="AM747" i="24"/>
  <c r="AN746" i="24"/>
  <c r="AM746" i="24"/>
  <c r="AN745" i="24"/>
  <c r="AM745" i="24"/>
  <c r="AN744" i="24"/>
  <c r="AM744" i="24"/>
  <c r="AN743" i="24"/>
  <c r="AM743" i="24"/>
  <c r="AN742" i="24"/>
  <c r="AM742" i="24"/>
  <c r="AN741" i="24"/>
  <c r="AM741" i="24"/>
  <c r="AN740" i="24"/>
  <c r="AM740" i="24"/>
  <c r="AN739" i="24"/>
  <c r="AM739" i="24"/>
  <c r="AN738" i="24"/>
  <c r="AM738" i="24"/>
  <c r="AN737" i="24"/>
  <c r="AM737" i="24"/>
  <c r="AN736" i="24"/>
  <c r="AM736" i="24"/>
  <c r="AN735" i="24"/>
  <c r="AM735" i="24"/>
  <c r="AN734" i="24"/>
  <c r="AM734" i="24"/>
  <c r="AN733" i="24"/>
  <c r="AM733" i="24"/>
  <c r="AN732" i="24"/>
  <c r="AM732" i="24"/>
  <c r="AN731" i="24"/>
  <c r="AM731" i="24"/>
  <c r="AN730" i="24"/>
  <c r="AM730" i="24"/>
  <c r="AN729" i="24"/>
  <c r="AM729" i="24"/>
  <c r="AN728" i="24"/>
  <c r="AM728" i="24"/>
  <c r="AN727" i="24"/>
  <c r="AM727" i="24"/>
  <c r="AN726" i="24"/>
  <c r="AM726" i="24"/>
  <c r="AN725" i="24"/>
  <c r="AM725" i="24"/>
  <c r="AN724" i="24"/>
  <c r="AM724" i="24"/>
  <c r="AN723" i="24"/>
  <c r="AM723" i="24"/>
  <c r="AN722" i="24"/>
  <c r="AM722" i="24"/>
  <c r="AN721" i="24"/>
  <c r="AM721" i="24"/>
  <c r="AN720" i="24"/>
  <c r="AM720" i="24"/>
  <c r="AN719" i="24"/>
  <c r="AM719" i="24"/>
  <c r="AN718" i="24"/>
  <c r="AM718" i="24"/>
  <c r="AN717" i="24"/>
  <c r="AM717" i="24"/>
  <c r="AN716" i="24"/>
  <c r="AM716" i="24"/>
  <c r="AN715" i="24"/>
  <c r="AM715" i="24"/>
  <c r="AN714" i="24"/>
  <c r="AM714" i="24"/>
  <c r="AN713" i="24"/>
  <c r="AM713" i="24"/>
  <c r="AN712" i="24"/>
  <c r="AM712" i="24"/>
  <c r="AN711" i="24"/>
  <c r="AM711" i="24"/>
  <c r="AN710" i="24"/>
  <c r="AM710" i="24"/>
  <c r="AN709" i="24"/>
  <c r="AM709" i="24"/>
  <c r="AN708" i="24"/>
  <c r="AM708" i="24"/>
  <c r="AN707" i="24"/>
  <c r="AM707" i="24"/>
  <c r="AN706" i="24"/>
  <c r="AM706" i="24"/>
  <c r="AN705" i="24"/>
  <c r="AM705" i="24"/>
  <c r="AN704" i="24"/>
  <c r="AM704" i="24"/>
  <c r="AN703" i="24"/>
  <c r="AM703" i="24"/>
  <c r="AN702" i="24"/>
  <c r="AM702" i="24"/>
  <c r="AN701" i="24"/>
  <c r="AM701" i="24"/>
  <c r="AN700" i="24"/>
  <c r="AM700" i="24"/>
  <c r="AN699" i="24"/>
  <c r="AM699" i="24"/>
  <c r="AN698" i="24"/>
  <c r="AM698" i="24"/>
  <c r="AN697" i="24"/>
  <c r="AM697" i="24"/>
  <c r="AN696" i="24"/>
  <c r="AM696" i="24"/>
  <c r="AN695" i="24"/>
  <c r="AM695" i="24"/>
  <c r="AN694" i="24"/>
  <c r="AM694" i="24"/>
  <c r="AN693" i="24"/>
  <c r="AM693" i="24"/>
  <c r="AN692" i="24"/>
  <c r="AM692" i="24"/>
  <c r="AN691" i="24"/>
  <c r="AM691" i="24"/>
  <c r="AN690" i="24"/>
  <c r="AM690" i="24"/>
  <c r="AN689" i="24"/>
  <c r="AM689" i="24"/>
  <c r="AN688" i="24"/>
  <c r="AM688" i="24"/>
  <c r="AN687" i="24"/>
  <c r="AM687" i="24"/>
  <c r="AN686" i="24"/>
  <c r="AM686" i="24"/>
  <c r="AN685" i="24"/>
  <c r="AM685" i="24"/>
  <c r="AN684" i="24"/>
  <c r="AM684" i="24"/>
  <c r="AN683" i="24"/>
  <c r="AM683" i="24"/>
  <c r="AN682" i="24"/>
  <c r="AM682" i="24"/>
  <c r="AN681" i="24"/>
  <c r="AM681" i="24"/>
  <c r="AN680" i="24"/>
  <c r="AM680" i="24"/>
  <c r="AN679" i="24"/>
  <c r="AM679" i="24"/>
  <c r="AN678" i="24"/>
  <c r="AM678" i="24"/>
  <c r="AN677" i="24"/>
  <c r="AM677" i="24"/>
  <c r="AN676" i="24"/>
  <c r="AM676" i="24"/>
  <c r="AN675" i="24"/>
  <c r="AM675" i="24"/>
  <c r="AN674" i="24"/>
  <c r="AM674" i="24"/>
  <c r="AN673" i="24"/>
  <c r="AM673" i="24"/>
  <c r="AN672" i="24"/>
  <c r="AM672" i="24"/>
  <c r="AN671" i="24"/>
  <c r="AM671" i="24"/>
  <c r="AN670" i="24"/>
  <c r="AM670" i="24"/>
  <c r="AN669" i="24"/>
  <c r="AM669" i="24"/>
  <c r="AN668" i="24"/>
  <c r="AM668" i="24"/>
  <c r="AN667" i="24"/>
  <c r="AM667" i="24"/>
  <c r="AN666" i="24"/>
  <c r="AM666" i="24"/>
  <c r="AN665" i="24"/>
  <c r="AM665" i="24"/>
  <c r="AN664" i="24"/>
  <c r="AM664" i="24"/>
  <c r="AN663" i="24"/>
  <c r="AM663" i="24"/>
  <c r="AN662" i="24"/>
  <c r="AM662" i="24"/>
  <c r="AN661" i="24"/>
  <c r="AM661" i="24"/>
  <c r="AN660" i="24"/>
  <c r="AM660" i="24"/>
  <c r="AN659" i="24"/>
  <c r="AM659" i="24"/>
  <c r="AN658" i="24"/>
  <c r="AM658" i="24"/>
  <c r="AN657" i="24"/>
  <c r="AM657" i="24"/>
  <c r="AN656" i="24"/>
  <c r="AM656" i="24"/>
  <c r="AN655" i="24"/>
  <c r="AM655" i="24"/>
  <c r="AN654" i="24"/>
  <c r="AM654" i="24"/>
  <c r="AN653" i="24"/>
  <c r="AM653" i="24"/>
  <c r="AN652" i="24"/>
  <c r="AM652" i="24"/>
  <c r="AN651" i="24"/>
  <c r="AM651" i="24"/>
  <c r="AN650" i="24"/>
  <c r="AM650" i="24"/>
  <c r="AN649" i="24"/>
  <c r="AM649" i="24"/>
  <c r="AN648" i="24"/>
  <c r="AM648" i="24"/>
  <c r="AN647" i="24"/>
  <c r="AM647" i="24"/>
  <c r="AN646" i="24"/>
  <c r="AM646" i="24"/>
  <c r="AN645" i="24"/>
  <c r="AM645" i="24"/>
  <c r="AN644" i="24"/>
  <c r="AM644" i="24"/>
  <c r="AN643" i="24"/>
  <c r="AM643" i="24"/>
  <c r="AN642" i="24"/>
  <c r="AM642" i="24"/>
  <c r="AN641" i="24"/>
  <c r="AM641" i="24"/>
  <c r="AN640" i="24"/>
  <c r="AM640" i="24"/>
  <c r="AN639" i="24"/>
  <c r="AM639" i="24"/>
  <c r="AN638" i="24"/>
  <c r="AM638" i="24"/>
  <c r="AN637" i="24"/>
  <c r="AM637" i="24"/>
  <c r="AN636" i="24"/>
  <c r="AM636" i="24"/>
  <c r="AN635" i="24"/>
  <c r="AM635" i="24"/>
  <c r="AN634" i="24"/>
  <c r="AM634" i="24"/>
  <c r="AN633" i="24"/>
  <c r="AM633" i="24"/>
  <c r="AN632" i="24"/>
  <c r="AM632" i="24"/>
  <c r="AN631" i="24"/>
  <c r="AM631" i="24"/>
  <c r="AN630" i="24"/>
  <c r="AM630" i="24"/>
  <c r="AN629" i="24"/>
  <c r="AM629" i="24"/>
  <c r="AN628" i="24"/>
  <c r="AM628" i="24"/>
  <c r="AN627" i="24"/>
  <c r="AM627" i="24"/>
  <c r="AN626" i="24"/>
  <c r="AM626" i="24"/>
  <c r="AN625" i="24"/>
  <c r="AM625" i="24"/>
  <c r="AN624" i="24"/>
  <c r="AM624" i="24"/>
  <c r="AN623" i="24"/>
  <c r="AM623" i="24"/>
  <c r="AN622" i="24"/>
  <c r="AM622" i="24"/>
  <c r="AN621" i="24"/>
  <c r="AM621" i="24"/>
  <c r="AN620" i="24"/>
  <c r="AM620" i="24"/>
  <c r="AN619" i="24"/>
  <c r="AM619" i="24"/>
  <c r="AN618" i="24"/>
  <c r="AM618" i="24"/>
  <c r="AN617" i="24"/>
  <c r="AM617" i="24"/>
  <c r="AN616" i="24"/>
  <c r="AM616" i="24"/>
  <c r="AN615" i="24"/>
  <c r="AM615" i="24"/>
  <c r="AN614" i="24"/>
  <c r="AM614" i="24"/>
  <c r="AN613" i="24"/>
  <c r="AM613" i="24"/>
  <c r="AN612" i="24"/>
  <c r="AM612" i="24"/>
  <c r="AN611" i="24"/>
  <c r="AM611" i="24"/>
  <c r="AN610" i="24"/>
  <c r="AM610" i="24"/>
  <c r="AN609" i="24"/>
  <c r="AM609" i="24"/>
  <c r="AN608" i="24"/>
  <c r="AM608" i="24"/>
  <c r="AN607" i="24"/>
  <c r="AM607" i="24"/>
  <c r="AN606" i="24"/>
  <c r="AM606" i="24"/>
  <c r="AN605" i="24"/>
  <c r="AM605" i="24"/>
  <c r="AN604" i="24"/>
  <c r="AM604" i="24"/>
  <c r="AN603" i="24"/>
  <c r="AM603" i="24"/>
  <c r="AN602" i="24"/>
  <c r="AM602" i="24"/>
  <c r="AN601" i="24"/>
  <c r="AM601" i="24"/>
  <c r="AN600" i="24"/>
  <c r="AM600" i="24"/>
  <c r="AN599" i="24"/>
  <c r="AM599" i="24"/>
  <c r="AN598" i="24"/>
  <c r="AM598" i="24"/>
  <c r="AN597" i="24"/>
  <c r="AM597" i="24"/>
  <c r="AN596" i="24"/>
  <c r="AM596" i="24"/>
  <c r="AN595" i="24"/>
  <c r="AM595" i="24"/>
  <c r="AN594" i="24"/>
  <c r="AM594" i="24"/>
  <c r="AN593" i="24"/>
  <c r="AM593" i="24"/>
  <c r="AN592" i="24"/>
  <c r="AM592" i="24"/>
  <c r="AN591" i="24"/>
  <c r="AM591" i="24"/>
  <c r="AN590" i="24"/>
  <c r="AM590" i="24"/>
  <c r="AN589" i="24"/>
  <c r="AM589" i="24"/>
  <c r="AN588" i="24"/>
  <c r="AM588" i="24"/>
  <c r="AN587" i="24"/>
  <c r="AM587" i="24"/>
  <c r="AN586" i="24"/>
  <c r="AM586" i="24"/>
  <c r="AN585" i="24"/>
  <c r="AM585" i="24"/>
  <c r="AN584" i="24"/>
  <c r="AM584" i="24"/>
  <c r="AN583" i="24"/>
  <c r="AM583" i="24"/>
  <c r="AN582" i="24"/>
  <c r="AM582" i="24"/>
  <c r="AN581" i="24"/>
  <c r="AM581" i="24"/>
  <c r="AN580" i="24"/>
  <c r="AM580" i="24"/>
  <c r="AN579" i="24"/>
  <c r="AM579" i="24"/>
  <c r="AN578" i="24"/>
  <c r="AM578" i="24"/>
  <c r="AN577" i="24"/>
  <c r="AM577" i="24"/>
  <c r="AN576" i="24"/>
  <c r="AM576" i="24"/>
  <c r="AN575" i="24"/>
  <c r="AM575" i="24"/>
  <c r="AN574" i="24"/>
  <c r="AM574" i="24"/>
  <c r="AN573" i="24"/>
  <c r="AM573" i="24"/>
  <c r="AN572" i="24"/>
  <c r="AM572" i="24"/>
  <c r="AN571" i="24"/>
  <c r="AM571" i="24"/>
  <c r="AN570" i="24"/>
  <c r="AM570" i="24"/>
  <c r="AN569" i="24"/>
  <c r="AM569" i="24"/>
  <c r="AN568" i="24"/>
  <c r="AM568" i="24"/>
  <c r="AN567" i="24"/>
  <c r="AM567" i="24"/>
  <c r="AN566" i="24"/>
  <c r="AM566" i="24"/>
  <c r="AN565" i="24"/>
  <c r="AM565" i="24"/>
  <c r="AN564" i="24"/>
  <c r="AM564" i="24"/>
  <c r="AN563" i="24"/>
  <c r="AM563" i="24"/>
  <c r="AN562" i="24"/>
  <c r="AM562" i="24"/>
  <c r="AN561" i="24"/>
  <c r="AM561" i="24"/>
  <c r="AN560" i="24"/>
  <c r="AM560" i="24"/>
  <c r="AN559" i="24"/>
  <c r="AM559" i="24"/>
  <c r="AN558" i="24"/>
  <c r="AM558" i="24"/>
  <c r="AN557" i="24"/>
  <c r="AM557" i="24"/>
  <c r="AN556" i="24"/>
  <c r="AM556" i="24"/>
  <c r="AN555" i="24"/>
  <c r="AM555" i="24"/>
  <c r="AN554" i="24"/>
  <c r="AM554" i="24"/>
  <c r="AN553" i="24"/>
  <c r="AM553" i="24"/>
  <c r="AN552" i="24"/>
  <c r="AM552" i="24"/>
  <c r="AN551" i="24"/>
  <c r="AM551" i="24"/>
  <c r="AN550" i="24"/>
  <c r="AM550" i="24"/>
  <c r="AN549" i="24"/>
  <c r="AM549" i="24"/>
  <c r="AN548" i="24"/>
  <c r="AM548" i="24"/>
  <c r="AN547" i="24"/>
  <c r="AM547" i="24"/>
  <c r="AN546" i="24"/>
  <c r="AM546" i="24"/>
  <c r="AN545" i="24"/>
  <c r="AM545" i="24"/>
  <c r="AN544" i="24"/>
  <c r="AM544" i="24"/>
  <c r="AN543" i="24"/>
  <c r="AM543" i="24"/>
  <c r="AN542" i="24"/>
  <c r="AM542" i="24"/>
  <c r="AN541" i="24"/>
  <c r="AM541" i="24"/>
  <c r="AN540" i="24"/>
  <c r="AM540" i="24"/>
  <c r="AN539" i="24"/>
  <c r="AM539" i="24"/>
  <c r="AN538" i="24"/>
  <c r="AM538" i="24"/>
  <c r="AN537" i="24"/>
  <c r="AM537" i="24"/>
  <c r="AN536" i="24"/>
  <c r="AM536" i="24"/>
  <c r="AN535" i="24"/>
  <c r="AM535" i="24"/>
  <c r="AN534" i="24"/>
  <c r="AM534" i="24"/>
  <c r="AN533" i="24"/>
  <c r="AM533" i="24"/>
  <c r="AN532" i="24"/>
  <c r="AM532" i="24"/>
  <c r="AN531" i="24"/>
  <c r="AM531" i="24"/>
  <c r="AN530" i="24"/>
  <c r="AM530" i="24"/>
  <c r="AN529" i="24"/>
  <c r="AM529" i="24"/>
  <c r="AN528" i="24"/>
  <c r="AM528" i="24"/>
  <c r="AN527" i="24"/>
  <c r="AM527" i="24"/>
  <c r="AN526" i="24"/>
  <c r="AM526" i="24"/>
  <c r="AN525" i="24"/>
  <c r="AM525" i="24"/>
  <c r="AN524" i="24"/>
  <c r="AM524" i="24"/>
  <c r="AN523" i="24"/>
  <c r="AM523" i="24"/>
  <c r="AN522" i="24"/>
  <c r="AM522" i="24"/>
  <c r="AN521" i="24"/>
  <c r="AM521" i="24"/>
  <c r="AN520" i="24"/>
  <c r="AM520" i="24"/>
  <c r="AN519" i="24"/>
  <c r="AM519" i="24"/>
  <c r="AN518" i="24"/>
  <c r="AM518" i="24"/>
  <c r="AN517" i="24"/>
  <c r="AM517" i="24"/>
  <c r="AN516" i="24"/>
  <c r="AM516" i="24"/>
  <c r="AN515" i="24"/>
  <c r="AM515" i="24"/>
  <c r="AN514" i="24"/>
  <c r="AM514" i="24"/>
  <c r="AN513" i="24"/>
  <c r="AM513" i="24"/>
  <c r="AN512" i="24"/>
  <c r="AM512" i="24"/>
  <c r="AN511" i="24"/>
  <c r="AM511" i="24"/>
  <c r="AN510" i="24"/>
  <c r="AM510" i="24"/>
  <c r="AN509" i="24"/>
  <c r="AM509" i="24"/>
  <c r="AN508" i="24"/>
  <c r="AM508" i="24"/>
  <c r="AN507" i="24"/>
  <c r="AM507" i="24"/>
  <c r="AN506" i="24"/>
  <c r="AM506" i="24"/>
  <c r="AN505" i="24"/>
  <c r="AM505" i="24"/>
  <c r="AN504" i="24"/>
  <c r="AM504" i="24"/>
  <c r="AN503" i="24"/>
  <c r="AM503" i="24"/>
  <c r="AN502" i="24"/>
  <c r="AM502" i="24"/>
  <c r="AN501" i="24"/>
  <c r="AM501" i="24"/>
  <c r="AN500" i="24"/>
  <c r="AM500" i="24"/>
  <c r="AN499" i="24"/>
  <c r="AM499" i="24"/>
  <c r="AN498" i="24"/>
  <c r="AM498" i="24"/>
  <c r="AN497" i="24"/>
  <c r="AM497" i="24"/>
  <c r="AN496" i="24"/>
  <c r="AM496" i="24"/>
  <c r="AN495" i="24"/>
  <c r="AM495" i="24"/>
  <c r="AN494" i="24"/>
  <c r="AM494" i="24"/>
  <c r="AN493" i="24"/>
  <c r="AM493" i="24"/>
  <c r="AN492" i="24"/>
  <c r="AM492" i="24"/>
  <c r="AN491" i="24"/>
  <c r="AM491" i="24"/>
  <c r="AN490" i="24"/>
  <c r="AM490" i="24"/>
  <c r="AN489" i="24"/>
  <c r="AM489" i="24"/>
  <c r="AN488" i="24"/>
  <c r="AM488" i="24"/>
  <c r="AN487" i="24"/>
  <c r="AM487" i="24"/>
  <c r="AN486" i="24"/>
  <c r="AM486" i="24"/>
  <c r="AN485" i="24"/>
  <c r="AM485" i="24"/>
  <c r="AN484" i="24"/>
  <c r="AM484" i="24"/>
  <c r="AN483" i="24"/>
  <c r="AM483" i="24"/>
  <c r="AN482" i="24"/>
  <c r="AM482" i="24"/>
  <c r="AN481" i="24"/>
  <c r="AM481" i="24"/>
  <c r="AN480" i="24"/>
  <c r="AM480" i="24"/>
  <c r="AN479" i="24"/>
  <c r="AM479" i="24"/>
  <c r="AN478" i="24"/>
  <c r="AM478" i="24"/>
  <c r="AN477" i="24"/>
  <c r="AM477" i="24"/>
  <c r="AN476" i="24"/>
  <c r="AM476" i="24"/>
  <c r="AN475" i="24"/>
  <c r="AM475" i="24"/>
  <c r="AN474" i="24"/>
  <c r="AM474" i="24"/>
  <c r="AN473" i="24"/>
  <c r="AM473" i="24"/>
  <c r="AN472" i="24"/>
  <c r="AM472" i="24"/>
  <c r="AN471" i="24"/>
  <c r="AM471" i="24"/>
  <c r="AN470" i="24"/>
  <c r="AM470" i="24"/>
  <c r="AN469" i="24"/>
  <c r="AM469" i="24"/>
  <c r="AN468" i="24"/>
  <c r="AM468" i="24"/>
  <c r="AN467" i="24"/>
  <c r="AM467" i="24"/>
  <c r="AN466" i="24"/>
  <c r="AM466" i="24"/>
  <c r="AN465" i="24"/>
  <c r="AM465" i="24"/>
  <c r="AN464" i="24"/>
  <c r="AM464" i="24"/>
  <c r="AN463" i="24"/>
  <c r="AM463" i="24"/>
  <c r="AN462" i="24"/>
  <c r="AM462" i="24"/>
  <c r="AN461" i="24"/>
  <c r="AM461" i="24"/>
  <c r="AN460" i="24"/>
  <c r="AM460" i="24"/>
  <c r="AN459" i="24"/>
  <c r="AM459" i="24"/>
  <c r="AN458" i="24"/>
  <c r="AM458" i="24"/>
  <c r="AN457" i="24"/>
  <c r="AM457" i="24"/>
  <c r="AN456" i="24"/>
  <c r="AM456" i="24"/>
  <c r="AN455" i="24"/>
  <c r="AM455" i="24"/>
  <c r="AN454" i="24"/>
  <c r="AM454" i="24"/>
  <c r="AN453" i="24"/>
  <c r="AM453" i="24"/>
  <c r="AN452" i="24"/>
  <c r="AM452" i="24"/>
  <c r="AN451" i="24"/>
  <c r="AM451" i="24"/>
  <c r="AN450" i="24"/>
  <c r="AM450" i="24"/>
  <c r="AN449" i="24"/>
  <c r="AM449" i="24"/>
  <c r="AN448" i="24"/>
  <c r="AM448" i="24"/>
  <c r="AN447" i="24"/>
  <c r="AM447" i="24"/>
  <c r="AN446" i="24"/>
  <c r="AM446" i="24"/>
  <c r="AN445" i="24"/>
  <c r="AM445" i="24"/>
  <c r="AN444" i="24"/>
  <c r="AM444" i="24"/>
  <c r="AN443" i="24"/>
  <c r="AM443" i="24"/>
  <c r="AN442" i="24"/>
  <c r="AM442" i="24"/>
  <c r="AN441" i="24"/>
  <c r="AM441" i="24"/>
  <c r="AN440" i="24"/>
  <c r="AM440" i="24"/>
  <c r="AN439" i="24"/>
  <c r="AM439" i="24"/>
  <c r="AN438" i="24"/>
  <c r="AM438" i="24"/>
  <c r="AN437" i="24"/>
  <c r="AM437" i="24"/>
  <c r="AN436" i="24"/>
  <c r="AM436" i="24"/>
  <c r="AN435" i="24"/>
  <c r="AM435" i="24"/>
  <c r="AN434" i="24"/>
  <c r="AM434" i="24"/>
  <c r="AN433" i="24"/>
  <c r="AM433" i="24"/>
  <c r="AN432" i="24"/>
  <c r="AM432" i="24"/>
  <c r="AN431" i="24"/>
  <c r="AM431" i="24"/>
  <c r="AN430" i="24"/>
  <c r="AM430" i="24"/>
  <c r="AN429" i="24"/>
  <c r="AM429" i="24"/>
  <c r="AN428" i="24"/>
  <c r="AM428" i="24"/>
  <c r="AN427" i="24"/>
  <c r="AM427" i="24"/>
  <c r="AN426" i="24"/>
  <c r="AM426" i="24"/>
  <c r="AN425" i="24"/>
  <c r="AM425" i="24"/>
  <c r="AN424" i="24"/>
  <c r="AM424" i="24"/>
  <c r="AN423" i="24"/>
  <c r="AM423" i="24"/>
  <c r="AN422" i="24"/>
  <c r="AM422" i="24"/>
  <c r="AN421" i="24"/>
  <c r="AM421" i="24"/>
  <c r="AN420" i="24"/>
  <c r="AM420" i="24"/>
  <c r="AN419" i="24"/>
  <c r="AM419" i="24"/>
  <c r="AN418" i="24"/>
  <c r="AM418" i="24"/>
  <c r="AN417" i="24"/>
  <c r="AM417" i="24"/>
  <c r="AN416" i="24"/>
  <c r="AM416" i="24"/>
  <c r="AN415" i="24"/>
  <c r="AM415" i="24"/>
  <c r="AN414" i="24"/>
  <c r="AM414" i="24"/>
  <c r="AN413" i="24"/>
  <c r="AM413" i="24"/>
  <c r="AN412" i="24"/>
  <c r="AM412" i="24"/>
  <c r="AN411" i="24"/>
  <c r="AM411" i="24"/>
  <c r="AN410" i="24"/>
  <c r="AM410" i="24"/>
  <c r="AN409" i="24"/>
  <c r="AM409" i="24"/>
  <c r="AN408" i="24"/>
  <c r="AM408" i="24"/>
  <c r="AN407" i="24"/>
  <c r="AM407" i="24"/>
  <c r="AN406" i="24"/>
  <c r="AM406" i="24"/>
  <c r="AN405" i="24"/>
  <c r="AM405" i="24"/>
  <c r="AN404" i="24"/>
  <c r="AM404" i="24"/>
  <c r="AN403" i="24"/>
  <c r="AM403" i="24"/>
  <c r="AN402" i="24"/>
  <c r="AM402" i="24"/>
  <c r="AN401" i="24"/>
  <c r="AM401" i="24"/>
  <c r="AN400" i="24"/>
  <c r="AM400" i="24"/>
  <c r="AN399" i="24"/>
  <c r="AM399" i="24"/>
  <c r="AN398" i="24"/>
  <c r="AM398" i="24"/>
  <c r="AN397" i="24"/>
  <c r="AM397" i="24"/>
  <c r="AN396" i="24"/>
  <c r="AM396" i="24"/>
  <c r="AN395" i="24"/>
  <c r="AM395" i="24"/>
  <c r="AN394" i="24"/>
  <c r="AM394" i="24"/>
  <c r="AN393" i="24"/>
  <c r="AM393" i="24"/>
  <c r="AN392" i="24"/>
  <c r="AM392" i="24"/>
  <c r="AN391" i="24"/>
  <c r="AM391" i="24"/>
  <c r="AN390" i="24"/>
  <c r="AM390" i="24"/>
  <c r="AN389" i="24"/>
  <c r="AM389" i="24"/>
  <c r="AN388" i="24"/>
  <c r="AM388" i="24"/>
  <c r="AN387" i="24"/>
  <c r="AM387" i="24"/>
  <c r="AN386" i="24"/>
  <c r="AM386" i="24"/>
  <c r="AN385" i="24"/>
  <c r="AM385" i="24"/>
  <c r="AN384" i="24"/>
  <c r="AM384" i="24"/>
  <c r="AN383" i="24"/>
  <c r="AM383" i="24"/>
  <c r="AN382" i="24"/>
  <c r="AM382" i="24"/>
  <c r="AN381" i="24"/>
  <c r="AM381" i="24"/>
  <c r="AN380" i="24"/>
  <c r="AM380" i="24"/>
  <c r="AN379" i="24"/>
  <c r="AM379" i="24"/>
  <c r="AN378" i="24"/>
  <c r="AM378" i="24"/>
  <c r="AN377" i="24"/>
  <c r="AM377" i="24"/>
  <c r="AN376" i="24"/>
  <c r="AM376" i="24"/>
  <c r="AN375" i="24"/>
  <c r="AM375" i="24"/>
  <c r="AN374" i="24"/>
  <c r="AM374" i="24"/>
  <c r="AN373" i="24"/>
  <c r="AM373" i="24"/>
  <c r="AN372" i="24"/>
  <c r="AM372" i="24"/>
  <c r="AN371" i="24"/>
  <c r="AM371" i="24"/>
  <c r="AN370" i="24"/>
  <c r="AM370" i="24"/>
  <c r="AN369" i="24"/>
  <c r="AM369" i="24"/>
  <c r="AN368" i="24"/>
  <c r="AM368" i="24"/>
  <c r="AN367" i="24"/>
  <c r="AM367" i="24"/>
  <c r="AN366" i="24"/>
  <c r="AM366" i="24"/>
  <c r="AN365" i="24"/>
  <c r="AM365" i="24"/>
  <c r="AN364" i="24"/>
  <c r="AM364" i="24"/>
  <c r="AN363" i="24"/>
  <c r="AM363" i="24"/>
  <c r="AN362" i="24"/>
  <c r="AM362" i="24"/>
  <c r="AN361" i="24"/>
  <c r="AM361" i="24"/>
  <c r="AN360" i="24"/>
  <c r="AM360" i="24"/>
  <c r="AN359" i="24"/>
  <c r="AM359" i="24"/>
  <c r="AN358" i="24"/>
  <c r="AM358" i="24"/>
  <c r="AN357" i="24"/>
  <c r="AM357" i="24"/>
  <c r="AN356" i="24"/>
  <c r="AM356" i="24"/>
  <c r="AN355" i="24"/>
  <c r="AM355" i="24"/>
  <c r="AN354" i="24"/>
  <c r="AM354" i="24"/>
  <c r="AN353" i="24"/>
  <c r="AM353" i="24"/>
  <c r="AN352" i="24"/>
  <c r="AM352" i="24"/>
  <c r="AN351" i="24"/>
  <c r="AM351" i="24"/>
  <c r="AN350" i="24"/>
  <c r="AM350" i="24"/>
  <c r="AN349" i="24"/>
  <c r="AM349" i="24"/>
  <c r="AN348" i="24"/>
  <c r="AM348" i="24"/>
  <c r="AN347" i="24"/>
  <c r="AM347" i="24"/>
  <c r="AN346" i="24"/>
  <c r="AM346" i="24"/>
  <c r="AN345" i="24"/>
  <c r="AM345" i="24"/>
  <c r="AN344" i="24"/>
  <c r="AM344" i="24"/>
  <c r="AN343" i="24"/>
  <c r="AM343" i="24"/>
  <c r="AN342" i="24"/>
  <c r="AM342" i="24"/>
  <c r="AN341" i="24"/>
  <c r="AM341" i="24"/>
  <c r="AN340" i="24"/>
  <c r="AM340" i="24"/>
  <c r="AN339" i="24"/>
  <c r="AM339" i="24"/>
  <c r="AN338" i="24"/>
  <c r="AM338" i="24"/>
  <c r="AN337" i="24"/>
  <c r="AM337" i="24"/>
  <c r="AN336" i="24"/>
  <c r="AM336" i="24"/>
  <c r="AN335" i="24"/>
  <c r="AM335" i="24"/>
  <c r="AN334" i="24"/>
  <c r="AM334" i="24"/>
  <c r="AN333" i="24"/>
  <c r="AM333" i="24"/>
  <c r="AN332" i="24"/>
  <c r="AM332" i="24"/>
  <c r="AN331" i="24"/>
  <c r="AM331" i="24"/>
  <c r="AN330" i="24"/>
  <c r="AM330" i="24"/>
  <c r="AN329" i="24"/>
  <c r="AM329" i="24"/>
  <c r="AN328" i="24"/>
  <c r="AM328" i="24"/>
  <c r="AN327" i="24"/>
  <c r="AM327" i="24"/>
  <c r="AN326" i="24"/>
  <c r="AM326" i="24"/>
  <c r="AN325" i="24"/>
  <c r="AM325" i="24"/>
  <c r="AN324" i="24"/>
  <c r="AM324" i="24"/>
  <c r="AN323" i="24"/>
  <c r="AM323" i="24"/>
  <c r="AN322" i="24"/>
  <c r="AM322" i="24"/>
  <c r="AN321" i="24"/>
  <c r="AM321" i="24"/>
  <c r="AN320" i="24"/>
  <c r="AM320" i="24"/>
  <c r="AN319" i="24"/>
  <c r="AM319" i="24"/>
  <c r="AN318" i="24"/>
  <c r="AM318" i="24"/>
  <c r="AN317" i="24"/>
  <c r="AM317" i="24"/>
  <c r="AN316" i="24"/>
  <c r="AM316" i="24"/>
  <c r="AN315" i="24"/>
  <c r="AM315" i="24"/>
  <c r="AN314" i="24"/>
  <c r="AM314" i="24"/>
  <c r="AN313" i="24"/>
  <c r="AM313" i="24"/>
  <c r="AN312" i="24"/>
  <c r="AM312" i="24"/>
  <c r="AN311" i="24"/>
  <c r="AM311" i="24"/>
  <c r="AN310" i="24"/>
  <c r="AM310" i="24"/>
  <c r="AN309" i="24"/>
  <c r="AM309" i="24"/>
  <c r="AN308" i="24"/>
  <c r="AM308" i="24"/>
  <c r="AN307" i="24"/>
  <c r="AM307" i="24"/>
  <c r="AN306" i="24"/>
  <c r="AM306" i="24"/>
  <c r="AN305" i="24"/>
  <c r="AM305" i="24"/>
  <c r="AN304" i="24"/>
  <c r="AM304" i="24"/>
  <c r="AN303" i="24"/>
  <c r="AM303" i="24"/>
  <c r="AN302" i="24"/>
  <c r="AM302" i="24"/>
  <c r="AN301" i="24"/>
  <c r="AM301" i="24"/>
  <c r="AN300" i="24"/>
  <c r="AM300" i="24"/>
  <c r="AN299" i="24"/>
  <c r="AM299" i="24"/>
  <c r="AN298" i="24"/>
  <c r="AM298" i="24"/>
  <c r="AN297" i="24"/>
  <c r="AM297" i="24"/>
  <c r="AN296" i="24"/>
  <c r="AM296" i="24"/>
  <c r="AN295" i="24"/>
  <c r="AM295" i="24"/>
  <c r="AN294" i="24"/>
  <c r="AM294" i="24"/>
  <c r="AN293" i="24"/>
  <c r="AM293" i="24"/>
  <c r="AN292" i="24"/>
  <c r="AM292" i="24"/>
  <c r="AN291" i="24"/>
  <c r="AM291" i="24"/>
  <c r="AN290" i="24"/>
  <c r="AM290" i="24"/>
  <c r="AN289" i="24"/>
  <c r="AM289" i="24"/>
  <c r="AN288" i="24"/>
  <c r="AM288" i="24"/>
  <c r="AN287" i="24"/>
  <c r="AM287" i="24"/>
  <c r="AN286" i="24"/>
  <c r="AM286" i="24"/>
  <c r="AN285" i="24"/>
  <c r="AM285" i="24"/>
  <c r="AN284" i="24"/>
  <c r="AM284" i="24"/>
  <c r="AN283" i="24"/>
  <c r="AM283" i="24"/>
  <c r="AN282" i="24"/>
  <c r="AM282" i="24"/>
  <c r="AN281" i="24"/>
  <c r="AM281" i="24"/>
  <c r="AN280" i="24"/>
  <c r="AM280" i="24"/>
  <c r="AN279" i="24"/>
  <c r="AM279" i="24"/>
  <c r="AN278" i="24"/>
  <c r="AM278" i="24"/>
  <c r="AN277" i="24"/>
  <c r="AM277" i="24"/>
  <c r="AN276" i="24"/>
  <c r="AM276" i="24"/>
  <c r="AN275" i="24"/>
  <c r="AM275" i="24"/>
  <c r="AN274" i="24"/>
  <c r="AM274" i="24"/>
  <c r="AN273" i="24"/>
  <c r="AM273" i="24"/>
  <c r="AN272" i="24"/>
  <c r="AM272" i="24"/>
  <c r="AN271" i="24"/>
  <c r="AM271" i="24"/>
  <c r="AN270" i="24"/>
  <c r="AM270" i="24"/>
  <c r="AN269" i="24"/>
  <c r="AM269" i="24"/>
  <c r="AN268" i="24"/>
  <c r="AM268" i="24"/>
  <c r="AN267" i="24"/>
  <c r="AM267" i="24"/>
  <c r="AN266" i="24"/>
  <c r="AM266" i="24"/>
  <c r="AN265" i="24"/>
  <c r="AM265" i="24"/>
  <c r="AN264" i="24"/>
  <c r="AM264" i="24"/>
  <c r="AN263" i="24"/>
  <c r="AM263" i="24"/>
  <c r="AN262" i="24"/>
  <c r="AM262" i="24"/>
  <c r="AN261" i="24"/>
  <c r="AM261" i="24"/>
  <c r="AN260" i="24"/>
  <c r="AM260" i="24"/>
  <c r="AN259" i="24"/>
  <c r="AM259" i="24"/>
  <c r="AN258" i="24"/>
  <c r="AM258" i="24"/>
  <c r="AN257" i="24"/>
  <c r="AM257" i="24"/>
  <c r="AN256" i="24"/>
  <c r="AM256" i="24"/>
  <c r="AN255" i="24"/>
  <c r="AM255" i="24"/>
  <c r="AN254" i="24"/>
  <c r="AM254" i="24"/>
  <c r="AN253" i="24"/>
  <c r="AM253" i="24"/>
  <c r="AN252" i="24"/>
  <c r="AM252" i="24"/>
  <c r="AN251" i="24"/>
  <c r="AM251" i="24"/>
  <c r="AN250" i="24"/>
  <c r="AM250" i="24"/>
  <c r="AN249" i="24"/>
  <c r="AM249" i="24"/>
  <c r="AN248" i="24"/>
  <c r="AM248" i="24"/>
  <c r="AN247" i="24"/>
  <c r="AM247" i="24"/>
  <c r="AN246" i="24"/>
  <c r="AM246" i="24"/>
  <c r="AN245" i="24"/>
  <c r="AM245" i="24"/>
  <c r="AN244" i="24"/>
  <c r="AM244" i="24"/>
  <c r="AN243" i="24"/>
  <c r="AM243" i="24"/>
  <c r="AN242" i="24"/>
  <c r="AM242" i="24"/>
  <c r="AN241" i="24"/>
  <c r="AM241" i="24"/>
  <c r="AN240" i="24"/>
  <c r="AM240" i="24"/>
  <c r="AN239" i="24"/>
  <c r="AM239" i="24"/>
  <c r="AN238" i="24"/>
  <c r="AM238" i="24"/>
  <c r="AN237" i="24"/>
  <c r="AM237" i="24"/>
  <c r="AN236" i="24"/>
  <c r="AM236" i="24"/>
  <c r="AN235" i="24"/>
  <c r="AM235" i="24"/>
  <c r="AN234" i="24"/>
  <c r="AM234" i="24"/>
  <c r="AN233" i="24"/>
  <c r="AM233" i="24"/>
  <c r="AN232" i="24"/>
  <c r="AM232" i="24"/>
  <c r="AN231" i="24"/>
  <c r="AM231" i="24"/>
  <c r="AN230" i="24"/>
  <c r="AM230" i="24"/>
  <c r="AN229" i="24"/>
  <c r="AM229" i="24"/>
  <c r="AN228" i="24"/>
  <c r="AM228" i="24"/>
  <c r="AN227" i="24"/>
  <c r="AM227" i="24"/>
  <c r="AN226" i="24"/>
  <c r="AM226" i="24"/>
  <c r="AN225" i="24"/>
  <c r="AM225" i="24"/>
  <c r="AN224" i="24"/>
  <c r="AM224" i="24"/>
  <c r="AN223" i="24"/>
  <c r="AM223" i="24"/>
  <c r="AN222" i="24"/>
  <c r="AM222" i="24"/>
  <c r="AN221" i="24"/>
  <c r="AM221" i="24"/>
  <c r="AN220" i="24"/>
  <c r="AM220" i="24"/>
  <c r="AN219" i="24"/>
  <c r="AM219" i="24"/>
  <c r="AN218" i="24"/>
  <c r="AM218" i="24"/>
  <c r="AN217" i="24"/>
  <c r="AM217" i="24"/>
  <c r="AN216" i="24"/>
  <c r="AM216" i="24"/>
  <c r="AN215" i="24"/>
  <c r="AM215" i="24"/>
  <c r="AN214" i="24"/>
  <c r="AM214" i="24"/>
  <c r="AN213" i="24"/>
  <c r="AM213" i="24"/>
  <c r="AN212" i="24"/>
  <c r="AM212" i="24"/>
  <c r="AN211" i="24"/>
  <c r="AM211" i="24"/>
  <c r="AN210" i="24"/>
  <c r="AM210" i="24"/>
  <c r="AN209" i="24"/>
  <c r="AM209" i="24"/>
  <c r="AN208" i="24"/>
  <c r="AM208" i="24"/>
  <c r="AN207" i="24"/>
  <c r="AM207" i="24"/>
  <c r="AN206" i="24"/>
  <c r="AM206" i="24"/>
  <c r="AN205" i="24"/>
  <c r="AM205" i="24"/>
  <c r="AN204" i="24"/>
  <c r="AM204" i="24"/>
  <c r="AN203" i="24"/>
  <c r="AM203" i="24"/>
  <c r="AN202" i="24"/>
  <c r="AM202" i="24"/>
  <c r="AN201" i="24"/>
  <c r="AM201" i="24"/>
  <c r="AN200" i="24"/>
  <c r="AM200" i="24"/>
  <c r="AN199" i="24"/>
  <c r="AM199" i="24"/>
  <c r="AN198" i="24"/>
  <c r="AM198" i="24"/>
  <c r="AN197" i="24"/>
  <c r="AM197" i="24"/>
  <c r="AN196" i="24"/>
  <c r="AM196" i="24"/>
  <c r="AN195" i="24"/>
  <c r="AM195" i="24"/>
  <c r="AN194" i="24"/>
  <c r="AM194" i="24"/>
  <c r="AN193" i="24"/>
  <c r="AM193" i="24"/>
  <c r="AN192" i="24"/>
  <c r="AM192" i="24"/>
  <c r="AN191" i="24"/>
  <c r="AM191" i="24"/>
  <c r="AN190" i="24"/>
  <c r="AM190" i="24"/>
  <c r="AN189" i="24"/>
  <c r="AM189" i="24"/>
  <c r="AN188" i="24"/>
  <c r="AM188" i="24"/>
  <c r="AN187" i="24"/>
  <c r="AM187" i="24"/>
  <c r="AN186" i="24"/>
  <c r="AM186" i="24"/>
  <c r="AN185" i="24"/>
  <c r="AM185" i="24"/>
  <c r="AN184" i="24"/>
  <c r="AM184" i="24"/>
  <c r="AN183" i="24"/>
  <c r="AM183" i="24"/>
  <c r="AN182" i="24"/>
  <c r="AM182" i="24"/>
  <c r="AN181" i="24"/>
  <c r="AM181" i="24"/>
  <c r="AN180" i="24"/>
  <c r="AM180" i="24"/>
  <c r="AN179" i="24"/>
  <c r="AM179" i="24"/>
  <c r="AN178" i="24"/>
  <c r="AM178" i="24"/>
  <c r="AN177" i="24"/>
  <c r="AM177" i="24"/>
  <c r="AN176" i="24"/>
  <c r="AM176" i="24"/>
  <c r="AN175" i="24"/>
  <c r="AM175" i="24"/>
  <c r="AN174" i="24"/>
  <c r="AM174" i="24"/>
  <c r="AN173" i="24"/>
  <c r="AM173" i="24"/>
  <c r="AN172" i="24"/>
  <c r="AM172" i="24"/>
  <c r="AN171" i="24"/>
  <c r="AM171" i="24"/>
  <c r="AN170" i="24"/>
  <c r="AM170" i="24"/>
  <c r="AN169" i="24"/>
  <c r="AM169" i="24"/>
  <c r="AN168" i="24"/>
  <c r="AM168" i="24"/>
  <c r="AN167" i="24"/>
  <c r="AM167" i="24"/>
  <c r="AN166" i="24"/>
  <c r="AM166" i="24"/>
  <c r="AN165" i="24"/>
  <c r="AM165" i="24"/>
  <c r="AN164" i="24"/>
  <c r="AM164" i="24"/>
  <c r="AN163" i="24"/>
  <c r="AM163" i="24"/>
  <c r="AN162" i="24"/>
  <c r="AM162" i="24"/>
  <c r="AN161" i="24"/>
  <c r="AM161" i="24"/>
  <c r="AN160" i="24"/>
  <c r="AM160" i="24"/>
  <c r="AN159" i="24"/>
  <c r="AM159" i="24"/>
  <c r="AN158" i="24"/>
  <c r="AM158" i="24"/>
  <c r="AN157" i="24"/>
  <c r="AM157" i="24"/>
  <c r="AN156" i="24"/>
  <c r="AM156" i="24"/>
  <c r="AN155" i="24"/>
  <c r="AM155" i="24"/>
  <c r="AN154" i="24"/>
  <c r="AM154" i="24"/>
  <c r="AN153" i="24"/>
  <c r="AM153" i="24"/>
  <c r="AN152" i="24"/>
  <c r="AM152" i="24"/>
  <c r="AN151" i="24"/>
  <c r="AM151" i="24"/>
  <c r="AN150" i="24"/>
  <c r="AM150" i="24"/>
  <c r="AN149" i="24"/>
  <c r="AM149" i="24"/>
  <c r="AN148" i="24"/>
  <c r="AM148" i="24"/>
  <c r="AN147" i="24"/>
  <c r="AM147" i="24"/>
  <c r="AN146" i="24"/>
  <c r="AM146" i="24"/>
  <c r="AN145" i="24"/>
  <c r="AM145" i="24"/>
  <c r="AN144" i="24"/>
  <c r="AM144" i="24"/>
  <c r="AN143" i="24"/>
  <c r="AM143" i="24"/>
  <c r="AN142" i="24"/>
  <c r="AM142" i="24"/>
  <c r="AN141" i="24"/>
  <c r="AM141" i="24"/>
  <c r="AN140" i="24"/>
  <c r="AM140" i="24"/>
  <c r="AN139" i="24"/>
  <c r="AM139" i="24"/>
  <c r="AN138" i="24"/>
  <c r="AM138" i="24"/>
  <c r="AN137" i="24"/>
  <c r="AM137" i="24"/>
  <c r="AN136" i="24"/>
  <c r="AM136" i="24"/>
  <c r="AN135" i="24"/>
  <c r="AM135" i="24"/>
  <c r="AN134" i="24"/>
  <c r="AM134" i="24"/>
  <c r="AN133" i="24"/>
  <c r="AM133" i="24"/>
  <c r="AN132" i="24"/>
  <c r="AM132" i="24"/>
  <c r="AN131" i="24"/>
  <c r="AM131" i="24"/>
  <c r="AN130" i="24"/>
  <c r="AM130" i="24"/>
  <c r="AN129" i="24"/>
  <c r="AM129" i="24"/>
  <c r="AN128" i="24"/>
  <c r="AM128" i="24"/>
  <c r="AN127" i="24"/>
  <c r="AM127" i="24"/>
  <c r="AN126" i="24"/>
  <c r="AM126" i="24"/>
  <c r="AN125" i="24"/>
  <c r="AM125" i="24"/>
  <c r="AN124" i="24"/>
  <c r="AM124" i="24"/>
  <c r="AN123" i="24"/>
  <c r="AM123" i="24"/>
  <c r="AN122" i="24"/>
  <c r="AM122" i="24"/>
  <c r="AN121" i="24"/>
  <c r="AM121" i="24"/>
  <c r="AN120" i="24"/>
  <c r="AM120" i="24"/>
  <c r="AN119" i="24"/>
  <c r="AM119" i="24"/>
  <c r="AN118" i="24"/>
  <c r="AM118" i="24"/>
  <c r="AN117" i="24"/>
  <c r="AM117" i="24"/>
  <c r="AN116" i="24"/>
  <c r="AM116" i="24"/>
  <c r="AN115" i="24"/>
  <c r="AM115" i="24"/>
  <c r="AN114" i="24"/>
  <c r="AM114" i="24"/>
  <c r="AN113" i="24"/>
  <c r="AM113" i="24"/>
  <c r="AN112" i="24"/>
  <c r="AM112" i="24"/>
  <c r="AN111" i="24"/>
  <c r="AM111" i="24"/>
  <c r="AN110" i="24"/>
  <c r="AM110" i="24"/>
  <c r="AN109" i="24"/>
  <c r="AM109" i="24"/>
  <c r="AN108" i="24"/>
  <c r="AM108" i="24"/>
  <c r="AN107" i="24"/>
  <c r="AM107" i="24"/>
  <c r="AN106" i="24"/>
  <c r="AM106" i="24"/>
  <c r="AN105" i="24"/>
  <c r="AM105" i="24"/>
  <c r="AN104" i="24"/>
  <c r="AM104" i="24"/>
  <c r="AN103" i="24"/>
  <c r="AM103" i="24"/>
  <c r="AN102" i="24"/>
  <c r="AM102" i="24"/>
  <c r="AN101" i="24"/>
  <c r="AM101" i="24"/>
  <c r="AN100" i="24"/>
  <c r="AM100" i="24"/>
  <c r="AN99" i="24"/>
  <c r="AM99" i="24"/>
  <c r="AN98" i="24"/>
  <c r="AM98" i="24"/>
  <c r="AN97" i="24"/>
  <c r="AM97" i="24"/>
  <c r="AN96" i="24"/>
  <c r="AM96" i="24"/>
  <c r="AN95" i="24"/>
  <c r="AM95" i="24"/>
  <c r="AN94" i="24"/>
  <c r="AM94" i="24"/>
  <c r="AN93" i="24"/>
  <c r="AM93" i="24"/>
  <c r="AN92" i="24"/>
  <c r="AM92" i="24"/>
  <c r="AN91" i="24"/>
  <c r="AM91" i="24"/>
  <c r="AN90" i="24"/>
  <c r="AM90" i="24"/>
  <c r="AN89" i="24"/>
  <c r="AM89" i="24"/>
  <c r="AN88" i="24"/>
  <c r="AM88" i="24"/>
  <c r="AN87" i="24"/>
  <c r="AM87" i="24"/>
  <c r="AN86" i="24"/>
  <c r="AM86" i="24"/>
  <c r="AN85" i="24"/>
  <c r="AM85" i="24"/>
  <c r="AN84" i="24"/>
  <c r="AM84" i="24"/>
  <c r="AN83" i="24"/>
  <c r="AM83" i="24"/>
  <c r="AN82" i="24"/>
  <c r="AM82" i="24"/>
  <c r="AN81" i="24"/>
  <c r="AM81" i="24"/>
  <c r="AN80" i="24"/>
  <c r="AM80" i="24"/>
  <c r="AN79" i="24"/>
  <c r="AM79" i="24"/>
  <c r="AN78" i="24"/>
  <c r="AM78" i="24"/>
  <c r="AN77" i="24"/>
  <c r="AM77" i="24"/>
  <c r="AN76" i="24"/>
  <c r="AM76" i="24"/>
  <c r="AN75" i="24"/>
  <c r="AM75" i="24"/>
  <c r="AN74" i="24"/>
  <c r="AM74" i="24"/>
  <c r="AN73" i="24"/>
  <c r="AM73" i="24"/>
  <c r="AN72" i="24"/>
  <c r="AM72" i="24"/>
  <c r="AN71" i="24"/>
  <c r="AM71" i="24"/>
  <c r="AN70" i="24"/>
  <c r="AM70" i="24"/>
  <c r="AN69" i="24"/>
  <c r="AM69" i="24"/>
  <c r="AN68" i="24"/>
  <c r="AM68" i="24"/>
  <c r="AN67" i="24"/>
  <c r="AM67" i="24"/>
  <c r="AN66" i="24"/>
  <c r="AM66" i="24"/>
  <c r="AN65" i="24"/>
  <c r="AM65" i="24"/>
  <c r="AN64" i="24"/>
  <c r="AM64" i="24"/>
  <c r="AN63" i="24"/>
  <c r="AM63" i="24"/>
  <c r="AN62" i="24"/>
  <c r="AM62" i="24"/>
  <c r="AN61" i="24"/>
  <c r="AM61" i="24"/>
  <c r="AN60" i="24"/>
  <c r="AM60" i="24"/>
  <c r="AN59" i="24"/>
  <c r="AM59" i="24"/>
  <c r="AN58" i="24"/>
  <c r="AM58" i="24"/>
  <c r="AN57" i="24"/>
  <c r="AM57" i="24"/>
  <c r="AN56" i="24"/>
  <c r="AM56" i="24"/>
  <c r="AN55" i="24"/>
  <c r="AM55" i="24"/>
  <c r="AN54" i="24"/>
  <c r="AM54" i="24"/>
  <c r="AN53" i="24"/>
  <c r="AM53" i="24"/>
  <c r="AN52" i="24"/>
  <c r="AM52" i="24"/>
  <c r="AN51" i="24"/>
  <c r="AM51" i="24"/>
  <c r="AN50" i="24"/>
  <c r="AM50" i="24"/>
  <c r="AN49" i="24"/>
  <c r="AM49" i="24"/>
  <c r="AN48" i="24"/>
  <c r="AM48" i="24"/>
  <c r="AN47" i="24"/>
  <c r="AM47" i="24"/>
  <c r="AN46" i="24"/>
  <c r="AM46" i="24"/>
  <c r="AN45" i="24"/>
  <c r="AM45" i="24"/>
  <c r="AN44" i="24"/>
  <c r="AM44" i="24"/>
  <c r="AN43" i="24"/>
  <c r="AM43" i="24"/>
  <c r="AN42" i="24"/>
  <c r="AM42" i="24"/>
  <c r="AN41" i="24"/>
  <c r="AM41" i="24"/>
  <c r="AN40" i="24"/>
  <c r="AM40" i="24"/>
  <c r="AN39" i="24"/>
  <c r="AM39" i="24"/>
  <c r="AN38" i="24"/>
  <c r="AM38" i="24"/>
  <c r="AN37" i="24"/>
  <c r="AM37" i="24"/>
  <c r="AN36" i="24"/>
  <c r="AM36" i="24"/>
  <c r="AN35" i="24"/>
  <c r="AM35" i="24"/>
  <c r="AN34" i="24"/>
  <c r="AM34" i="24"/>
  <c r="AN33" i="24"/>
  <c r="AM33" i="24"/>
  <c r="AN32" i="24"/>
  <c r="AM32" i="24"/>
  <c r="AN31" i="24"/>
  <c r="AM31" i="24"/>
  <c r="AN30" i="24"/>
  <c r="AM30" i="24"/>
  <c r="AN29" i="24"/>
  <c r="AM29" i="24"/>
  <c r="AN28" i="24"/>
  <c r="AM28" i="24"/>
  <c r="AN27" i="24"/>
  <c r="AM27" i="24"/>
  <c r="AN26" i="24"/>
  <c r="AM26" i="24"/>
  <c r="AN25" i="24"/>
  <c r="AM25" i="24"/>
  <c r="AN24" i="24"/>
  <c r="AM24" i="24"/>
  <c r="AN23" i="24"/>
  <c r="AM23" i="24"/>
  <c r="AN22" i="24"/>
  <c r="AM22" i="24"/>
  <c r="AN21" i="24"/>
  <c r="AM21" i="24"/>
  <c r="AN20" i="24"/>
  <c r="AM20" i="24"/>
  <c r="AN19" i="24"/>
  <c r="AM19" i="24"/>
  <c r="AN18" i="24"/>
  <c r="AM18" i="24"/>
  <c r="AN17" i="24"/>
  <c r="AM17" i="24"/>
  <c r="AN16" i="24"/>
  <c r="AM16" i="24"/>
  <c r="AN15" i="24"/>
  <c r="AM15" i="24"/>
  <c r="AN14" i="24"/>
  <c r="AM14" i="24"/>
  <c r="AN13" i="24"/>
  <c r="AM13" i="24"/>
  <c r="AN12" i="24"/>
  <c r="AM12" i="24"/>
  <c r="AN11" i="24"/>
  <c r="AM11" i="24"/>
  <c r="AN10" i="24"/>
  <c r="AM10" i="24"/>
  <c r="AN9" i="24"/>
  <c r="AM9" i="24"/>
  <c r="AN8" i="24"/>
  <c r="AM8" i="24"/>
  <c r="AN7" i="24"/>
  <c r="AM7" i="24"/>
  <c r="AN6" i="24"/>
  <c r="AM6" i="24"/>
  <c r="AN5" i="24"/>
  <c r="AM5" i="24"/>
  <c r="AN4" i="24"/>
  <c r="AM4" i="24"/>
  <c r="AN3" i="24"/>
  <c r="AM3" i="24"/>
  <c r="I1" i="24"/>
  <c r="AK209" i="23"/>
  <c r="AJ209" i="23"/>
  <c r="AK208" i="23"/>
  <c r="AJ208" i="23"/>
  <c r="AK207" i="23"/>
  <c r="AJ207" i="23"/>
  <c r="AK206" i="23"/>
  <c r="AJ206" i="23"/>
  <c r="AK205" i="23"/>
  <c r="AJ205" i="23"/>
  <c r="AK204" i="23"/>
  <c r="AJ204" i="23"/>
  <c r="AK203" i="23"/>
  <c r="AJ203" i="23"/>
  <c r="AK202" i="23"/>
  <c r="AJ202" i="23"/>
  <c r="AK201" i="23"/>
  <c r="AJ201" i="23"/>
  <c r="AK200" i="23"/>
  <c r="AJ200" i="23"/>
  <c r="AK199" i="23"/>
  <c r="AJ199" i="23"/>
  <c r="AK198" i="23"/>
  <c r="AJ198" i="23"/>
  <c r="AK197" i="23"/>
  <c r="AJ197" i="23"/>
  <c r="AK196" i="23"/>
  <c r="AJ196" i="23"/>
  <c r="AK195" i="23"/>
  <c r="AJ195" i="23"/>
  <c r="AK194" i="23"/>
  <c r="AJ194" i="23"/>
  <c r="AK193" i="23"/>
  <c r="AJ193" i="23"/>
  <c r="AK192" i="23"/>
  <c r="AJ192" i="23"/>
  <c r="AK191" i="23"/>
  <c r="AJ191" i="23"/>
  <c r="AK190" i="23"/>
  <c r="AJ190" i="23"/>
  <c r="AK189" i="23"/>
  <c r="AJ189" i="23"/>
  <c r="AK188" i="23"/>
  <c r="AJ188" i="23"/>
  <c r="AK187" i="23"/>
  <c r="AJ187" i="23"/>
  <c r="AK186" i="23"/>
  <c r="AJ186" i="23"/>
  <c r="AK185" i="23"/>
  <c r="AJ185" i="23"/>
  <c r="AK184" i="23"/>
  <c r="AJ184" i="23"/>
  <c r="AK183" i="23"/>
  <c r="AJ183" i="23"/>
  <c r="AK182" i="23"/>
  <c r="AJ182" i="23"/>
  <c r="AK181" i="23"/>
  <c r="AJ181" i="23"/>
  <c r="AK180" i="23"/>
  <c r="AJ180" i="23"/>
  <c r="AK179" i="23"/>
  <c r="AJ179" i="23"/>
  <c r="AK178" i="23"/>
  <c r="AJ178" i="23"/>
  <c r="AK177" i="23"/>
  <c r="AJ177" i="23"/>
  <c r="AK176" i="23"/>
  <c r="AJ176" i="23"/>
  <c r="AK175" i="23"/>
  <c r="AJ175" i="23"/>
  <c r="AK174" i="23"/>
  <c r="AJ174" i="23"/>
  <c r="AK173" i="23"/>
  <c r="AJ173" i="23"/>
  <c r="AK172" i="23"/>
  <c r="AJ172" i="23"/>
  <c r="AK171" i="23"/>
  <c r="AJ171" i="23"/>
  <c r="AK170" i="23"/>
  <c r="AJ170" i="23"/>
  <c r="AK169" i="23"/>
  <c r="AJ169" i="23"/>
  <c r="AK168" i="23"/>
  <c r="AJ168" i="23"/>
  <c r="AK167" i="23"/>
  <c r="AJ167" i="23"/>
  <c r="AK166" i="23"/>
  <c r="AJ166" i="23"/>
  <c r="AK165" i="23"/>
  <c r="AJ165" i="23"/>
  <c r="AK164" i="23"/>
  <c r="AJ164" i="23"/>
  <c r="AK163" i="23"/>
  <c r="AJ163" i="23"/>
  <c r="AK162" i="23"/>
  <c r="AJ162" i="23"/>
  <c r="AK161" i="23"/>
  <c r="AJ161" i="23"/>
  <c r="AK160" i="23"/>
  <c r="AJ160" i="23"/>
  <c r="AK159" i="23"/>
  <c r="AJ159" i="23"/>
  <c r="AK158" i="23"/>
  <c r="AJ158" i="23"/>
  <c r="AK157" i="23"/>
  <c r="AJ157" i="23"/>
  <c r="AK156" i="23"/>
  <c r="AJ156" i="23"/>
  <c r="AK155" i="23"/>
  <c r="AJ155" i="23"/>
  <c r="AK154" i="23"/>
  <c r="AJ154" i="23"/>
  <c r="AK153" i="23"/>
  <c r="AJ153" i="23"/>
  <c r="AK152" i="23"/>
  <c r="AJ152" i="23"/>
  <c r="AK151" i="23"/>
  <c r="AJ151" i="23"/>
  <c r="AK150" i="23"/>
  <c r="AJ150" i="23"/>
  <c r="AK149" i="23"/>
  <c r="AJ149" i="23"/>
  <c r="AK148" i="23"/>
  <c r="AJ148" i="23"/>
  <c r="AK147" i="23"/>
  <c r="AJ147" i="23"/>
  <c r="AK146" i="23"/>
  <c r="AJ146" i="23"/>
  <c r="AK145" i="23"/>
  <c r="AJ145" i="23"/>
  <c r="AK144" i="23"/>
  <c r="AJ144" i="23"/>
  <c r="AK143" i="23"/>
  <c r="AJ143" i="23"/>
  <c r="AK142" i="23"/>
  <c r="AJ142" i="23"/>
  <c r="AK141" i="23"/>
  <c r="AJ141" i="23"/>
  <c r="AK140" i="23"/>
  <c r="AJ140" i="23"/>
  <c r="AK139" i="23"/>
  <c r="AJ139" i="23"/>
  <c r="AK138" i="23"/>
  <c r="AJ138" i="23"/>
  <c r="AK137" i="23"/>
  <c r="AJ137" i="23"/>
  <c r="AK136" i="23"/>
  <c r="AJ136" i="23"/>
  <c r="AK135" i="23"/>
  <c r="AJ135" i="23"/>
  <c r="AK134" i="23"/>
  <c r="AJ134" i="23"/>
  <c r="AK133" i="23"/>
  <c r="AJ133" i="23"/>
  <c r="AK132" i="23"/>
  <c r="AJ132" i="23"/>
  <c r="AK131" i="23"/>
  <c r="AJ131" i="23"/>
  <c r="AK130" i="23"/>
  <c r="AJ130" i="23"/>
  <c r="AK129" i="23"/>
  <c r="AJ129" i="23"/>
  <c r="AK128" i="23"/>
  <c r="AJ128" i="23"/>
  <c r="AK127" i="23"/>
  <c r="AJ127" i="23"/>
  <c r="AK126" i="23"/>
  <c r="AJ126" i="23"/>
  <c r="AK125" i="23"/>
  <c r="AJ125" i="23"/>
  <c r="AK124" i="23"/>
  <c r="AJ124" i="23"/>
  <c r="AK123" i="23"/>
  <c r="AJ123" i="23"/>
  <c r="AK122" i="23"/>
  <c r="AJ122" i="23"/>
  <c r="AK121" i="23"/>
  <c r="AJ121" i="23"/>
  <c r="AK120" i="23"/>
  <c r="AJ120" i="23"/>
  <c r="AK119" i="23"/>
  <c r="AJ119" i="23"/>
  <c r="AK118" i="23"/>
  <c r="AJ118" i="23"/>
  <c r="AK117" i="23"/>
  <c r="AJ117" i="23"/>
  <c r="AK116" i="23"/>
  <c r="AJ116" i="23"/>
  <c r="AK115" i="23"/>
  <c r="AJ115" i="23"/>
  <c r="AK114" i="23"/>
  <c r="AJ114" i="23"/>
  <c r="AK113" i="23"/>
  <c r="AJ113" i="23"/>
  <c r="AK112" i="23"/>
  <c r="AJ112" i="23"/>
  <c r="AK111" i="23"/>
  <c r="AJ111" i="23"/>
  <c r="AK110" i="23"/>
  <c r="AJ110" i="23"/>
  <c r="AK109" i="23"/>
  <c r="AJ109" i="23"/>
  <c r="AK108" i="23"/>
  <c r="AJ108" i="23"/>
  <c r="AK107" i="23"/>
  <c r="AJ107" i="23"/>
  <c r="AK106" i="23"/>
  <c r="AJ106" i="23"/>
  <c r="AK105" i="23"/>
  <c r="AJ105" i="23"/>
  <c r="AK104" i="23"/>
  <c r="AJ104" i="23"/>
  <c r="AK103" i="23"/>
  <c r="AJ103" i="23"/>
  <c r="AK102" i="23"/>
  <c r="AJ102" i="23"/>
  <c r="AK101" i="23"/>
  <c r="AJ101" i="23"/>
  <c r="AK100" i="23"/>
  <c r="AJ100" i="23"/>
  <c r="AK99" i="23"/>
  <c r="AJ99" i="23"/>
  <c r="AK98" i="23"/>
  <c r="AJ98" i="23"/>
  <c r="AK97" i="23"/>
  <c r="AJ97" i="23"/>
  <c r="AK96" i="23"/>
  <c r="AJ96" i="23"/>
  <c r="AK95" i="23"/>
  <c r="AJ95" i="23"/>
  <c r="AK94" i="23"/>
  <c r="AJ94" i="23"/>
  <c r="AK93" i="23"/>
  <c r="AJ93" i="23"/>
  <c r="AK92" i="23"/>
  <c r="AJ92" i="23"/>
  <c r="AK91" i="23"/>
  <c r="AJ91" i="23"/>
  <c r="AK90" i="23"/>
  <c r="AJ90" i="23"/>
  <c r="AK89" i="23"/>
  <c r="AJ89" i="23"/>
  <c r="AK88" i="23"/>
  <c r="AJ88" i="23"/>
  <c r="AK87" i="23"/>
  <c r="AJ87" i="23"/>
  <c r="AK86" i="23"/>
  <c r="AJ86" i="23"/>
  <c r="AK85" i="23"/>
  <c r="AJ85" i="23"/>
  <c r="AK84" i="23"/>
  <c r="AJ84" i="23"/>
  <c r="AK83" i="23"/>
  <c r="AJ83" i="23"/>
  <c r="AK82" i="23"/>
  <c r="AJ82" i="23"/>
  <c r="AK81" i="23"/>
  <c r="AJ81" i="23"/>
  <c r="AK80" i="23"/>
  <c r="AJ80" i="23"/>
  <c r="AK79" i="23"/>
  <c r="AJ79" i="23"/>
  <c r="AK78" i="23"/>
  <c r="AJ78" i="23"/>
  <c r="AK77" i="23"/>
  <c r="AJ77" i="23"/>
  <c r="AK76" i="23"/>
  <c r="AJ76" i="23"/>
  <c r="AK75" i="23"/>
  <c r="AJ75" i="23"/>
  <c r="AK74" i="23"/>
  <c r="AJ74" i="23"/>
  <c r="AK73" i="23"/>
  <c r="AJ73" i="23"/>
  <c r="AK72" i="23"/>
  <c r="AJ72" i="23"/>
  <c r="AK71" i="23"/>
  <c r="AJ71" i="23"/>
  <c r="AK70" i="23"/>
  <c r="AJ70" i="23"/>
  <c r="AK69" i="23"/>
  <c r="AJ69" i="23"/>
  <c r="AK68" i="23"/>
  <c r="AJ68" i="23"/>
  <c r="AK67" i="23"/>
  <c r="AJ67" i="23"/>
  <c r="AK66" i="23"/>
  <c r="AJ66" i="23"/>
  <c r="AK65" i="23"/>
  <c r="AJ65" i="23"/>
  <c r="AK64" i="23"/>
  <c r="AJ64" i="23"/>
  <c r="AK63" i="23"/>
  <c r="AJ63" i="23"/>
  <c r="AK62" i="23"/>
  <c r="AJ62" i="23"/>
  <c r="AK61" i="23"/>
  <c r="AJ61" i="23"/>
  <c r="AK60" i="23"/>
  <c r="AJ60" i="23"/>
  <c r="AK59" i="23"/>
  <c r="AJ59" i="23"/>
  <c r="AK58" i="23"/>
  <c r="AJ58" i="23"/>
  <c r="AK57" i="23"/>
  <c r="AJ57" i="23"/>
  <c r="AK56" i="23"/>
  <c r="AJ56" i="23"/>
  <c r="AK55" i="23"/>
  <c r="AJ55" i="23"/>
  <c r="AK54" i="23"/>
  <c r="AJ54" i="23"/>
  <c r="AK53" i="23"/>
  <c r="AJ53" i="23"/>
  <c r="AK52" i="23"/>
  <c r="AJ52" i="23"/>
  <c r="AK51" i="23"/>
  <c r="AJ51" i="23"/>
  <c r="AK50" i="23"/>
  <c r="AJ50" i="23"/>
  <c r="AK49" i="23"/>
  <c r="AJ49" i="23"/>
  <c r="AK48" i="23"/>
  <c r="AJ48" i="23"/>
  <c r="AK47" i="23"/>
  <c r="AJ47" i="23"/>
  <c r="AK46" i="23"/>
  <c r="AJ46" i="23"/>
  <c r="AK45" i="23"/>
  <c r="AJ45" i="23"/>
  <c r="AK44" i="23"/>
  <c r="AJ44" i="23"/>
  <c r="AK43" i="23"/>
  <c r="AJ43" i="23"/>
  <c r="AK42" i="23"/>
  <c r="AJ42" i="23"/>
  <c r="AK41" i="23"/>
  <c r="AJ41" i="23"/>
  <c r="AK40" i="23"/>
  <c r="AJ40" i="23"/>
  <c r="AK39" i="23"/>
  <c r="AJ39" i="23"/>
  <c r="AK38" i="23"/>
  <c r="AJ38" i="23"/>
  <c r="AK37" i="23"/>
  <c r="AJ37" i="23"/>
  <c r="AK36" i="23"/>
  <c r="AJ36" i="23"/>
  <c r="AK35" i="23"/>
  <c r="AJ35" i="23"/>
  <c r="AK34" i="23"/>
  <c r="AJ34" i="23"/>
  <c r="AK33" i="23"/>
  <c r="AJ33" i="23"/>
  <c r="AK32" i="23"/>
  <c r="AJ32" i="23"/>
  <c r="AK31" i="23"/>
  <c r="AJ31" i="23"/>
  <c r="AK30" i="23"/>
  <c r="AJ30" i="23"/>
  <c r="AK29" i="23"/>
  <c r="AJ29" i="23"/>
  <c r="AK28" i="23"/>
  <c r="AJ28" i="23"/>
  <c r="AK27" i="23"/>
  <c r="AJ27" i="23"/>
  <c r="AK26" i="23"/>
  <c r="AJ26" i="23"/>
  <c r="AK25" i="23"/>
  <c r="AJ25" i="23"/>
  <c r="AK24" i="23"/>
  <c r="AJ24" i="23"/>
  <c r="AK23" i="23"/>
  <c r="AJ23" i="23"/>
  <c r="AK22" i="23"/>
  <c r="AJ22" i="23"/>
  <c r="AK21" i="23"/>
  <c r="AJ21" i="23"/>
  <c r="AK20" i="23"/>
  <c r="AJ20" i="23"/>
  <c r="AK19" i="23"/>
  <c r="AJ19" i="23"/>
  <c r="AK18" i="23"/>
  <c r="AJ18" i="23"/>
  <c r="AK17" i="23"/>
  <c r="AJ17" i="23"/>
  <c r="AK16" i="23"/>
  <c r="AJ16" i="23"/>
  <c r="AK15" i="23"/>
  <c r="AJ15" i="23"/>
  <c r="AK14" i="23"/>
  <c r="AJ14" i="23"/>
  <c r="AK13" i="23"/>
  <c r="AJ13" i="23"/>
  <c r="AK12" i="23"/>
  <c r="AJ12" i="23"/>
  <c r="AK11" i="23"/>
  <c r="AJ11" i="23"/>
  <c r="AK10" i="23"/>
  <c r="AJ10" i="23"/>
  <c r="AK9" i="23"/>
  <c r="AJ9" i="23"/>
  <c r="AK8" i="23"/>
  <c r="AJ8" i="23"/>
  <c r="AK7" i="23"/>
  <c r="AJ7" i="23"/>
  <c r="AK6" i="23"/>
  <c r="AJ6" i="23"/>
  <c r="AK5" i="23"/>
  <c r="AJ5" i="23"/>
  <c r="AK4" i="23"/>
  <c r="AJ4" i="23"/>
  <c r="AK3" i="23"/>
  <c r="AJ3" i="23"/>
  <c r="G1" i="23"/>
  <c r="Z118" i="22"/>
  <c r="Z117" i="22"/>
  <c r="Z116" i="22"/>
  <c r="Z115" i="22"/>
  <c r="Z114" i="22"/>
  <c r="Z113" i="22"/>
  <c r="Z112" i="22"/>
  <c r="Z111" i="22"/>
  <c r="Z110" i="22"/>
  <c r="Z109" i="22"/>
  <c r="Z108" i="22"/>
  <c r="Z107" i="22"/>
  <c r="Z106" i="22"/>
  <c r="Z105" i="22"/>
  <c r="Z104" i="22"/>
  <c r="Z103" i="22"/>
  <c r="Z102" i="22"/>
  <c r="Z101" i="22"/>
  <c r="Z100" i="22"/>
  <c r="Z99" i="22"/>
  <c r="Z98" i="22"/>
  <c r="Z97" i="22"/>
  <c r="Z96" i="22"/>
  <c r="Z95" i="22"/>
  <c r="Z94" i="22"/>
  <c r="Z93" i="22"/>
  <c r="Z92" i="22"/>
  <c r="Z91" i="22"/>
  <c r="Z90" i="22"/>
  <c r="Z89" i="22"/>
  <c r="Z88" i="22"/>
  <c r="Z87" i="22"/>
  <c r="Z86" i="22"/>
  <c r="Z85" i="22"/>
  <c r="Z84" i="22"/>
  <c r="Z83" i="22"/>
  <c r="Z82" i="22"/>
  <c r="Z81" i="22"/>
  <c r="Z80" i="22"/>
  <c r="Z79" i="22"/>
  <c r="Z78" i="22"/>
  <c r="Z77" i="22"/>
  <c r="Z76" i="22"/>
  <c r="Z75" i="22"/>
  <c r="Z74" i="22"/>
  <c r="Z73" i="22"/>
  <c r="Z72" i="22"/>
  <c r="Z71" i="22"/>
  <c r="Z70" i="22"/>
  <c r="Z69" i="22"/>
  <c r="AA68" i="22"/>
  <c r="Z68" i="22"/>
  <c r="AA67" i="22"/>
  <c r="Z67" i="22"/>
  <c r="AA66" i="22"/>
  <c r="Z66" i="22"/>
  <c r="AA65" i="22"/>
  <c r="Z65" i="22"/>
  <c r="AA64" i="22"/>
  <c r="Z64" i="22"/>
  <c r="AA63" i="22"/>
  <c r="Z63" i="22"/>
  <c r="AA62" i="22"/>
  <c r="Z62" i="22"/>
  <c r="AA61" i="22"/>
  <c r="Z61" i="22"/>
  <c r="AA60" i="22"/>
  <c r="Z60" i="22"/>
  <c r="AA59" i="22"/>
  <c r="Z59" i="22"/>
  <c r="AA58" i="22"/>
  <c r="Z58" i="22"/>
  <c r="AA57" i="22"/>
  <c r="Z57" i="22"/>
  <c r="AA56" i="22"/>
  <c r="Z56" i="22"/>
  <c r="AA55" i="22"/>
  <c r="Z55" i="22"/>
  <c r="AA54" i="22"/>
  <c r="Z54" i="22"/>
  <c r="AA53" i="22"/>
  <c r="Z53" i="22"/>
  <c r="AA52" i="22"/>
  <c r="Z52" i="22"/>
  <c r="AA51" i="22"/>
  <c r="Z51" i="22"/>
  <c r="AA50" i="22"/>
  <c r="Z50" i="22"/>
  <c r="AA49" i="22"/>
  <c r="Z49" i="22"/>
  <c r="AA48" i="22"/>
  <c r="Z48" i="22"/>
  <c r="AA47" i="22"/>
  <c r="Z47" i="22"/>
  <c r="AA46" i="22"/>
  <c r="Z46" i="22"/>
  <c r="AA45" i="22"/>
  <c r="Z45" i="22"/>
  <c r="AA44" i="22"/>
  <c r="Z44" i="22"/>
  <c r="AA43" i="22"/>
  <c r="Z43" i="22"/>
  <c r="AA42" i="22"/>
  <c r="Z42" i="22"/>
  <c r="AA41" i="22"/>
  <c r="Z41" i="22"/>
  <c r="AA40" i="22"/>
  <c r="Z40" i="22"/>
  <c r="AA39" i="22"/>
  <c r="Z39" i="22"/>
  <c r="AA38" i="22"/>
  <c r="Z38" i="22"/>
  <c r="AA37" i="22"/>
  <c r="Z37" i="22"/>
  <c r="AA36" i="22"/>
  <c r="Z36" i="22"/>
  <c r="AA35" i="22"/>
  <c r="Z35" i="22"/>
  <c r="AA34" i="22"/>
  <c r="Z34" i="22"/>
  <c r="AA33" i="22"/>
  <c r="Z33" i="22"/>
  <c r="AA32" i="22"/>
  <c r="Z32" i="22"/>
  <c r="AA31" i="22"/>
  <c r="Z31" i="22"/>
  <c r="AA30" i="22"/>
  <c r="Z30" i="22"/>
  <c r="AA29" i="22"/>
  <c r="Z29" i="22"/>
  <c r="AA28" i="22"/>
  <c r="Z28" i="22"/>
  <c r="AA27" i="22"/>
  <c r="Z27" i="22"/>
  <c r="AA26" i="22"/>
  <c r="Z26" i="22"/>
  <c r="AA25" i="22"/>
  <c r="Z25" i="22"/>
  <c r="AA24" i="22"/>
  <c r="Z24" i="22"/>
  <c r="AA23" i="22"/>
  <c r="Z23" i="22"/>
  <c r="AA22" i="22"/>
  <c r="Z22" i="22"/>
  <c r="AA21" i="22"/>
  <c r="Z21" i="22"/>
  <c r="AA20" i="22"/>
  <c r="Z20" i="22"/>
  <c r="AA19" i="22"/>
  <c r="Z19" i="22"/>
  <c r="AA18" i="22"/>
  <c r="Z18" i="22"/>
  <c r="AA17" i="22"/>
  <c r="Z17" i="22"/>
  <c r="AA16" i="22"/>
  <c r="Z16" i="22"/>
  <c r="AA15" i="22"/>
  <c r="Z15" i="22"/>
  <c r="AA14" i="22"/>
  <c r="Z14" i="22"/>
  <c r="AA13" i="22"/>
  <c r="Z13" i="22"/>
  <c r="AA12" i="22"/>
  <c r="Z12" i="22"/>
  <c r="AA11" i="22"/>
  <c r="Z11" i="22"/>
  <c r="AA10" i="22"/>
  <c r="Z10" i="22"/>
  <c r="AA9" i="22"/>
  <c r="Z9" i="22"/>
  <c r="AA8" i="22"/>
  <c r="Z8" i="22"/>
  <c r="AA7" i="22"/>
  <c r="Z7" i="22"/>
  <c r="AA6" i="22"/>
  <c r="Z6" i="22"/>
  <c r="AA5" i="22"/>
  <c r="Z5" i="22"/>
  <c r="AA4" i="22"/>
  <c r="Z4" i="22"/>
  <c r="AA3" i="22"/>
  <c r="Z3" i="22"/>
  <c r="P1" i="22"/>
  <c r="U67" i="21"/>
  <c r="U66" i="21"/>
  <c r="U65" i="21"/>
  <c r="U64" i="21"/>
  <c r="U63" i="21"/>
  <c r="U62" i="21"/>
  <c r="U61" i="21"/>
  <c r="U60" i="21"/>
  <c r="U59" i="21"/>
  <c r="U58" i="21"/>
  <c r="U57" i="21"/>
  <c r="U56" i="21"/>
  <c r="U55" i="21"/>
  <c r="U54" i="21"/>
  <c r="U53" i="21"/>
  <c r="U52" i="21"/>
  <c r="U51" i="21"/>
  <c r="U50" i="21"/>
  <c r="U49" i="21"/>
  <c r="U48" i="21"/>
  <c r="U47" i="21"/>
  <c r="U46" i="21"/>
  <c r="U45" i="21"/>
  <c r="U44" i="21"/>
  <c r="U43" i="21"/>
  <c r="U42" i="21"/>
  <c r="U41" i="21"/>
  <c r="U40" i="21"/>
  <c r="U39" i="21"/>
  <c r="U38" i="21"/>
  <c r="U37" i="21"/>
  <c r="U36" i="21"/>
  <c r="U35" i="21"/>
  <c r="U3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I1" i="21"/>
  <c r="AA117" i="20"/>
  <c r="AA116" i="20"/>
  <c r="AA115" i="20"/>
  <c r="AA114" i="20"/>
  <c r="AA113" i="20"/>
  <c r="AA112" i="20"/>
  <c r="AA111" i="20"/>
  <c r="AA110" i="20"/>
  <c r="AA109" i="20"/>
  <c r="AA108" i="20"/>
  <c r="AA107" i="20"/>
  <c r="AA106" i="20"/>
  <c r="AA105" i="20"/>
  <c r="AA104" i="20"/>
  <c r="AA103" i="20"/>
  <c r="AA102" i="20"/>
  <c r="AA101" i="20"/>
  <c r="AA100" i="20"/>
  <c r="AA99" i="20"/>
  <c r="AA98" i="20"/>
  <c r="AA97" i="20"/>
  <c r="AA96" i="20"/>
  <c r="AA95" i="20"/>
  <c r="AA94" i="20"/>
  <c r="AA93" i="20"/>
  <c r="AA92" i="20"/>
  <c r="AA91" i="20"/>
  <c r="AA90" i="20"/>
  <c r="AA89" i="20"/>
  <c r="AA88" i="20"/>
  <c r="AA87" i="20"/>
  <c r="AA86" i="20"/>
  <c r="AA85" i="20"/>
  <c r="AA84" i="20"/>
  <c r="AA83" i="20"/>
  <c r="AA82" i="20"/>
  <c r="AA81" i="20"/>
  <c r="AA80" i="20"/>
  <c r="AA79" i="20"/>
  <c r="AA78" i="20"/>
  <c r="AA77" i="20"/>
  <c r="AA76" i="20"/>
  <c r="AA75" i="20"/>
  <c r="AA74" i="20"/>
  <c r="AA73" i="20"/>
  <c r="AA72" i="20"/>
  <c r="AA71" i="20"/>
  <c r="AA70" i="20"/>
  <c r="AA69" i="20"/>
  <c r="AB68" i="20"/>
  <c r="AA68" i="20"/>
  <c r="AB67" i="20"/>
  <c r="AA67" i="20"/>
  <c r="AB66" i="20"/>
  <c r="AA66" i="20"/>
  <c r="AB65" i="20"/>
  <c r="AA65" i="20"/>
  <c r="AB64" i="20"/>
  <c r="AA64" i="20"/>
  <c r="AB63" i="20"/>
  <c r="AA63" i="20"/>
  <c r="AB62" i="20"/>
  <c r="AA62" i="20"/>
  <c r="AB61" i="20"/>
  <c r="AA61" i="20"/>
  <c r="AB60" i="20"/>
  <c r="AA60" i="20"/>
  <c r="AB59" i="20"/>
  <c r="AA59" i="20"/>
  <c r="AB58" i="20"/>
  <c r="AA58" i="20"/>
  <c r="AB57" i="20"/>
  <c r="AA57" i="20"/>
  <c r="AB56" i="20"/>
  <c r="AA56" i="20"/>
  <c r="AB55" i="20"/>
  <c r="AA55" i="20"/>
  <c r="AB54" i="20"/>
  <c r="AA54" i="20"/>
  <c r="AB53" i="20"/>
  <c r="AA53" i="20"/>
  <c r="AB52" i="20"/>
  <c r="AA52" i="20"/>
  <c r="AB51" i="20"/>
  <c r="AA51" i="20"/>
  <c r="AB50" i="20"/>
  <c r="AA50" i="20"/>
  <c r="AB49" i="20"/>
  <c r="AA49" i="20"/>
  <c r="AB48" i="20"/>
  <c r="AA48" i="20"/>
  <c r="AB47" i="20"/>
  <c r="AA47" i="20"/>
  <c r="AB46" i="20"/>
  <c r="AA46" i="20"/>
  <c r="AB45" i="20"/>
  <c r="AA45" i="20"/>
  <c r="AB44" i="20"/>
  <c r="AA44" i="20"/>
  <c r="AB43" i="20"/>
  <c r="AA43" i="20"/>
  <c r="AB42" i="20"/>
  <c r="AA42" i="20"/>
  <c r="AB41" i="20"/>
  <c r="AA41" i="20"/>
  <c r="AB40" i="20"/>
  <c r="AA40" i="20"/>
  <c r="AB39" i="20"/>
  <c r="AA39" i="20"/>
  <c r="AB38" i="20"/>
  <c r="AA38" i="20"/>
  <c r="AB37" i="20"/>
  <c r="AA37" i="20"/>
  <c r="AB36" i="20"/>
  <c r="AA36" i="20"/>
  <c r="AB35" i="20"/>
  <c r="AA35" i="20"/>
  <c r="AB34" i="20"/>
  <c r="AA34" i="20"/>
  <c r="AB33" i="20"/>
  <c r="AA33" i="20"/>
  <c r="AB32" i="20"/>
  <c r="AA32" i="20"/>
  <c r="AB31" i="20"/>
  <c r="AA31" i="20"/>
  <c r="AB30" i="20"/>
  <c r="AA30" i="20"/>
  <c r="AB29" i="20"/>
  <c r="AA29" i="20"/>
  <c r="AB28" i="20"/>
  <c r="AA28" i="20"/>
  <c r="AB27" i="20"/>
  <c r="AA27" i="20"/>
  <c r="AB26" i="20"/>
  <c r="AA26" i="20"/>
  <c r="AB25" i="20"/>
  <c r="AA25" i="20"/>
  <c r="AB24" i="20"/>
  <c r="AA24" i="20"/>
  <c r="AB23" i="20"/>
  <c r="AA23" i="20"/>
  <c r="AB22" i="20"/>
  <c r="AA22" i="20"/>
  <c r="AB21" i="20"/>
  <c r="AA21" i="20"/>
  <c r="AB20" i="20"/>
  <c r="AA20" i="20"/>
  <c r="AB19" i="20"/>
  <c r="AA19" i="20"/>
  <c r="AB18" i="20"/>
  <c r="AA18" i="20"/>
  <c r="AB17" i="20"/>
  <c r="AA17" i="20"/>
  <c r="AB16" i="20"/>
  <c r="AA16" i="20"/>
  <c r="AB15" i="20"/>
  <c r="AA15" i="20"/>
  <c r="AB14" i="20"/>
  <c r="AA14" i="20"/>
  <c r="AB13" i="20"/>
  <c r="AA13" i="20"/>
  <c r="AB12" i="20"/>
  <c r="AA12" i="20"/>
  <c r="AB11" i="20"/>
  <c r="AA11" i="20"/>
  <c r="AB10" i="20"/>
  <c r="AA10" i="20"/>
  <c r="AB9" i="20"/>
  <c r="AA9" i="20"/>
  <c r="AB8" i="20"/>
  <c r="AA8" i="20"/>
  <c r="AB7" i="20"/>
  <c r="AA7" i="20"/>
  <c r="AB6" i="20"/>
  <c r="AA6" i="20"/>
  <c r="AB5" i="20"/>
  <c r="AA5" i="20"/>
  <c r="AB4" i="20"/>
  <c r="AA4" i="20"/>
  <c r="AB3" i="20"/>
  <c r="AA3" i="20"/>
  <c r="R1" i="20"/>
  <c r="F1" i="20"/>
  <c r="R13" i="19"/>
  <c r="R12" i="19"/>
  <c r="R11" i="19"/>
  <c r="R10" i="19"/>
  <c r="R9" i="19"/>
  <c r="R8" i="19"/>
  <c r="R7" i="19"/>
  <c r="R6" i="19"/>
  <c r="R5" i="19"/>
  <c r="R4" i="19"/>
  <c r="K1" i="19"/>
  <c r="I1" i="19"/>
  <c r="J161" i="18"/>
  <c r="J160" i="18"/>
  <c r="J159" i="18"/>
  <c r="J158" i="18"/>
  <c r="J157" i="18"/>
  <c r="J156" i="18"/>
  <c r="J155" i="18"/>
  <c r="J154" i="18"/>
  <c r="J153" i="18"/>
  <c r="J152" i="18"/>
  <c r="J151" i="18"/>
  <c r="J150" i="18"/>
  <c r="J149" i="18"/>
  <c r="J148" i="18"/>
  <c r="J147" i="18"/>
  <c r="J146" i="18"/>
  <c r="J145" i="18"/>
  <c r="J144" i="18"/>
  <c r="J143" i="18"/>
  <c r="J142" i="18"/>
  <c r="J141" i="18"/>
  <c r="J140" i="18"/>
  <c r="J139" i="18"/>
  <c r="J138" i="18"/>
  <c r="J137" i="18"/>
  <c r="J136" i="18"/>
  <c r="J135" i="18"/>
  <c r="J134" i="18"/>
  <c r="J133" i="18"/>
  <c r="J132" i="18"/>
  <c r="J131" i="18"/>
  <c r="J130" i="18"/>
  <c r="J129" i="18"/>
  <c r="J128" i="18"/>
  <c r="J127" i="18"/>
  <c r="J126" i="18"/>
  <c r="J125" i="18"/>
  <c r="J124" i="18"/>
  <c r="J123" i="18"/>
  <c r="J122" i="18"/>
  <c r="G9" i="18"/>
  <c r="E9" i="18"/>
  <c r="I9" i="18" s="1"/>
  <c r="F8" i="18"/>
  <c r="I8" i="18" s="1"/>
  <c r="F5" i="18"/>
  <c r="F7" i="18" s="1"/>
  <c r="H1" i="18"/>
  <c r="F6" i="17"/>
  <c r="F7" i="17" s="1"/>
  <c r="F5" i="17"/>
  <c r="F4" i="17"/>
  <c r="G1" i="17"/>
  <c r="G6" i="16"/>
  <c r="I6" i="16" s="1"/>
  <c r="G4" i="16"/>
  <c r="G5" i="16" s="1"/>
  <c r="I1" i="16"/>
  <c r="W86" i="15"/>
  <c r="W85" i="15"/>
  <c r="W84" i="15"/>
  <c r="W83" i="15"/>
  <c r="W82" i="15"/>
  <c r="W81" i="15"/>
  <c r="W80" i="15"/>
  <c r="W79" i="15"/>
  <c r="W78" i="15"/>
  <c r="W77" i="15"/>
  <c r="W76" i="15"/>
  <c r="W75" i="15"/>
  <c r="W74" i="15"/>
  <c r="W73" i="15"/>
  <c r="W72" i="15"/>
  <c r="W71" i="15"/>
  <c r="W70" i="15"/>
  <c r="W69" i="15"/>
  <c r="W68" i="15"/>
  <c r="W67" i="15"/>
  <c r="W66" i="15"/>
  <c r="W65" i="15"/>
  <c r="W64" i="15"/>
  <c r="W63" i="15"/>
  <c r="W62" i="15"/>
  <c r="W61" i="15"/>
  <c r="W60" i="15"/>
  <c r="W59" i="15"/>
  <c r="W58" i="15"/>
  <c r="W57" i="15"/>
  <c r="W56" i="15"/>
  <c r="W55" i="15"/>
  <c r="W54" i="15"/>
  <c r="W53" i="15"/>
  <c r="W18" i="15"/>
  <c r="W17" i="15"/>
  <c r="W16" i="15"/>
  <c r="W15" i="15"/>
  <c r="W14" i="15"/>
  <c r="W13" i="15"/>
  <c r="W12" i="15"/>
  <c r="W11" i="15"/>
  <c r="W10" i="15"/>
  <c r="W9" i="15"/>
  <c r="W8" i="15"/>
  <c r="W7" i="15"/>
  <c r="W6" i="15"/>
  <c r="W5" i="15"/>
  <c r="W4" i="15"/>
  <c r="W3" i="15"/>
  <c r="Q1" i="15"/>
  <c r="T1" i="14"/>
  <c r="R1" i="14"/>
  <c r="L1" i="13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U1" i="12"/>
  <c r="S1" i="12"/>
  <c r="W119" i="11"/>
  <c r="W118" i="11"/>
  <c r="W117" i="11"/>
  <c r="W116" i="11"/>
  <c r="W115" i="11"/>
  <c r="W114" i="11"/>
  <c r="W113" i="11"/>
  <c r="W112" i="11"/>
  <c r="W111" i="11"/>
  <c r="W110" i="11"/>
  <c r="W109" i="11"/>
  <c r="W108" i="11"/>
  <c r="W107" i="11"/>
  <c r="W106" i="11"/>
  <c r="W105" i="11"/>
  <c r="W104" i="11"/>
  <c r="W103" i="11"/>
  <c r="W102" i="11"/>
  <c r="W101" i="11"/>
  <c r="W100" i="11"/>
  <c r="W99" i="11"/>
  <c r="W98" i="11"/>
  <c r="W97" i="11"/>
  <c r="W96" i="11"/>
  <c r="W95" i="11"/>
  <c r="W94" i="11"/>
  <c r="W93" i="11"/>
  <c r="W92" i="11"/>
  <c r="W91" i="11"/>
  <c r="W90" i="11"/>
  <c r="W89" i="11"/>
  <c r="W88" i="11"/>
  <c r="W87" i="11"/>
  <c r="W86" i="11"/>
  <c r="W85" i="11"/>
  <c r="W84" i="11"/>
  <c r="W83" i="11"/>
  <c r="W82" i="11"/>
  <c r="W81" i="11"/>
  <c r="W80" i="11"/>
  <c r="W79" i="11"/>
  <c r="W78" i="11"/>
  <c r="W77" i="11"/>
  <c r="W76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T1" i="11"/>
  <c r="R1" i="11"/>
  <c r="S12" i="10"/>
  <c r="F12" i="10"/>
  <c r="S11" i="10"/>
  <c r="F11" i="10"/>
  <c r="S10" i="10"/>
  <c r="S9" i="10"/>
  <c r="U8" i="10"/>
  <c r="Q8" i="10" s="1"/>
  <c r="F8" i="10"/>
  <c r="Q7" i="10"/>
  <c r="G5" i="10"/>
  <c r="Q6" i="10" s="1"/>
  <c r="R1" i="10"/>
  <c r="G1" i="10"/>
  <c r="G6" i="9"/>
  <c r="G7" i="9" s="1"/>
  <c r="G4" i="9"/>
  <c r="H1" i="9"/>
  <c r="F1" i="9"/>
  <c r="H8" i="8"/>
  <c r="H7" i="8"/>
  <c r="H6" i="8" s="1"/>
  <c r="J6" i="8" s="1"/>
  <c r="H4" i="8"/>
  <c r="H5" i="8" s="1"/>
  <c r="J1" i="8"/>
  <c r="H1" i="8"/>
  <c r="AM135" i="7"/>
  <c r="AM134" i="7"/>
  <c r="AM133" i="7"/>
  <c r="AM132" i="7"/>
  <c r="AM131" i="7"/>
  <c r="AM130" i="7"/>
  <c r="AM129" i="7"/>
  <c r="AM128" i="7"/>
  <c r="AM127" i="7"/>
  <c r="AM126" i="7"/>
  <c r="AM125" i="7"/>
  <c r="AM124" i="7"/>
  <c r="AM123" i="7"/>
  <c r="AM122" i="7"/>
  <c r="AM121" i="7"/>
  <c r="AM120" i="7"/>
  <c r="AM119" i="7"/>
  <c r="AM118" i="7"/>
  <c r="AM117" i="7"/>
  <c r="AM116" i="7"/>
  <c r="AM115" i="7"/>
  <c r="AM114" i="7"/>
  <c r="AM113" i="7"/>
  <c r="AM112" i="7"/>
  <c r="AM111" i="7"/>
  <c r="AM110" i="7"/>
  <c r="AM109" i="7"/>
  <c r="AM108" i="7"/>
  <c r="AM107" i="7"/>
  <c r="AM106" i="7"/>
  <c r="AM105" i="7"/>
  <c r="AM104" i="7"/>
  <c r="AM103" i="7"/>
  <c r="AM102" i="7"/>
  <c r="AM101" i="7"/>
  <c r="AM100" i="7"/>
  <c r="AM99" i="7"/>
  <c r="AM98" i="7"/>
  <c r="AM97" i="7"/>
  <c r="AM96" i="7"/>
  <c r="AM95" i="7"/>
  <c r="AN95" i="7" s="1"/>
  <c r="AM94" i="7"/>
  <c r="AM93" i="7"/>
  <c r="AM92" i="7"/>
  <c r="AM91" i="7"/>
  <c r="AN90" i="7"/>
  <c r="AM90" i="7"/>
  <c r="AM89" i="7"/>
  <c r="AM88" i="7"/>
  <c r="AM87" i="7"/>
  <c r="AM86" i="7"/>
  <c r="AM85" i="7"/>
  <c r="AM84" i="7"/>
  <c r="AM83" i="7"/>
  <c r="AM82" i="7"/>
  <c r="AM81" i="7"/>
  <c r="AM80" i="7"/>
  <c r="AM79" i="7"/>
  <c r="AM78" i="7"/>
  <c r="AM77" i="7"/>
  <c r="AN76" i="7"/>
  <c r="AM76" i="7"/>
  <c r="AM75" i="7"/>
  <c r="AN75" i="7" s="1"/>
  <c r="AM74" i="7"/>
  <c r="AM73" i="7"/>
  <c r="AM72" i="7"/>
  <c r="AM71" i="7"/>
  <c r="AM70" i="7"/>
  <c r="AM69" i="7"/>
  <c r="AM68" i="7"/>
  <c r="AN68" i="7" s="1"/>
  <c r="AN67" i="7"/>
  <c r="AM67" i="7"/>
  <c r="AM66" i="7"/>
  <c r="AN66" i="7" s="1"/>
  <c r="AN65" i="7"/>
  <c r="AM65" i="7"/>
  <c r="AM64" i="7"/>
  <c r="AN64" i="7" s="1"/>
  <c r="AN63" i="7"/>
  <c r="AM63" i="7"/>
  <c r="AM62" i="7"/>
  <c r="AN62" i="7" s="1"/>
  <c r="AN61" i="7"/>
  <c r="AM61" i="7"/>
  <c r="AM60" i="7"/>
  <c r="AN60" i="7" s="1"/>
  <c r="AN59" i="7"/>
  <c r="AM59" i="7"/>
  <c r="AM58" i="7"/>
  <c r="AN58" i="7" s="1"/>
  <c r="AN57" i="7"/>
  <c r="AM57" i="7"/>
  <c r="AM56" i="7"/>
  <c r="AN56" i="7" s="1"/>
  <c r="AN55" i="7"/>
  <c r="AM55" i="7"/>
  <c r="AM54" i="7"/>
  <c r="AN54" i="7" s="1"/>
  <c r="AN53" i="7"/>
  <c r="AM53" i="7"/>
  <c r="AM52" i="7"/>
  <c r="AN52" i="7" s="1"/>
  <c r="AN51" i="7"/>
  <c r="AM51" i="7"/>
  <c r="AM50" i="7"/>
  <c r="AN50" i="7" s="1"/>
  <c r="AN49" i="7"/>
  <c r="AM49" i="7"/>
  <c r="AM48" i="7"/>
  <c r="AN48" i="7" s="1"/>
  <c r="AN47" i="7"/>
  <c r="AM47" i="7"/>
  <c r="AM46" i="7"/>
  <c r="AN46" i="7" s="1"/>
  <c r="AN45" i="7"/>
  <c r="AM45" i="7"/>
  <c r="AM44" i="7"/>
  <c r="AN44" i="7" s="1"/>
  <c r="AN43" i="7"/>
  <c r="AM43" i="7"/>
  <c r="AM42" i="7"/>
  <c r="AN42" i="7" s="1"/>
  <c r="AN41" i="7"/>
  <c r="AM41" i="7"/>
  <c r="AM40" i="7"/>
  <c r="AN40" i="7" s="1"/>
  <c r="AN39" i="7"/>
  <c r="AM39" i="7"/>
  <c r="AM38" i="7"/>
  <c r="AN38" i="7" s="1"/>
  <c r="AN37" i="7"/>
  <c r="AM37" i="7"/>
  <c r="AM36" i="7"/>
  <c r="AN36" i="7" s="1"/>
  <c r="AN35" i="7"/>
  <c r="AM35" i="7"/>
  <c r="AM34" i="7"/>
  <c r="AN34" i="7" s="1"/>
  <c r="AN33" i="7"/>
  <c r="AM33" i="7"/>
  <c r="AM32" i="7"/>
  <c r="AM31" i="7"/>
  <c r="AN31" i="7" s="1"/>
  <c r="AM30" i="7"/>
  <c r="AM29" i="7"/>
  <c r="AM28" i="7"/>
  <c r="AN28" i="7" s="1"/>
  <c r="AN27" i="7"/>
  <c r="AM27" i="7"/>
  <c r="AM26" i="7"/>
  <c r="AN26" i="7" s="1"/>
  <c r="AN25" i="7"/>
  <c r="AM25" i="7"/>
  <c r="AM24" i="7"/>
  <c r="AN24" i="7" s="1"/>
  <c r="AN23" i="7"/>
  <c r="AM23" i="7"/>
  <c r="AM22" i="7"/>
  <c r="AN22" i="7" s="1"/>
  <c r="AN21" i="7"/>
  <c r="AM21" i="7"/>
  <c r="AM20" i="7"/>
  <c r="AN20" i="7" s="1"/>
  <c r="AN19" i="7"/>
  <c r="AM19" i="7"/>
  <c r="AM18" i="7"/>
  <c r="AN18" i="7" s="1"/>
  <c r="AN17" i="7"/>
  <c r="AM17" i="7"/>
  <c r="AM16" i="7"/>
  <c r="AN16" i="7" s="1"/>
  <c r="AN15" i="7"/>
  <c r="AM15" i="7"/>
  <c r="AM14" i="7"/>
  <c r="AN14" i="7" s="1"/>
  <c r="AN13" i="7"/>
  <c r="AM13" i="7"/>
  <c r="AM12" i="7"/>
  <c r="AN12" i="7" s="1"/>
  <c r="AN11" i="7"/>
  <c r="AM11" i="7"/>
  <c r="AM10" i="7"/>
  <c r="AN10" i="7" s="1"/>
  <c r="AN9" i="7"/>
  <c r="AM9" i="7"/>
  <c r="AM8" i="7"/>
  <c r="AN8" i="7" s="1"/>
  <c r="AN7" i="7"/>
  <c r="AM7" i="7"/>
  <c r="AM6" i="7"/>
  <c r="AN6" i="7" s="1"/>
  <c r="AN5" i="7"/>
  <c r="AM5" i="7"/>
  <c r="AM4" i="7"/>
  <c r="AN4" i="7" s="1"/>
  <c r="AM3" i="7"/>
  <c r="L1" i="6"/>
  <c r="J1" i="6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BU585" i="4"/>
  <c r="BU584" i="4"/>
  <c r="BU583" i="4"/>
  <c r="BU582" i="4"/>
  <c r="BU581" i="4"/>
  <c r="BU580" i="4"/>
  <c r="BU579" i="4"/>
  <c r="BU578" i="4"/>
  <c r="BU577" i="4"/>
  <c r="BU576" i="4"/>
  <c r="BU575" i="4"/>
  <c r="BU574" i="4"/>
  <c r="BU573" i="4"/>
  <c r="BU572" i="4"/>
  <c r="BU571" i="4"/>
  <c r="BU570" i="4"/>
  <c r="BU569" i="4"/>
  <c r="BU568" i="4"/>
  <c r="BU567" i="4"/>
  <c r="BU566" i="4"/>
  <c r="BU565" i="4"/>
  <c r="BU564" i="4"/>
  <c r="BU563" i="4"/>
  <c r="BU562" i="4"/>
  <c r="BU561" i="4"/>
  <c r="BU560" i="4"/>
  <c r="BU559" i="4"/>
  <c r="BU558" i="4"/>
  <c r="BU557" i="4"/>
  <c r="BU556" i="4"/>
  <c r="BU555" i="4"/>
  <c r="BU554" i="4"/>
  <c r="BU553" i="4"/>
  <c r="BU552" i="4"/>
  <c r="BU551" i="4"/>
  <c r="BU550" i="4"/>
  <c r="BU549" i="4"/>
  <c r="BU548" i="4"/>
  <c r="BU547" i="4"/>
  <c r="BU546" i="4"/>
  <c r="BU545" i="4"/>
  <c r="BU544" i="4"/>
  <c r="BU543" i="4"/>
  <c r="BU542" i="4"/>
  <c r="BU541" i="4"/>
  <c r="BU540" i="4"/>
  <c r="BU539" i="4"/>
  <c r="BU538" i="4"/>
  <c r="BU537" i="4"/>
  <c r="BU536" i="4"/>
  <c r="BU535" i="4"/>
  <c r="BU534" i="4"/>
  <c r="BU533" i="4"/>
  <c r="BU532" i="4"/>
  <c r="BU531" i="4"/>
  <c r="BU530" i="4"/>
  <c r="BU529" i="4"/>
  <c r="BU528" i="4"/>
  <c r="BU527" i="4"/>
  <c r="BU526" i="4"/>
  <c r="BU525" i="4"/>
  <c r="BU524" i="4"/>
  <c r="BU523" i="4"/>
  <c r="BU522" i="4"/>
  <c r="BU521" i="4"/>
  <c r="BU520" i="4"/>
  <c r="BU519" i="4"/>
  <c r="BU518" i="4"/>
  <c r="BU517" i="4"/>
  <c r="BU516" i="4"/>
  <c r="BU515" i="4"/>
  <c r="BU514" i="4"/>
  <c r="BU513" i="4"/>
  <c r="BU512" i="4"/>
  <c r="BU511" i="4"/>
  <c r="BU510" i="4"/>
  <c r="BU509" i="4"/>
  <c r="BU508" i="4"/>
  <c r="BU507" i="4"/>
  <c r="BU506" i="4"/>
  <c r="BU505" i="4"/>
  <c r="BU504" i="4"/>
  <c r="BU503" i="4"/>
  <c r="BU502" i="4"/>
  <c r="BU501" i="4"/>
  <c r="BU500" i="4"/>
  <c r="BU499" i="4"/>
  <c r="BU498" i="4"/>
  <c r="BU497" i="4"/>
  <c r="BU496" i="4"/>
  <c r="BU495" i="4"/>
  <c r="BU494" i="4"/>
  <c r="BU493" i="4"/>
  <c r="BU492" i="4"/>
  <c r="BU491" i="4"/>
  <c r="BU490" i="4"/>
  <c r="BU489" i="4"/>
  <c r="BU488" i="4"/>
  <c r="BU487" i="4"/>
  <c r="BU486" i="4"/>
  <c r="BU485" i="4"/>
  <c r="BU484" i="4"/>
  <c r="BU483" i="4"/>
  <c r="BU482" i="4"/>
  <c r="BU481" i="4"/>
  <c r="BU480" i="4"/>
  <c r="BU479" i="4"/>
  <c r="BU478" i="4"/>
  <c r="BU477" i="4"/>
  <c r="BU476" i="4"/>
  <c r="BU475" i="4"/>
  <c r="BU474" i="4"/>
  <c r="BU473" i="4"/>
  <c r="BU472" i="4"/>
  <c r="BU471" i="4"/>
  <c r="BU470" i="4"/>
  <c r="BU469" i="4"/>
  <c r="BU468" i="4"/>
  <c r="BU467" i="4"/>
  <c r="BU466" i="4"/>
  <c r="BU465" i="4"/>
  <c r="BU464" i="4"/>
  <c r="BU463" i="4"/>
  <c r="BU462" i="4"/>
  <c r="BU461" i="4"/>
  <c r="BU460" i="4"/>
  <c r="BU459" i="4"/>
  <c r="BU458" i="4"/>
  <c r="BU457" i="4"/>
  <c r="BU456" i="4"/>
  <c r="BU455" i="4"/>
  <c r="BU454" i="4"/>
  <c r="BU453" i="4"/>
  <c r="BU452" i="4"/>
  <c r="BU451" i="4"/>
  <c r="BU450" i="4"/>
  <c r="BU449" i="4"/>
  <c r="BU448" i="4"/>
  <c r="BU447" i="4"/>
  <c r="BU446" i="4"/>
  <c r="BU445" i="4"/>
  <c r="BU444" i="4"/>
  <c r="BU443" i="4"/>
  <c r="BU442" i="4"/>
  <c r="BU441" i="4"/>
  <c r="BU440" i="4"/>
  <c r="BU439" i="4"/>
  <c r="BU438" i="4"/>
  <c r="BU437" i="4"/>
  <c r="BU436" i="4"/>
  <c r="BU435" i="4"/>
  <c r="BU434" i="4"/>
  <c r="BU433" i="4"/>
  <c r="BU432" i="4"/>
  <c r="BU431" i="4"/>
  <c r="BU430" i="4"/>
  <c r="BU429" i="4"/>
  <c r="BU428" i="4"/>
  <c r="BU427" i="4"/>
  <c r="BU426" i="4"/>
  <c r="BU425" i="4"/>
  <c r="BU424" i="4"/>
  <c r="BU423" i="4"/>
  <c r="BU422" i="4"/>
  <c r="BU421" i="4"/>
  <c r="BU420" i="4"/>
  <c r="BU419" i="4"/>
  <c r="BU418" i="4"/>
  <c r="BU417" i="4"/>
  <c r="BU416" i="4"/>
  <c r="BU415" i="4"/>
  <c r="BU414" i="4"/>
  <c r="BU413" i="4"/>
  <c r="BU412" i="4"/>
  <c r="BU411" i="4"/>
  <c r="BU410" i="4"/>
  <c r="BU409" i="4"/>
  <c r="BU408" i="4"/>
  <c r="BU407" i="4"/>
  <c r="BU406" i="4"/>
  <c r="BU405" i="4"/>
  <c r="BU404" i="4"/>
  <c r="BU403" i="4"/>
  <c r="BU402" i="4"/>
  <c r="BU401" i="4"/>
  <c r="BU400" i="4"/>
  <c r="BU399" i="4"/>
  <c r="BU398" i="4"/>
  <c r="BU397" i="4"/>
  <c r="BU396" i="4"/>
  <c r="BU395" i="4"/>
  <c r="BU394" i="4"/>
  <c r="BU393" i="4"/>
  <c r="BU392" i="4"/>
  <c r="BU391" i="4"/>
  <c r="BU390" i="4"/>
  <c r="BU389" i="4"/>
  <c r="BU388" i="4"/>
  <c r="BU387" i="4"/>
  <c r="BU386" i="4"/>
  <c r="BU385" i="4"/>
  <c r="BU384" i="4"/>
  <c r="BU383" i="4"/>
  <c r="BU382" i="4"/>
  <c r="BU381" i="4"/>
  <c r="BU380" i="4"/>
  <c r="BU379" i="4"/>
  <c r="BU378" i="4"/>
  <c r="BU377" i="4"/>
  <c r="BU376" i="4"/>
  <c r="BU375" i="4"/>
  <c r="BU374" i="4"/>
  <c r="BU373" i="4"/>
  <c r="BU372" i="4"/>
  <c r="BU371" i="4"/>
  <c r="BU370" i="4"/>
  <c r="BU369" i="4"/>
  <c r="BU368" i="4"/>
  <c r="BU367" i="4"/>
  <c r="BU366" i="4"/>
  <c r="BU365" i="4"/>
  <c r="BU364" i="4"/>
  <c r="BU363" i="4"/>
  <c r="BU362" i="4"/>
  <c r="BU361" i="4"/>
  <c r="BU360" i="4"/>
  <c r="BU359" i="4"/>
  <c r="BU358" i="4"/>
  <c r="BU357" i="4"/>
  <c r="BU356" i="4"/>
  <c r="BU355" i="4"/>
  <c r="BU354" i="4"/>
  <c r="BU353" i="4"/>
  <c r="BU352" i="4"/>
  <c r="BU351" i="4"/>
  <c r="BU350" i="4"/>
  <c r="BU349" i="4"/>
  <c r="BU348" i="4"/>
  <c r="BU347" i="4"/>
  <c r="BU346" i="4"/>
  <c r="BU345" i="4"/>
  <c r="BU344" i="4"/>
  <c r="BU343" i="4"/>
  <c r="BU342" i="4"/>
  <c r="BU341" i="4"/>
  <c r="BU340" i="4"/>
  <c r="BU339" i="4"/>
  <c r="BU338" i="4"/>
  <c r="BU337" i="4"/>
  <c r="BU336" i="4"/>
  <c r="BU335" i="4"/>
  <c r="BU334" i="4"/>
  <c r="BU333" i="4"/>
  <c r="BU332" i="4"/>
  <c r="BU331" i="4"/>
  <c r="BU330" i="4"/>
  <c r="BU329" i="4"/>
  <c r="BU328" i="4"/>
  <c r="BU327" i="4"/>
  <c r="BU326" i="4"/>
  <c r="BU325" i="4"/>
  <c r="BU324" i="4"/>
  <c r="BU323" i="4"/>
  <c r="BU322" i="4"/>
  <c r="BU321" i="4"/>
  <c r="BU320" i="4"/>
  <c r="BU319" i="4"/>
  <c r="BU318" i="4"/>
  <c r="BU317" i="4"/>
  <c r="BU316" i="4"/>
  <c r="BU315" i="4"/>
  <c r="BU314" i="4"/>
  <c r="BU313" i="4"/>
  <c r="BU312" i="4"/>
  <c r="BU311" i="4"/>
  <c r="BU310" i="4"/>
  <c r="BU309" i="4"/>
  <c r="BU308" i="4"/>
  <c r="BU307" i="4"/>
  <c r="BU306" i="4"/>
  <c r="BU305" i="4"/>
  <c r="BU304" i="4"/>
  <c r="BU303" i="4"/>
  <c r="BU302" i="4"/>
  <c r="BU301" i="4"/>
  <c r="BU300" i="4"/>
  <c r="BU299" i="4"/>
  <c r="BU298" i="4"/>
  <c r="BU297" i="4"/>
  <c r="BU296" i="4"/>
  <c r="BU295" i="4"/>
  <c r="BU294" i="4"/>
  <c r="BU293" i="4"/>
  <c r="BU292" i="4"/>
  <c r="BU291" i="4"/>
  <c r="BU290" i="4"/>
  <c r="BU289" i="4"/>
  <c r="BU288" i="4"/>
  <c r="BU287" i="4"/>
  <c r="BU286" i="4"/>
  <c r="BU285" i="4"/>
  <c r="BU284" i="4"/>
  <c r="BU283" i="4"/>
  <c r="BU282" i="4"/>
  <c r="BU281" i="4"/>
  <c r="BU280" i="4"/>
  <c r="BU279" i="4"/>
  <c r="BU278" i="4"/>
  <c r="BU277" i="4"/>
  <c r="BU276" i="4"/>
  <c r="BU275" i="4"/>
  <c r="BU274" i="4"/>
  <c r="BU273" i="4"/>
  <c r="BU272" i="4"/>
  <c r="BU271" i="4"/>
  <c r="BU270" i="4"/>
  <c r="BU269" i="4"/>
  <c r="BU268" i="4"/>
  <c r="BU267" i="4"/>
  <c r="BU266" i="4"/>
  <c r="BU265" i="4"/>
  <c r="BU264" i="4"/>
  <c r="BU263" i="4"/>
  <c r="BU262" i="4"/>
  <c r="BU261" i="4"/>
  <c r="BU260" i="4"/>
  <c r="BU259" i="4"/>
  <c r="BU258" i="4"/>
  <c r="BU257" i="4"/>
  <c r="BU256" i="4"/>
  <c r="BU255" i="4"/>
  <c r="BU254" i="4"/>
  <c r="BU253" i="4"/>
  <c r="BU252" i="4"/>
  <c r="BU251" i="4"/>
  <c r="BU250" i="4"/>
  <c r="BU249" i="4"/>
  <c r="BU248" i="4"/>
  <c r="BU247" i="4"/>
  <c r="BU246" i="4"/>
  <c r="BU245" i="4"/>
  <c r="BU244" i="4"/>
  <c r="BU243" i="4"/>
  <c r="BU242" i="4"/>
  <c r="BU241" i="4"/>
  <c r="BU240" i="4"/>
  <c r="BU239" i="4"/>
  <c r="BU238" i="4"/>
  <c r="BU237" i="4"/>
  <c r="BU236" i="4"/>
  <c r="BU235" i="4"/>
  <c r="BU234" i="4"/>
  <c r="BU233" i="4"/>
  <c r="BU232" i="4"/>
  <c r="BU231" i="4"/>
  <c r="BU230" i="4"/>
  <c r="BU229" i="4"/>
  <c r="BU228" i="4"/>
  <c r="BU227" i="4"/>
  <c r="BU226" i="4"/>
  <c r="BU225" i="4"/>
  <c r="BU224" i="4"/>
  <c r="BU223" i="4"/>
  <c r="BU222" i="4"/>
  <c r="BU221" i="4"/>
  <c r="BU220" i="4"/>
  <c r="BU219" i="4"/>
  <c r="BU218" i="4"/>
  <c r="BU217" i="4"/>
  <c r="BU216" i="4"/>
  <c r="BU215" i="4"/>
  <c r="BU214" i="4"/>
  <c r="BU213" i="4"/>
  <c r="BU212" i="4"/>
  <c r="BU211" i="4"/>
  <c r="BU210" i="4"/>
  <c r="BU209" i="4"/>
  <c r="BU208" i="4"/>
  <c r="BU207" i="4"/>
  <c r="BU206" i="4"/>
  <c r="BU205" i="4"/>
  <c r="BU204" i="4"/>
  <c r="BU203" i="4"/>
  <c r="BU202" i="4"/>
  <c r="BU201" i="4"/>
  <c r="BU200" i="4"/>
  <c r="BU199" i="4"/>
  <c r="BU198" i="4"/>
  <c r="BU197" i="4"/>
  <c r="BU196" i="4"/>
  <c r="BU195" i="4"/>
  <c r="BU194" i="4"/>
  <c r="BU193" i="4"/>
  <c r="BU192" i="4"/>
  <c r="BU191" i="4"/>
  <c r="BU190" i="4"/>
  <c r="BU189" i="4"/>
  <c r="BU188" i="4"/>
  <c r="BU187" i="4"/>
  <c r="BU186" i="4"/>
  <c r="BU185" i="4"/>
  <c r="BU184" i="4"/>
  <c r="BU183" i="4"/>
  <c r="BU182" i="4"/>
  <c r="BU181" i="4"/>
  <c r="BU180" i="4"/>
  <c r="BU179" i="4"/>
  <c r="BU178" i="4"/>
  <c r="BU177" i="4"/>
  <c r="BU176" i="4"/>
  <c r="BU175" i="4"/>
  <c r="BU174" i="4"/>
  <c r="BU173" i="4"/>
  <c r="BU172" i="4"/>
  <c r="BU171" i="4"/>
  <c r="BU170" i="4"/>
  <c r="BU169" i="4"/>
  <c r="BU168" i="4"/>
  <c r="BU167" i="4"/>
  <c r="BU166" i="4"/>
  <c r="BU165" i="4"/>
  <c r="BU164" i="4"/>
  <c r="BU163" i="4"/>
  <c r="BU162" i="4"/>
  <c r="BU161" i="4"/>
  <c r="BU160" i="4"/>
  <c r="BU159" i="4"/>
  <c r="BU158" i="4"/>
  <c r="BU157" i="4"/>
  <c r="BU156" i="4"/>
  <c r="BU155" i="4"/>
  <c r="BU154" i="4"/>
  <c r="BU153" i="4"/>
  <c r="BU152" i="4"/>
  <c r="BU151" i="4"/>
  <c r="BU150" i="4"/>
  <c r="BU149" i="4"/>
  <c r="BU148" i="4"/>
  <c r="BU147" i="4"/>
  <c r="BU146" i="4"/>
  <c r="BU145" i="4"/>
  <c r="BU144" i="4"/>
  <c r="BU143" i="4"/>
  <c r="BU142" i="4"/>
  <c r="BU141" i="4"/>
  <c r="BU140" i="4"/>
  <c r="BU139" i="4"/>
  <c r="BU138" i="4"/>
  <c r="BU137" i="4"/>
  <c r="BU136" i="4"/>
  <c r="BU135" i="4"/>
  <c r="BU134" i="4"/>
  <c r="BU133" i="4"/>
  <c r="BU132" i="4"/>
  <c r="BU131" i="4"/>
  <c r="BU130" i="4"/>
  <c r="BU129" i="4"/>
  <c r="BU128" i="4"/>
  <c r="BU127" i="4"/>
  <c r="BU126" i="4"/>
  <c r="BU125" i="4"/>
  <c r="BU124" i="4"/>
  <c r="BU123" i="4"/>
  <c r="BU122" i="4"/>
  <c r="BU121" i="4"/>
  <c r="BU120" i="4"/>
  <c r="BU119" i="4"/>
  <c r="BU118" i="4"/>
  <c r="BU117" i="4"/>
  <c r="BU116" i="4"/>
  <c r="BU115" i="4"/>
  <c r="BU114" i="4"/>
  <c r="BU113" i="4"/>
  <c r="BU112" i="4"/>
  <c r="BU111" i="4"/>
  <c r="BU110" i="4"/>
  <c r="BU109" i="4"/>
  <c r="BU108" i="4"/>
  <c r="BU107" i="4"/>
  <c r="BU106" i="4"/>
  <c r="BU105" i="4"/>
  <c r="BU104" i="4"/>
  <c r="BU103" i="4"/>
  <c r="BU102" i="4"/>
  <c r="BU101" i="4"/>
  <c r="BU100" i="4"/>
  <c r="BU99" i="4"/>
  <c r="BU98" i="4"/>
  <c r="BU97" i="4"/>
  <c r="BU96" i="4"/>
  <c r="BU95" i="4"/>
  <c r="BU94" i="4"/>
  <c r="BU93" i="4"/>
  <c r="BU92" i="4"/>
  <c r="BU91" i="4"/>
  <c r="BU90" i="4"/>
  <c r="BU89" i="4"/>
  <c r="BU88" i="4"/>
  <c r="BU87" i="4"/>
  <c r="BU86" i="4"/>
  <c r="BU85" i="4"/>
  <c r="BU84" i="4"/>
  <c r="BU83" i="4"/>
  <c r="BU82" i="4"/>
  <c r="BU81" i="4"/>
  <c r="BU80" i="4"/>
  <c r="BU79" i="4"/>
  <c r="BU78" i="4"/>
  <c r="BU77" i="4"/>
  <c r="BU76" i="4"/>
  <c r="BU75" i="4"/>
  <c r="BU74" i="4"/>
  <c r="BU73" i="4"/>
  <c r="BU72" i="4"/>
  <c r="BU71" i="4"/>
  <c r="BU70" i="4"/>
  <c r="BU69" i="4"/>
  <c r="BU68" i="4"/>
  <c r="BU67" i="4"/>
  <c r="BU66" i="4"/>
  <c r="BU65" i="4"/>
  <c r="BU64" i="4"/>
  <c r="BU63" i="4"/>
  <c r="BU62" i="4"/>
  <c r="BU61" i="4"/>
  <c r="BU60" i="4"/>
  <c r="BU59" i="4"/>
  <c r="BU58" i="4"/>
  <c r="BU57" i="4"/>
  <c r="BU56" i="4"/>
  <c r="BU55" i="4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U32" i="4"/>
  <c r="BU31" i="4"/>
  <c r="BU30" i="4"/>
  <c r="BU29" i="4"/>
  <c r="BU28" i="4"/>
  <c r="BU27" i="4"/>
  <c r="BU26" i="4"/>
  <c r="BU25" i="4"/>
  <c r="BU24" i="4"/>
  <c r="BU23" i="4"/>
  <c r="BU22" i="4"/>
  <c r="BU21" i="4"/>
  <c r="BU20" i="4"/>
  <c r="BU19" i="4"/>
  <c r="BU18" i="4"/>
  <c r="BU17" i="4"/>
  <c r="BU16" i="4"/>
  <c r="BU15" i="4"/>
  <c r="BU14" i="4"/>
  <c r="BU13" i="4"/>
  <c r="BU12" i="4"/>
  <c r="BU11" i="4"/>
  <c r="BU10" i="4"/>
  <c r="BU9" i="4"/>
  <c r="BU8" i="4"/>
  <c r="BU7" i="4"/>
  <c r="BU6" i="4"/>
  <c r="BU5" i="4"/>
  <c r="BU4" i="4"/>
  <c r="AD241" i="3"/>
  <c r="AC241" i="3"/>
  <c r="AD240" i="3"/>
  <c r="AC240" i="3"/>
  <c r="AD239" i="3"/>
  <c r="AC239" i="3"/>
  <c r="AD238" i="3"/>
  <c r="AC238" i="3"/>
  <c r="AD237" i="3"/>
  <c r="AC237" i="3"/>
  <c r="AD236" i="3"/>
  <c r="AC236" i="3"/>
  <c r="AD235" i="3"/>
  <c r="AC235" i="3"/>
  <c r="AD234" i="3"/>
  <c r="AC234" i="3"/>
  <c r="AD233" i="3"/>
  <c r="AC233" i="3"/>
  <c r="AD232" i="3"/>
  <c r="AC232" i="3"/>
  <c r="AD231" i="3"/>
  <c r="AC231" i="3"/>
  <c r="AD230" i="3"/>
  <c r="AC230" i="3"/>
  <c r="AD229" i="3"/>
  <c r="AC229" i="3"/>
  <c r="AD228" i="3"/>
  <c r="AC228" i="3"/>
  <c r="AD227" i="3"/>
  <c r="AC227" i="3"/>
  <c r="AD226" i="3"/>
  <c r="AC226" i="3"/>
  <c r="AD225" i="3"/>
  <c r="AC225" i="3"/>
  <c r="AD224" i="3"/>
  <c r="AC224" i="3"/>
  <c r="AD223" i="3"/>
  <c r="AC223" i="3"/>
  <c r="AD222" i="3"/>
  <c r="AC222" i="3"/>
  <c r="AD221" i="3"/>
  <c r="AC221" i="3"/>
  <c r="AD220" i="3"/>
  <c r="AC220" i="3"/>
  <c r="AD219" i="3"/>
  <c r="AC219" i="3"/>
  <c r="AD218" i="3"/>
  <c r="AC218" i="3"/>
  <c r="AD217" i="3"/>
  <c r="AC217" i="3"/>
  <c r="AD216" i="3"/>
  <c r="AC216" i="3"/>
  <c r="AD215" i="3"/>
  <c r="AC215" i="3"/>
  <c r="AD214" i="3"/>
  <c r="AC214" i="3"/>
  <c r="AD213" i="3"/>
  <c r="AC213" i="3"/>
  <c r="AD212" i="3"/>
  <c r="AC212" i="3"/>
  <c r="AD211" i="3"/>
  <c r="AC211" i="3"/>
  <c r="AD210" i="3"/>
  <c r="AC210" i="3"/>
  <c r="AD209" i="3"/>
  <c r="AC209" i="3"/>
  <c r="AD208" i="3"/>
  <c r="AC208" i="3"/>
  <c r="AD207" i="3"/>
  <c r="AC207" i="3"/>
  <c r="AD206" i="3"/>
  <c r="AC206" i="3"/>
  <c r="AD205" i="3"/>
  <c r="AC205" i="3"/>
  <c r="AD204" i="3"/>
  <c r="AC204" i="3"/>
  <c r="AD203" i="3"/>
  <c r="AC203" i="3"/>
  <c r="AD202" i="3"/>
  <c r="AC202" i="3"/>
  <c r="AD201" i="3"/>
  <c r="AC201" i="3"/>
  <c r="AD200" i="3"/>
  <c r="AC200" i="3"/>
  <c r="AD199" i="3"/>
  <c r="AC199" i="3"/>
  <c r="AD198" i="3"/>
  <c r="AC198" i="3"/>
  <c r="AD197" i="3"/>
  <c r="AC197" i="3"/>
  <c r="AD196" i="3"/>
  <c r="AC196" i="3"/>
  <c r="AD195" i="3"/>
  <c r="AC195" i="3"/>
  <c r="AD194" i="3"/>
  <c r="AC194" i="3"/>
  <c r="AD193" i="3"/>
  <c r="AC193" i="3"/>
  <c r="AD192" i="3"/>
  <c r="AC192" i="3"/>
  <c r="AD191" i="3"/>
  <c r="AC191" i="3"/>
  <c r="AD190" i="3"/>
  <c r="AC190" i="3"/>
  <c r="AD189" i="3"/>
  <c r="AC189" i="3"/>
  <c r="AD188" i="3"/>
  <c r="AC188" i="3"/>
  <c r="AD187" i="3"/>
  <c r="AC187" i="3"/>
  <c r="AD186" i="3"/>
  <c r="AC186" i="3"/>
  <c r="AD185" i="3"/>
  <c r="AC185" i="3"/>
  <c r="AD184" i="3"/>
  <c r="AC184" i="3"/>
  <c r="AD183" i="3"/>
  <c r="AC183" i="3"/>
  <c r="AD182" i="3"/>
  <c r="AC182" i="3"/>
  <c r="AD181" i="3"/>
  <c r="AC181" i="3"/>
  <c r="AD180" i="3"/>
  <c r="AC180" i="3"/>
  <c r="AD179" i="3"/>
  <c r="AC179" i="3"/>
  <c r="AD178" i="3"/>
  <c r="AC178" i="3"/>
  <c r="AD177" i="3"/>
  <c r="AC177" i="3"/>
  <c r="AD176" i="3"/>
  <c r="AC176" i="3"/>
  <c r="AD175" i="3"/>
  <c r="AC175" i="3"/>
  <c r="AD174" i="3"/>
  <c r="AC174" i="3"/>
  <c r="AD173" i="3"/>
  <c r="AC173" i="3"/>
  <c r="AD172" i="3"/>
  <c r="AC172" i="3"/>
  <c r="AD171" i="3"/>
  <c r="AC171" i="3"/>
  <c r="AD170" i="3"/>
  <c r="AC170" i="3"/>
  <c r="AD169" i="3"/>
  <c r="AC169" i="3"/>
  <c r="AD168" i="3"/>
  <c r="AC168" i="3"/>
  <c r="AD167" i="3"/>
  <c r="AC167" i="3"/>
  <c r="AD166" i="3"/>
  <c r="AC166" i="3"/>
  <c r="AD165" i="3"/>
  <c r="AC165" i="3"/>
  <c r="AD164" i="3"/>
  <c r="AC164" i="3"/>
  <c r="AD163" i="3"/>
  <c r="AC163" i="3"/>
  <c r="AD162" i="3"/>
  <c r="AC162" i="3"/>
  <c r="AD161" i="3"/>
  <c r="AC161" i="3"/>
  <c r="AD160" i="3"/>
  <c r="AC160" i="3"/>
  <c r="AD159" i="3"/>
  <c r="AC159" i="3"/>
  <c r="AD158" i="3"/>
  <c r="AC158" i="3"/>
  <c r="AD157" i="3"/>
  <c r="AC157" i="3"/>
  <c r="AD156" i="3"/>
  <c r="AC156" i="3"/>
  <c r="AD155" i="3"/>
  <c r="AC155" i="3"/>
  <c r="AD154" i="3"/>
  <c r="AC154" i="3"/>
  <c r="AD153" i="3"/>
  <c r="AC153" i="3"/>
  <c r="AD152" i="3"/>
  <c r="AC152" i="3"/>
  <c r="AD151" i="3"/>
  <c r="AC151" i="3"/>
  <c r="AD150" i="3"/>
  <c r="AC150" i="3"/>
  <c r="AD149" i="3"/>
  <c r="AC149" i="3"/>
  <c r="AD148" i="3"/>
  <c r="AC148" i="3"/>
  <c r="AD147" i="3"/>
  <c r="AC147" i="3"/>
  <c r="AD146" i="3"/>
  <c r="AC146" i="3"/>
  <c r="AD145" i="3"/>
  <c r="AC145" i="3"/>
  <c r="AD144" i="3"/>
  <c r="AC144" i="3"/>
  <c r="AD143" i="3"/>
  <c r="AC143" i="3"/>
  <c r="AD142" i="3"/>
  <c r="AC142" i="3"/>
  <c r="AD141" i="3"/>
  <c r="AC141" i="3"/>
  <c r="AD140" i="3"/>
  <c r="AC140" i="3"/>
  <c r="AD139" i="3"/>
  <c r="AC139" i="3"/>
  <c r="AD138" i="3"/>
  <c r="AC138" i="3"/>
  <c r="AD137" i="3"/>
  <c r="AC137" i="3"/>
  <c r="AD136" i="3"/>
  <c r="AC136" i="3"/>
  <c r="AD135" i="3"/>
  <c r="AC135" i="3"/>
  <c r="AD134" i="3"/>
  <c r="AC134" i="3"/>
  <c r="AD133" i="3"/>
  <c r="AC133" i="3"/>
  <c r="AD132" i="3"/>
  <c r="AC132" i="3"/>
  <c r="AD131" i="3"/>
  <c r="AC131" i="3"/>
  <c r="AD130" i="3"/>
  <c r="AC130" i="3"/>
  <c r="AD129" i="3"/>
  <c r="AC129" i="3"/>
  <c r="AD128" i="3"/>
  <c r="AC128" i="3"/>
  <c r="AD127" i="3"/>
  <c r="AC127" i="3"/>
  <c r="J1" i="3"/>
  <c r="H1" i="3"/>
  <c r="S8" i="10" l="1"/>
  <c r="J8" i="8"/>
  <c r="G5" i="9"/>
  <c r="S7" i="10"/>
  <c r="J7" i="8"/>
</calcChain>
</file>

<file path=xl/sharedStrings.xml><?xml version="1.0" encoding="utf-8"?>
<sst xmlns="http://schemas.openxmlformats.org/spreadsheetml/2006/main" count="10969" uniqueCount="823">
  <si>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</si>
  <si>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</si>
  <si>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</si>
  <si>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</si>
  <si>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</si>
  <si>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</si>
  <si>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</si>
  <si>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</si>
  <si>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</si>
  <si>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</si>
  <si>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</si>
  <si>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</si>
  <si>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</si>
  <si>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</si>
  <si>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</si>
  <si>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</si>
  <si>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</si>
  <si>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</si>
  <si>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</si>
  <si>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</si>
  <si>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</si>
  <si>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</si>
  <si>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</si>
  <si>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</si>
  <si>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</si>
  <si>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</si>
  <si>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</si>
  <si>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</si>
  <si>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</si>
  <si>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</si>
  <si>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</si>
  <si>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</si>
  <si>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</si>
  <si>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</si>
  <si>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</si>
  <si>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</si>
  <si>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</si>
  <si>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</si>
  <si>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</si>
  <si>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</si>
  <si>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</si>
  <si>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</si>
  <si>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</si>
  <si>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</si>
  <si>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</si>
  <si>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</si>
  <si>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</si>
  <si>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</si>
  <si>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</si>
  <si>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</si>
  <si>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</si>
  <si>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</si>
  <si>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</si>
  <si>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</si>
  <si>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</si>
  <si>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</si>
  <si>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</si>
  <si>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</si>
  <si>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</si>
  <si>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</si>
  <si>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</si>
  <si>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</si>
  <si>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</si>
  <si>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</si>
  <si>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</si>
  <si>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</si>
  <si>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</si>
  <si>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</si>
  <si>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</si>
  <si>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</si>
  <si>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</si>
  <si>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</si>
  <si>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</si>
  <si>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 xml:space="preserve">الوزن المبلل </t>
  </si>
  <si>
    <t>هو المنتجات بعد خروجها من ماكينة حقن الفوم وقبل دخولها للمجفف</t>
  </si>
  <si>
    <t>نسبة المحتوي المائي</t>
  </si>
  <si>
    <t>الوزن المبلل - معياري الوزن الجاف للصنف/معياري الوزن الجاف للصنف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</si>
  <si>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</si>
  <si>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</si>
  <si>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التوالف المكتوبة في جميع الورادي بالصنف ( ما كان بالقطعة فيتم حسابه بالقطعة ، وما كان بالطقم يتم قسمته علي عدد القطع)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</si>
  <si>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</si>
  <si>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</si>
  <si>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</si>
  <si>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</si>
  <si>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</si>
  <si>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</si>
  <si>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عام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</si>
  <si>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</si>
  <si>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</si>
  <si>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</si>
  <si>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</si>
  <si>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</si>
  <si>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</si>
  <si>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</si>
  <si>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</si>
  <si>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</si>
  <si>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</si>
  <si>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</si>
  <si>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</si>
  <si>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</si>
  <si>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</si>
  <si>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</si>
  <si>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</si>
  <si>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</si>
  <si>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</si>
  <si>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</si>
  <si>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</si>
  <si>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</si>
  <si>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</si>
  <si>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</si>
  <si>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</si>
  <si>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</si>
  <si>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</si>
  <si>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</si>
  <si>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</si>
  <si>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</si>
  <si>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</si>
  <si>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</si>
  <si>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</si>
  <si>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306Bach6</t>
  </si>
  <si>
    <t>زانوسي العبد 309</t>
  </si>
  <si>
    <t>FMABDI30900000</t>
  </si>
  <si>
    <t>556Bach27</t>
  </si>
  <si>
    <t>LG 65 UM 73 top&amp;bottom</t>
  </si>
  <si>
    <t>FMLGEI65UM7301</t>
  </si>
  <si>
    <t>557Bach27</t>
  </si>
  <si>
    <t>LG 65 UM 73 sides</t>
  </si>
  <si>
    <t>FMLGEI65UM7302</t>
  </si>
  <si>
    <t>659Bach6</t>
  </si>
  <si>
    <t>75UP77 MFZ65917901-  FRONT</t>
  </si>
  <si>
    <t>FMLGEI375UP770</t>
  </si>
  <si>
    <t>167Bach31</t>
  </si>
  <si>
    <t>فوم صندوق سمك 35 ك</t>
  </si>
  <si>
    <t>FMBOXI35000000</t>
  </si>
  <si>
    <t>253Bach17</t>
  </si>
  <si>
    <t>طقم سخان بلونايل ذو 3 اطقم</t>
  </si>
  <si>
    <t>FMDAHI40000000</t>
  </si>
  <si>
    <t>669Bach12</t>
  </si>
  <si>
    <t>LG65UP77_TB</t>
  </si>
  <si>
    <t>FMLGEI065UP770</t>
  </si>
  <si>
    <t>669Bach13</t>
  </si>
  <si>
    <t>281Bach22</t>
  </si>
  <si>
    <t>صندوق 10 ك فلات ك 18 بدون بادج</t>
  </si>
  <si>
    <t>FM000B10180000</t>
  </si>
  <si>
    <t>صندوق سمك 10بنى سويف فلات</t>
  </si>
  <si>
    <t>FM000B10F00000</t>
  </si>
  <si>
    <t>صندوق سمك 10ك فلات B</t>
  </si>
  <si>
    <t>FMBOXI10F00000</t>
  </si>
  <si>
    <t>271Bach21</t>
  </si>
  <si>
    <t>صندوق سمك 5ك بنى سويف</t>
  </si>
  <si>
    <t>FM000B05000000</t>
  </si>
  <si>
    <t>437Bach26</t>
  </si>
  <si>
    <t xml:space="preserve">LG32LM55/LM63 </t>
  </si>
  <si>
    <t>FMLGEI32LM5563</t>
  </si>
  <si>
    <t>674Bach12</t>
  </si>
  <si>
    <t>LgWashing Mashine Base (VIVACHE)</t>
  </si>
  <si>
    <t>FMLGEI10000000</t>
  </si>
  <si>
    <t>122Bach30</t>
  </si>
  <si>
    <t>LgWashing Mashine Base</t>
  </si>
  <si>
    <t>FMLGEI1000000</t>
  </si>
  <si>
    <t>50Bach26</t>
  </si>
  <si>
    <t>LgWashing machine (Angels)</t>
  </si>
  <si>
    <t>FMLGEI40000000</t>
  </si>
  <si>
    <t>155Bach23</t>
  </si>
  <si>
    <t>فوم طقم سخان غاز 10 لتر</t>
  </si>
  <si>
    <t>FMDAHI6000000</t>
  </si>
  <si>
    <t>439Bach25</t>
  </si>
  <si>
    <t>زانوسى العبد 305</t>
  </si>
  <si>
    <t>FMABDI30500000</t>
  </si>
  <si>
    <t>49Bach26</t>
  </si>
  <si>
    <t xml:space="preserve"> LgWashing machine (Cover)</t>
  </si>
  <si>
    <t>FMLGEI20000000</t>
  </si>
  <si>
    <t>655Bach16</t>
  </si>
  <si>
    <t>PDFRP2125 قاعده 70 يمين</t>
  </si>
  <si>
    <t>FMCFII1RRP2125</t>
  </si>
  <si>
    <t>656Bach16</t>
  </si>
  <si>
    <t>PDFRP2123 قاعده 70 شمال</t>
  </si>
  <si>
    <t>FMCFII1LRP2123</t>
  </si>
  <si>
    <t>657Bach16</t>
  </si>
  <si>
    <t>PDFRP2124 كفر 70 يمين</t>
  </si>
  <si>
    <t>FMCFII7RRP2124</t>
  </si>
  <si>
    <t>658Bach16</t>
  </si>
  <si>
    <t>PDFRP2122 كفر 70 شمال</t>
  </si>
  <si>
    <t>FMCFII7LRP2122</t>
  </si>
  <si>
    <t>607Bach16</t>
  </si>
  <si>
    <t>مجموعه زوايا اماميه - منلو</t>
  </si>
  <si>
    <t>FMMINI20000042</t>
  </si>
  <si>
    <t>608Bach16</t>
  </si>
  <si>
    <t>مجموعه زوايا فوم خلفيه- منلو</t>
  </si>
  <si>
    <t>FMMINI30000043</t>
  </si>
  <si>
    <t>609Bach16</t>
  </si>
  <si>
    <t>قاعده فوم جديده- منلو</t>
  </si>
  <si>
    <t>FMMINI10000044</t>
  </si>
  <si>
    <t>253Bach16</t>
  </si>
  <si>
    <t>646Bach29</t>
  </si>
  <si>
    <t>فوم جانب حمايه يمين</t>
  </si>
  <si>
    <t>FMDACI30000000</t>
  </si>
  <si>
    <t>647Bach29</t>
  </si>
  <si>
    <t>فوم جانب حمايه شمال</t>
  </si>
  <si>
    <t>FMDACI40000000</t>
  </si>
  <si>
    <t>660Bach23</t>
  </si>
  <si>
    <t>MFZ67207201 75UP77 TOP-BOTTOM</t>
  </si>
  <si>
    <t>FMLGEI075UP770</t>
  </si>
  <si>
    <t>661Bach23</t>
  </si>
  <si>
    <t xml:space="preserve"> MFZ67207201 75UP77Side</t>
  </si>
  <si>
    <t>FMLGEI475UP770</t>
  </si>
  <si>
    <t>140Bach16</t>
  </si>
  <si>
    <t>فوم قاعده 60*90 (مجمعه)</t>
  </si>
  <si>
    <t>FMDACI16090000</t>
  </si>
  <si>
    <t>168Bach25</t>
  </si>
  <si>
    <t>صندوق سمك 25 ك</t>
  </si>
  <si>
    <t>FMBOXI25000000</t>
  </si>
  <si>
    <t>178Bach16</t>
  </si>
  <si>
    <t>فوم دعامه 60*90 (مجمعه)</t>
  </si>
  <si>
    <t>FMDACI66090000</t>
  </si>
  <si>
    <t>219Bach11</t>
  </si>
  <si>
    <t>غطاء صندوق سمك 20 ك فلات الجديدة</t>
  </si>
  <si>
    <t>FMBOXI20FC0000</t>
  </si>
  <si>
    <t>280Bach15</t>
  </si>
  <si>
    <t>صندوق سمك 10بنى سويف</t>
  </si>
  <si>
    <t>FM000B10000000</t>
  </si>
  <si>
    <t>438Bach31</t>
  </si>
  <si>
    <t xml:space="preserve">LG43LM63/UM73 </t>
  </si>
  <si>
    <t>FMLGEI43LM6373</t>
  </si>
  <si>
    <t>655Bach15</t>
  </si>
  <si>
    <t>656Bach15</t>
  </si>
  <si>
    <t>657Bach15</t>
  </si>
  <si>
    <t>658Bach15</t>
  </si>
  <si>
    <t>225Bach17</t>
  </si>
  <si>
    <t>علبة صندوق سمك 20 ك فلات الجديدة</t>
  </si>
  <si>
    <t>FMBOXI20FB0000</t>
  </si>
  <si>
    <t>627Bach13</t>
  </si>
  <si>
    <t>قاعدة غساله 12 كيلو فوق اتوماتيك p73001989040</t>
  </si>
  <si>
    <t>FMCFII11289040</t>
  </si>
  <si>
    <t>628Bach13</t>
  </si>
  <si>
    <t>كفر غساله 12 كيلو فوق اتوماتيك 16338000004068</t>
  </si>
  <si>
    <t>FMCFII71204068</t>
  </si>
  <si>
    <t>629Bach13</t>
  </si>
  <si>
    <t>جزء وسط غساله 12 كيلو فوق اتوماتيك 16338000004078</t>
  </si>
  <si>
    <t>FMCFII61204078</t>
  </si>
  <si>
    <t>630Bach13</t>
  </si>
  <si>
    <t>زوايا غساله 12 كيلو فوق اتوماتيك 16338000004069</t>
  </si>
  <si>
    <t>FMCFII21204069</t>
  </si>
  <si>
    <t>299Bach33</t>
  </si>
  <si>
    <t>سخان غاز 6لتر</t>
  </si>
  <si>
    <t>FMDAHI5L000000</t>
  </si>
  <si>
    <t>449Bach30</t>
  </si>
  <si>
    <t>FRONT 43LM63</t>
  </si>
  <si>
    <t>FMLGEI43LM63FR</t>
  </si>
  <si>
    <t>81Bach23</t>
  </si>
  <si>
    <t>قاعدة بوتجاز 90 تصدير</t>
  </si>
  <si>
    <t>FMDACI49000001</t>
  </si>
  <si>
    <t>674Bach11</t>
  </si>
  <si>
    <t>670Bach9</t>
  </si>
  <si>
    <t>LG43UP77</t>
  </si>
  <si>
    <t>FMLGEI043UP770</t>
  </si>
  <si>
    <t>273Bach37</t>
  </si>
  <si>
    <t>صندوق سمك 25 ك بني سويف</t>
  </si>
  <si>
    <t>FM000B25000000</t>
  </si>
  <si>
    <t>556Bach26</t>
  </si>
  <si>
    <t>557Bach26</t>
  </si>
  <si>
    <t>122Bach29</t>
  </si>
  <si>
    <t>254Bach14</t>
  </si>
  <si>
    <t>طقم سخان بلونايل ذو 4 اطقم</t>
  </si>
  <si>
    <t>165Bach7</t>
  </si>
  <si>
    <t>فوم صندوق سمك التابوت</t>
  </si>
  <si>
    <t>FMBOXI30T00000</t>
  </si>
  <si>
    <t>652Bach6</t>
  </si>
  <si>
    <t>زانوسي العبد 314</t>
  </si>
  <si>
    <t>FMABDI31400000</t>
  </si>
  <si>
    <t>تقرير</t>
  </si>
  <si>
    <t>التقرير اليومي لمنتجات الاسطمبات (بما يتوافق مع item master</t>
  </si>
  <si>
    <t>لشهر</t>
  </si>
  <si>
    <t>لعام</t>
  </si>
  <si>
    <t>العودة لشاشة العرض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</si>
  <si>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</si>
  <si>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</si>
  <si>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</si>
  <si>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</si>
  <si>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</si>
  <si>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</si>
  <si>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</si>
  <si>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</si>
  <si>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</si>
  <si>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</si>
  <si>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</si>
  <si>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</si>
  <si>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</si>
  <si>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</si>
  <si>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</si>
  <si>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</si>
  <si>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</si>
  <si>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</si>
  <si>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</si>
  <si>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</si>
  <si>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</si>
  <si>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</si>
  <si>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</si>
  <si>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</si>
  <si>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</si>
  <si>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</si>
  <si>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</si>
  <si>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</si>
  <si>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</si>
  <si>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</si>
  <si>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1400*1700</t>
  </si>
  <si>
    <t>LG</t>
  </si>
  <si>
    <t>HE</t>
  </si>
  <si>
    <t>MFZ66236702</t>
  </si>
  <si>
    <t>mma </t>
  </si>
  <si>
    <t>MFZ65262201</t>
  </si>
  <si>
    <t>mma</t>
  </si>
  <si>
    <t>الكترولوكس</t>
  </si>
  <si>
    <t>القاهرة للصناعات المغذية بوتاجازات</t>
  </si>
  <si>
    <t>A07465002</t>
  </si>
  <si>
    <t>القاهرة للصناعات المغذية سخانات</t>
  </si>
  <si>
    <t>PHEWP0112</t>
  </si>
  <si>
    <t>MFZ67209801</t>
  </si>
  <si>
    <t>عملاء متنوعون</t>
  </si>
  <si>
    <t>808901801</t>
  </si>
  <si>
    <t>808902102</t>
  </si>
  <si>
    <t>القاهرة للصناعات المغذية غسالات</t>
  </si>
  <si>
    <t>p73001989040</t>
  </si>
  <si>
    <t>1.6338E+13</t>
  </si>
  <si>
    <t>mfz66236501</t>
  </si>
  <si>
    <t>MFZ67207201</t>
  </si>
  <si>
    <t>MFZ67207202</t>
  </si>
  <si>
    <t>1200*1100</t>
  </si>
  <si>
    <t>1600*1800</t>
  </si>
  <si>
    <t xml:space="preserve">PDFRP2046      </t>
  </si>
  <si>
    <t xml:space="preserve">PDFRP2047      </t>
  </si>
  <si>
    <t xml:space="preserve">PDFRP2044      </t>
  </si>
  <si>
    <t xml:space="preserve">PDFRP2045      </t>
  </si>
  <si>
    <t>808902001</t>
  </si>
  <si>
    <t>808901901</t>
  </si>
  <si>
    <t>1700*1400</t>
  </si>
  <si>
    <t>AGG76599801</t>
  </si>
  <si>
    <t>mmf</t>
  </si>
  <si>
    <t>ميلو</t>
  </si>
  <si>
    <t>VOS0445</t>
  </si>
  <si>
    <t>AGG76599802</t>
  </si>
  <si>
    <t>3920EZ2058A</t>
  </si>
  <si>
    <t>3920FZ3114C</t>
  </si>
  <si>
    <t>1100*850</t>
  </si>
  <si>
    <t>A15289901</t>
  </si>
  <si>
    <t>MFZ66333001</t>
  </si>
  <si>
    <t>MFZ67207701</t>
  </si>
  <si>
    <t>MFZ65917901</t>
  </si>
  <si>
    <t>CDFRP2314</t>
  </si>
  <si>
    <t>1100*1200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</si>
  <si>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</si>
  <si>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</si>
  <si>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</si>
  <si>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</si>
  <si>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</si>
  <si>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</si>
  <si>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</si>
  <si>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</si>
  <si>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تريدكو</t>
  </si>
  <si>
    <t xml:space="preserve">تريدكو للصناعات الهندسية </t>
  </si>
  <si>
    <t>p0000001719080</t>
  </si>
  <si>
    <t>1.63E+13</t>
  </si>
  <si>
    <t>مشتل اسنا</t>
  </si>
  <si>
    <t>الشركة العامة للخزف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</si>
  <si>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</si>
  <si>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</si>
  <si>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</si>
  <si>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</si>
  <si>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</si>
  <si>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</si>
  <si>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</si>
  <si>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</si>
  <si>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</si>
  <si>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</si>
  <si>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</si>
  <si>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PDAWP7199</t>
  </si>
  <si>
    <t>دلتا</t>
  </si>
  <si>
    <t>PDAWA6157</t>
  </si>
  <si>
    <t>CDAWP6039</t>
  </si>
  <si>
    <t>CDFRP2305</t>
  </si>
  <si>
    <t>CDFRP2306</t>
  </si>
  <si>
    <t>CDFRP2308</t>
  </si>
  <si>
    <t xml:space="preserve">الهندسية لانتاج الاجهزة المنزلية </t>
  </si>
  <si>
    <t>p0000001388248</t>
  </si>
  <si>
    <t>العربيه للصناعات الكهربائيه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</si>
  <si>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</si>
  <si>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</si>
  <si>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</si>
  <si>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</si>
  <si>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</si>
  <si>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</si>
  <si>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</si>
  <si>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</si>
  <si>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</si>
  <si>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</si>
  <si>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</si>
  <si>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</si>
  <si>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</si>
  <si>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</si>
  <si>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</si>
  <si>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</si>
  <si>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</si>
  <si>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</si>
  <si>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</si>
  <si>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</si>
  <si>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</si>
  <si>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</si>
  <si>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</si>
  <si>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</si>
  <si>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</si>
  <si>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</si>
  <si>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</si>
  <si>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</si>
  <si>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</si>
  <si>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</si>
  <si>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</si>
  <si>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</si>
  <si>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</si>
  <si>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</si>
  <si>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</si>
  <si>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</si>
  <si>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</si>
  <si>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</si>
  <si>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</si>
  <si>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 xml:space="preserve">Cushion lower Right           </t>
  </si>
  <si>
    <t xml:space="preserve">Foam Set GIWH 10L             </t>
  </si>
  <si>
    <t xml:space="preserve">Cushion lower left            </t>
  </si>
  <si>
    <t>PACKING SET</t>
  </si>
  <si>
    <t>2POLE SET PACKING</t>
  </si>
  <si>
    <t>PACKING</t>
  </si>
  <si>
    <t>SET PACKING</t>
  </si>
  <si>
    <t>FRONT-PAD</t>
  </si>
  <si>
    <t>Foam Set Protection Upper 6L G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</si>
  <si>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</si>
  <si>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</si>
  <si>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</si>
  <si>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</si>
  <si>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</si>
  <si>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</si>
  <si>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</si>
  <si>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</si>
  <si>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</si>
  <si>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</si>
  <si>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</si>
  <si>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</si>
  <si>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</si>
  <si>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</si>
  <si>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</si>
  <si>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</si>
  <si>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</si>
  <si>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</si>
  <si>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</si>
  <si>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</si>
  <si>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</si>
  <si>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old_machine</t>
  </si>
  <si>
    <t>new_machine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</si>
  <si>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</si>
  <si>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</si>
  <si>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</si>
  <si>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</si>
  <si>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</si>
  <si>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</si>
  <si>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</si>
  <si>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</si>
  <si>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</si>
  <si>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</si>
  <si>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</si>
  <si>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</si>
  <si>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</si>
  <si>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</si>
  <si>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</si>
  <si>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</si>
  <si>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</si>
  <si>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</si>
  <si>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</si>
  <si>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</si>
  <si>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</si>
  <si>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</si>
  <si>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</si>
  <si>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</si>
  <si>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</si>
  <si>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</si>
  <si>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</si>
  <si>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</si>
  <si>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</si>
  <si>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</si>
  <si>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</si>
  <si>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</si>
  <si>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</si>
  <si>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</si>
  <si>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</si>
  <si>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</si>
  <si>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</si>
  <si>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</si>
  <si>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</si>
  <si>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</si>
  <si>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</si>
  <si>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</si>
  <si>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</si>
  <si>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</si>
  <si>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</si>
  <si>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</si>
  <si>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</si>
  <si>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متابعة انتاج الخلاطات</t>
  </si>
  <si>
    <t>رقم الوردية</t>
  </si>
  <si>
    <t>رقم الخلاط</t>
  </si>
  <si>
    <t>رقم السيلو</t>
  </si>
  <si>
    <t>رقم الخط</t>
  </si>
  <si>
    <t>نوع الخامة</t>
  </si>
  <si>
    <t>تاريخ توريد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</si>
  <si>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</si>
  <si>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</si>
  <si>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</si>
  <si>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</si>
  <si>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</si>
  <si>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</si>
  <si>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</si>
  <si>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</si>
  <si>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</si>
  <si>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</si>
  <si>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</si>
  <si>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</si>
  <si>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</si>
  <si>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</si>
  <si>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</si>
  <si>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</si>
  <si>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</si>
  <si>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قاعدة غسالة كيلوباترا</t>
  </si>
  <si>
    <t>FMDAII10CP0000</t>
  </si>
  <si>
    <t>لوحة تحكم غسالة كيلوباترا</t>
  </si>
  <si>
    <t>FMDAII70CP0000</t>
  </si>
  <si>
    <t xml:space="preserve">40W650D TOP EPSتوشيبا </t>
  </si>
  <si>
    <t>FMTOSI40T06771</t>
  </si>
  <si>
    <t xml:space="preserve">40W650D Bottom EPSتوشيبا </t>
  </si>
  <si>
    <t>FMTOSI40B06871</t>
  </si>
  <si>
    <t>فوم فلتر منلو علوى</t>
  </si>
  <si>
    <t>FMMINI70000051</t>
  </si>
  <si>
    <t>فوم فلتر منلو سفلى</t>
  </si>
  <si>
    <t>FMMINI10000050</t>
  </si>
  <si>
    <t xml:space="preserve">65UA14 TOP </t>
  </si>
  <si>
    <t>FMTOSI7T65UA14</t>
  </si>
  <si>
    <t xml:space="preserve">65UA14 BOTTOM </t>
  </si>
  <si>
    <t>FMTOSI1B65UA14</t>
  </si>
  <si>
    <t>65UA14 SIDE LEFT</t>
  </si>
  <si>
    <t>FMTOSI4L65UA14</t>
  </si>
  <si>
    <t>65UA14 SIDE RIGHT</t>
  </si>
  <si>
    <t>FMTOSI3R65UA14</t>
  </si>
  <si>
    <t>LG65UP81-top&amp;bootom</t>
  </si>
  <si>
    <t>FMLGEI065UP810</t>
  </si>
  <si>
    <t>LG65UP81-side</t>
  </si>
  <si>
    <t>FMLGEI365UP810</t>
  </si>
  <si>
    <t>Packaging Pad (Middle)9k</t>
  </si>
  <si>
    <t>FMMDII80080000</t>
  </si>
  <si>
    <t>Packging Pad (Side)9k</t>
  </si>
  <si>
    <t>FMMDII2F008000</t>
  </si>
  <si>
    <t>Packaging Pad (Bottom) Assembly10k</t>
  </si>
  <si>
    <t>FMMDII10090000</t>
  </si>
  <si>
    <t>Packging Pad (Side)12k</t>
  </si>
  <si>
    <t>FMMDII2R001000</t>
  </si>
  <si>
    <t>Packaging Pad (Bottom) Assembly14k</t>
  </si>
  <si>
    <t>FMMDII10012000</t>
  </si>
  <si>
    <t>Packaging Pad (up)14k</t>
  </si>
  <si>
    <t>FMMDII70012000</t>
  </si>
  <si>
    <t>Packaging Pad (Middle)14k</t>
  </si>
  <si>
    <t>FMMDII80012000</t>
  </si>
  <si>
    <t>(إفتا)S1B1 1754501</t>
  </si>
  <si>
    <t>FMAFTI10000000</t>
  </si>
  <si>
    <t>(إفتا)S1B1 3397201</t>
  </si>
  <si>
    <t>FMAFTI30000000</t>
  </si>
  <si>
    <t>(إفتا)S1B1 1755301</t>
  </si>
  <si>
    <t>FMAFTI20000000</t>
  </si>
  <si>
    <t>فوم كشاف طوارئ جراند 1</t>
  </si>
  <si>
    <t>FMGREI10000000</t>
  </si>
  <si>
    <t>Stop Coller S4</t>
  </si>
  <si>
    <t>FMENCI0S400000</t>
  </si>
  <si>
    <t>طقم وزر متعدد المقاسات + شريحة  CNC</t>
  </si>
  <si>
    <t>FMAFGI8M000000</t>
  </si>
  <si>
    <t>قاعدة زانوسي 70 سم  PDFRP2046 &amp; PDFRP2047</t>
  </si>
  <si>
    <t>FMDALI12046047</t>
  </si>
  <si>
    <t>كفر زانوسي 70 سم  PDFRP2044&amp; PDFRP2045</t>
  </si>
  <si>
    <t>FMDALI22044045</t>
  </si>
  <si>
    <t>فوم علبه 124 سفلى P</t>
  </si>
  <si>
    <t>FMPRCB30000000</t>
  </si>
  <si>
    <t>مبرد نحاس 60 لتر</t>
  </si>
  <si>
    <t>FMNHGI60000000</t>
  </si>
  <si>
    <t>طقم سخان نبتون  ذو 4 اطقم -سفلي</t>
  </si>
  <si>
    <t>FMEWFI7A176101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</si>
  <si>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</si>
  <si>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</si>
  <si>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</si>
  <si>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فوم زوايا فيكتوريا اماميه وخلفية</t>
  </si>
  <si>
    <t>فكتوريا قاعدة ولوحة تحكم وحلة</t>
  </si>
  <si>
    <t>صندوق سمك 23ك فلات</t>
  </si>
  <si>
    <t>شتلات  سيكم واسنا بدون بادج</t>
  </si>
  <si>
    <t>فوم طقم قاعدة ديب فريزر</t>
  </si>
  <si>
    <t>LG43UP81</t>
  </si>
  <si>
    <t>LG 65UP77 FRONT</t>
  </si>
  <si>
    <t>طقم سخان نبتون ذو 3 اطقم</t>
  </si>
  <si>
    <t>فوم كوش 152</t>
  </si>
  <si>
    <t>فوم حمايةالعداد</t>
  </si>
  <si>
    <t>فوم علبه 124 علوي و سفلى P</t>
  </si>
  <si>
    <t>طقم فوم مبرد هواء 60 لتر</t>
  </si>
  <si>
    <t>طقم سخان نبتون ذو 4 اطقم</t>
  </si>
  <si>
    <t>التقرير السنوي للتوالف</t>
  </si>
  <si>
    <t>فوم حمايه لوحه التحكم فيكتوريا CDAWP6090</t>
  </si>
  <si>
    <t>FMDAIIF2000000</t>
  </si>
  <si>
    <t>فوم تغليف حله فيكتوريا CDAWP6039</t>
  </si>
  <si>
    <t>FMDAIIF1000000</t>
  </si>
  <si>
    <t>فوم وسط  سخان فرنساوي</t>
  </si>
  <si>
    <t>FMENCI10000000</t>
  </si>
  <si>
    <t>صندوق فوم انسولين بدون بادج</t>
  </si>
  <si>
    <t>FMSEDI00000000</t>
  </si>
  <si>
    <t>شتلات 216 سيكم بني سويف</t>
  </si>
  <si>
    <t>FMNABB00000000</t>
  </si>
  <si>
    <t xml:space="preserve">40W650D Side LR EPSتوشيبا </t>
  </si>
  <si>
    <t>FMTOSI40LR6971</t>
  </si>
  <si>
    <t xml:space="preserve">  LG55UK63</t>
  </si>
  <si>
    <t>FMLGEI55UK6300</t>
  </si>
  <si>
    <t>فوم قاعده 60*60</t>
  </si>
  <si>
    <t>FMDACI16060000</t>
  </si>
  <si>
    <t xml:space="preserve">55X7000F/8000 UPPER EPS 4-746-072-71توشيبا </t>
  </si>
  <si>
    <t>FMTOSI55UR0072</t>
  </si>
  <si>
    <t>55X7000F/8000 LOWER C EPS 4-746-073-71توشيبا</t>
  </si>
  <si>
    <t>FMTOSI55LR0073</t>
  </si>
  <si>
    <t>55X7000F/8000 LOWER  EPS 4-746-080-71توشيبا</t>
  </si>
  <si>
    <t>FMTOSI55LR0080</t>
  </si>
  <si>
    <t>55X7000F/8000 Side EPS 4-746-081-71توشيبا</t>
  </si>
  <si>
    <t>FMTOSI55SI0081</t>
  </si>
  <si>
    <t>فوم علبه 124 علوى P</t>
  </si>
  <si>
    <t>FMPRCB20000000</t>
  </si>
  <si>
    <t>قاعدة غساله 8 كيلو فوق اتوماتيك p0000001719080</t>
  </si>
  <si>
    <t>FMCFII10819080</t>
  </si>
  <si>
    <t>كفر غساله 8  كيلو فوق اتوماتيك 16338000005663</t>
  </si>
  <si>
    <t>FMCFII70805663</t>
  </si>
  <si>
    <t>جزء وسط غساله 8 كيلو فوق اتوماتيك 16338000005664</t>
  </si>
  <si>
    <t>FMCFII60805664</t>
  </si>
  <si>
    <t>زوايا غساله  8 كيلو فوق اتوماتيك 16338000004053</t>
  </si>
  <si>
    <t>FMCFII20804053</t>
  </si>
  <si>
    <t>قاعدة غساله 10 كيلو فوق اتوماتيك p0000001388248</t>
  </si>
  <si>
    <t>FMCFII11088248</t>
  </si>
  <si>
    <t>كفر غساله 10 كيلو فوق اتوماتيك 16338000004067</t>
  </si>
  <si>
    <t>FMCFII71004067</t>
  </si>
  <si>
    <t>جزء وسط غساله 10 كيلو فوق اتوماتيك 16338000004075</t>
  </si>
  <si>
    <t>FMCFII61004075</t>
  </si>
  <si>
    <t>زوايا غساله 10 كيلو فوق اتوماتيك 16338000004073</t>
  </si>
  <si>
    <t>FMCFII21004073</t>
  </si>
  <si>
    <t>FMLGEI043UP810</t>
  </si>
  <si>
    <t>Packaging Pad (Bottom) Assembly9k</t>
  </si>
  <si>
    <t>FMMDII10080000</t>
  </si>
  <si>
    <t>Packaging Pad (up)9k</t>
  </si>
  <si>
    <t>FMMDII70080000</t>
  </si>
  <si>
    <t>Packaging Pad (up)10k</t>
  </si>
  <si>
    <t>FMMDII70090000</t>
  </si>
  <si>
    <t>Packaging Pad (Middle)10k</t>
  </si>
  <si>
    <t>FMMDII80090000</t>
  </si>
  <si>
    <t>Packging Pad (Side)10k</t>
  </si>
  <si>
    <t>FMMDII2F009000</t>
  </si>
  <si>
    <t>Packging Pad (Side)14k</t>
  </si>
  <si>
    <t>FMMDII2F001200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</si>
  <si>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</si>
  <si>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</si>
  <si>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</si>
  <si>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</si>
  <si>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</si>
  <si>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</si>
  <si>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 xml:space="preserve">shortage </t>
  </si>
  <si>
    <t>maturity</t>
  </si>
  <si>
    <t>broken</t>
  </si>
  <si>
    <t>bending</t>
  </si>
  <si>
    <t>shrinking</t>
  </si>
  <si>
    <t>dimentions</t>
  </si>
  <si>
    <t>weight</t>
  </si>
  <si>
    <t>un-clean</t>
  </si>
  <si>
    <t>color un-matching</t>
  </si>
  <si>
    <t>الانتاج بالصنف</t>
  </si>
  <si>
    <t>avalability</t>
  </si>
  <si>
    <t>كفر غسالة LG/زوايا غسالة LG</t>
  </si>
  <si>
    <t>بوتجاز  90 تصدير</t>
  </si>
  <si>
    <t>قاعدة غسالة LG</t>
  </si>
  <si>
    <t>صندوق 10 ك فلات</t>
  </si>
  <si>
    <t>فوم  60*90 (دعامة و قاعدة)</t>
  </si>
  <si>
    <t>LG65UM73</t>
  </si>
  <si>
    <t>قاعدة وزوايا كولدير ميلو</t>
  </si>
  <si>
    <t>طقم فوم غسالة 12 كجم -توب لود</t>
  </si>
  <si>
    <t>LG75UP77-front</t>
  </si>
  <si>
    <t>LG75UP77set</t>
  </si>
  <si>
    <t>LG43UP79</t>
  </si>
  <si>
    <t>زانوسي العبد 309 - 314</t>
  </si>
  <si>
    <t>جوانب بوتجاز يمين وشمال</t>
  </si>
  <si>
    <t>زانوسي 70 سم -2 (قاعدة ، كفر)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</si>
  <si>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</si>
  <si>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</si>
  <si>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</si>
  <si>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</si>
  <si>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</si>
  <si>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كفر سخان فرنساوى 085/قاعده سخان فرنساوى 086</t>
  </si>
  <si>
    <t xml:space="preserve">دايو 11قدم المعدل </t>
  </si>
  <si>
    <t>قاعدة ولوحة تحكم غسالة كيلوباترا</t>
  </si>
  <si>
    <t>زوايا غسالة كليوباترا</t>
  </si>
  <si>
    <t>قاعده +زوايا غساله 13</t>
  </si>
  <si>
    <t xml:space="preserve">40W650D EPSتوشيبا </t>
  </si>
  <si>
    <t>LG 49UJ63</t>
  </si>
  <si>
    <t>LG 43UJ63</t>
  </si>
  <si>
    <t>فوم طقم رويال جاز المعدل</t>
  </si>
  <si>
    <t>فوم طقم سخان زانوسى</t>
  </si>
  <si>
    <t>زانوسي العبد 303-304-308-314</t>
  </si>
  <si>
    <t>FRONT 43LM55</t>
  </si>
  <si>
    <t>tosh 7000×55</t>
  </si>
  <si>
    <t>طقم فوم غسالة 8 كجم -توب لود</t>
  </si>
  <si>
    <t>طقم فوم غسالة 10 كجم -توب لود</t>
  </si>
  <si>
    <t>طقم تغليف فلتر</t>
  </si>
  <si>
    <t>Tosh65UA14</t>
  </si>
  <si>
    <t>LG65UP81</t>
  </si>
  <si>
    <t>غسالة ميديا 9 كجم</t>
  </si>
  <si>
    <t>غسالة ميديا 10 كجم</t>
  </si>
  <si>
    <t>غسالة ميديا 12 كجم</t>
  </si>
  <si>
    <t>غسالة ميديا 14 كجم</t>
  </si>
  <si>
    <t>(إفتا)SAB</t>
  </si>
  <si>
    <t>جانب حماية يمين / شمال</t>
  </si>
  <si>
    <t>(إفتا)S1B1</t>
  </si>
  <si>
    <t>فوم كوش 130</t>
  </si>
  <si>
    <t>فوم كشاف جراند بلاستيك</t>
  </si>
  <si>
    <t>فوم صندوق سمك 15ك بدون دعامه</t>
  </si>
  <si>
    <t>فوم دعامه 60*60</t>
  </si>
  <si>
    <t>طقم ثلاجة كورى</t>
  </si>
  <si>
    <t>زانوسي 70 سم -1(قاعدة ، كفر)</t>
  </si>
  <si>
    <t>منتجات الاسطمبات</t>
  </si>
  <si>
    <t>متوسط معياري معدل انتاج الطقم</t>
  </si>
  <si>
    <t>عدد عيوب الاتساخات</t>
  </si>
  <si>
    <t>customer_name</t>
  </si>
  <si>
    <t>Media</t>
  </si>
  <si>
    <t>افتا</t>
  </si>
  <si>
    <t>طقم سخان نبتون  ذو 3 اطقم -سفلي</t>
  </si>
  <si>
    <t>FMEWFI1A176201</t>
  </si>
  <si>
    <t>كفر سخان فرنساوى 085</t>
  </si>
  <si>
    <t>FMENCI20000000</t>
  </si>
  <si>
    <t>FMTRDI10000000</t>
  </si>
  <si>
    <t>زانوسي العبد 308</t>
  </si>
  <si>
    <t>FMABDI30800000</t>
  </si>
  <si>
    <t>زوايا اماميه كيلوباترا</t>
  </si>
  <si>
    <t>FMDAII2FCP0000</t>
  </si>
  <si>
    <t>FMENCI40000000</t>
  </si>
  <si>
    <t>FMDACI51300000</t>
  </si>
  <si>
    <t>Packaging Pad (Middle)12k</t>
  </si>
  <si>
    <t>FMMDII80010000</t>
  </si>
  <si>
    <t>قاعده غساله فوم 4.3 سم PDAWP6058</t>
  </si>
  <si>
    <t>FMDAIIW0000000</t>
  </si>
  <si>
    <t>جراند</t>
  </si>
  <si>
    <t>زانوسى العبد 303</t>
  </si>
  <si>
    <t>FMABDI30300000</t>
  </si>
  <si>
    <t>Packaging Pad (up)12k</t>
  </si>
  <si>
    <t>FMMDII70010000</t>
  </si>
  <si>
    <t>FMROGI20000000</t>
  </si>
  <si>
    <t>فوم تغليف علوى يمين امامى11قدم  PDFRP0142</t>
  </si>
  <si>
    <t>FMDAIIM1000000</t>
  </si>
  <si>
    <t>FMDACI51520000</t>
  </si>
  <si>
    <t>فوم زوايا فيكتوريا اماميه PDAWP6024</t>
  </si>
  <si>
    <t>FMDAIIF3000000</t>
  </si>
  <si>
    <t>(إفتا)SAB  2047101</t>
  </si>
  <si>
    <t>FMAFTI40000000</t>
  </si>
  <si>
    <t>فوم زوايا فيكتوريا خلفيه PDAWP6025</t>
  </si>
  <si>
    <t>FMDAIIF4000000</t>
  </si>
  <si>
    <t>زانوسى العبد 304</t>
  </si>
  <si>
    <t>FMABDI30400000</t>
  </si>
  <si>
    <t>فوم تغليف علوى شمال امامى11قدم  PDFRP0144</t>
  </si>
  <si>
    <t>FMDAIIM3000000</t>
  </si>
  <si>
    <t>FMBOXI15B00000</t>
  </si>
  <si>
    <t>قاعده سخان فرنساوى 086</t>
  </si>
  <si>
    <t>FMENCI30000000</t>
  </si>
  <si>
    <t>FMLGEI43LM55FR</t>
  </si>
  <si>
    <t>فوم تغليف سفلى شمال 11قدم المعدل  PDFRP0146</t>
  </si>
  <si>
    <t>FMDAIIM5000000</t>
  </si>
  <si>
    <t>طقم سخان نبتون ذو 4 اطقم - علوي</t>
  </si>
  <si>
    <t>FMBRGIK0000000</t>
  </si>
  <si>
    <t>برجن</t>
  </si>
  <si>
    <t>النحاس</t>
  </si>
  <si>
    <t>Packaging Pad (Bottom) Assembly12k</t>
  </si>
  <si>
    <t>FMMDII10010000</t>
  </si>
  <si>
    <t>طقم سخان نبتون ذو 3 اطقم - علوي</t>
  </si>
  <si>
    <t>FMDAHIN30000000</t>
  </si>
  <si>
    <t>FMDACI66060000</t>
  </si>
  <si>
    <t>FMLGEI43630000</t>
  </si>
  <si>
    <t>FMLGEI365UP770</t>
  </si>
  <si>
    <t>فوم تغليف علوى يمين خلفى11قدم  PDFRP0143</t>
  </si>
  <si>
    <t>FMDAIIM2000000</t>
  </si>
  <si>
    <t>FMLGEI49630000</t>
  </si>
  <si>
    <t>شتلات 150 سيكم / اسنا</t>
  </si>
  <si>
    <t>FMSEKB150N0000</t>
  </si>
  <si>
    <t>فوم تغليف علوى شمال خلفى11قدم  PDFRP0145</t>
  </si>
  <si>
    <t>FMDAIIM4000000</t>
  </si>
  <si>
    <t>صندوق سمك 23ك فلات تصدير</t>
  </si>
  <si>
    <t>FMBOXI23F00000</t>
  </si>
  <si>
    <t>FMMTII12130000</t>
  </si>
  <si>
    <t>FMGREI30000000</t>
  </si>
  <si>
    <t>فوم تغليف سفلى يمين 11قدم المعدل PDFRP0147</t>
  </si>
  <si>
    <t>FMDAIIM6000000</t>
  </si>
  <si>
    <t>زوايا خلفيه كيلوباترا</t>
  </si>
  <si>
    <t>FMDAII2RCP0000</t>
  </si>
  <si>
    <t>التقارير الشهرية لمنتجات الاسطمبات مسلسلسة</t>
  </si>
  <si>
    <t>numbers defect</t>
  </si>
  <si>
    <t>MFZ65914801</t>
  </si>
  <si>
    <t>PAD PACKING</t>
  </si>
  <si>
    <t>0.633</t>
  </si>
  <si>
    <t>0.66</t>
  </si>
  <si>
    <t xml:space="preserve">FRONT ANGULAR SET VU          </t>
  </si>
  <si>
    <t xml:space="preserve">PACKAGING FOAM BASE SHORT     </t>
  </si>
  <si>
    <t xml:space="preserve">CONTROL PANEL PROTECTION FOAM </t>
  </si>
  <si>
    <t xml:space="preserve">DRUM PACKAGING SPACER         </t>
  </si>
  <si>
    <t>A00467101</t>
  </si>
  <si>
    <t>0.5065</t>
  </si>
  <si>
    <t>MFZ66236601</t>
  </si>
  <si>
    <t>MFZ67207602</t>
  </si>
  <si>
    <t>3E+12</t>
  </si>
  <si>
    <t>9876690</t>
  </si>
  <si>
    <t>متابعة انتاج خلاط 8</t>
  </si>
  <si>
    <t>تقرير الخامات التي قامت بعمل المنتجات</t>
  </si>
  <si>
    <t>اسم الخامة المستخدمة</t>
  </si>
  <si>
    <t>الكثافة</t>
  </si>
  <si>
    <t>302xj</t>
  </si>
  <si>
    <t>303xj</t>
  </si>
  <si>
    <t>303XJ</t>
  </si>
  <si>
    <t>401xs</t>
  </si>
  <si>
    <t>Eu150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</si>
</sst>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0.000"/>
    <numFmt numFmtId="170" formatCode="[$-F800]dddd\,\ mmmm\ dd\,\ yyyy"/>
  </numFmts>
  <fonts count="3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Arial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  <xf numFmtId="0" fontId="24" fillId="0" borderId="0"/>
    <xf numFmtId="9" fontId="7" fillId="0" borderId="0"/>
  </cellStyleXfs>
  <cellXfs count="389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167" fontId="16" fillId="7" borderId="26" xfId="0" applyNumberFormat="1" applyFont="1" applyFill="1" applyBorder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7" fontId="0" fillId="0" borderId="0" xfId="4" applyNumberFormat="1" applyFont="1" applyAlignment="1">
      <alignment horizontal="center" vertical="center"/>
    </xf>
    <xf numFmtId="0" fontId="24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2" xfId="0" applyFont="1" applyFill="1" applyBorder="1" applyAlignment="1">
      <alignment horizontal="center" vertical="center" wrapText="1"/>
    </xf>
    <xf numFmtId="1" fontId="8" fillId="2" borderId="47" xfId="0" applyNumberFormat="1" applyFont="1" applyFill="1" applyBorder="1" applyAlignment="1">
      <alignment vertical="center"/>
    </xf>
    <xf numFmtId="1" fontId="8" fillId="2" borderId="42" xfId="0" applyNumberFormat="1" applyFont="1" applyFill="1" applyBorder="1" applyAlignment="1">
      <alignment horizontal="center" vertical="center"/>
    </xf>
    <xf numFmtId="1" fontId="30" fillId="16" borderId="16" xfId="0" applyNumberFormat="1" applyFont="1" applyFill="1" applyBorder="1" applyAlignment="1">
      <alignment horizontal="center" vertical="center" wrapText="1"/>
    </xf>
    <xf numFmtId="1" fontId="30" fillId="16" borderId="42" xfId="0" applyNumberFormat="1" applyFont="1" applyFill="1" applyBorder="1" applyAlignment="1">
      <alignment horizontal="center" vertical="center" wrapText="1"/>
    </xf>
    <xf numFmtId="1" fontId="30" fillId="8" borderId="16" xfId="0" applyNumberFormat="1" applyFont="1" applyFill="1" applyBorder="1" applyAlignment="1">
      <alignment horizontal="center" vertical="center" wrapText="1"/>
    </xf>
    <xf numFmtId="1" fontId="30" fillId="8" borderId="42" xfId="0" applyNumberFormat="1" applyFont="1" applyFill="1" applyBorder="1" applyAlignment="1">
      <alignment horizontal="center" vertical="center" wrapText="1"/>
    </xf>
    <xf numFmtId="1" fontId="12" fillId="17" borderId="42" xfId="0" applyNumberFormat="1" applyFont="1" applyFill="1" applyBorder="1" applyAlignment="1">
      <alignment horizontal="center" vertical="center" wrapText="1" readingOrder="2"/>
    </xf>
    <xf numFmtId="1" fontId="32" fillId="9" borderId="42" xfId="0" applyNumberFormat="1" applyFont="1" applyFill="1" applyBorder="1" applyAlignment="1">
      <alignment horizontal="center" vertical="center" wrapText="1" readingOrder="2"/>
    </xf>
    <xf numFmtId="0" fontId="15" fillId="0" borderId="42" xfId="0" applyFont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1" fontId="17" fillId="3" borderId="44" xfId="0" applyNumberFormat="1" applyFont="1" applyFill="1" applyBorder="1" applyAlignment="1">
      <alignment horizontal="center" vertical="center"/>
    </xf>
    <xf numFmtId="170" fontId="15" fillId="3" borderId="42" xfId="0" applyNumberFormat="1" applyFont="1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1" fontId="15" fillId="11" borderId="42" xfId="0" applyNumberFormat="1" applyFont="1" applyFill="1" applyBorder="1" applyAlignment="1">
      <alignment horizontal="center" vertical="center"/>
    </xf>
    <xf numFmtId="1" fontId="15" fillId="9" borderId="42" xfId="0" applyNumberFormat="1" applyFont="1" applyFill="1" applyBorder="1" applyAlignment="1">
      <alignment horizontal="center" vertical="center"/>
    </xf>
    <xf numFmtId="9" fontId="17" fillId="0" borderId="42" xfId="8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4" fillId="0" borderId="42" xfId="0" applyFont="1" applyBorder="1" applyAlignment="1">
      <alignment horizontal="center" vertical="center" textRotation="90"/>
    </xf>
    <xf numFmtId="1" fontId="17" fillId="0" borderId="44" xfId="0" applyNumberFormat="1" applyFont="1" applyBorder="1" applyAlignment="1">
      <alignment horizontal="center" vertical="center"/>
    </xf>
    <xf numFmtId="1" fontId="17" fillId="0" borderId="42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9" fillId="0" borderId="42" xfId="0" applyNumberFormat="1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/>
    </xf>
    <xf numFmtId="1" fontId="18" fillId="0" borderId="42" xfId="0" applyNumberFormat="1" applyFont="1" applyBorder="1" applyAlignment="1">
      <alignment horizontal="center" vertical="center"/>
    </xf>
    <xf numFmtId="167" fontId="16" fillId="0" borderId="42" xfId="0" applyNumberFormat="1" applyFont="1" applyBorder="1" applyAlignment="1">
      <alignment horizontal="center" vertical="center"/>
    </xf>
    <xf numFmtId="10" fontId="17" fillId="0" borderId="42" xfId="0" applyNumberFormat="1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24" fillId="0" borderId="0" xfId="5"/>
    <xf numFmtId="0" fontId="17" fillId="0" borderId="42" xfId="0" applyFont="1" applyBorder="1" applyAlignment="1">
      <alignment horizontal="center" vertical="center"/>
    </xf>
    <xf numFmtId="1" fontId="15" fillId="0" borderId="42" xfId="0" applyNumberFormat="1" applyFont="1" applyBorder="1" applyAlignment="1">
      <alignment horizontal="center" vertical="center"/>
    </xf>
    <xf numFmtId="3" fontId="15" fillId="0" borderId="42" xfId="0" applyNumberFormat="1" applyFont="1" applyBorder="1" applyAlignment="1">
      <alignment horizontal="center" vertical="center"/>
    </xf>
    <xf numFmtId="170" fontId="16" fillId="0" borderId="42" xfId="0" applyNumberFormat="1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1" fontId="8" fillId="0" borderId="42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3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/>
    </xf>
    <xf numFmtId="0" fontId="33" fillId="6" borderId="0" xfId="0" applyFont="1" applyFill="1" applyAlignment="1">
      <alignment horizontal="center" vertical="center"/>
    </xf>
    <xf numFmtId="0" fontId="13" fillId="12" borderId="52" xfId="1" applyFont="1" applyFill="1" applyBorder="1" applyAlignment="1">
      <alignment horizontal="center" vertical="center" wrapText="1"/>
    </xf>
    <xf numFmtId="0" fontId="13" fillId="12" borderId="53" xfId="1" applyFont="1" applyFill="1" applyBorder="1" applyAlignment="1">
      <alignment horizontal="center" vertical="center" wrapText="1"/>
    </xf>
    <xf numFmtId="0" fontId="13" fillId="12" borderId="54" xfId="1" applyFont="1" applyFill="1" applyBorder="1" applyAlignment="1">
      <alignment horizontal="center" vertical="center" wrapText="1"/>
    </xf>
    <xf numFmtId="0" fontId="34" fillId="18" borderId="54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" fontId="8" fillId="19" borderId="42" xfId="1" applyNumberFormat="1" applyFont="1" applyFill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/>
    </xf>
    <xf numFmtId="14" fontId="8" fillId="0" borderId="42" xfId="1" applyNumberFormat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0" fontId="25" fillId="0" borderId="0" xfId="1" applyFont="1" applyAlignment="1">
      <alignment horizontal="center" vertical="center" wrapText="1"/>
    </xf>
    <xf numFmtId="0" fontId="8" fillId="0" borderId="4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 readingOrder="2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8" fillId="7" borderId="26" xfId="0" applyNumberFormat="1" applyFont="1" applyFill="1" applyBorder="1" applyAlignment="1">
      <alignment horizontal="center" vertical="center" wrapText="1"/>
    </xf>
    <xf numFmtId="164" fontId="27" fillId="14" borderId="26" xfId="1" applyNumberFormat="1" applyFont="1" applyFill="1" applyBorder="1" applyAlignment="1">
      <alignment horizontal="center" vertical="center" wrapText="1"/>
    </xf>
    <xf numFmtId="166" fontId="26" fillId="0" borderId="26" xfId="1" applyNumberFormat="1" applyFont="1" applyBorder="1" applyAlignment="1">
      <alignment horizontal="center" vertical="center"/>
    </xf>
    <xf numFmtId="165" fontId="15" fillId="0" borderId="42" xfId="0" applyNumberFormat="1" applyFont="1" applyBorder="1" applyAlignment="1">
      <alignment horizontal="center" vertical="center" wrapText="1"/>
    </xf>
    <xf numFmtId="165" fontId="15" fillId="0" borderId="42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 wrapText="1"/>
    </xf>
    <xf numFmtId="165" fontId="8" fillId="0" borderId="42" xfId="0" applyNumberFormat="1" applyFont="1" applyBorder="1" applyAlignment="1">
      <alignment horizontal="center" vertical="center" wrapText="1"/>
    </xf>
    <xf numFmtId="166" fontId="15" fillId="0" borderId="42" xfId="0" applyNumberFormat="1" applyFont="1" applyBorder="1" applyAlignment="1">
      <alignment horizontal="center" vertical="center"/>
    </xf>
    <xf numFmtId="165" fontId="18" fillId="0" borderId="42" xfId="0" applyNumberFormat="1" applyFont="1" applyBorder="1" applyAlignment="1">
      <alignment horizontal="center" vertical="center" wrapText="1"/>
    </xf>
    <xf numFmtId="165" fontId="16" fillId="0" borderId="42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165" fontId="15" fillId="7" borderId="42" xfId="0" applyNumberFormat="1" applyFont="1" applyFill="1" applyBorder="1" applyAlignment="1">
      <alignment horizontal="center" vertical="center" wrapText="1"/>
    </xf>
    <xf numFmtId="165" fontId="15" fillId="7" borderId="42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9" borderId="42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166" fontId="15" fillId="0" borderId="26" xfId="0" applyNumberFormat="1" applyFont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6" fontId="0" fillId="0" borderId="0" xfId="0" applyNumberFormat="1"/>
    <xf numFmtId="165" fontId="25" fillId="0" borderId="0" xfId="1" applyNumberFormat="1" applyFont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165" fontId="13" fillId="0" borderId="0" xfId="1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69" fontId="0" fillId="4" borderId="0" xfId="0" applyNumberFormat="1" applyFill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/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0" fillId="0" borderId="41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25" fillId="12" borderId="42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2" xfId="0" applyNumberFormat="1" applyFont="1" applyBorder="1" applyAlignment="1">
      <alignment horizontal="center" vertical="center" wrapText="1"/>
    </xf>
    <xf numFmtId="1" fontId="11" fillId="0" borderId="44" xfId="0" applyNumberFormat="1" applyFont="1" applyBorder="1" applyAlignment="1">
      <alignment horizontal="center" vertical="center" wrapText="1"/>
    </xf>
    <xf numFmtId="0" fontId="0" fillId="0" borderId="55" xfId="0" applyBorder="1"/>
    <xf numFmtId="0" fontId="13" fillId="0" borderId="4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 readingOrder="2"/>
    </xf>
    <xf numFmtId="1" fontId="12" fillId="0" borderId="42" xfId="0" applyNumberFormat="1" applyFont="1" applyBorder="1" applyAlignment="1">
      <alignment horizontal="center" vertical="center" wrapText="1"/>
    </xf>
    <xf numFmtId="0" fontId="31" fillId="8" borderId="14" xfId="0" applyFont="1" applyFill="1" applyBorder="1" applyAlignment="1">
      <alignment horizontal="center" vertical="center" wrapText="1"/>
    </xf>
    <xf numFmtId="1" fontId="32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6" xfId="0" applyNumberFormat="1" applyFont="1" applyBorder="1" applyAlignment="1">
      <alignment horizontal="center" vertical="center" wrapText="1"/>
    </xf>
    <xf numFmtId="0" fontId="0" fillId="0" borderId="49" xfId="0" applyBorder="1"/>
    <xf numFmtId="0" fontId="8" fillId="2" borderId="42" xfId="0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  <xf numFmtId="0" fontId="31" fillId="16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2" xfId="0" applyNumberFormat="1" applyFont="1" applyBorder="1" applyAlignment="1">
      <alignment horizontal="center" vertical="center" wrapText="1" readingOrder="2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2" xfId="0" applyNumberFormat="1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48" xfId="0" applyBorder="1"/>
    <xf numFmtId="0" fontId="8" fillId="0" borderId="11" xfId="0" applyFont="1" applyBorder="1" applyAlignment="1">
      <alignment horizontal="center" vertical="center"/>
    </xf>
    <xf numFmtId="165" fontId="8" fillId="0" borderId="42" xfId="0" applyNumberFormat="1" applyFont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5" fillId="2" borderId="4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32" xfId="0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411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42" Type="http://schemas.openxmlformats.org/officeDocument/2006/relationships/externalLink" Target="externalLinks/externalLink14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externalLink" Target="externalLinks/externalLink9.xml"/><Relationship Id="rId40" Type="http://schemas.openxmlformats.org/officeDocument/2006/relationships/externalLink" Target="externalLinks/externalLink12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4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43" Type="http://schemas.openxmlformats.org/officeDocument/2006/relationships/externalLink" Target="externalLinks/externalLink15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externalLink" Target="externalLinks/externalLink10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1.1378637290141951E-2</c:v>
                </c:pt>
                <c:pt idx="1">
                  <c:v>1.1772315402774309E-2</c:v>
                </c:pt>
                <c:pt idx="2">
                  <c:v>1.0486372023743359E-2</c:v>
                </c:pt>
                <c:pt idx="3">
                  <c:v>1.2071701897705032E-2</c:v>
                </c:pt>
                <c:pt idx="4">
                  <c:v>1.4785360463630418E-2</c:v>
                </c:pt>
                <c:pt idx="5">
                  <c:v>1.0350778178790014E-2</c:v>
                </c:pt>
                <c:pt idx="6">
                  <c:v>1.0586619386219067E-2</c:v>
                </c:pt>
                <c:pt idx="7">
                  <c:v>1.0824522928873032E-2</c:v>
                </c:pt>
                <c:pt idx="8">
                  <c:v>1.2384840969740404E-2</c:v>
                </c:pt>
                <c:pt idx="9">
                  <c:v>1.1354486300624578E-2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4-4531-B5B6-4D3E81CAC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9D6-4A6F-888C-0E9B5D3BD5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1.1378637290141951E-2</c:v>
                </c:pt>
                <c:pt idx="1">
                  <c:v>1.1772315402774309E-2</c:v>
                </c:pt>
                <c:pt idx="2">
                  <c:v>1.0486372023743359E-2</c:v>
                </c:pt>
                <c:pt idx="3">
                  <c:v>1.2071701897705032E-2</c:v>
                </c:pt>
                <c:pt idx="4">
                  <c:v>1.4785360463630418E-2</c:v>
                </c:pt>
                <c:pt idx="5">
                  <c:v>1.0350778178790014E-2</c:v>
                </c:pt>
                <c:pt idx="6">
                  <c:v>1.0586619386219067E-2</c:v>
                </c:pt>
                <c:pt idx="7">
                  <c:v>1.0824522928873032E-2</c:v>
                </c:pt>
                <c:pt idx="8">
                  <c:v>1.2384840969740404E-2</c:v>
                </c:pt>
                <c:pt idx="9">
                  <c:v>1.1354486300624578E-2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2-4C8D-8F09-DCB65912A6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  <c:pt idx="0">
                  <c:v>485</c:v>
                </c:pt>
                <c:pt idx="1">
                  <c:v>645</c:v>
                </c:pt>
                <c:pt idx="2">
                  <c:v>729</c:v>
                </c:pt>
                <c:pt idx="3">
                  <c:v>131</c:v>
                </c:pt>
                <c:pt idx="4">
                  <c:v>146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8-47AD-B491-B3670E245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scrap_report!$E$15:$E$56</c:f>
              <c:strCache>
                <c:ptCount val="16"/>
                <c:pt idx="0">
                  <c:v>LG 65 UM 73 sides</c:v>
                </c:pt>
                <c:pt idx="1">
                  <c:v>75UP77 MFZ65917901-  FRONT</c:v>
                </c:pt>
                <c:pt idx="2">
                  <c:v>كفر غساله 12 كيلو فوق اتوماتيك 16338000004068</c:v>
                </c:pt>
                <c:pt idx="3">
                  <c:v>زانوسي العبد 309</c:v>
                </c:pt>
                <c:pt idx="4">
                  <c:v>زانوسي العبد 314</c:v>
                </c:pt>
                <c:pt idx="5">
                  <c:v>LG 65 UM 73 top&amp;bottom</c:v>
                </c:pt>
                <c:pt idx="6">
                  <c:v>قاعدة غساله 12 كيلو فوق اتوماتيك p73001989040</c:v>
                </c:pt>
                <c:pt idx="7">
                  <c:v>فوم دعامه 60*90 (مجمعه)</c:v>
                </c:pt>
                <c:pt idx="8">
                  <c:v>قاعدة بوتجاز 90 تصدير</c:v>
                </c:pt>
                <c:pt idx="9">
                  <c:v>LgWashing Mashine Base (VIVACHE)</c:v>
                </c:pt>
                <c:pt idx="10">
                  <c:v>فوم قاعده 60*90 (مجمعه)</c:v>
                </c:pt>
                <c:pt idx="11">
                  <c:v>LgWashing Mashine Base</c:v>
                </c:pt>
                <c:pt idx="12">
                  <c:v>جزء وسط غساله 12 كيلو فوق اتوماتيك 16338000004078</c:v>
                </c:pt>
                <c:pt idx="13">
                  <c:v>زوايا غساله 12 كيلو فوق اتوماتيك 16338000004069</c:v>
                </c:pt>
                <c:pt idx="14">
                  <c:v>LG65UP77_TB</c:v>
                </c:pt>
                <c:pt idx="15">
                  <c:v>MFZ67207201 75UP77 TOP-BOTTOM</c:v>
                </c:pt>
              </c:strCache>
            </c:strRef>
          </c:cat>
          <c:val>
            <c:numRef>
              <c:f>scrap_report!$Q$15:$Q$56</c:f>
              <c:numCache>
                <c:formatCode>General</c:formatCode>
                <c:ptCount val="42"/>
                <c:pt idx="0">
                  <c:v>19</c:v>
                </c:pt>
                <c:pt idx="1">
                  <c:v>19</c:v>
                </c:pt>
                <c:pt idx="2">
                  <c:v>24</c:v>
                </c:pt>
                <c:pt idx="3">
                  <c:v>14</c:v>
                </c:pt>
                <c:pt idx="4">
                  <c:v>14</c:v>
                </c:pt>
                <c:pt idx="5">
                  <c:v>26</c:v>
                </c:pt>
                <c:pt idx="6">
                  <c:v>23</c:v>
                </c:pt>
                <c:pt idx="7">
                  <c:v>69</c:v>
                </c:pt>
                <c:pt idx="8">
                  <c:v>12</c:v>
                </c:pt>
                <c:pt idx="9">
                  <c:v>45</c:v>
                </c:pt>
                <c:pt idx="10">
                  <c:v>57</c:v>
                </c:pt>
                <c:pt idx="11">
                  <c:v>72</c:v>
                </c:pt>
                <c:pt idx="12">
                  <c:v>23</c:v>
                </c:pt>
                <c:pt idx="13">
                  <c:v>38</c:v>
                </c:pt>
                <c:pt idx="14">
                  <c:v>29</c:v>
                </c:pt>
                <c:pt idx="1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D-4703-9D60-171F2DD8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44469</c:v>
                </c:pt>
                <c:pt idx="1">
                  <c:v>44472</c:v>
                </c:pt>
                <c:pt idx="2">
                  <c:v>44473</c:v>
                </c:pt>
                <c:pt idx="3">
                  <c:v>44474</c:v>
                </c:pt>
                <c:pt idx="4">
                  <c:v>44475</c:v>
                </c:pt>
                <c:pt idx="5">
                  <c:v>44479</c:v>
                </c:pt>
                <c:pt idx="6">
                  <c:v>44480</c:v>
                </c:pt>
                <c:pt idx="7">
                  <c:v>44481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2.4129930394431554E-2</c:v>
                </c:pt>
                <c:pt idx="1">
                  <c:v>1.2153360639226483E-2</c:v>
                </c:pt>
                <c:pt idx="2">
                  <c:v>9.6107640557424323E-3</c:v>
                </c:pt>
                <c:pt idx="3">
                  <c:v>1.1198720146268997E-2</c:v>
                </c:pt>
                <c:pt idx="4">
                  <c:v>8.0684874427061626E-3</c:v>
                </c:pt>
                <c:pt idx="5">
                  <c:v>1.906174467150077E-2</c:v>
                </c:pt>
                <c:pt idx="6">
                  <c:v>6.8993924415611165E-3</c:v>
                </c:pt>
                <c:pt idx="7">
                  <c:v>1.300761421319797E-2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3-469A-ABDA-75B83C81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output!$G$3:$G$100</c:f>
              <c:numCache>
                <c:formatCode>General</c:formatCode>
                <c:ptCount val="98"/>
                <c:pt idx="0">
                  <c:v>343</c:v>
                </c:pt>
                <c:pt idx="1">
                  <c:v>148</c:v>
                </c:pt>
                <c:pt idx="2">
                  <c:v>122</c:v>
                </c:pt>
                <c:pt idx="3">
                  <c:v>315</c:v>
                </c:pt>
                <c:pt idx="4">
                  <c:v>345</c:v>
                </c:pt>
                <c:pt idx="5">
                  <c:v>256</c:v>
                </c:pt>
                <c:pt idx="6">
                  <c:v>148</c:v>
                </c:pt>
                <c:pt idx="7">
                  <c:v>212</c:v>
                </c:pt>
                <c:pt idx="8">
                  <c:v>323</c:v>
                </c:pt>
                <c:pt idx="9">
                  <c:v>212</c:v>
                </c:pt>
                <c:pt idx="10">
                  <c:v>1265</c:v>
                </c:pt>
                <c:pt idx="11">
                  <c:v>485</c:v>
                </c:pt>
                <c:pt idx="12">
                  <c:v>280</c:v>
                </c:pt>
                <c:pt idx="13">
                  <c:v>168</c:v>
                </c:pt>
                <c:pt idx="14">
                  <c:v>330</c:v>
                </c:pt>
                <c:pt idx="15">
                  <c:v>418.5</c:v>
                </c:pt>
                <c:pt idx="16">
                  <c:v>203</c:v>
                </c:pt>
                <c:pt idx="17">
                  <c:v>298</c:v>
                </c:pt>
                <c:pt idx="18">
                  <c:v>110</c:v>
                </c:pt>
                <c:pt idx="19">
                  <c:v>203</c:v>
                </c:pt>
                <c:pt idx="20">
                  <c:v>161</c:v>
                </c:pt>
                <c:pt idx="21">
                  <c:v>1066</c:v>
                </c:pt>
                <c:pt idx="22">
                  <c:v>50</c:v>
                </c:pt>
                <c:pt idx="23">
                  <c:v>619</c:v>
                </c:pt>
                <c:pt idx="24">
                  <c:v>888</c:v>
                </c:pt>
                <c:pt idx="25">
                  <c:v>50</c:v>
                </c:pt>
                <c:pt idx="26">
                  <c:v>120</c:v>
                </c:pt>
                <c:pt idx="27">
                  <c:v>17.100000000000001</c:v>
                </c:pt>
                <c:pt idx="28">
                  <c:v>388</c:v>
                </c:pt>
                <c:pt idx="29">
                  <c:v>706</c:v>
                </c:pt>
                <c:pt idx="30">
                  <c:v>954</c:v>
                </c:pt>
                <c:pt idx="31">
                  <c:v>100</c:v>
                </c:pt>
                <c:pt idx="32">
                  <c:v>301</c:v>
                </c:pt>
                <c:pt idx="33">
                  <c:v>90</c:v>
                </c:pt>
                <c:pt idx="34">
                  <c:v>196</c:v>
                </c:pt>
                <c:pt idx="35">
                  <c:v>335</c:v>
                </c:pt>
                <c:pt idx="36">
                  <c:v>285</c:v>
                </c:pt>
                <c:pt idx="37">
                  <c:v>46</c:v>
                </c:pt>
                <c:pt idx="38">
                  <c:v>214</c:v>
                </c:pt>
                <c:pt idx="39">
                  <c:v>115</c:v>
                </c:pt>
                <c:pt idx="40">
                  <c:v>90</c:v>
                </c:pt>
                <c:pt idx="41">
                  <c:v>114.16666669999999</c:v>
                </c:pt>
                <c:pt idx="42">
                  <c:v>54</c:v>
                </c:pt>
                <c:pt idx="43">
                  <c:v>372</c:v>
                </c:pt>
                <c:pt idx="44">
                  <c:v>221</c:v>
                </c:pt>
                <c:pt idx="45">
                  <c:v>564</c:v>
                </c:pt>
                <c:pt idx="46">
                  <c:v>182</c:v>
                </c:pt>
                <c:pt idx="4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B-4BE6-98B6-D9B314B950CD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output!$H$3:$H$100</c:f>
              <c:numCache>
                <c:formatCode>General</c:formatCode>
                <c:ptCount val="98"/>
                <c:pt idx="0">
                  <c:v>308.7</c:v>
                </c:pt>
                <c:pt idx="1">
                  <c:v>137.63999999999999</c:v>
                </c:pt>
                <c:pt idx="2">
                  <c:v>113.46</c:v>
                </c:pt>
                <c:pt idx="3">
                  <c:v>292.95</c:v>
                </c:pt>
                <c:pt idx="4">
                  <c:v>320.85000000000002</c:v>
                </c:pt>
                <c:pt idx="5">
                  <c:v>240.89599999999999</c:v>
                </c:pt>
                <c:pt idx="6">
                  <c:v>137.63999999999999</c:v>
                </c:pt>
                <c:pt idx="7">
                  <c:v>197.16</c:v>
                </c:pt>
                <c:pt idx="8">
                  <c:v>300.39</c:v>
                </c:pt>
                <c:pt idx="9">
                  <c:v>197.16</c:v>
                </c:pt>
                <c:pt idx="10">
                  <c:v>1190.365</c:v>
                </c:pt>
                <c:pt idx="11">
                  <c:v>451.05</c:v>
                </c:pt>
                <c:pt idx="12">
                  <c:v>267.39999999999998</c:v>
                </c:pt>
                <c:pt idx="13">
                  <c:v>158.08799999999999</c:v>
                </c:pt>
                <c:pt idx="14">
                  <c:v>303.99599999999998</c:v>
                </c:pt>
                <c:pt idx="15">
                  <c:v>384.97815000000003</c:v>
                </c:pt>
                <c:pt idx="16">
                  <c:v>188.79</c:v>
                </c:pt>
                <c:pt idx="17">
                  <c:v>280.41800000000001</c:v>
                </c:pt>
                <c:pt idx="18">
                  <c:v>102.3</c:v>
                </c:pt>
                <c:pt idx="19">
                  <c:v>188.79</c:v>
                </c:pt>
                <c:pt idx="20">
                  <c:v>149.72999999999999</c:v>
                </c:pt>
                <c:pt idx="21">
                  <c:v>1003.106</c:v>
                </c:pt>
                <c:pt idx="22">
                  <c:v>46.5</c:v>
                </c:pt>
                <c:pt idx="23">
                  <c:v>575.66999999999996</c:v>
                </c:pt>
                <c:pt idx="24">
                  <c:v>825.84</c:v>
                </c:pt>
                <c:pt idx="25">
                  <c:v>46.5</c:v>
                </c:pt>
                <c:pt idx="26">
                  <c:v>111.6</c:v>
                </c:pt>
                <c:pt idx="27">
                  <c:v>15.903</c:v>
                </c:pt>
                <c:pt idx="28">
                  <c:v>360.84</c:v>
                </c:pt>
                <c:pt idx="29">
                  <c:v>656.58</c:v>
                </c:pt>
                <c:pt idx="30">
                  <c:v>897.71400000000006</c:v>
                </c:pt>
                <c:pt idx="31">
                  <c:v>95.5</c:v>
                </c:pt>
                <c:pt idx="32">
                  <c:v>283.24099999999999</c:v>
                </c:pt>
                <c:pt idx="33">
                  <c:v>83.7</c:v>
                </c:pt>
                <c:pt idx="34">
                  <c:v>182.28</c:v>
                </c:pt>
                <c:pt idx="35">
                  <c:v>315.23500000000001</c:v>
                </c:pt>
                <c:pt idx="36">
                  <c:v>265.05</c:v>
                </c:pt>
                <c:pt idx="37">
                  <c:v>40.985999999999997</c:v>
                </c:pt>
                <c:pt idx="38">
                  <c:v>197.84299999999999</c:v>
                </c:pt>
                <c:pt idx="39">
                  <c:v>106.95</c:v>
                </c:pt>
                <c:pt idx="40">
                  <c:v>83.7</c:v>
                </c:pt>
                <c:pt idx="41">
                  <c:v>106.175</c:v>
                </c:pt>
                <c:pt idx="42">
                  <c:v>51.57</c:v>
                </c:pt>
                <c:pt idx="43">
                  <c:v>345.96</c:v>
                </c:pt>
                <c:pt idx="44">
                  <c:v>203.983</c:v>
                </c:pt>
                <c:pt idx="45">
                  <c:v>524.52</c:v>
                </c:pt>
                <c:pt idx="46">
                  <c:v>171.262</c:v>
                </c:pt>
                <c:pt idx="47">
                  <c:v>129.858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B-4BE6-98B6-D9B314B950CD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output!$I$3:$I$100</c:f>
              <c:numCache>
                <c:formatCode>General</c:formatCode>
                <c:ptCount val="98"/>
                <c:pt idx="0">
                  <c:v>377.3</c:v>
                </c:pt>
                <c:pt idx="1">
                  <c:v>158.36000000000001</c:v>
                </c:pt>
                <c:pt idx="2">
                  <c:v>130.54</c:v>
                </c:pt>
                <c:pt idx="3">
                  <c:v>337.05</c:v>
                </c:pt>
                <c:pt idx="4">
                  <c:v>369.15</c:v>
                </c:pt>
                <c:pt idx="5">
                  <c:v>274.17599999999999</c:v>
                </c:pt>
                <c:pt idx="6">
                  <c:v>158.36000000000001</c:v>
                </c:pt>
                <c:pt idx="7">
                  <c:v>226.84</c:v>
                </c:pt>
                <c:pt idx="8">
                  <c:v>345.61</c:v>
                </c:pt>
                <c:pt idx="9">
                  <c:v>226.84</c:v>
                </c:pt>
                <c:pt idx="10">
                  <c:v>1354.8150000000001</c:v>
                </c:pt>
                <c:pt idx="11">
                  <c:v>518.95000000000005</c:v>
                </c:pt>
                <c:pt idx="12">
                  <c:v>292.60000000000002</c:v>
                </c:pt>
                <c:pt idx="13">
                  <c:v>179.928</c:v>
                </c:pt>
                <c:pt idx="14">
                  <c:v>356.00400000000002</c:v>
                </c:pt>
                <c:pt idx="15">
                  <c:v>452.02184999999997</c:v>
                </c:pt>
                <c:pt idx="16">
                  <c:v>217.21</c:v>
                </c:pt>
                <c:pt idx="17">
                  <c:v>319.15800000000002</c:v>
                </c:pt>
                <c:pt idx="18">
                  <c:v>117.7</c:v>
                </c:pt>
                <c:pt idx="19">
                  <c:v>217.21</c:v>
                </c:pt>
                <c:pt idx="20">
                  <c:v>172.27</c:v>
                </c:pt>
                <c:pt idx="21">
                  <c:v>1141.6859999999999</c:v>
                </c:pt>
                <c:pt idx="22">
                  <c:v>53.5</c:v>
                </c:pt>
                <c:pt idx="23">
                  <c:v>662.33</c:v>
                </c:pt>
                <c:pt idx="24">
                  <c:v>950.16</c:v>
                </c:pt>
                <c:pt idx="25">
                  <c:v>53.5</c:v>
                </c:pt>
                <c:pt idx="26">
                  <c:v>128.4</c:v>
                </c:pt>
                <c:pt idx="27">
                  <c:v>18.297000000000001</c:v>
                </c:pt>
                <c:pt idx="28">
                  <c:v>415.16</c:v>
                </c:pt>
                <c:pt idx="29">
                  <c:v>755.42</c:v>
                </c:pt>
                <c:pt idx="30">
                  <c:v>1021.734</c:v>
                </c:pt>
                <c:pt idx="31">
                  <c:v>104.5</c:v>
                </c:pt>
                <c:pt idx="32">
                  <c:v>322.37099999999998</c:v>
                </c:pt>
                <c:pt idx="33">
                  <c:v>96.3</c:v>
                </c:pt>
                <c:pt idx="34">
                  <c:v>209.72</c:v>
                </c:pt>
                <c:pt idx="35">
                  <c:v>358.78500000000003</c:v>
                </c:pt>
                <c:pt idx="36">
                  <c:v>304.95</c:v>
                </c:pt>
                <c:pt idx="37">
                  <c:v>50.048000000000002</c:v>
                </c:pt>
                <c:pt idx="38">
                  <c:v>230.15700000000001</c:v>
                </c:pt>
                <c:pt idx="39">
                  <c:v>123.05</c:v>
                </c:pt>
                <c:pt idx="40">
                  <c:v>96.3</c:v>
                </c:pt>
                <c:pt idx="41">
                  <c:v>122.1583333</c:v>
                </c:pt>
                <c:pt idx="42">
                  <c:v>56.43</c:v>
                </c:pt>
                <c:pt idx="43">
                  <c:v>398.04</c:v>
                </c:pt>
                <c:pt idx="44">
                  <c:v>238.017</c:v>
                </c:pt>
                <c:pt idx="45">
                  <c:v>603.48</c:v>
                </c:pt>
                <c:pt idx="46">
                  <c:v>194.922</c:v>
                </c:pt>
                <c:pt idx="47">
                  <c:v>147.798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B-4BE6-98B6-D9B314B950CD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output!$K$3:$K$100</c:f>
              <c:numCache>
                <c:formatCode>0.0</c:formatCode>
                <c:ptCount val="98"/>
                <c:pt idx="0">
                  <c:v>334.7</c:v>
                </c:pt>
                <c:pt idx="1">
                  <c:v>135.9</c:v>
                </c:pt>
                <c:pt idx="2">
                  <c:v>127.7</c:v>
                </c:pt>
                <c:pt idx="3">
                  <c:v>301.5</c:v>
                </c:pt>
                <c:pt idx="4">
                  <c:v>301.5</c:v>
                </c:pt>
                <c:pt idx="5">
                  <c:v>263.89999999999998</c:v>
                </c:pt>
                <c:pt idx="6">
                  <c:v>135.9</c:v>
                </c:pt>
                <c:pt idx="7">
                  <c:v>214.8</c:v>
                </c:pt>
                <c:pt idx="9">
                  <c:v>214.9</c:v>
                </c:pt>
                <c:pt idx="10">
                  <c:v>1457.5</c:v>
                </c:pt>
                <c:pt idx="11">
                  <c:v>467.1</c:v>
                </c:pt>
                <c:pt idx="12">
                  <c:v>285.60000000000002</c:v>
                </c:pt>
                <c:pt idx="13">
                  <c:v>159.4</c:v>
                </c:pt>
                <c:pt idx="14">
                  <c:v>325.5</c:v>
                </c:pt>
                <c:pt idx="15">
                  <c:v>428.6</c:v>
                </c:pt>
                <c:pt idx="16">
                  <c:v>209.2</c:v>
                </c:pt>
                <c:pt idx="18">
                  <c:v>106.4</c:v>
                </c:pt>
                <c:pt idx="19">
                  <c:v>201.3</c:v>
                </c:pt>
                <c:pt idx="20">
                  <c:v>162.80000000000001</c:v>
                </c:pt>
                <c:pt idx="21">
                  <c:v>1127.5999999999999</c:v>
                </c:pt>
                <c:pt idx="22">
                  <c:v>51.3</c:v>
                </c:pt>
                <c:pt idx="24">
                  <c:v>941.8</c:v>
                </c:pt>
                <c:pt idx="25">
                  <c:v>51.6</c:v>
                </c:pt>
                <c:pt idx="26">
                  <c:v>119.1</c:v>
                </c:pt>
                <c:pt idx="28">
                  <c:v>405.3</c:v>
                </c:pt>
                <c:pt idx="29">
                  <c:v>709.5</c:v>
                </c:pt>
                <c:pt idx="30">
                  <c:v>516.79999999999995</c:v>
                </c:pt>
                <c:pt idx="31">
                  <c:v>102.2</c:v>
                </c:pt>
                <c:pt idx="32">
                  <c:v>317.8</c:v>
                </c:pt>
                <c:pt idx="33">
                  <c:v>101.1</c:v>
                </c:pt>
                <c:pt idx="34">
                  <c:v>189.4</c:v>
                </c:pt>
                <c:pt idx="35">
                  <c:v>350.2</c:v>
                </c:pt>
                <c:pt idx="36">
                  <c:v>301.5</c:v>
                </c:pt>
                <c:pt idx="37">
                  <c:v>46.4</c:v>
                </c:pt>
                <c:pt idx="38">
                  <c:v>222.3</c:v>
                </c:pt>
                <c:pt idx="39">
                  <c:v>110.3</c:v>
                </c:pt>
                <c:pt idx="40">
                  <c:v>101.1</c:v>
                </c:pt>
                <c:pt idx="41">
                  <c:v>124.5</c:v>
                </c:pt>
                <c:pt idx="42">
                  <c:v>55</c:v>
                </c:pt>
                <c:pt idx="44">
                  <c:v>229.5</c:v>
                </c:pt>
                <c:pt idx="46">
                  <c:v>193.5</c:v>
                </c:pt>
                <c:pt idx="47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B-4BE6-98B6-D9B314B950CD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output!$M$3:$M$100</c:f>
              <c:numCache>
                <c:formatCode>General</c:formatCode>
                <c:ptCount val="98"/>
                <c:pt idx="0">
                  <c:v>45</c:v>
                </c:pt>
                <c:pt idx="1">
                  <c:v>60</c:v>
                </c:pt>
                <c:pt idx="2">
                  <c:v>61</c:v>
                </c:pt>
                <c:pt idx="3">
                  <c:v>120</c:v>
                </c:pt>
                <c:pt idx="4">
                  <c:v>120</c:v>
                </c:pt>
                <c:pt idx="5">
                  <c:v>40</c:v>
                </c:pt>
                <c:pt idx="6">
                  <c:v>60</c:v>
                </c:pt>
                <c:pt idx="7">
                  <c:v>37</c:v>
                </c:pt>
                <c:pt idx="8">
                  <c:v>105</c:v>
                </c:pt>
                <c:pt idx="9">
                  <c:v>37</c:v>
                </c:pt>
                <c:pt idx="10">
                  <c:v>20</c:v>
                </c:pt>
                <c:pt idx="11">
                  <c:v>60</c:v>
                </c:pt>
                <c:pt idx="12">
                  <c:v>63</c:v>
                </c:pt>
                <c:pt idx="13">
                  <c:v>120</c:v>
                </c:pt>
                <c:pt idx="14">
                  <c:v>18</c:v>
                </c:pt>
                <c:pt idx="15">
                  <c:v>18</c:v>
                </c:pt>
                <c:pt idx="16">
                  <c:v>88</c:v>
                </c:pt>
                <c:pt idx="17">
                  <c:v>96</c:v>
                </c:pt>
                <c:pt idx="18">
                  <c:v>90</c:v>
                </c:pt>
                <c:pt idx="19">
                  <c:v>121</c:v>
                </c:pt>
                <c:pt idx="20">
                  <c:v>151</c:v>
                </c:pt>
                <c:pt idx="21">
                  <c:v>20</c:v>
                </c:pt>
                <c:pt idx="22">
                  <c:v>60</c:v>
                </c:pt>
                <c:pt idx="23">
                  <c:v>90</c:v>
                </c:pt>
                <c:pt idx="24">
                  <c:v>55</c:v>
                </c:pt>
                <c:pt idx="25">
                  <c:v>90</c:v>
                </c:pt>
                <c:pt idx="26">
                  <c:v>90</c:v>
                </c:pt>
                <c:pt idx="27">
                  <c:v>20</c:v>
                </c:pt>
                <c:pt idx="28">
                  <c:v>60</c:v>
                </c:pt>
                <c:pt idx="29">
                  <c:v>60</c:v>
                </c:pt>
                <c:pt idx="30">
                  <c:v>40</c:v>
                </c:pt>
                <c:pt idx="31">
                  <c:v>101</c:v>
                </c:pt>
                <c:pt idx="32">
                  <c:v>40</c:v>
                </c:pt>
                <c:pt idx="33">
                  <c:v>60</c:v>
                </c:pt>
                <c:pt idx="34">
                  <c:v>20</c:v>
                </c:pt>
                <c:pt idx="35">
                  <c:v>67</c:v>
                </c:pt>
                <c:pt idx="36">
                  <c:v>120</c:v>
                </c:pt>
                <c:pt idx="37">
                  <c:v>108</c:v>
                </c:pt>
                <c:pt idx="38">
                  <c:v>18</c:v>
                </c:pt>
                <c:pt idx="39">
                  <c:v>70</c:v>
                </c:pt>
                <c:pt idx="40">
                  <c:v>60</c:v>
                </c:pt>
                <c:pt idx="41">
                  <c:v>238</c:v>
                </c:pt>
                <c:pt idx="42">
                  <c:v>101</c:v>
                </c:pt>
                <c:pt idx="43">
                  <c:v>169</c:v>
                </c:pt>
                <c:pt idx="44">
                  <c:v>18</c:v>
                </c:pt>
                <c:pt idx="45">
                  <c:v>93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BB-4BE6-98B6-D9B314B950CD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output!$N$3:$N$100</c:f>
              <c:numCache>
                <c:formatCode>General</c:formatCode>
                <c:ptCount val="98"/>
                <c:pt idx="0">
                  <c:v>320</c:v>
                </c:pt>
                <c:pt idx="1">
                  <c:v>180</c:v>
                </c:pt>
                <c:pt idx="2">
                  <c:v>177</c:v>
                </c:pt>
                <c:pt idx="5">
                  <c:v>180</c:v>
                </c:pt>
                <c:pt idx="6">
                  <c:v>180</c:v>
                </c:pt>
                <c:pt idx="7">
                  <c:v>195</c:v>
                </c:pt>
                <c:pt idx="8">
                  <c:v>103</c:v>
                </c:pt>
                <c:pt idx="9">
                  <c:v>195</c:v>
                </c:pt>
                <c:pt idx="10">
                  <c:v>180</c:v>
                </c:pt>
                <c:pt idx="11">
                  <c:v>120</c:v>
                </c:pt>
                <c:pt idx="12">
                  <c:v>115</c:v>
                </c:pt>
                <c:pt idx="13">
                  <c:v>120</c:v>
                </c:pt>
                <c:pt idx="14">
                  <c:v>200</c:v>
                </c:pt>
                <c:pt idx="15">
                  <c:v>200</c:v>
                </c:pt>
                <c:pt idx="16">
                  <c:v>164</c:v>
                </c:pt>
                <c:pt idx="17">
                  <c:v>150</c:v>
                </c:pt>
                <c:pt idx="18">
                  <c:v>120</c:v>
                </c:pt>
                <c:pt idx="19">
                  <c:v>89</c:v>
                </c:pt>
                <c:pt idx="20">
                  <c:v>95</c:v>
                </c:pt>
                <c:pt idx="21">
                  <c:v>180</c:v>
                </c:pt>
                <c:pt idx="22">
                  <c:v>120</c:v>
                </c:pt>
                <c:pt idx="23">
                  <c:v>116</c:v>
                </c:pt>
                <c:pt idx="24">
                  <c:v>131</c:v>
                </c:pt>
                <c:pt idx="25">
                  <c:v>120</c:v>
                </c:pt>
                <c:pt idx="26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180</c:v>
                </c:pt>
                <c:pt idx="31">
                  <c:v>107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161</c:v>
                </c:pt>
                <c:pt idx="36">
                  <c:v>120</c:v>
                </c:pt>
                <c:pt idx="37">
                  <c:v>100</c:v>
                </c:pt>
                <c:pt idx="38">
                  <c:v>200</c:v>
                </c:pt>
                <c:pt idx="39">
                  <c:v>154</c:v>
                </c:pt>
                <c:pt idx="40">
                  <c:v>180</c:v>
                </c:pt>
                <c:pt idx="41">
                  <c:v>91</c:v>
                </c:pt>
                <c:pt idx="42">
                  <c:v>107</c:v>
                </c:pt>
                <c:pt idx="43">
                  <c:v>128</c:v>
                </c:pt>
                <c:pt idx="44">
                  <c:v>200</c:v>
                </c:pt>
                <c:pt idx="45">
                  <c:v>116</c:v>
                </c:pt>
                <c:pt idx="46">
                  <c:v>180</c:v>
                </c:pt>
                <c:pt idx="4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BB-4BE6-98B6-D9B314B950CD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output!$O$3:$O$100</c:f>
              <c:numCache>
                <c:formatCode>0</c:formatCode>
                <c:ptCount val="98"/>
                <c:pt idx="0">
                  <c:v>64</c:v>
                </c:pt>
                <c:pt idx="1">
                  <c:v>72</c:v>
                </c:pt>
                <c:pt idx="2">
                  <c:v>81</c:v>
                </c:pt>
                <c:pt idx="3">
                  <c:v>122</c:v>
                </c:pt>
                <c:pt idx="4">
                  <c:v>122</c:v>
                </c:pt>
                <c:pt idx="5">
                  <c:v>67</c:v>
                </c:pt>
                <c:pt idx="6">
                  <c:v>72</c:v>
                </c:pt>
                <c:pt idx="7">
                  <c:v>50</c:v>
                </c:pt>
                <c:pt idx="9">
                  <c:v>50</c:v>
                </c:pt>
                <c:pt idx="10">
                  <c:v>22</c:v>
                </c:pt>
                <c:pt idx="11">
                  <c:v>60</c:v>
                </c:pt>
                <c:pt idx="12">
                  <c:v>65</c:v>
                </c:pt>
                <c:pt idx="13">
                  <c:v>126</c:v>
                </c:pt>
                <c:pt idx="14">
                  <c:v>25</c:v>
                </c:pt>
                <c:pt idx="15">
                  <c:v>25</c:v>
                </c:pt>
                <c:pt idx="16">
                  <c:v>104</c:v>
                </c:pt>
                <c:pt idx="18">
                  <c:v>93</c:v>
                </c:pt>
                <c:pt idx="19">
                  <c:v>116</c:v>
                </c:pt>
                <c:pt idx="20">
                  <c:v>149</c:v>
                </c:pt>
                <c:pt idx="21">
                  <c:v>21</c:v>
                </c:pt>
                <c:pt idx="22">
                  <c:v>60</c:v>
                </c:pt>
                <c:pt idx="24">
                  <c:v>54</c:v>
                </c:pt>
                <c:pt idx="25">
                  <c:v>94</c:v>
                </c:pt>
                <c:pt idx="26">
                  <c:v>93</c:v>
                </c:pt>
                <c:pt idx="27">
                  <c:v>22</c:v>
                </c:pt>
                <c:pt idx="28">
                  <c:v>62</c:v>
                </c:pt>
                <c:pt idx="29">
                  <c:v>48</c:v>
                </c:pt>
                <c:pt idx="30">
                  <c:v>38</c:v>
                </c:pt>
                <c:pt idx="31">
                  <c:v>68</c:v>
                </c:pt>
                <c:pt idx="32">
                  <c:v>58</c:v>
                </c:pt>
                <c:pt idx="33">
                  <c:v>72</c:v>
                </c:pt>
                <c:pt idx="34">
                  <c:v>22</c:v>
                </c:pt>
                <c:pt idx="35">
                  <c:v>74</c:v>
                </c:pt>
                <c:pt idx="36">
                  <c:v>122</c:v>
                </c:pt>
                <c:pt idx="37">
                  <c:v>114</c:v>
                </c:pt>
                <c:pt idx="38">
                  <c:v>25</c:v>
                </c:pt>
                <c:pt idx="39">
                  <c:v>87</c:v>
                </c:pt>
                <c:pt idx="40">
                  <c:v>72</c:v>
                </c:pt>
                <c:pt idx="41">
                  <c:v>215</c:v>
                </c:pt>
                <c:pt idx="42">
                  <c:v>68</c:v>
                </c:pt>
                <c:pt idx="44">
                  <c:v>25</c:v>
                </c:pt>
                <c:pt idx="46">
                  <c:v>21</c:v>
                </c:pt>
                <c:pt idx="4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BB-4BE6-98B6-D9B314B950CD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output!$P$3:$P$100</c:f>
              <c:numCache>
                <c:formatCode>0</c:formatCode>
                <c:ptCount val="98"/>
                <c:pt idx="0">
                  <c:v>228</c:v>
                </c:pt>
                <c:pt idx="1">
                  <c:v>154</c:v>
                </c:pt>
                <c:pt idx="2">
                  <c:v>134</c:v>
                </c:pt>
                <c:pt idx="3">
                  <c:v>118</c:v>
                </c:pt>
                <c:pt idx="4">
                  <c:v>118</c:v>
                </c:pt>
                <c:pt idx="5">
                  <c:v>108</c:v>
                </c:pt>
                <c:pt idx="6">
                  <c:v>154</c:v>
                </c:pt>
                <c:pt idx="7">
                  <c:v>145</c:v>
                </c:pt>
                <c:pt idx="9">
                  <c:v>145</c:v>
                </c:pt>
                <c:pt idx="10">
                  <c:v>167</c:v>
                </c:pt>
                <c:pt idx="11">
                  <c:v>122</c:v>
                </c:pt>
                <c:pt idx="12">
                  <c:v>111</c:v>
                </c:pt>
                <c:pt idx="13">
                  <c:v>115</c:v>
                </c:pt>
                <c:pt idx="14">
                  <c:v>146</c:v>
                </c:pt>
                <c:pt idx="15">
                  <c:v>146</c:v>
                </c:pt>
                <c:pt idx="16">
                  <c:v>139</c:v>
                </c:pt>
                <c:pt idx="18">
                  <c:v>117</c:v>
                </c:pt>
                <c:pt idx="19">
                  <c:v>94</c:v>
                </c:pt>
                <c:pt idx="20">
                  <c:v>97</c:v>
                </c:pt>
                <c:pt idx="21">
                  <c:v>175</c:v>
                </c:pt>
                <c:pt idx="22">
                  <c:v>122</c:v>
                </c:pt>
                <c:pt idx="24">
                  <c:v>134</c:v>
                </c:pt>
                <c:pt idx="25">
                  <c:v>116</c:v>
                </c:pt>
                <c:pt idx="26">
                  <c:v>117</c:v>
                </c:pt>
                <c:pt idx="27">
                  <c:v>165</c:v>
                </c:pt>
                <c:pt idx="28">
                  <c:v>117</c:v>
                </c:pt>
                <c:pt idx="29">
                  <c:v>150</c:v>
                </c:pt>
                <c:pt idx="30">
                  <c:v>193</c:v>
                </c:pt>
                <c:pt idx="31">
                  <c:v>105</c:v>
                </c:pt>
                <c:pt idx="32">
                  <c:v>123</c:v>
                </c:pt>
                <c:pt idx="33">
                  <c:v>154</c:v>
                </c:pt>
                <c:pt idx="34">
                  <c:v>165</c:v>
                </c:pt>
                <c:pt idx="35">
                  <c:v>147</c:v>
                </c:pt>
                <c:pt idx="36">
                  <c:v>118</c:v>
                </c:pt>
                <c:pt idx="37">
                  <c:v>95</c:v>
                </c:pt>
                <c:pt idx="38">
                  <c:v>146</c:v>
                </c:pt>
                <c:pt idx="39">
                  <c:v>126</c:v>
                </c:pt>
                <c:pt idx="40">
                  <c:v>154</c:v>
                </c:pt>
                <c:pt idx="41">
                  <c:v>101</c:v>
                </c:pt>
                <c:pt idx="42">
                  <c:v>105</c:v>
                </c:pt>
                <c:pt idx="44">
                  <c:v>146</c:v>
                </c:pt>
                <c:pt idx="46">
                  <c:v>175</c:v>
                </c:pt>
                <c:pt idx="4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BB-4BE6-98B6-D9B314B950CD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CFBB-4BE6-98B6-D9B314B950CD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CFBB-4BE6-98B6-D9B314B950CD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CFBB-4BE6-98B6-D9B314B950CD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CFBB-4BE6-98B6-D9B314B950CD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CFBB-4BE6-98B6-D9B314B950CD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CFBB-4BE6-98B6-D9B314B950CD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CFBB-4BE6-98B6-D9B314B950CD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CFBB-4BE6-98B6-D9B314B950CD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CFBB-4BE6-98B6-D9B314B950CD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output!$Z$3:$Z$100</c:f>
              <c:numCache>
                <c:formatCode>0.0%</c:formatCode>
                <c:ptCount val="98"/>
                <c:pt idx="0" formatCode="General">
                  <c:v>1.4999999999999999E-2</c:v>
                </c:pt>
                <c:pt idx="1">
                  <c:v>0.02</c:v>
                </c:pt>
                <c:pt idx="2" formatCode="General">
                  <c:v>0.02</c:v>
                </c:pt>
                <c:pt idx="3" formatCode="General">
                  <c:v>1.4999999999999999E-2</c:v>
                </c:pt>
                <c:pt idx="4" formatCode="General">
                  <c:v>1.4999999999999999E-2</c:v>
                </c:pt>
                <c:pt idx="5" formatCode="General">
                  <c:v>1.4999999999999999E-2</c:v>
                </c:pt>
                <c:pt idx="6" formatCode="General">
                  <c:v>0.02</c:v>
                </c:pt>
                <c:pt idx="7" formatCode="General">
                  <c:v>0.02</c:v>
                </c:pt>
                <c:pt idx="8" formatCode="General">
                  <c:v>1.4999999999999999E-2</c:v>
                </c:pt>
                <c:pt idx="9" formatCode="General">
                  <c:v>0.02</c:v>
                </c:pt>
                <c:pt idx="10" formatCode="General">
                  <c:v>1.4999999999999999E-2</c:v>
                </c:pt>
                <c:pt idx="11" formatCode="General">
                  <c:v>1.4999999999999999E-2</c:v>
                </c:pt>
                <c:pt idx="12" formatCode="General">
                  <c:v>1.4999999999999999E-2</c:v>
                </c:pt>
                <c:pt idx="13" formatCode="General">
                  <c:v>1.4999999999999999E-2</c:v>
                </c:pt>
                <c:pt idx="14" formatCode="General">
                  <c:v>1.4999999999999999E-2</c:v>
                </c:pt>
                <c:pt idx="15" formatCode="General">
                  <c:v>1.4999999999999999E-2</c:v>
                </c:pt>
                <c:pt idx="16" formatCode="General">
                  <c:v>0.02</c:v>
                </c:pt>
                <c:pt idx="17" formatCode="General">
                  <c:v>1.4999999999999999E-2</c:v>
                </c:pt>
                <c:pt idx="18" formatCode="General">
                  <c:v>1.4999999999999999E-2</c:v>
                </c:pt>
                <c:pt idx="19" formatCode="General">
                  <c:v>1.4999999999999999E-2</c:v>
                </c:pt>
                <c:pt idx="20" formatCode="General">
                  <c:v>1.4999999999999999E-2</c:v>
                </c:pt>
                <c:pt idx="21" formatCode="General">
                  <c:v>1.4999999999999999E-2</c:v>
                </c:pt>
                <c:pt idx="22" formatCode="General">
                  <c:v>1.4999999999999999E-2</c:v>
                </c:pt>
                <c:pt idx="23" formatCode="General">
                  <c:v>1.4999999999999999E-2</c:v>
                </c:pt>
                <c:pt idx="24" formatCode="General">
                  <c:v>1.4999999999999999E-2</c:v>
                </c:pt>
                <c:pt idx="25" formatCode="General">
                  <c:v>1.4999999999999999E-2</c:v>
                </c:pt>
                <c:pt idx="26" formatCode="General">
                  <c:v>1.4999999999999999E-2</c:v>
                </c:pt>
                <c:pt idx="27" formatCode="General">
                  <c:v>0.02</c:v>
                </c:pt>
                <c:pt idx="28" formatCode="General">
                  <c:v>1.4999999999999999E-2</c:v>
                </c:pt>
                <c:pt idx="29" formatCode="General">
                  <c:v>1.4999999999999999E-2</c:v>
                </c:pt>
                <c:pt idx="30" formatCode="General">
                  <c:v>1.4999999999999999E-2</c:v>
                </c:pt>
                <c:pt idx="31" formatCode="General">
                  <c:v>1.4999999999999999E-2</c:v>
                </c:pt>
                <c:pt idx="32" formatCode="General">
                  <c:v>1.4999999999999999E-2</c:v>
                </c:pt>
                <c:pt idx="33" formatCode="General">
                  <c:v>0.02</c:v>
                </c:pt>
                <c:pt idx="34" formatCode="General">
                  <c:v>0.02</c:v>
                </c:pt>
                <c:pt idx="35" formatCode="General">
                  <c:v>1.4999999999999999E-2</c:v>
                </c:pt>
                <c:pt idx="36" formatCode="General">
                  <c:v>1.4999999999999999E-2</c:v>
                </c:pt>
                <c:pt idx="37" formatCode="General">
                  <c:v>1.4999999999999999E-2</c:v>
                </c:pt>
                <c:pt idx="38" formatCode="General">
                  <c:v>1.4999999999999999E-2</c:v>
                </c:pt>
                <c:pt idx="39" formatCode="General">
                  <c:v>0.02</c:v>
                </c:pt>
                <c:pt idx="40" formatCode="General">
                  <c:v>0.02</c:v>
                </c:pt>
                <c:pt idx="41" formatCode="General">
                  <c:v>1.4999999999999999E-2</c:v>
                </c:pt>
                <c:pt idx="42" formatCode="General">
                  <c:v>1.4999999999999999E-2</c:v>
                </c:pt>
                <c:pt idx="43" formatCode="General">
                  <c:v>1.4999999999999999E-2</c:v>
                </c:pt>
                <c:pt idx="44" formatCode="General">
                  <c:v>1.4999999999999999E-2</c:v>
                </c:pt>
                <c:pt idx="45" formatCode="General">
                  <c:v>1.4999999999999999E-2</c:v>
                </c:pt>
                <c:pt idx="46" formatCode="General">
                  <c:v>1.4999999999999999E-2</c:v>
                </c:pt>
                <c:pt idx="47" formatCode="General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BB-4BE6-98B6-D9B314B950CD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  <c:multiLvlStrCache>
                <c:ptCount val="48"/>
                <c:lvl>
                  <c:pt idx="0">
                    <c:v>FMABDI30500000</c:v>
                  </c:pt>
                  <c:pt idx="1">
                    <c:v>FMCFII1RRP2125</c:v>
                  </c:pt>
                  <c:pt idx="2">
                    <c:v>FMDAHI6000000</c:v>
                  </c:pt>
                  <c:pt idx="3">
                    <c:v>FM000B10F00000</c:v>
                  </c:pt>
                  <c:pt idx="4">
                    <c:v>FMBOXI10F00000</c:v>
                  </c:pt>
                  <c:pt idx="5">
                    <c:v>FMLGEI10000000</c:v>
                  </c:pt>
                  <c:pt idx="6">
                    <c:v>FMCFII1LRP2123</c:v>
                  </c:pt>
                  <c:pt idx="7">
                    <c:v>FMDACI40000000</c:v>
                  </c:pt>
                  <c:pt idx="8">
                    <c:v>FM000B10000000</c:v>
                  </c:pt>
                  <c:pt idx="9">
                    <c:v>FMDACI30000000</c:v>
                  </c:pt>
                  <c:pt idx="10">
                    <c:v>FMLGEI075UP770</c:v>
                  </c:pt>
                  <c:pt idx="11">
                    <c:v>FMDACI16090000</c:v>
                  </c:pt>
                  <c:pt idx="12">
                    <c:v>FMLGEI1000000</c:v>
                  </c:pt>
                  <c:pt idx="13">
                    <c:v>FMLGEI32LM5563</c:v>
                  </c:pt>
                  <c:pt idx="14">
                    <c:v>FMCFII71204068</c:v>
                  </c:pt>
                  <c:pt idx="15">
                    <c:v>FMCFII11289040</c:v>
                  </c:pt>
                  <c:pt idx="16">
                    <c:v>FMDAHI40000000</c:v>
                  </c:pt>
                  <c:pt idx="17">
                    <c:v>FMLGEI043UP770</c:v>
                  </c:pt>
                  <c:pt idx="18">
                    <c:v>FMMINI30000043</c:v>
                  </c:pt>
                  <c:pt idx="19">
                    <c:v>FMDAHI40000000</c:v>
                  </c:pt>
                  <c:pt idx="20">
                    <c:v>FM000B05000000</c:v>
                  </c:pt>
                  <c:pt idx="21">
                    <c:v>FMLGEI65UM7301</c:v>
                  </c:pt>
                  <c:pt idx="22">
                    <c:v>FMDACI66090000</c:v>
                  </c:pt>
                  <c:pt idx="23">
                    <c:v>FMBOXI25000000</c:v>
                  </c:pt>
                  <c:pt idx="24">
                    <c:v>FMBOXI35000000</c:v>
                  </c:pt>
                  <c:pt idx="25">
                    <c:v>FMMINI10000044</c:v>
                  </c:pt>
                  <c:pt idx="26">
                    <c:v>FMMINI20000042</c:v>
                  </c:pt>
                  <c:pt idx="27">
                    <c:v>FMABDI31400000</c:v>
                  </c:pt>
                  <c:pt idx="28">
                    <c:v>FMDACI49000001</c:v>
                  </c:pt>
                  <c:pt idx="29">
                    <c:v>FMBOXI30T00000</c:v>
                  </c:pt>
                  <c:pt idx="30">
                    <c:v>FMLGEI065UP770</c:v>
                  </c:pt>
                  <c:pt idx="31">
                    <c:v>FMLGEI20000000</c:v>
                  </c:pt>
                  <c:pt idx="32">
                    <c:v>FMLGEI375UP770</c:v>
                  </c:pt>
                  <c:pt idx="33">
                    <c:v>FMCFII7LRP2122</c:v>
                  </c:pt>
                  <c:pt idx="34">
                    <c:v>FMABDI30900000</c:v>
                  </c:pt>
                  <c:pt idx="35">
                    <c:v>FMLGEI43LM6373</c:v>
                  </c:pt>
                  <c:pt idx="36">
                    <c:v>FM000B10180000</c:v>
                  </c:pt>
                  <c:pt idx="37">
                    <c:v>FMLGEI43LM63FR</c:v>
                  </c:pt>
                  <c:pt idx="38">
                    <c:v>FMCFII21204069</c:v>
                  </c:pt>
                  <c:pt idx="39">
                    <c:v>FMDAHI5L000000</c:v>
                  </c:pt>
                  <c:pt idx="40">
                    <c:v>FMCFII7RRP2124</c:v>
                  </c:pt>
                  <c:pt idx="41">
                    <c:v>FMBOXI20FC0000</c:v>
                  </c:pt>
                  <c:pt idx="42">
                    <c:v>FMLGEI40000000</c:v>
                  </c:pt>
                  <c:pt idx="43">
                    <c:v>FMBOXI20FB0000</c:v>
                  </c:pt>
                  <c:pt idx="44">
                    <c:v>FMCFII61204078</c:v>
                  </c:pt>
                  <c:pt idx="45">
                    <c:v>FM000B25000000</c:v>
                  </c:pt>
                  <c:pt idx="46">
                    <c:v>FMLGEI65UM7302</c:v>
                  </c:pt>
                  <c:pt idx="47">
                    <c:v>FMLGEI475UP770</c:v>
                  </c:pt>
                </c:lvl>
                <c:lvl>
                  <c:pt idx="0">
                    <c:v>زانوسى العبد 305</c:v>
                  </c:pt>
                  <c:pt idx="1">
                    <c:v>PDFRP2125 قاعده 70 يمين</c:v>
                  </c:pt>
                  <c:pt idx="2">
                    <c:v>فوم طقم سخان غاز 10 لتر</c:v>
                  </c:pt>
                  <c:pt idx="3">
                    <c:v>صندوق سمك 10بنى سويف فلات</c:v>
                  </c:pt>
                  <c:pt idx="4">
                    <c:v>صندوق سمك 10ك فلات B</c:v>
                  </c:pt>
                  <c:pt idx="5">
                    <c:v>LgWashing Mashine Base (VIVACHE)</c:v>
                  </c:pt>
                  <c:pt idx="6">
                    <c:v>PDFRP2123 قاعده 70 شمال</c:v>
                  </c:pt>
                  <c:pt idx="7">
                    <c:v>فوم جانب حمايه شمال</c:v>
                  </c:pt>
                  <c:pt idx="8">
                    <c:v>صندوق سمك 10بنى سويف</c:v>
                  </c:pt>
                  <c:pt idx="9">
                    <c:v>فوم جانب حمايه يمين</c:v>
                  </c:pt>
                  <c:pt idx="10">
                    <c:v>MFZ67207201 75UP77 TOP-BOTTOM</c:v>
                  </c:pt>
                  <c:pt idx="11">
                    <c:v>فوم قاعده 60*90 (مجمعه)</c:v>
                  </c:pt>
                  <c:pt idx="12">
                    <c:v>LgWashing Mashine Base</c:v>
                  </c:pt>
                  <c:pt idx="13">
                    <c:v>LG32LM55/LM63 </c:v>
                  </c:pt>
                  <c:pt idx="14">
                    <c:v>كفر غساله 12 كيلو فوق اتوماتيك 16338000004068</c:v>
                  </c:pt>
                  <c:pt idx="15">
                    <c:v>قاعدة غساله 12 كيلو فوق اتوماتيك p73001989040</c:v>
                  </c:pt>
                  <c:pt idx="16">
                    <c:v>طقم سخان بلونايل ذو 4 اطقم</c:v>
                  </c:pt>
                  <c:pt idx="17">
                    <c:v>LG43UP77</c:v>
                  </c:pt>
                  <c:pt idx="18">
                    <c:v>مجموعه زوايا فوم خلفيه- منلو</c:v>
                  </c:pt>
                  <c:pt idx="19">
                    <c:v>طقم سخان بلونايل ذو 3 اطقم</c:v>
                  </c:pt>
                  <c:pt idx="20">
                    <c:v>صندوق سمك 5ك بنى سويف</c:v>
                  </c:pt>
                  <c:pt idx="21">
                    <c:v>LG 65 UM 73 top&amp;bottom</c:v>
                  </c:pt>
                  <c:pt idx="22">
                    <c:v>فوم دعامه 60*90 (مجمعه)</c:v>
                  </c:pt>
                  <c:pt idx="23">
                    <c:v>صندوق سمك 25 ك</c:v>
                  </c:pt>
                  <c:pt idx="24">
                    <c:v>فوم صندوق سمك 35 ك</c:v>
                  </c:pt>
                  <c:pt idx="25">
                    <c:v>قاعده فوم جديده- منلو</c:v>
                  </c:pt>
                  <c:pt idx="26">
                    <c:v>مجموعه زوايا اماميه - منلو</c:v>
                  </c:pt>
                  <c:pt idx="27">
                    <c:v>زانوسي العبد 314</c:v>
                  </c:pt>
                  <c:pt idx="28">
                    <c:v>قاعدة بوتجاز 90 تصدير</c:v>
                  </c:pt>
                  <c:pt idx="29">
                    <c:v>فوم صندوق سمك التابوت</c:v>
                  </c:pt>
                  <c:pt idx="30">
                    <c:v>LG65UP77_TB</c:v>
                  </c:pt>
                  <c:pt idx="31">
                    <c:v> LgWashing machine (Cover)</c:v>
                  </c:pt>
                  <c:pt idx="32">
                    <c:v>75UP77 MFZ65917901-  FRONT</c:v>
                  </c:pt>
                  <c:pt idx="33">
                    <c:v>PDFRP2122 كفر 70 شمال</c:v>
                  </c:pt>
                  <c:pt idx="34">
                    <c:v>زانوسي العبد 309</c:v>
                  </c:pt>
                  <c:pt idx="35">
                    <c:v>LG43LM63/UM73 </c:v>
                  </c:pt>
                  <c:pt idx="36">
                    <c:v>صندوق 10 ك فلات ك 18 بدون بادج</c:v>
                  </c:pt>
                  <c:pt idx="37">
                    <c:v>FRONT 43LM63</c:v>
                  </c:pt>
                  <c:pt idx="38">
                    <c:v>زوايا غساله 12 كيلو فوق اتوماتيك 16338000004069</c:v>
                  </c:pt>
                  <c:pt idx="39">
                    <c:v>سخان غاز 6لتر</c:v>
                  </c:pt>
                  <c:pt idx="40">
                    <c:v>PDFRP2124 كفر 70 يمين</c:v>
                  </c:pt>
                  <c:pt idx="41">
                    <c:v>غطاء صندوق سمك 20 ك فلات الجديدة</c:v>
                  </c:pt>
                  <c:pt idx="42">
                    <c:v>LgWashing machine (Angels)</c:v>
                  </c:pt>
                  <c:pt idx="43">
                    <c:v>علبة صندوق سمك 20 ك فلات الجديدة</c:v>
                  </c:pt>
                  <c:pt idx="44">
                    <c:v>جزء وسط غساله 12 كيلو فوق اتوماتيك 16338000004078</c:v>
                  </c:pt>
                  <c:pt idx="45">
                    <c:v>صندوق سمك 25 ك بني سويف</c:v>
                  </c:pt>
                  <c:pt idx="46">
                    <c:v>LG 65 UM 73 sides</c:v>
                  </c:pt>
                  <c:pt idx="47">
                    <c:v> MFZ67207201 75UP77Side</c:v>
                  </c:pt>
                </c:lvl>
              </c:multiLvlStrCache>
            </c:multiLvlStrRef>
          </c:cat>
          <c:val>
            <c:numRef>
              <c:f>output!$AA$3:$AA$100</c:f>
              <c:numCache>
                <c:formatCode>General</c:formatCode>
                <c:ptCount val="98"/>
                <c:pt idx="0">
                  <c:v>38</c:v>
                </c:pt>
                <c:pt idx="1">
                  <c:v>23</c:v>
                </c:pt>
                <c:pt idx="2">
                  <c:v>49</c:v>
                </c:pt>
                <c:pt idx="3">
                  <c:v>102</c:v>
                </c:pt>
                <c:pt idx="4">
                  <c:v>102</c:v>
                </c:pt>
                <c:pt idx="5">
                  <c:v>45</c:v>
                </c:pt>
                <c:pt idx="6">
                  <c:v>24</c:v>
                </c:pt>
                <c:pt idx="7">
                  <c:v>20</c:v>
                </c:pt>
                <c:pt idx="9">
                  <c:v>22</c:v>
                </c:pt>
                <c:pt idx="10">
                  <c:v>29</c:v>
                </c:pt>
                <c:pt idx="11">
                  <c:v>57</c:v>
                </c:pt>
                <c:pt idx="12">
                  <c:v>72</c:v>
                </c:pt>
                <c:pt idx="13">
                  <c:v>56</c:v>
                </c:pt>
                <c:pt idx="14">
                  <c:v>24</c:v>
                </c:pt>
                <c:pt idx="15">
                  <c:v>23</c:v>
                </c:pt>
                <c:pt idx="16">
                  <c:v>128</c:v>
                </c:pt>
                <c:pt idx="18">
                  <c:v>86</c:v>
                </c:pt>
                <c:pt idx="19">
                  <c:v>89</c:v>
                </c:pt>
                <c:pt idx="20">
                  <c:v>30</c:v>
                </c:pt>
                <c:pt idx="21">
                  <c:v>26</c:v>
                </c:pt>
                <c:pt idx="22">
                  <c:v>69</c:v>
                </c:pt>
                <c:pt idx="24">
                  <c:v>18</c:v>
                </c:pt>
                <c:pt idx="25">
                  <c:v>79</c:v>
                </c:pt>
                <c:pt idx="26">
                  <c:v>86</c:v>
                </c:pt>
                <c:pt idx="27">
                  <c:v>14</c:v>
                </c:pt>
                <c:pt idx="28">
                  <c:v>12</c:v>
                </c:pt>
                <c:pt idx="29">
                  <c:v>8</c:v>
                </c:pt>
                <c:pt idx="30">
                  <c:v>29</c:v>
                </c:pt>
                <c:pt idx="31">
                  <c:v>95</c:v>
                </c:pt>
                <c:pt idx="32">
                  <c:v>19</c:v>
                </c:pt>
                <c:pt idx="33">
                  <c:v>22</c:v>
                </c:pt>
                <c:pt idx="34">
                  <c:v>14</c:v>
                </c:pt>
                <c:pt idx="35">
                  <c:v>52</c:v>
                </c:pt>
                <c:pt idx="36">
                  <c:v>102</c:v>
                </c:pt>
                <c:pt idx="37">
                  <c:v>76</c:v>
                </c:pt>
                <c:pt idx="38">
                  <c:v>38</c:v>
                </c:pt>
                <c:pt idx="39">
                  <c:v>102</c:v>
                </c:pt>
                <c:pt idx="40">
                  <c:v>22</c:v>
                </c:pt>
                <c:pt idx="41">
                  <c:v>27</c:v>
                </c:pt>
                <c:pt idx="42">
                  <c:v>101</c:v>
                </c:pt>
                <c:pt idx="44">
                  <c:v>23</c:v>
                </c:pt>
                <c:pt idx="46">
                  <c:v>19</c:v>
                </c:pt>
                <c:pt idx="4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FBB-4BE6-98B6-D9B314B9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wieght_report!$E$33:$E$51</c:f>
              <c:strCache>
                <c:ptCount val="4"/>
                <c:pt idx="0">
                  <c:v>غطاء صندوق سمك 20 ك فلات الجديدة</c:v>
                </c:pt>
                <c:pt idx="1">
                  <c:v>PDFRP2122 كفر 70 شمال</c:v>
                </c:pt>
                <c:pt idx="2">
                  <c:v>MFZ67207201 75UP77 TOP-BOTTOM</c:v>
                </c:pt>
                <c:pt idx="3">
                  <c:v>PDFRP2124 كفر 70 يمين</c:v>
                </c:pt>
              </c:strCache>
            </c:strRef>
          </c:cat>
          <c:val>
            <c:numRef>
              <c:f>wieght_report!$P$33:$P$51</c:f>
              <c:numCache>
                <c:formatCode>General</c:formatCode>
                <c:ptCount val="19"/>
                <c:pt idx="1">
                  <c:v>3</c:v>
                </c:pt>
                <c:pt idx="2">
                  <c:v>260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3-4B60-8228-5364B90AE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output_molds!$H$3:$P$3</c:f>
              <c:numCache>
                <c:formatCode>General</c:formatCode>
                <c:ptCount val="9"/>
                <c:pt idx="0">
                  <c:v>24</c:v>
                </c:pt>
                <c:pt idx="1">
                  <c:v>26</c:v>
                </c:pt>
                <c:pt idx="2">
                  <c:v>20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F-4D0B-8E17-49A8782EEC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output_molds!$H$4:$P$4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F-4D0B-8E17-49A8782EEC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output_molds!$H$5:$P$5</c:f>
              <c:numCache>
                <c:formatCode>General</c:formatCode>
                <c:ptCount val="9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F-4D0B-8E17-49A8782EEC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output_molds!$H$6:$P$6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14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F-4D0B-8E17-49A8782EEC9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output_molds!$H$7:$P$7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DF7F-4D0B-8E17-49A8782EEC9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output_molds!$H$8:$P$8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DF7F-4D0B-8E17-49A8782EEC9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output_molds!$H$9:$P$9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F-4D0B-8E17-49A8782EEC9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output_molds!$H$10:$P$10</c:f>
              <c:numCache>
                <c:formatCode>General</c:formatCode>
                <c:ptCount val="9"/>
                <c:pt idx="0">
                  <c:v>11</c:v>
                </c:pt>
                <c:pt idx="1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F-4D0B-8E17-49A8782EEC9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output_molds!$H$11:$P$11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F-4D0B-8E17-49A8782EEC9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output_molds!$H$12:$P$12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7F-4D0B-8E17-49A8782EEC9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output_molds!$H$13:$P$13</c:f>
              <c:numCache>
                <c:formatCode>General</c:formatCode>
                <c:ptCount val="9"/>
                <c:pt idx="0">
                  <c:v>8</c:v>
                </c:pt>
                <c:pt idx="1">
                  <c:v>3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7F-4D0B-8E17-49A8782EEC9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output_molds!$H$14:$P$14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B-DF7F-4D0B-8E17-49A8782EEC9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output_molds!$H$15:$P$15</c:f>
              <c:numCache>
                <c:formatCode>General</c:formatCode>
                <c:ptCount val="9"/>
                <c:pt idx="0">
                  <c:v>20</c:v>
                </c:pt>
                <c:pt idx="1">
                  <c:v>34</c:v>
                </c:pt>
                <c:pt idx="2">
                  <c:v>33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7F-4D0B-8E17-49A8782EEC9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output_molds!$H$16:$P$16</c:f>
              <c:numCache>
                <c:formatCode>General</c:formatCode>
                <c:ptCount val="9"/>
                <c:pt idx="0">
                  <c:v>9</c:v>
                </c:pt>
                <c:pt idx="1">
                  <c:v>19</c:v>
                </c:pt>
                <c:pt idx="2">
                  <c:v>18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7F-4D0B-8E17-49A8782EEC9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output_molds!$H$17:$P$17</c:f>
              <c:numCache>
                <c:formatCode>General</c:formatCode>
                <c:ptCount val="9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7F-4D0B-8E17-49A8782EEC9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output_molds!$H$18:$P$18</c:f>
              <c:numCache>
                <c:formatCode>General</c:formatCode>
                <c:ptCount val="9"/>
                <c:pt idx="0">
                  <c:v>8</c:v>
                </c:pt>
                <c:pt idx="1">
                  <c:v>11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7F-4D0B-8E17-49A8782EEC9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output_molds!$H$19:$P$19</c:f>
              <c:numCache>
                <c:formatCode>General</c:formatCode>
                <c:ptCount val="9"/>
                <c:pt idx="0">
                  <c:v>20</c:v>
                </c:pt>
                <c:pt idx="1">
                  <c:v>21</c:v>
                </c:pt>
                <c:pt idx="2">
                  <c:v>33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7F-4D0B-8E17-49A8782EEC9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output_molds!$H$20:$P$20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7F-4D0B-8E17-49A8782EEC9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output_molds!$H$21:$P$21</c:f>
              <c:numCache>
                <c:formatCode>General</c:formatCode>
                <c:ptCount val="9"/>
                <c:pt idx="0">
                  <c:v>14</c:v>
                </c:pt>
                <c:pt idx="1">
                  <c:v>18</c:v>
                </c:pt>
                <c:pt idx="2">
                  <c:v>25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7F-4D0B-8E17-49A8782EEC9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output_molds!$H$22:$P$22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7F-4D0B-8E17-49A8782EEC9F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output_molds!$H$23:$P$23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F7F-4D0B-8E17-49A8782EEC9F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output_molds!$H$24:$P$24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7F-4D0B-8E17-49A8782EEC9F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output_molds!$H$25:$P$25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F7F-4D0B-8E17-49A8782EEC9F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output_molds!$H$26:$P$26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F7F-4D0B-8E17-49A8782EEC9F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output_molds!$H$27:$P$27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F7F-4D0B-8E17-49A8782EEC9F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output_molds!$H$28:$P$28</c:f>
              <c:numCache>
                <c:formatCode>General</c:formatCode>
                <c:ptCount val="9"/>
                <c:pt idx="0">
                  <c:v>46</c:v>
                </c:pt>
                <c:pt idx="1">
                  <c:v>62</c:v>
                </c:pt>
                <c:pt idx="2">
                  <c:v>60</c:v>
                </c:pt>
                <c:pt idx="3">
                  <c:v>18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F7F-4D0B-8E17-49A8782EEC9F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output_molds!$H$29:$P$29</c:f>
              <c:numCache>
                <c:formatCode>General</c:formatCode>
                <c:ptCount val="9"/>
                <c:pt idx="0">
                  <c:v>4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F7F-4D0B-8E17-49A8782EEC9F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output_molds!$H$30:$P$30</c:f>
              <c:numCache>
                <c:formatCode>General</c:formatCode>
                <c:ptCount val="9"/>
                <c:pt idx="0">
                  <c:v>4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F7F-4D0B-8E17-49A8782EEC9F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output_molds!$H$31:$P$31</c:f>
              <c:numCache>
                <c:formatCode>General</c:formatCode>
                <c:ptCount val="9"/>
                <c:pt idx="0">
                  <c:v>9</c:v>
                </c:pt>
                <c:pt idx="1">
                  <c:v>20</c:v>
                </c:pt>
                <c:pt idx="2">
                  <c:v>13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F7F-4D0B-8E17-49A8782EEC9F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output_molds!$H$32:$P$32</c:f>
              <c:numCache>
                <c:formatCode>General</c:formatCode>
                <c:ptCount val="9"/>
                <c:pt idx="0">
                  <c:v>27</c:v>
                </c:pt>
                <c:pt idx="1">
                  <c:v>44</c:v>
                </c:pt>
                <c:pt idx="2">
                  <c:v>47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F7F-4D0B-8E17-49A8782EEC9F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output_molds!$H$33:$P$33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F7F-4D0B-8E17-49A8782EEC9F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output_molds!$H$34:$P$34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F7F-4D0B-8E17-49A8782EEC9F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output_molds!$H$35:$P$35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0-DF7F-4D0B-8E17-49A8782EEC9F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output_molds!$H$36:$P$36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1-DF7F-4D0B-8E17-49A8782EEC9F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output_molds!$H$37:$P$37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2-DF7F-4D0B-8E17-49A8782EEC9F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output_molds!$H$38:$P$38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3-DF7F-4D0B-8E17-49A8782EEC9F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output_molds!$H$39:$P$39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4-DF7F-4D0B-8E17-49A8782EEC9F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output_molds!$H$40:$P$40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5-DF7F-4D0B-8E17-49A8782EEC9F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output_molds!$H$41:$P$41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6-DF7F-4D0B-8E17-49A8782EEC9F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output_molds!$H$42:$P$42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7-DF7F-4D0B-8E17-49A8782EEC9F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output_molds!$H$43:$P$43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8-DF7F-4D0B-8E17-49A8782EEC9F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output_molds!$H$44:$P$44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9-DF7F-4D0B-8E17-49A8782EEC9F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output_molds!$H$45:$P$45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A-DF7F-4D0B-8E17-49A8782EEC9F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output_molds!$H$46:$P$46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B-DF7F-4D0B-8E17-49A8782EEC9F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output_molds!$H$47:$P$47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C-DF7F-4D0B-8E17-49A8782EEC9F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output_molds!$H$48:$P$48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D-DF7F-4D0B-8E17-49A8782EEC9F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output_molds!$H$49:$P$49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E-DF7F-4D0B-8E17-49A8782EEC9F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output_molds!$H$50:$P$50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F-DF7F-4D0B-8E17-49A8782EEC9F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output_molds!$H$51:$P$51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0-DF7F-4D0B-8E17-49A8782EEC9F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output_molds!$H$52:$P$52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1-DF7F-4D0B-8E17-49A8782EEC9F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output_molds!$H$53:$P$53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2-DF7F-4D0B-8E17-49A8782EEC9F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output_molds!$H$54:$P$54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3-DF7F-4D0B-8E17-49A8782EEC9F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output_molds!$H$55:$P$55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4-DF7F-4D0B-8E17-49A8782EEC9F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output_molds!$H$56:$P$56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5-DF7F-4D0B-8E17-49A8782EEC9F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output_molds!$H$57:$P$57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6-DF7F-4D0B-8E17-49A8782EE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1-49BC-9446-EB01F2F6B595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1-49BC-9446-EB01F2F6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D-44B9-8E4E-1917CC5E1E1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D-44B9-8E4E-1917CC5E1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2"/>
  <sheetViews>
    <sheetView rightToLeft="1" topLeftCell="A14" workbookViewId="0">
      <selection activeCell="A24" sqref="A24"/>
    </sheetView>
  </sheetViews>
  <sheetFormatPr defaultRowHeight="14.25" x14ac:dyDescent="0.2"/>
  <cols>
    <col min="1" max="1" width="33.875" style="242" customWidth="1"/>
    <col min="2" max="2" width="52.75" style="235" customWidth="1"/>
    <col min="3" max="3" width="64" style="235" customWidth="1"/>
    <col min="4" max="4" width="21.75" style="242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x14ac:dyDescent="0.2">
      <c r="A3" s="160" t="s">
        <v>2</v>
      </c>
      <c r="B3" s="242" t="s">
        <v>3</v>
      </c>
    </row>
    <row r="4" spans="1:4" ht="15.75" customHeight="1" thickBot="1" x14ac:dyDescent="0.25">
      <c r="A4" s="242" t="s">
        <v>4</v>
      </c>
    </row>
    <row r="5" spans="1:4" ht="15.75" customHeight="1" thickBot="1" x14ac:dyDescent="0.25">
      <c r="A5" s="59" t="s">
        <v>5</v>
      </c>
      <c r="B5" s="60" t="s">
        <v>6</v>
      </c>
      <c r="C5" s="60" t="s">
        <v>7</v>
      </c>
      <c r="D5" s="60" t="s">
        <v>8</v>
      </c>
    </row>
    <row r="6" spans="1:4" ht="15.75" customHeight="1" thickBot="1" x14ac:dyDescent="0.25">
      <c r="A6" s="160" t="s">
        <v>9</v>
      </c>
      <c r="B6" s="61" t="s">
        <v>10</v>
      </c>
      <c r="C6" s="62"/>
      <c r="D6" s="242" t="s">
        <v>11</v>
      </c>
    </row>
    <row r="7" spans="1:4" ht="15.75" customHeight="1" thickBot="1" x14ac:dyDescent="0.25">
      <c r="A7" s="66" t="s">
        <v>12</v>
      </c>
      <c r="B7" s="61" t="s">
        <v>13</v>
      </c>
      <c r="C7" s="62" t="s">
        <v>14</v>
      </c>
      <c r="D7" s="242" t="s">
        <v>15</v>
      </c>
    </row>
    <row r="8" spans="1:4" ht="15.75" customHeight="1" thickBot="1" x14ac:dyDescent="0.25">
      <c r="A8" s="65" t="s">
        <v>16</v>
      </c>
      <c r="B8" s="61" t="s">
        <v>17</v>
      </c>
      <c r="C8" s="62" t="s">
        <v>18</v>
      </c>
      <c r="D8" s="242" t="s">
        <v>19</v>
      </c>
    </row>
    <row r="9" spans="1:4" ht="15.75" customHeight="1" thickBot="1" x14ac:dyDescent="0.25">
      <c r="A9" s="65" t="s">
        <v>20</v>
      </c>
      <c r="B9" s="61" t="s">
        <v>21</v>
      </c>
      <c r="C9" s="62"/>
    </row>
    <row r="10" spans="1:4" ht="15.75" customHeight="1" thickBot="1" x14ac:dyDescent="0.25">
      <c r="A10" s="65" t="s">
        <v>22</v>
      </c>
      <c r="B10" s="61" t="s">
        <v>23</v>
      </c>
      <c r="C10" s="62"/>
    </row>
    <row r="11" spans="1:4" ht="15.75" customHeight="1" thickBot="1" x14ac:dyDescent="0.25">
      <c r="A11" s="65" t="s">
        <v>24</v>
      </c>
      <c r="B11" s="61" t="s">
        <v>25</v>
      </c>
      <c r="C11" s="62"/>
      <c r="D11" s="242" t="s">
        <v>26</v>
      </c>
    </row>
    <row r="12" spans="1:4" ht="15.75" customHeight="1" thickBot="1" x14ac:dyDescent="0.25">
      <c r="A12" s="65" t="s">
        <v>27</v>
      </c>
      <c r="B12" s="61" t="s">
        <v>28</v>
      </c>
      <c r="C12" s="62"/>
    </row>
    <row r="13" spans="1:4" ht="30.75" customHeight="1" thickBot="1" x14ac:dyDescent="0.25">
      <c r="A13" s="65" t="s">
        <v>29</v>
      </c>
      <c r="B13" s="61" t="s">
        <v>30</v>
      </c>
      <c r="C13" s="61" t="s">
        <v>31</v>
      </c>
      <c r="D13" s="242" t="s">
        <v>26</v>
      </c>
    </row>
    <row r="14" spans="1:4" ht="15.75" customHeight="1" thickBot="1" x14ac:dyDescent="0.25">
      <c r="A14" s="65" t="s">
        <v>32</v>
      </c>
      <c r="B14" s="61" t="s">
        <v>33</v>
      </c>
      <c r="C14" s="62"/>
      <c r="D14" s="242" t="s">
        <v>15</v>
      </c>
    </row>
    <row r="15" spans="1:4" ht="15.75" customHeight="1" thickBot="1" x14ac:dyDescent="0.25">
      <c r="A15" s="65" t="s">
        <v>34</v>
      </c>
      <c r="B15" s="61" t="s">
        <v>35</v>
      </c>
      <c r="C15" s="61" t="s">
        <v>36</v>
      </c>
    </row>
    <row r="16" spans="1:4" x14ac:dyDescent="0.2">
      <c r="A16" s="146"/>
    </row>
    <row r="17" spans="1:4" ht="15.75" customHeight="1" thickBot="1" x14ac:dyDescent="0.25">
      <c r="A17" s="146" t="s">
        <v>37</v>
      </c>
    </row>
    <row r="18" spans="1:4" ht="15.75" customHeight="1" thickBot="1" x14ac:dyDescent="0.25">
      <c r="A18" s="63" t="s">
        <v>5</v>
      </c>
      <c r="B18" s="64" t="s">
        <v>6</v>
      </c>
      <c r="C18" s="64" t="s">
        <v>7</v>
      </c>
    </row>
    <row r="19" spans="1:4" ht="15.75" customHeight="1" thickBot="1" x14ac:dyDescent="0.25">
      <c r="A19" s="65" t="s">
        <v>38</v>
      </c>
      <c r="B19" s="61" t="s">
        <v>39</v>
      </c>
      <c r="C19" s="61" t="s">
        <v>40</v>
      </c>
    </row>
    <row r="20" spans="1:4" ht="15.75" customHeight="1" thickBot="1" x14ac:dyDescent="0.25">
      <c r="A20" s="65" t="s">
        <v>41</v>
      </c>
      <c r="B20" s="61" t="s">
        <v>42</v>
      </c>
      <c r="C20" s="61" t="s">
        <v>43</v>
      </c>
    </row>
    <row r="21" spans="1:4" ht="15.75" customHeight="1" thickBot="1" x14ac:dyDescent="0.25">
      <c r="A21" s="66" t="s">
        <v>44</v>
      </c>
      <c r="B21" s="61" t="s">
        <v>45</v>
      </c>
      <c r="C21" s="61" t="s">
        <v>40</v>
      </c>
    </row>
    <row r="22" spans="1:4" ht="15.75" customHeight="1" thickBot="1" x14ac:dyDescent="0.25">
      <c r="A22" s="65" t="s">
        <v>46</v>
      </c>
      <c r="B22" s="61" t="s">
        <v>47</v>
      </c>
      <c r="C22" s="62"/>
    </row>
    <row r="23" spans="1:4" ht="15.75" customHeight="1" thickBot="1" x14ac:dyDescent="0.25">
      <c r="A23" s="65" t="s">
        <v>48</v>
      </c>
      <c r="B23" s="61" t="s">
        <v>49</v>
      </c>
      <c r="C23" s="62"/>
      <c r="D23" s="242" t="s">
        <v>50</v>
      </c>
    </row>
    <row r="24" spans="1:4" ht="29.25" customHeight="1" thickBot="1" x14ac:dyDescent="0.25">
      <c r="A24" s="65" t="s">
        <v>51</v>
      </c>
      <c r="B24" s="61" t="s">
        <v>52</v>
      </c>
      <c r="C24" s="62"/>
      <c r="D24" s="242" t="s">
        <v>50</v>
      </c>
    </row>
    <row r="25" spans="1:4" ht="30.75" customHeight="1" thickBot="1" x14ac:dyDescent="0.25">
      <c r="A25" s="66" t="s">
        <v>53</v>
      </c>
      <c r="B25" s="61" t="s">
        <v>54</v>
      </c>
      <c r="C25" s="61" t="s">
        <v>55</v>
      </c>
      <c r="D25" s="242" t="s">
        <v>50</v>
      </c>
    </row>
    <row r="26" spans="1:4" ht="30.75" customHeight="1" thickBot="1" x14ac:dyDescent="0.25">
      <c r="A26" s="65" t="s">
        <v>56</v>
      </c>
      <c r="B26" s="61" t="s">
        <v>57</v>
      </c>
      <c r="C26" s="61" t="s">
        <v>55</v>
      </c>
      <c r="D26" s="242" t="s">
        <v>50</v>
      </c>
    </row>
    <row r="27" spans="1:4" ht="15.75" customHeight="1" thickBot="1" x14ac:dyDescent="0.25">
      <c r="A27" s="66" t="s">
        <v>58</v>
      </c>
      <c r="B27" s="61" t="s">
        <v>59</v>
      </c>
    </row>
    <row r="28" spans="1:4" ht="15.75" customHeight="1" thickBot="1" x14ac:dyDescent="0.25">
      <c r="A28" s="66" t="s">
        <v>60</v>
      </c>
      <c r="B28" s="61" t="s">
        <v>61</v>
      </c>
      <c r="D28" s="242" t="s">
        <v>15</v>
      </c>
    </row>
    <row r="30" spans="1:4" x14ac:dyDescent="0.2">
      <c r="A30" s="242" t="s">
        <v>62</v>
      </c>
    </row>
    <row r="32" spans="1:4" x14ac:dyDescent="0.2">
      <c r="A32" s="242" t="s">
        <v>63</v>
      </c>
      <c r="B32" t="s">
        <v>64</v>
      </c>
    </row>
    <row r="33" spans="1:2" x14ac:dyDescent="0.2">
      <c r="A33" s="242" t="s">
        <v>65</v>
      </c>
      <c r="B33" t="s">
        <v>66</v>
      </c>
    </row>
    <row r="34" spans="1:2" x14ac:dyDescent="0.2">
      <c r="A34" s="242" t="s">
        <v>67</v>
      </c>
      <c r="B34" t="s">
        <v>68</v>
      </c>
    </row>
    <row r="35" spans="1:2" x14ac:dyDescent="0.2">
      <c r="A35" s="242" t="s">
        <v>69</v>
      </c>
      <c r="B35" t="s">
        <v>70</v>
      </c>
    </row>
    <row r="36" spans="1:2" x14ac:dyDescent="0.2">
      <c r="A36" s="141" t="s">
        <v>71</v>
      </c>
      <c r="B36" t="s">
        <v>72</v>
      </c>
    </row>
    <row r="37" spans="1:2" x14ac:dyDescent="0.2">
      <c r="A37" s="242" t="s">
        <v>73</v>
      </c>
      <c r="B37" t="s">
        <v>74</v>
      </c>
    </row>
    <row r="38" spans="1:2" x14ac:dyDescent="0.2">
      <c r="A38" s="242" t="s">
        <v>75</v>
      </c>
      <c r="B38" t="s">
        <v>76</v>
      </c>
    </row>
    <row r="39" spans="1:2" x14ac:dyDescent="0.2">
      <c r="A39" s="242" t="s">
        <v>7</v>
      </c>
    </row>
    <row r="40" spans="1:2" x14ac:dyDescent="0.2">
      <c r="B40" s="242" t="s">
        <v>77</v>
      </c>
    </row>
    <row r="41" spans="1:2" x14ac:dyDescent="0.2">
      <c r="B41" s="242" t="s">
        <v>78</v>
      </c>
    </row>
    <row r="42" spans="1:2" x14ac:dyDescent="0.2">
      <c r="B42" s="242" t="s">
        <v>79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D72"/>
  <sheetViews>
    <sheetView rightToLeft="1" tabSelected="1" topLeftCell="E1" workbookViewId="0">
      <pane xSplit="3" ySplit="14" topLeftCell="H15" activePane="bottomRight" state="frozen"/>
      <selection activeCell="A24" sqref="A24"/>
      <selection pane="topRight" activeCell="A24" sqref="A24"/>
      <selection pane="bottomLeft" activeCell="A24" sqref="A24"/>
      <selection pane="bottomRight" activeCell="S9" sqref="S9"/>
    </sheetView>
  </sheetViews>
  <sheetFormatPr defaultRowHeight="14.25" x14ac:dyDescent="0.2"/>
  <cols>
    <col min="1" max="1" width="5" style="235" hidden="1" customWidth="1"/>
    <col min="2" max="2" width="14" style="235" hidden="1" customWidth="1"/>
    <col min="3" max="3" width="17.125" style="235" hidden="1" customWidth="1"/>
    <col min="4" max="4" width="7.875" style="235" hidden="1" customWidth="1"/>
    <col min="5" max="5" width="39" style="235" bestFit="1" customWidth="1"/>
    <col min="6" max="6" width="16.375" style="235" bestFit="1" customWidth="1"/>
    <col min="7" max="7" width="15.625" style="235" bestFit="1" customWidth="1"/>
    <col min="8" max="16" width="12.125" style="242" hidden="1" customWidth="1"/>
    <col min="17" max="17" width="18.25" style="235" customWidth="1"/>
    <col min="18" max="18" width="13.125" style="235" customWidth="1"/>
    <col min="19" max="19" width="9.75" style="235" customWidth="1"/>
    <col min="20" max="20" width="11.25" style="235" customWidth="1"/>
    <col min="21" max="21" width="18.875" style="235" bestFit="1" customWidth="1"/>
    <col min="22" max="22" width="16.75" style="235" bestFit="1" customWidth="1"/>
    <col min="23" max="23" width="20.625" style="235" bestFit="1" customWidth="1"/>
    <col min="24" max="24" width="20.375" style="235" bestFit="1" customWidth="1"/>
    <col min="25" max="25" width="20.75" style="235" bestFit="1" customWidth="1"/>
    <col min="26" max="26" width="23.625" style="235" bestFit="1" customWidth="1"/>
    <col min="27" max="27" width="25.25" style="235" bestFit="1" customWidth="1"/>
    <col min="28" max="28" width="16.375" style="235" bestFit="1" customWidth="1"/>
    <col min="30" max="30" width="0" style="235" hidden="1"/>
  </cols>
  <sheetData>
    <row r="1" spans="1:29" ht="15.75" customHeight="1" x14ac:dyDescent="0.2">
      <c r="E1" s="20" t="s">
        <v>433</v>
      </c>
      <c r="F1" s="369" t="s">
        <v>470</v>
      </c>
      <c r="G1" s="369">
        <f>output!B15</f>
        <v>10</v>
      </c>
      <c r="Q1" s="369" t="s">
        <v>86</v>
      </c>
      <c r="R1" s="369">
        <f>output!A15</f>
        <v>2021</v>
      </c>
      <c r="S1" s="237"/>
      <c r="T1" s="10"/>
      <c r="U1" s="66" t="s">
        <v>80</v>
      </c>
    </row>
    <row r="2" spans="1:29" ht="15.75" customHeight="1" x14ac:dyDescent="0.2">
      <c r="E2" s="21" t="s">
        <v>435</v>
      </c>
      <c r="F2" s="286"/>
      <c r="G2" s="286"/>
      <c r="Q2" s="286"/>
      <c r="R2" s="286"/>
      <c r="T2" s="12"/>
    </row>
    <row r="3" spans="1:29" x14ac:dyDescent="0.2">
      <c r="E3" s="11"/>
      <c r="T3" s="12"/>
    </row>
    <row r="4" spans="1:29" x14ac:dyDescent="0.2">
      <c r="E4" s="11"/>
      <c r="T4" s="12"/>
    </row>
    <row r="5" spans="1:29" x14ac:dyDescent="0.2">
      <c r="E5" s="11" t="s">
        <v>436</v>
      </c>
      <c r="G5">
        <f>COUNTA(output!E3:E200)</f>
        <v>48</v>
      </c>
      <c r="T5" s="12"/>
    </row>
    <row r="6" spans="1:29" x14ac:dyDescent="0.2">
      <c r="E6" s="11" t="s">
        <v>471</v>
      </c>
      <c r="Q6">
        <f>G5-Q7</f>
        <v>32</v>
      </c>
      <c r="R6" t="s">
        <v>439</v>
      </c>
      <c r="T6" s="12"/>
    </row>
    <row r="7" spans="1:29" x14ac:dyDescent="0.2">
      <c r="E7" s="11" t="s">
        <v>472</v>
      </c>
      <c r="Q7">
        <f>COUNTA(E15:E100)</f>
        <v>16</v>
      </c>
      <c r="R7" t="s">
        <v>439</v>
      </c>
      <c r="S7" s="155">
        <f>Q7/G5</f>
        <v>0.33333333333333331</v>
      </c>
      <c r="T7" s="12"/>
    </row>
    <row r="8" spans="1:29" x14ac:dyDescent="0.2">
      <c r="E8" s="11" t="s">
        <v>67</v>
      </c>
      <c r="F8">
        <f>SUM(output!AA3:AA200)</f>
        <v>2087</v>
      </c>
      <c r="G8" t="s">
        <v>101</v>
      </c>
      <c r="Q8">
        <f>U8</f>
        <v>183804</v>
      </c>
      <c r="R8" t="s">
        <v>422</v>
      </c>
      <c r="S8" s="155">
        <f>F8/Q8</f>
        <v>1.1354486300624578E-2</v>
      </c>
      <c r="T8" s="12"/>
      <c r="U8">
        <f>SUM(output!AB3:AB200)</f>
        <v>183804</v>
      </c>
    </row>
    <row r="9" spans="1:29" x14ac:dyDescent="0.2">
      <c r="E9" s="11"/>
      <c r="G9" t="s">
        <v>473</v>
      </c>
      <c r="S9">
        <f>SUM(scrap_type_machines!AB:AB)</f>
        <v>0</v>
      </c>
      <c r="T9" s="12"/>
    </row>
    <row r="10" spans="1:29" x14ac:dyDescent="0.2">
      <c r="G10" t="s">
        <v>474</v>
      </c>
      <c r="S10">
        <f>SUM(scrap_type_machines!Z:Z)</f>
        <v>0</v>
      </c>
      <c r="T10" s="12"/>
    </row>
    <row r="11" spans="1:29" x14ac:dyDescent="0.2">
      <c r="B11" t="s">
        <v>475</v>
      </c>
      <c r="E11" s="11" t="s">
        <v>476</v>
      </c>
      <c r="F11">
        <f>SUM(scrap_machine!W:W)</f>
        <v>31.641000000000002</v>
      </c>
      <c r="G11" t="s">
        <v>477</v>
      </c>
      <c r="S11">
        <f>SUM(scrap_type_machines!Y:Y)</f>
        <v>0</v>
      </c>
      <c r="T11" s="12"/>
    </row>
    <row r="12" spans="1:29" x14ac:dyDescent="0.2">
      <c r="E12" t="s">
        <v>478</v>
      </c>
      <c r="F12">
        <f>SUM(scrap_machine!U:U)</f>
        <v>16.400000000000002</v>
      </c>
      <c r="G12" t="s">
        <v>479</v>
      </c>
      <c r="S12">
        <f>SUM(scrap_type_machines!AA:AA)</f>
        <v>0</v>
      </c>
      <c r="T12" s="12"/>
    </row>
    <row r="13" spans="1:29" ht="15.75" customHeight="1" thickBot="1" x14ac:dyDescent="0.25">
      <c r="E13" s="11" t="s">
        <v>480</v>
      </c>
      <c r="F13" s="236"/>
      <c r="G13" s="156"/>
      <c r="Q13" s="236"/>
      <c r="R13" s="236"/>
      <c r="S13" s="236"/>
      <c r="T13" s="240"/>
    </row>
    <row r="14" spans="1:29" s="224" customFormat="1" ht="33" customHeight="1" x14ac:dyDescent="0.2">
      <c r="E14" s="4" t="s">
        <v>396</v>
      </c>
      <c r="F14" s="4" t="s">
        <v>397</v>
      </c>
      <c r="G14" s="153" t="s">
        <v>481</v>
      </c>
      <c r="H14" s="4" t="s">
        <v>405</v>
      </c>
      <c r="I14" s="4" t="s">
        <v>406</v>
      </c>
      <c r="J14" s="4" t="s">
        <v>407</v>
      </c>
      <c r="K14" s="4" t="s">
        <v>408</v>
      </c>
      <c r="L14" s="4" t="s">
        <v>409</v>
      </c>
      <c r="M14" s="4" t="s">
        <v>410</v>
      </c>
      <c r="N14" s="4" t="s">
        <v>411</v>
      </c>
      <c r="O14" s="4" t="s">
        <v>412</v>
      </c>
      <c r="P14" s="4" t="s">
        <v>413</v>
      </c>
      <c r="Q14" s="4" t="s">
        <v>415</v>
      </c>
      <c r="R14" s="4" t="s">
        <v>416</v>
      </c>
      <c r="S14" s="4" t="s">
        <v>417</v>
      </c>
      <c r="T14" s="276" t="s">
        <v>482</v>
      </c>
      <c r="U14" s="14"/>
      <c r="AC14" s="157"/>
    </row>
    <row r="15" spans="1:29" s="242" customFormat="1" x14ac:dyDescent="0.2">
      <c r="A15">
        <v>2021</v>
      </c>
      <c r="B15">
        <v>10</v>
      </c>
      <c r="C15">
        <v>384</v>
      </c>
      <c r="D15">
        <v>557</v>
      </c>
      <c r="E15" s="49" t="s">
        <v>126</v>
      </c>
      <c r="F15" t="s">
        <v>127</v>
      </c>
      <c r="G15" s="152">
        <v>1.4999999999999999E-2</v>
      </c>
      <c r="H15">
        <v>4</v>
      </c>
      <c r="I15">
        <v>7</v>
      </c>
      <c r="J15">
        <v>6</v>
      </c>
      <c r="K15">
        <v>4</v>
      </c>
      <c r="L15">
        <v>1</v>
      </c>
      <c r="Q15">
        <v>19</v>
      </c>
      <c r="R15">
        <v>667</v>
      </c>
      <c r="S15">
        <v>3</v>
      </c>
      <c r="T15" s="158">
        <v>2.8000000000000001E-2</v>
      </c>
      <c r="U15" s="7"/>
      <c r="AC15" s="152"/>
    </row>
    <row r="16" spans="1:29" s="242" customFormat="1" x14ac:dyDescent="0.2">
      <c r="A16">
        <v>2021</v>
      </c>
      <c r="B16">
        <v>10</v>
      </c>
      <c r="C16">
        <v>416</v>
      </c>
      <c r="D16">
        <v>659</v>
      </c>
      <c r="E16" s="49" t="s">
        <v>129</v>
      </c>
      <c r="F16" t="s">
        <v>130</v>
      </c>
      <c r="G16" s="152">
        <v>1.4999999999999999E-2</v>
      </c>
      <c r="H16">
        <v>4</v>
      </c>
      <c r="I16">
        <v>5</v>
      </c>
      <c r="J16">
        <v>4</v>
      </c>
      <c r="K16">
        <v>4</v>
      </c>
      <c r="L16">
        <v>2</v>
      </c>
      <c r="Q16">
        <v>19</v>
      </c>
      <c r="R16">
        <v>649</v>
      </c>
      <c r="S16">
        <v>1</v>
      </c>
      <c r="T16" s="158">
        <v>2.9000000000000001E-2</v>
      </c>
      <c r="U16" s="7"/>
      <c r="AC16" s="152"/>
    </row>
    <row r="17" spans="1:29" s="242" customFormat="1" x14ac:dyDescent="0.2">
      <c r="A17">
        <v>2021</v>
      </c>
      <c r="B17">
        <v>10</v>
      </c>
      <c r="C17">
        <v>407</v>
      </c>
      <c r="D17">
        <v>628</v>
      </c>
      <c r="E17" s="49" t="s">
        <v>235</v>
      </c>
      <c r="F17" t="s">
        <v>236</v>
      </c>
      <c r="G17" s="152">
        <v>1.4999999999999999E-2</v>
      </c>
      <c r="H17">
        <v>6</v>
      </c>
      <c r="I17">
        <v>9</v>
      </c>
      <c r="J17">
        <v>9</v>
      </c>
      <c r="Q17">
        <v>24</v>
      </c>
      <c r="R17">
        <v>789</v>
      </c>
      <c r="S17">
        <v>2</v>
      </c>
      <c r="T17" s="158">
        <v>0.03</v>
      </c>
      <c r="U17" s="7"/>
      <c r="AC17" s="152"/>
    </row>
    <row r="18" spans="1:29" s="242" customFormat="1" x14ac:dyDescent="0.2">
      <c r="A18">
        <v>2021</v>
      </c>
      <c r="B18">
        <v>10</v>
      </c>
      <c r="C18">
        <v>165</v>
      </c>
      <c r="D18">
        <v>306</v>
      </c>
      <c r="E18" s="49" t="s">
        <v>120</v>
      </c>
      <c r="F18" t="s">
        <v>121</v>
      </c>
      <c r="G18" s="152">
        <v>0.02</v>
      </c>
      <c r="H18">
        <v>2</v>
      </c>
      <c r="I18">
        <v>6</v>
      </c>
      <c r="J18">
        <v>3</v>
      </c>
      <c r="K18">
        <v>2</v>
      </c>
      <c r="L18">
        <v>1</v>
      </c>
      <c r="Q18">
        <v>14</v>
      </c>
      <c r="R18">
        <v>154</v>
      </c>
      <c r="S18">
        <v>1</v>
      </c>
      <c r="T18" s="158">
        <v>9.0999999999999998E-2</v>
      </c>
      <c r="U18" s="7"/>
      <c r="AC18" s="152"/>
    </row>
    <row r="19" spans="1:29" s="242" customFormat="1" x14ac:dyDescent="0.2">
      <c r="A19">
        <v>2021</v>
      </c>
      <c r="B19">
        <v>10</v>
      </c>
      <c r="C19">
        <v>164</v>
      </c>
      <c r="D19">
        <v>652</v>
      </c>
      <c r="E19" s="49" t="s">
        <v>268</v>
      </c>
      <c r="F19" t="s">
        <v>269</v>
      </c>
      <c r="G19" s="152">
        <v>0.02</v>
      </c>
      <c r="H19">
        <v>2</v>
      </c>
      <c r="I19">
        <v>6</v>
      </c>
      <c r="J19">
        <v>3</v>
      </c>
      <c r="K19">
        <v>2</v>
      </c>
      <c r="L19">
        <v>1</v>
      </c>
      <c r="Q19">
        <v>14</v>
      </c>
      <c r="R19">
        <v>154</v>
      </c>
      <c r="S19">
        <v>1</v>
      </c>
      <c r="T19" s="158">
        <v>9.0999999999999998E-2</v>
      </c>
      <c r="U19" s="7"/>
      <c r="AC19" s="152"/>
    </row>
    <row r="20" spans="1:29" s="242" customFormat="1" x14ac:dyDescent="0.2">
      <c r="A20">
        <v>2021</v>
      </c>
      <c r="B20">
        <v>10</v>
      </c>
      <c r="C20">
        <v>384</v>
      </c>
      <c r="D20">
        <v>556</v>
      </c>
      <c r="E20" s="49" t="s">
        <v>123</v>
      </c>
      <c r="F20" t="s">
        <v>124</v>
      </c>
      <c r="G20" s="152">
        <v>1.4999999999999999E-2</v>
      </c>
      <c r="H20">
        <v>7</v>
      </c>
      <c r="I20">
        <v>8</v>
      </c>
      <c r="J20">
        <v>8</v>
      </c>
      <c r="K20">
        <v>2</v>
      </c>
      <c r="L20">
        <v>1</v>
      </c>
      <c r="Q20">
        <v>26</v>
      </c>
      <c r="R20">
        <v>986</v>
      </c>
      <c r="S20">
        <v>3</v>
      </c>
      <c r="T20" s="158">
        <v>2.5999999999999999E-2</v>
      </c>
      <c r="U20" s="7"/>
      <c r="AC20" s="152"/>
    </row>
    <row r="21" spans="1:29" s="242" customFormat="1" x14ac:dyDescent="0.2">
      <c r="A21">
        <v>2021</v>
      </c>
      <c r="B21">
        <v>10</v>
      </c>
      <c r="C21">
        <v>407</v>
      </c>
      <c r="D21">
        <v>627</v>
      </c>
      <c r="E21" s="49" t="s">
        <v>232</v>
      </c>
      <c r="F21" t="s">
        <v>233</v>
      </c>
      <c r="G21" s="152">
        <v>1.4999999999999999E-2</v>
      </c>
      <c r="H21">
        <v>6</v>
      </c>
      <c r="I21">
        <v>6</v>
      </c>
      <c r="J21">
        <v>11</v>
      </c>
      <c r="Q21">
        <v>23</v>
      </c>
      <c r="R21">
        <v>788</v>
      </c>
      <c r="S21">
        <v>2</v>
      </c>
      <c r="T21" s="158">
        <v>2.9000000000000001E-2</v>
      </c>
      <c r="U21" s="7"/>
      <c r="AC21" s="152"/>
    </row>
    <row r="22" spans="1:29" s="242" customFormat="1" x14ac:dyDescent="0.2">
      <c r="A22">
        <v>2021</v>
      </c>
      <c r="B22">
        <v>10</v>
      </c>
      <c r="C22">
        <v>212</v>
      </c>
      <c r="D22">
        <v>178</v>
      </c>
      <c r="E22" s="49" t="s">
        <v>213</v>
      </c>
      <c r="F22" t="s">
        <v>214</v>
      </c>
      <c r="G22" s="152">
        <v>1.4999999999999999E-2</v>
      </c>
      <c r="H22">
        <v>16</v>
      </c>
      <c r="I22">
        <v>27</v>
      </c>
      <c r="J22">
        <v>26</v>
      </c>
      <c r="Q22">
        <v>69</v>
      </c>
      <c r="R22">
        <v>2939</v>
      </c>
      <c r="S22">
        <v>3</v>
      </c>
      <c r="T22" s="158">
        <v>2.3E-2</v>
      </c>
      <c r="U22" s="7"/>
      <c r="AC22" s="152"/>
    </row>
    <row r="23" spans="1:29" s="242" customFormat="1" x14ac:dyDescent="0.2">
      <c r="A23">
        <v>2021</v>
      </c>
      <c r="B23">
        <v>10</v>
      </c>
      <c r="C23">
        <v>29</v>
      </c>
      <c r="D23">
        <v>81</v>
      </c>
      <c r="E23" s="49" t="s">
        <v>250</v>
      </c>
      <c r="F23" t="s">
        <v>251</v>
      </c>
      <c r="G23" s="152">
        <v>1.4999999999999999E-2</v>
      </c>
      <c r="H23">
        <v>2</v>
      </c>
      <c r="I23">
        <v>2</v>
      </c>
      <c r="J23">
        <v>8</v>
      </c>
      <c r="Q23">
        <v>12</v>
      </c>
      <c r="R23">
        <v>382</v>
      </c>
      <c r="S23">
        <v>1</v>
      </c>
      <c r="T23" s="158">
        <v>3.1E-2</v>
      </c>
      <c r="U23" s="7"/>
      <c r="AC23" s="152"/>
    </row>
    <row r="24" spans="1:29" s="242" customFormat="1" x14ac:dyDescent="0.2">
      <c r="A24">
        <v>2021</v>
      </c>
      <c r="B24">
        <v>10</v>
      </c>
      <c r="C24">
        <v>425</v>
      </c>
      <c r="D24">
        <v>674</v>
      </c>
      <c r="E24" s="49" t="s">
        <v>155</v>
      </c>
      <c r="F24" t="s">
        <v>156</v>
      </c>
      <c r="G24" s="152">
        <v>1.4999999999999999E-2</v>
      </c>
      <c r="H24">
        <v>13</v>
      </c>
      <c r="I24">
        <v>14</v>
      </c>
      <c r="J24">
        <v>8</v>
      </c>
      <c r="K24">
        <v>2</v>
      </c>
      <c r="L24">
        <v>8</v>
      </c>
      <c r="Q24">
        <v>45</v>
      </c>
      <c r="R24">
        <v>1410</v>
      </c>
      <c r="S24">
        <v>3</v>
      </c>
      <c r="T24" s="158">
        <v>3.2000000000000001E-2</v>
      </c>
      <c r="U24" s="7"/>
      <c r="AC24" s="152"/>
    </row>
    <row r="25" spans="1:29" s="242" customFormat="1" x14ac:dyDescent="0.2">
      <c r="A25">
        <v>2021</v>
      </c>
      <c r="B25">
        <v>10</v>
      </c>
      <c r="C25">
        <v>212</v>
      </c>
      <c r="D25">
        <v>140</v>
      </c>
      <c r="E25" s="49" t="s">
        <v>207</v>
      </c>
      <c r="F25" t="s">
        <v>208</v>
      </c>
      <c r="G25" s="152">
        <v>1.4999999999999999E-2</v>
      </c>
      <c r="H25">
        <v>14</v>
      </c>
      <c r="I25">
        <v>20</v>
      </c>
      <c r="J25">
        <v>23</v>
      </c>
      <c r="Q25">
        <v>57</v>
      </c>
      <c r="R25">
        <v>3032</v>
      </c>
      <c r="S25">
        <v>3</v>
      </c>
      <c r="T25" s="158">
        <v>1.9E-2</v>
      </c>
      <c r="U25" s="7"/>
      <c r="AC25" s="152"/>
    </row>
    <row r="26" spans="1:29" s="242" customFormat="1" x14ac:dyDescent="0.2">
      <c r="A26">
        <v>2021</v>
      </c>
      <c r="B26">
        <v>10</v>
      </c>
      <c r="C26">
        <v>47</v>
      </c>
      <c r="D26">
        <v>122</v>
      </c>
      <c r="E26" s="49" t="s">
        <v>158</v>
      </c>
      <c r="F26" t="s">
        <v>159</v>
      </c>
      <c r="G26" s="152">
        <v>1.4999999999999999E-2</v>
      </c>
      <c r="H26">
        <v>13</v>
      </c>
      <c r="I26">
        <v>21</v>
      </c>
      <c r="J26">
        <v>25</v>
      </c>
      <c r="K26">
        <v>4</v>
      </c>
      <c r="L26">
        <v>9</v>
      </c>
      <c r="Q26">
        <v>72</v>
      </c>
      <c r="R26">
        <v>3172</v>
      </c>
      <c r="S26">
        <v>5</v>
      </c>
      <c r="T26" s="158">
        <v>2.3E-2</v>
      </c>
      <c r="U26" s="7"/>
      <c r="AC26" s="152"/>
    </row>
    <row r="27" spans="1:29" s="242" customFormat="1" x14ac:dyDescent="0.2">
      <c r="A27">
        <v>2021</v>
      </c>
      <c r="B27">
        <v>10</v>
      </c>
      <c r="C27">
        <v>407</v>
      </c>
      <c r="D27">
        <v>629</v>
      </c>
      <c r="E27" s="49" t="s">
        <v>238</v>
      </c>
      <c r="F27" t="s">
        <v>239</v>
      </c>
      <c r="G27" s="152">
        <v>1.4999999999999999E-2</v>
      </c>
      <c r="H27">
        <v>6</v>
      </c>
      <c r="I27">
        <v>6</v>
      </c>
      <c r="J27">
        <v>11</v>
      </c>
      <c r="Q27">
        <v>23</v>
      </c>
      <c r="R27">
        <v>788</v>
      </c>
      <c r="S27">
        <v>2</v>
      </c>
      <c r="T27" s="158">
        <v>2.9000000000000001E-2</v>
      </c>
      <c r="U27" s="7"/>
    </row>
    <row r="28" spans="1:29" s="242" customFormat="1" x14ac:dyDescent="0.2">
      <c r="A28">
        <v>2021</v>
      </c>
      <c r="B28">
        <v>10</v>
      </c>
      <c r="C28">
        <v>407</v>
      </c>
      <c r="D28">
        <v>630</v>
      </c>
      <c r="E28" s="49" t="s">
        <v>241</v>
      </c>
      <c r="F28" t="s">
        <v>242</v>
      </c>
      <c r="G28" s="152">
        <v>1.4999999999999999E-2</v>
      </c>
      <c r="H28">
        <v>6</v>
      </c>
      <c r="I28">
        <v>11</v>
      </c>
      <c r="J28">
        <v>21</v>
      </c>
      <c r="Q28">
        <v>38</v>
      </c>
      <c r="R28">
        <v>803</v>
      </c>
      <c r="S28">
        <v>2</v>
      </c>
      <c r="T28" s="158">
        <v>4.7E-2</v>
      </c>
      <c r="U28" s="7"/>
    </row>
    <row r="29" spans="1:29" s="242" customFormat="1" x14ac:dyDescent="0.2">
      <c r="A29">
        <v>2021</v>
      </c>
      <c r="B29">
        <v>10</v>
      </c>
      <c r="C29">
        <v>423</v>
      </c>
      <c r="D29">
        <v>669</v>
      </c>
      <c r="E29" s="49" t="s">
        <v>138</v>
      </c>
      <c r="F29" t="s">
        <v>139</v>
      </c>
      <c r="G29" s="152">
        <v>1.4999999999999999E-2</v>
      </c>
      <c r="H29">
        <v>5</v>
      </c>
      <c r="I29">
        <v>10</v>
      </c>
      <c r="J29">
        <v>8</v>
      </c>
      <c r="K29">
        <v>5</v>
      </c>
      <c r="L29">
        <v>2</v>
      </c>
      <c r="Q29">
        <v>29</v>
      </c>
      <c r="R29">
        <v>413</v>
      </c>
      <c r="S29">
        <v>4</v>
      </c>
      <c r="T29" s="158">
        <v>7.0000000000000007E-2</v>
      </c>
      <c r="U29" s="7"/>
    </row>
    <row r="30" spans="1:29" s="242" customFormat="1" x14ac:dyDescent="0.2">
      <c r="A30">
        <v>2021</v>
      </c>
      <c r="B30">
        <v>10</v>
      </c>
      <c r="C30">
        <v>417</v>
      </c>
      <c r="D30">
        <v>660</v>
      </c>
      <c r="E30" s="49" t="s">
        <v>201</v>
      </c>
      <c r="F30" t="s">
        <v>202</v>
      </c>
      <c r="G30" s="152">
        <v>1.4999999999999999E-2</v>
      </c>
      <c r="H30">
        <v>7</v>
      </c>
      <c r="I30">
        <v>8</v>
      </c>
      <c r="J30">
        <v>11</v>
      </c>
      <c r="K30">
        <v>0</v>
      </c>
      <c r="L30">
        <v>2</v>
      </c>
      <c r="Q30">
        <v>29</v>
      </c>
      <c r="R30">
        <v>1541</v>
      </c>
      <c r="S30">
        <v>5</v>
      </c>
      <c r="T30" s="158">
        <v>1.9E-2</v>
      </c>
      <c r="U30" s="7"/>
    </row>
    <row r="31" spans="1:29" s="242" customFormat="1" x14ac:dyDescent="0.2">
      <c r="E31" s="49"/>
      <c r="G31" s="152"/>
      <c r="T31" s="158"/>
      <c r="U31" s="7"/>
    </row>
    <row r="32" spans="1:29" s="242" customFormat="1" x14ac:dyDescent="0.2">
      <c r="E32" s="49"/>
      <c r="G32" s="152"/>
      <c r="T32" s="158"/>
      <c r="U32" s="7"/>
    </row>
    <row r="33" spans="5:21" s="242" customFormat="1" x14ac:dyDescent="0.2">
      <c r="E33" s="49"/>
      <c r="G33" s="152"/>
      <c r="T33" s="158"/>
      <c r="U33" s="7"/>
    </row>
    <row r="34" spans="5:21" s="242" customFormat="1" x14ac:dyDescent="0.2">
      <c r="E34" s="49"/>
      <c r="G34" s="152"/>
      <c r="T34" s="158"/>
      <c r="U34" s="7"/>
    </row>
    <row r="35" spans="5:21" s="242" customFormat="1" x14ac:dyDescent="0.2">
      <c r="E35" s="49"/>
      <c r="G35" s="152"/>
      <c r="T35" s="158"/>
      <c r="U35" s="7"/>
    </row>
    <row r="36" spans="5:21" s="242" customFormat="1" x14ac:dyDescent="0.2">
      <c r="E36" s="49"/>
      <c r="G36" s="152"/>
      <c r="T36" s="158"/>
      <c r="U36" s="7"/>
    </row>
    <row r="37" spans="5:21" s="242" customFormat="1" x14ac:dyDescent="0.2">
      <c r="E37" s="49"/>
      <c r="G37" s="152"/>
      <c r="T37" s="158"/>
      <c r="U37" s="7"/>
    </row>
    <row r="38" spans="5:21" s="242" customFormat="1" x14ac:dyDescent="0.2">
      <c r="E38" s="49"/>
      <c r="G38" s="152"/>
      <c r="T38" s="158"/>
      <c r="U38" s="7"/>
    </row>
    <row r="39" spans="5:21" x14ac:dyDescent="0.2">
      <c r="E39" s="11"/>
      <c r="T39" s="158"/>
    </row>
    <row r="40" spans="5:21" x14ac:dyDescent="0.2">
      <c r="E40" s="11"/>
      <c r="T40" s="158"/>
    </row>
    <row r="41" spans="5:21" x14ac:dyDescent="0.2">
      <c r="E41" s="11"/>
      <c r="T41" s="158"/>
    </row>
    <row r="42" spans="5:21" x14ac:dyDescent="0.2">
      <c r="E42" s="11"/>
      <c r="T42" s="158"/>
    </row>
    <row r="43" spans="5:21" x14ac:dyDescent="0.2">
      <c r="E43" s="11"/>
      <c r="T43" s="158"/>
    </row>
    <row r="44" spans="5:21" x14ac:dyDescent="0.2">
      <c r="E44" s="11"/>
      <c r="T44" s="158"/>
    </row>
    <row r="45" spans="5:21" x14ac:dyDescent="0.2">
      <c r="E45" s="11"/>
      <c r="T45" s="158"/>
    </row>
    <row r="46" spans="5:21" x14ac:dyDescent="0.2">
      <c r="E46" s="11"/>
      <c r="T46" s="158"/>
    </row>
    <row r="47" spans="5:21" x14ac:dyDescent="0.2">
      <c r="E47" s="11"/>
      <c r="T47" s="158"/>
    </row>
    <row r="48" spans="5:21" x14ac:dyDescent="0.2">
      <c r="E48" s="11"/>
      <c r="T48" s="158"/>
    </row>
    <row r="49" spans="5:20" x14ac:dyDescent="0.2">
      <c r="E49" s="11"/>
      <c r="T49" s="158"/>
    </row>
    <row r="50" spans="5:20" x14ac:dyDescent="0.2">
      <c r="E50" s="11"/>
      <c r="T50" s="158"/>
    </row>
    <row r="51" spans="5:20" x14ac:dyDescent="0.2">
      <c r="E51" s="11"/>
      <c r="T51" s="158"/>
    </row>
    <row r="52" spans="5:20" x14ac:dyDescent="0.2">
      <c r="E52" s="11"/>
      <c r="T52" s="12"/>
    </row>
    <row r="53" spans="5:20" x14ac:dyDescent="0.2">
      <c r="E53" s="11"/>
      <c r="T53" s="12"/>
    </row>
    <row r="54" spans="5:20" x14ac:dyDescent="0.2">
      <c r="E54" s="11"/>
      <c r="T54" s="12"/>
    </row>
    <row r="55" spans="5:20" x14ac:dyDescent="0.2">
      <c r="E55" s="11"/>
      <c r="T55" s="12"/>
    </row>
    <row r="56" spans="5:20" x14ac:dyDescent="0.2">
      <c r="E56" s="11"/>
      <c r="T56" s="12"/>
    </row>
    <row r="57" spans="5:20" x14ac:dyDescent="0.2">
      <c r="E57" s="11"/>
      <c r="T57" s="12"/>
    </row>
    <row r="58" spans="5:20" x14ac:dyDescent="0.2">
      <c r="E58" s="11"/>
      <c r="T58" s="12"/>
    </row>
    <row r="59" spans="5:20" x14ac:dyDescent="0.2">
      <c r="E59" s="11"/>
      <c r="T59" s="12"/>
    </row>
    <row r="60" spans="5:20" x14ac:dyDescent="0.2">
      <c r="E60" s="11"/>
      <c r="T60" s="12"/>
    </row>
    <row r="61" spans="5:20" x14ac:dyDescent="0.2">
      <c r="E61" s="11"/>
      <c r="T61" s="12"/>
    </row>
    <row r="62" spans="5:20" x14ac:dyDescent="0.2">
      <c r="E62" s="11"/>
      <c r="T62" s="12"/>
    </row>
    <row r="63" spans="5:20" x14ac:dyDescent="0.2">
      <c r="E63" s="11"/>
      <c r="T63" s="12"/>
    </row>
    <row r="64" spans="5:20" x14ac:dyDescent="0.2">
      <c r="E64" s="11"/>
      <c r="T64" s="12"/>
    </row>
    <row r="65" spans="5:20" x14ac:dyDescent="0.2">
      <c r="E65" s="11"/>
      <c r="T65" s="12"/>
    </row>
    <row r="66" spans="5:20" x14ac:dyDescent="0.2">
      <c r="E66" s="11"/>
      <c r="T66" s="12"/>
    </row>
    <row r="67" spans="5:20" x14ac:dyDescent="0.2">
      <c r="E67" s="11"/>
      <c r="T67" s="12"/>
    </row>
    <row r="68" spans="5:20" x14ac:dyDescent="0.2">
      <c r="E68" s="11"/>
      <c r="T68" s="12"/>
    </row>
    <row r="69" spans="5:20" x14ac:dyDescent="0.2">
      <c r="E69" s="11"/>
      <c r="T69" s="12"/>
    </row>
    <row r="70" spans="5:20" x14ac:dyDescent="0.2">
      <c r="E70" s="11"/>
      <c r="T70" s="12"/>
    </row>
    <row r="71" spans="5:20" x14ac:dyDescent="0.2">
      <c r="E71" s="11"/>
      <c r="T71" s="12"/>
    </row>
    <row r="72" spans="5:20" ht="15.75" customHeight="1" thickBot="1" x14ac:dyDescent="0.25">
      <c r="E72" s="239"/>
      <c r="F72" s="236"/>
      <c r="G72" s="236"/>
      <c r="Q72" s="236"/>
      <c r="R72" s="236"/>
      <c r="S72" s="236"/>
      <c r="T72" s="240"/>
    </row>
  </sheetData>
  <autoFilter ref="A14:AD14" xr:uid="{00000000-0009-0000-0000-000009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900-000000000000}"/>
  </hyperlink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R3" sqref="R3"/>
    </sheetView>
  </sheetViews>
  <sheetFormatPr defaultRowHeight="14.25" x14ac:dyDescent="0.2"/>
  <cols>
    <col min="1" max="1" width="5" style="235" hidden="1" customWidth="1"/>
    <col min="2" max="2" width="6.875" style="235" hidden="1" customWidth="1"/>
    <col min="3" max="3" width="11.25" style="235" customWidth="1"/>
    <col min="4" max="15" width="11.25" style="224" hidden="1" customWidth="1"/>
    <col min="16" max="21" width="11.25" style="224" customWidth="1"/>
  </cols>
  <sheetData>
    <row r="1" spans="1:30" x14ac:dyDescent="0.2">
      <c r="C1" s="242" t="s">
        <v>270</v>
      </c>
      <c r="P1" s="242" t="s">
        <v>483</v>
      </c>
      <c r="Q1" s="224" t="s">
        <v>272</v>
      </c>
      <c r="R1" s="224">
        <f>B3</f>
        <v>10</v>
      </c>
      <c r="S1" s="224" t="s">
        <v>86</v>
      </c>
      <c r="T1" s="224">
        <f>A3</f>
        <v>2021</v>
      </c>
      <c r="W1" s="224"/>
      <c r="X1" s="66" t="s">
        <v>80</v>
      </c>
      <c r="Y1" s="224"/>
      <c r="Z1" s="224"/>
      <c r="AA1" s="224"/>
      <c r="AB1" s="224"/>
      <c r="AC1" s="224"/>
      <c r="AD1" s="224"/>
    </row>
    <row r="2" spans="1:30" ht="45" customHeight="1" x14ac:dyDescent="0.2">
      <c r="A2" s="5" t="s">
        <v>87</v>
      </c>
      <c r="B2" s="5" t="s">
        <v>88</v>
      </c>
      <c r="C2" s="5" t="s">
        <v>484</v>
      </c>
      <c r="D2" s="4" t="s">
        <v>485</v>
      </c>
      <c r="E2" s="4" t="s">
        <v>486</v>
      </c>
      <c r="F2" s="4" t="s">
        <v>487</v>
      </c>
      <c r="G2" s="4" t="s">
        <v>405</v>
      </c>
      <c r="H2" s="4" t="s">
        <v>406</v>
      </c>
      <c r="I2" s="4" t="s">
        <v>407</v>
      </c>
      <c r="J2" s="4" t="s">
        <v>408</v>
      </c>
      <c r="K2" s="4" t="s">
        <v>409</v>
      </c>
      <c r="L2" s="4" t="s">
        <v>410</v>
      </c>
      <c r="M2" s="4" t="s">
        <v>411</v>
      </c>
      <c r="N2" s="4" t="s">
        <v>412</v>
      </c>
      <c r="O2" s="4" t="s">
        <v>413</v>
      </c>
      <c r="P2" s="4" t="s">
        <v>415</v>
      </c>
      <c r="Q2" s="4" t="s">
        <v>488</v>
      </c>
      <c r="R2" s="4" t="s">
        <v>296</v>
      </c>
      <c r="S2" s="4" t="s">
        <v>297</v>
      </c>
      <c r="T2" s="4" t="s">
        <v>298</v>
      </c>
      <c r="U2" s="4" t="s">
        <v>299</v>
      </c>
      <c r="V2" s="4" t="s">
        <v>418</v>
      </c>
      <c r="W2" s="17" t="s">
        <v>422</v>
      </c>
    </row>
    <row r="3" spans="1:30" ht="15" customHeight="1" x14ac:dyDescent="0.2">
      <c r="A3">
        <v>2021</v>
      </c>
      <c r="B3">
        <v>10</v>
      </c>
      <c r="C3" s="277">
        <v>44469</v>
      </c>
      <c r="D3">
        <v>337</v>
      </c>
      <c r="E3">
        <v>62</v>
      </c>
      <c r="F3">
        <v>138</v>
      </c>
      <c r="G3">
        <v>66</v>
      </c>
      <c r="H3">
        <v>96</v>
      </c>
      <c r="I3">
        <v>136</v>
      </c>
      <c r="J3">
        <v>12</v>
      </c>
      <c r="K3">
        <v>5</v>
      </c>
      <c r="P3">
        <v>312</v>
      </c>
      <c r="Q3">
        <v>12930</v>
      </c>
      <c r="R3">
        <v>2.4</v>
      </c>
      <c r="S3">
        <v>113.1</v>
      </c>
      <c r="T3">
        <v>2.6</v>
      </c>
      <c r="U3">
        <v>117</v>
      </c>
      <c r="V3">
        <v>7.1879999999999997</v>
      </c>
      <c r="W3" s="157">
        <f t="shared" ref="W3:W21" si="0">IFERROR(P3/Q3,"")</f>
        <v>2.4129930394431554E-2</v>
      </c>
    </row>
    <row r="4" spans="1:30" x14ac:dyDescent="0.2">
      <c r="A4">
        <v>2021</v>
      </c>
      <c r="B4">
        <v>10</v>
      </c>
      <c r="C4" s="277">
        <v>44472</v>
      </c>
      <c r="D4">
        <v>309.5</v>
      </c>
      <c r="E4">
        <v>57</v>
      </c>
      <c r="F4">
        <v>144</v>
      </c>
      <c r="G4">
        <v>50</v>
      </c>
      <c r="H4">
        <v>66</v>
      </c>
      <c r="I4">
        <v>66</v>
      </c>
      <c r="J4">
        <v>0</v>
      </c>
      <c r="K4">
        <v>0</v>
      </c>
      <c r="P4">
        <v>181</v>
      </c>
      <c r="Q4">
        <v>14893</v>
      </c>
      <c r="R4">
        <v>1.5</v>
      </c>
      <c r="S4">
        <v>117.2</v>
      </c>
      <c r="T4">
        <v>1.6</v>
      </c>
      <c r="U4">
        <v>121.9</v>
      </c>
      <c r="V4">
        <v>3.4710000000000001</v>
      </c>
      <c r="W4" s="157">
        <f t="shared" si="0"/>
        <v>1.2153360639226483E-2</v>
      </c>
    </row>
    <row r="5" spans="1:30" x14ac:dyDescent="0.2">
      <c r="A5">
        <v>2021</v>
      </c>
      <c r="B5">
        <v>10</v>
      </c>
      <c r="C5" s="277">
        <v>44473</v>
      </c>
      <c r="D5">
        <v>243.9</v>
      </c>
      <c r="E5">
        <v>74</v>
      </c>
      <c r="F5">
        <v>138</v>
      </c>
      <c r="G5">
        <v>54</v>
      </c>
      <c r="H5">
        <v>80</v>
      </c>
      <c r="I5">
        <v>67</v>
      </c>
      <c r="J5">
        <v>1</v>
      </c>
      <c r="P5">
        <v>200</v>
      </c>
      <c r="Q5">
        <v>20810</v>
      </c>
      <c r="R5">
        <v>1.9</v>
      </c>
      <c r="S5">
        <v>215.9</v>
      </c>
      <c r="T5">
        <v>2</v>
      </c>
      <c r="U5">
        <v>213.2</v>
      </c>
      <c r="V5">
        <v>2.59</v>
      </c>
      <c r="W5" s="157">
        <f t="shared" si="0"/>
        <v>9.6107640557424323E-3</v>
      </c>
    </row>
    <row r="6" spans="1:30" x14ac:dyDescent="0.2">
      <c r="A6">
        <v>2021</v>
      </c>
      <c r="B6">
        <v>10</v>
      </c>
      <c r="C6" s="277">
        <v>44474</v>
      </c>
      <c r="D6">
        <v>238.4</v>
      </c>
      <c r="E6">
        <v>79</v>
      </c>
      <c r="F6">
        <v>129</v>
      </c>
      <c r="G6">
        <v>74</v>
      </c>
      <c r="H6">
        <v>92</v>
      </c>
      <c r="I6">
        <v>117</v>
      </c>
      <c r="J6">
        <v>7</v>
      </c>
      <c r="K6">
        <v>10</v>
      </c>
      <c r="P6">
        <v>294</v>
      </c>
      <c r="Q6">
        <v>26253</v>
      </c>
      <c r="R6">
        <v>2.8</v>
      </c>
      <c r="S6">
        <v>244.7</v>
      </c>
      <c r="T6">
        <v>2.8</v>
      </c>
      <c r="U6">
        <v>246.7</v>
      </c>
      <c r="V6">
        <v>3.8959999999999999</v>
      </c>
      <c r="W6" s="157">
        <f t="shared" si="0"/>
        <v>1.1198720146268997E-2</v>
      </c>
    </row>
    <row r="7" spans="1:30" x14ac:dyDescent="0.2">
      <c r="A7">
        <v>2021</v>
      </c>
      <c r="B7">
        <v>10</v>
      </c>
      <c r="C7" s="277">
        <v>44475</v>
      </c>
      <c r="D7">
        <v>235.7</v>
      </c>
      <c r="E7">
        <v>77</v>
      </c>
      <c r="F7">
        <v>136</v>
      </c>
      <c r="G7">
        <v>57</v>
      </c>
      <c r="H7">
        <v>64</v>
      </c>
      <c r="I7">
        <v>85</v>
      </c>
      <c r="J7">
        <v>2</v>
      </c>
      <c r="K7">
        <v>11</v>
      </c>
      <c r="N7">
        <v>1</v>
      </c>
      <c r="P7">
        <v>213</v>
      </c>
      <c r="Q7">
        <v>26399</v>
      </c>
      <c r="R7">
        <v>2</v>
      </c>
      <c r="S7">
        <v>254.1</v>
      </c>
      <c r="T7">
        <v>2.1</v>
      </c>
      <c r="U7">
        <v>242.9</v>
      </c>
      <c r="V7">
        <v>3.0289999999999999</v>
      </c>
      <c r="W7" s="157">
        <f t="shared" si="0"/>
        <v>8.0684874427061626E-3</v>
      </c>
    </row>
    <row r="8" spans="1:30" x14ac:dyDescent="0.2">
      <c r="A8">
        <v>2021</v>
      </c>
      <c r="B8">
        <v>10</v>
      </c>
      <c r="C8" s="277">
        <v>44479</v>
      </c>
      <c r="D8">
        <v>196.5</v>
      </c>
      <c r="E8">
        <v>99</v>
      </c>
      <c r="F8">
        <v>124</v>
      </c>
      <c r="G8">
        <v>67</v>
      </c>
      <c r="H8">
        <v>70</v>
      </c>
      <c r="I8">
        <v>95</v>
      </c>
      <c r="J8">
        <v>29</v>
      </c>
      <c r="K8">
        <v>89</v>
      </c>
      <c r="P8">
        <v>347</v>
      </c>
      <c r="Q8">
        <v>18204</v>
      </c>
      <c r="R8">
        <v>2.6</v>
      </c>
      <c r="S8">
        <v>147</v>
      </c>
      <c r="T8">
        <v>2.7</v>
      </c>
      <c r="U8">
        <v>153.9</v>
      </c>
      <c r="V8">
        <v>3.8149999999999999</v>
      </c>
      <c r="W8" s="157">
        <f t="shared" si="0"/>
        <v>1.906174467150077E-2</v>
      </c>
    </row>
    <row r="9" spans="1:30" x14ac:dyDescent="0.2">
      <c r="A9">
        <v>2021</v>
      </c>
      <c r="B9">
        <v>10</v>
      </c>
      <c r="C9" s="277">
        <v>44480</v>
      </c>
      <c r="D9">
        <v>259.2</v>
      </c>
      <c r="E9">
        <v>93</v>
      </c>
      <c r="F9">
        <v>125</v>
      </c>
      <c r="G9">
        <v>80</v>
      </c>
      <c r="H9">
        <v>95</v>
      </c>
      <c r="I9">
        <v>104</v>
      </c>
      <c r="J9">
        <v>51</v>
      </c>
      <c r="K9">
        <v>18</v>
      </c>
      <c r="P9">
        <v>335</v>
      </c>
      <c r="Q9">
        <v>48555</v>
      </c>
      <c r="R9">
        <v>1.6</v>
      </c>
      <c r="S9">
        <v>335.9</v>
      </c>
      <c r="T9">
        <v>1.8</v>
      </c>
      <c r="U9">
        <v>337.3</v>
      </c>
      <c r="V9">
        <v>3.3959999999999999</v>
      </c>
      <c r="W9" s="157">
        <f t="shared" si="0"/>
        <v>6.8993924415611165E-3</v>
      </c>
    </row>
    <row r="10" spans="1:30" x14ac:dyDescent="0.2">
      <c r="A10">
        <v>2021</v>
      </c>
      <c r="B10">
        <v>10</v>
      </c>
      <c r="C10" s="277">
        <v>44481</v>
      </c>
      <c r="D10">
        <v>392.5</v>
      </c>
      <c r="E10">
        <v>54</v>
      </c>
      <c r="F10">
        <v>149</v>
      </c>
      <c r="G10">
        <v>37</v>
      </c>
      <c r="H10">
        <v>82</v>
      </c>
      <c r="I10">
        <v>59</v>
      </c>
      <c r="J10">
        <v>29</v>
      </c>
      <c r="K10">
        <v>13</v>
      </c>
      <c r="P10">
        <v>205</v>
      </c>
      <c r="Q10">
        <v>15760</v>
      </c>
      <c r="R10">
        <v>1.6</v>
      </c>
      <c r="S10">
        <v>97.8</v>
      </c>
      <c r="T10">
        <v>0.8</v>
      </c>
      <c r="U10">
        <v>69.599999999999994</v>
      </c>
      <c r="V10">
        <v>4.2560000000000002</v>
      </c>
      <c r="W10" s="157">
        <f t="shared" si="0"/>
        <v>1.300761421319797E-2</v>
      </c>
    </row>
    <row r="11" spans="1:30" x14ac:dyDescent="0.2">
      <c r="C11" s="277"/>
      <c r="W11" s="157" t="str">
        <f t="shared" si="0"/>
        <v/>
      </c>
    </row>
    <row r="12" spans="1:30" x14ac:dyDescent="0.2">
      <c r="C12" s="277"/>
      <c r="W12" s="157" t="str">
        <f t="shared" si="0"/>
        <v/>
      </c>
    </row>
    <row r="13" spans="1:30" x14ac:dyDescent="0.2">
      <c r="C13" s="277"/>
      <c r="W13" s="157" t="str">
        <f t="shared" si="0"/>
        <v/>
      </c>
    </row>
    <row r="14" spans="1:30" x14ac:dyDescent="0.2">
      <c r="C14" s="277"/>
      <c r="W14" s="157" t="str">
        <f t="shared" si="0"/>
        <v/>
      </c>
    </row>
    <row r="15" spans="1:30" x14ac:dyDescent="0.2">
      <c r="C15" s="277"/>
      <c r="W15" s="157" t="str">
        <f t="shared" si="0"/>
        <v/>
      </c>
    </row>
    <row r="16" spans="1:30" x14ac:dyDescent="0.2">
      <c r="C16" s="277"/>
      <c r="W16" s="157" t="str">
        <f t="shared" si="0"/>
        <v/>
      </c>
    </row>
    <row r="17" spans="3:23" x14ac:dyDescent="0.2">
      <c r="C17" s="277"/>
      <c r="W17" s="157" t="str">
        <f t="shared" si="0"/>
        <v/>
      </c>
    </row>
    <row r="18" spans="3:23" x14ac:dyDescent="0.2">
      <c r="C18" s="277"/>
      <c r="W18" s="157" t="str">
        <f t="shared" si="0"/>
        <v/>
      </c>
    </row>
    <row r="19" spans="3:23" x14ac:dyDescent="0.2">
      <c r="C19" s="277"/>
      <c r="W19" s="157" t="str">
        <f t="shared" si="0"/>
        <v/>
      </c>
    </row>
    <row r="20" spans="3:23" x14ac:dyDescent="0.2">
      <c r="C20" s="277"/>
      <c r="W20" s="157" t="str">
        <f t="shared" si="0"/>
        <v/>
      </c>
    </row>
    <row r="21" spans="3:23" x14ac:dyDescent="0.2">
      <c r="C21" s="277"/>
      <c r="W21" s="157" t="str">
        <f t="shared" si="0"/>
        <v/>
      </c>
    </row>
    <row r="22" spans="3:23" x14ac:dyDescent="0.2">
      <c r="W22" s="157"/>
    </row>
    <row r="23" spans="3:23" x14ac:dyDescent="0.2">
      <c r="W23" s="157"/>
    </row>
    <row r="24" spans="3:23" x14ac:dyDescent="0.2">
      <c r="W24" s="157"/>
    </row>
    <row r="25" spans="3:23" x14ac:dyDescent="0.2">
      <c r="W25" s="157"/>
    </row>
    <row r="26" spans="3:23" x14ac:dyDescent="0.2">
      <c r="W26" s="157"/>
    </row>
    <row r="27" spans="3:23" x14ac:dyDescent="0.2">
      <c r="W27" s="157"/>
    </row>
    <row r="28" spans="3:23" x14ac:dyDescent="0.2">
      <c r="W28" s="157"/>
    </row>
    <row r="29" spans="3:23" x14ac:dyDescent="0.2">
      <c r="W29" s="157"/>
    </row>
    <row r="30" spans="3:23" x14ac:dyDescent="0.2">
      <c r="W30" s="157"/>
    </row>
    <row r="31" spans="3:23" x14ac:dyDescent="0.2">
      <c r="W31" s="157"/>
    </row>
    <row r="32" spans="3:23" x14ac:dyDescent="0.2">
      <c r="W32" s="157"/>
    </row>
    <row r="33" spans="23:23" x14ac:dyDescent="0.2">
      <c r="W33" s="157"/>
    </row>
    <row r="34" spans="23:23" x14ac:dyDescent="0.2">
      <c r="W34" s="157"/>
    </row>
    <row r="35" spans="23:23" x14ac:dyDescent="0.2">
      <c r="W35" s="157"/>
    </row>
    <row r="36" spans="23:23" x14ac:dyDescent="0.2">
      <c r="W36" s="157"/>
    </row>
    <row r="37" spans="23:23" x14ac:dyDescent="0.2">
      <c r="W37" s="157"/>
    </row>
    <row r="38" spans="23:23" x14ac:dyDescent="0.2">
      <c r="W38" s="157"/>
    </row>
    <row r="39" spans="23:23" x14ac:dyDescent="0.2">
      <c r="W39" s="157"/>
    </row>
    <row r="40" spans="23:23" x14ac:dyDescent="0.2">
      <c r="W40" s="157"/>
    </row>
    <row r="41" spans="23:23" x14ac:dyDescent="0.2">
      <c r="W41" s="157"/>
    </row>
    <row r="42" spans="23:23" x14ac:dyDescent="0.2">
      <c r="W42" s="157"/>
    </row>
    <row r="43" spans="23:23" x14ac:dyDescent="0.2">
      <c r="W43" s="157"/>
    </row>
    <row r="44" spans="23:23" x14ac:dyDescent="0.2">
      <c r="W44" s="157"/>
    </row>
    <row r="45" spans="23:23" x14ac:dyDescent="0.2">
      <c r="W45" s="157"/>
    </row>
    <row r="46" spans="23:23" x14ac:dyDescent="0.2">
      <c r="W46" s="157"/>
    </row>
    <row r="47" spans="23:23" x14ac:dyDescent="0.2">
      <c r="W47" s="157"/>
    </row>
    <row r="48" spans="23:23" x14ac:dyDescent="0.2">
      <c r="W48" s="157"/>
    </row>
    <row r="49" spans="23:23" x14ac:dyDescent="0.2">
      <c r="W49" s="157"/>
    </row>
    <row r="50" spans="23:23" x14ac:dyDescent="0.2">
      <c r="W50" s="157"/>
    </row>
    <row r="51" spans="23:23" x14ac:dyDescent="0.2">
      <c r="W51" s="157"/>
    </row>
    <row r="52" spans="23:23" x14ac:dyDescent="0.2">
      <c r="W52" s="157"/>
    </row>
    <row r="53" spans="23:23" x14ac:dyDescent="0.2">
      <c r="W53" s="157"/>
    </row>
    <row r="54" spans="23:23" x14ac:dyDescent="0.2">
      <c r="W54" s="157"/>
    </row>
    <row r="55" spans="23:23" x14ac:dyDescent="0.2">
      <c r="W55" s="157"/>
    </row>
    <row r="56" spans="23:23" x14ac:dyDescent="0.2">
      <c r="W56" s="157"/>
    </row>
    <row r="57" spans="23:23" x14ac:dyDescent="0.2">
      <c r="W57" s="157"/>
    </row>
    <row r="58" spans="23:23" x14ac:dyDescent="0.2">
      <c r="W58" s="157"/>
    </row>
    <row r="59" spans="23:23" x14ac:dyDescent="0.2">
      <c r="W59" s="157"/>
    </row>
    <row r="60" spans="23:23" x14ac:dyDescent="0.2">
      <c r="W60" s="157"/>
    </row>
    <row r="61" spans="23:23" x14ac:dyDescent="0.2">
      <c r="W61" s="157"/>
    </row>
    <row r="62" spans="23:23" x14ac:dyDescent="0.2">
      <c r="W62" s="157"/>
    </row>
    <row r="63" spans="23:23" x14ac:dyDescent="0.2">
      <c r="W63" s="157"/>
    </row>
    <row r="64" spans="23:23" x14ac:dyDescent="0.2">
      <c r="W64" s="157"/>
    </row>
    <row r="65" spans="23:23" x14ac:dyDescent="0.2">
      <c r="W65" s="157"/>
    </row>
    <row r="66" spans="23:23" x14ac:dyDescent="0.2">
      <c r="W66" s="157"/>
    </row>
    <row r="67" spans="23:23" x14ac:dyDescent="0.2">
      <c r="W67" s="157"/>
    </row>
    <row r="68" spans="23:23" x14ac:dyDescent="0.2">
      <c r="W68" s="157"/>
    </row>
    <row r="69" spans="23:23" x14ac:dyDescent="0.2">
      <c r="W69" s="157"/>
    </row>
    <row r="70" spans="23:23" x14ac:dyDescent="0.2">
      <c r="W70" s="157"/>
    </row>
    <row r="71" spans="23:23" x14ac:dyDescent="0.2">
      <c r="W71" s="157"/>
    </row>
    <row r="72" spans="23:23" x14ac:dyDescent="0.2">
      <c r="W72" s="157"/>
    </row>
    <row r="73" spans="23:23" x14ac:dyDescent="0.2">
      <c r="W73" s="157"/>
    </row>
    <row r="74" spans="23:23" x14ac:dyDescent="0.2">
      <c r="W74" s="157"/>
    </row>
    <row r="75" spans="23:23" x14ac:dyDescent="0.2">
      <c r="W75" s="157"/>
    </row>
    <row r="76" spans="23:23" x14ac:dyDescent="0.2">
      <c r="W76" s="157" t="str">
        <f t="shared" ref="W76:W119" si="1">IFERROR(P76/Q76,"")</f>
        <v/>
      </c>
    </row>
    <row r="77" spans="23:23" x14ac:dyDescent="0.2">
      <c r="W77" s="157" t="str">
        <f t="shared" si="1"/>
        <v/>
      </c>
    </row>
    <row r="78" spans="23:23" x14ac:dyDescent="0.2">
      <c r="W78" s="157" t="str">
        <f t="shared" si="1"/>
        <v/>
      </c>
    </row>
    <row r="79" spans="23:23" x14ac:dyDescent="0.2">
      <c r="W79" s="157" t="str">
        <f t="shared" si="1"/>
        <v/>
      </c>
    </row>
    <row r="80" spans="23:23" x14ac:dyDescent="0.2">
      <c r="W80" s="157" t="str">
        <f t="shared" si="1"/>
        <v/>
      </c>
    </row>
    <row r="81" spans="23:23" x14ac:dyDescent="0.2">
      <c r="W81" s="157" t="str">
        <f t="shared" si="1"/>
        <v/>
      </c>
    </row>
    <row r="82" spans="23:23" x14ac:dyDescent="0.2">
      <c r="W82" s="157" t="str">
        <f t="shared" si="1"/>
        <v/>
      </c>
    </row>
    <row r="83" spans="23:23" x14ac:dyDescent="0.2">
      <c r="W83" s="157" t="str">
        <f t="shared" si="1"/>
        <v/>
      </c>
    </row>
    <row r="84" spans="23:23" x14ac:dyDescent="0.2">
      <c r="W84" s="157" t="str">
        <f t="shared" si="1"/>
        <v/>
      </c>
    </row>
    <row r="85" spans="23:23" x14ac:dyDescent="0.2">
      <c r="W85" s="157" t="str">
        <f t="shared" si="1"/>
        <v/>
      </c>
    </row>
    <row r="86" spans="23:23" x14ac:dyDescent="0.2">
      <c r="W86" s="157" t="str">
        <f t="shared" si="1"/>
        <v/>
      </c>
    </row>
    <row r="87" spans="23:23" x14ac:dyDescent="0.2">
      <c r="W87" s="157" t="str">
        <f t="shared" si="1"/>
        <v/>
      </c>
    </row>
    <row r="88" spans="23:23" x14ac:dyDescent="0.2">
      <c r="W88" s="157" t="str">
        <f t="shared" si="1"/>
        <v/>
      </c>
    </row>
    <row r="89" spans="23:23" x14ac:dyDescent="0.2">
      <c r="W89" s="157" t="str">
        <f t="shared" si="1"/>
        <v/>
      </c>
    </row>
    <row r="90" spans="23:23" x14ac:dyDescent="0.2">
      <c r="W90" s="157" t="str">
        <f t="shared" si="1"/>
        <v/>
      </c>
    </row>
    <row r="91" spans="23:23" x14ac:dyDescent="0.2">
      <c r="W91" s="157" t="str">
        <f t="shared" si="1"/>
        <v/>
      </c>
    </row>
    <row r="92" spans="23:23" x14ac:dyDescent="0.2">
      <c r="W92" s="157" t="str">
        <f t="shared" si="1"/>
        <v/>
      </c>
    </row>
    <row r="93" spans="23:23" x14ac:dyDescent="0.2">
      <c r="W93" s="157" t="str">
        <f t="shared" si="1"/>
        <v/>
      </c>
    </row>
    <row r="94" spans="23:23" x14ac:dyDescent="0.2">
      <c r="W94" s="157" t="str">
        <f t="shared" si="1"/>
        <v/>
      </c>
    </row>
    <row r="95" spans="23:23" x14ac:dyDescent="0.2">
      <c r="W95" s="157" t="str">
        <f t="shared" si="1"/>
        <v/>
      </c>
    </row>
    <row r="96" spans="23:23" x14ac:dyDescent="0.2">
      <c r="W96" s="157" t="str">
        <f t="shared" si="1"/>
        <v/>
      </c>
    </row>
    <row r="97" spans="23:23" x14ac:dyDescent="0.2">
      <c r="W97" s="157" t="str">
        <f t="shared" si="1"/>
        <v/>
      </c>
    </row>
    <row r="98" spans="23:23" x14ac:dyDescent="0.2">
      <c r="W98" s="157" t="str">
        <f t="shared" si="1"/>
        <v/>
      </c>
    </row>
    <row r="99" spans="23:23" x14ac:dyDescent="0.2">
      <c r="W99" s="157" t="str">
        <f t="shared" si="1"/>
        <v/>
      </c>
    </row>
    <row r="100" spans="23:23" x14ac:dyDescent="0.2">
      <c r="W100" s="157" t="str">
        <f t="shared" si="1"/>
        <v/>
      </c>
    </row>
    <row r="101" spans="23:23" x14ac:dyDescent="0.2">
      <c r="W101" s="157" t="str">
        <f t="shared" si="1"/>
        <v/>
      </c>
    </row>
    <row r="102" spans="23:23" x14ac:dyDescent="0.2">
      <c r="W102" s="157" t="str">
        <f t="shared" si="1"/>
        <v/>
      </c>
    </row>
    <row r="103" spans="23:23" x14ac:dyDescent="0.2">
      <c r="W103" s="157" t="str">
        <f t="shared" si="1"/>
        <v/>
      </c>
    </row>
    <row r="104" spans="23:23" x14ac:dyDescent="0.2">
      <c r="W104" s="157" t="str">
        <f t="shared" si="1"/>
        <v/>
      </c>
    </row>
    <row r="105" spans="23:23" x14ac:dyDescent="0.2">
      <c r="W105" s="157" t="str">
        <f t="shared" si="1"/>
        <v/>
      </c>
    </row>
    <row r="106" spans="23:23" x14ac:dyDescent="0.2">
      <c r="W106" s="157" t="str">
        <f t="shared" si="1"/>
        <v/>
      </c>
    </row>
    <row r="107" spans="23:23" x14ac:dyDescent="0.2">
      <c r="W107" s="157" t="str">
        <f t="shared" si="1"/>
        <v/>
      </c>
    </row>
    <row r="108" spans="23:23" x14ac:dyDescent="0.2">
      <c r="W108" s="157" t="str">
        <f t="shared" si="1"/>
        <v/>
      </c>
    </row>
    <row r="109" spans="23:23" x14ac:dyDescent="0.2">
      <c r="W109" s="157" t="str">
        <f t="shared" si="1"/>
        <v/>
      </c>
    </row>
    <row r="110" spans="23:23" x14ac:dyDescent="0.2">
      <c r="W110" s="157" t="str">
        <f t="shared" si="1"/>
        <v/>
      </c>
    </row>
    <row r="111" spans="23:23" x14ac:dyDescent="0.2">
      <c r="W111" s="157" t="str">
        <f t="shared" si="1"/>
        <v/>
      </c>
    </row>
    <row r="112" spans="23:23" x14ac:dyDescent="0.2">
      <c r="W112" s="157" t="str">
        <f t="shared" si="1"/>
        <v/>
      </c>
    </row>
    <row r="113" spans="23:23" x14ac:dyDescent="0.2">
      <c r="W113" s="157" t="str">
        <f t="shared" si="1"/>
        <v/>
      </c>
    </row>
    <row r="114" spans="23:23" x14ac:dyDescent="0.2">
      <c r="W114" s="157" t="str">
        <f t="shared" si="1"/>
        <v/>
      </c>
    </row>
    <row r="115" spans="23:23" x14ac:dyDescent="0.2">
      <c r="W115" s="157" t="str">
        <f t="shared" si="1"/>
        <v/>
      </c>
    </row>
    <row r="116" spans="23:23" x14ac:dyDescent="0.2">
      <c r="W116" s="157" t="str">
        <f t="shared" si="1"/>
        <v/>
      </c>
    </row>
    <row r="117" spans="23:23" x14ac:dyDescent="0.2">
      <c r="W117" s="157" t="str">
        <f t="shared" si="1"/>
        <v/>
      </c>
    </row>
    <row r="118" spans="23:23" x14ac:dyDescent="0.2">
      <c r="W118" s="157" t="str">
        <f t="shared" si="1"/>
        <v/>
      </c>
    </row>
    <row r="119" spans="23:23" x14ac:dyDescent="0.2">
      <c r="W119" s="157" t="str">
        <f t="shared" si="1"/>
        <v/>
      </c>
    </row>
    <row r="120" spans="23:23" x14ac:dyDescent="0.2">
      <c r="W120" s="157"/>
    </row>
    <row r="121" spans="23:23" x14ac:dyDescent="0.2">
      <c r="W121" s="157"/>
    </row>
    <row r="122" spans="23:23" x14ac:dyDescent="0.2">
      <c r="W122" s="155"/>
    </row>
    <row r="123" spans="23:23" x14ac:dyDescent="0.2">
      <c r="W123" s="155"/>
    </row>
    <row r="124" spans="23:23" x14ac:dyDescent="0.2">
      <c r="W124" s="155"/>
    </row>
    <row r="125" spans="23:23" x14ac:dyDescent="0.2">
      <c r="W125" s="155"/>
    </row>
  </sheetData>
  <autoFilter ref="A2:AD2" xr:uid="{00000000-0009-0000-0000-00000A000000}"/>
  <conditionalFormatting sqref="W3:W121">
    <cfRule type="containsBlanks" dxfId="154" priority="1">
      <formula>LEN(TRIM(W3))=0</formula>
    </cfRule>
    <cfRule type="cellIs" dxfId="153" priority="2" operator="greaterThan">
      <formula>1.75%</formula>
    </cfRule>
    <cfRule type="cellIs" dxfId="152" priority="3" operator="lessThan">
      <formula>1.75%</formula>
    </cfRule>
  </conditionalFormatting>
  <hyperlinks>
    <hyperlink ref="X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 filterMode="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235" hidden="1" customWidth="1"/>
    <col min="2" max="2" width="6.875" style="235" hidden="1" customWidth="1"/>
    <col min="3" max="3" width="11.25" style="235" bestFit="1" customWidth="1"/>
    <col min="4" max="4" width="12.125" style="16" customWidth="1"/>
    <col min="5" max="16" width="11.25" style="224" hidden="1" customWidth="1"/>
    <col min="17" max="18" width="11.25" style="224" customWidth="1"/>
    <col min="25" max="27" width="9.125" style="235" hidden="1" customWidth="1"/>
    <col min="28" max="29" width="0" style="235" hidden="1"/>
  </cols>
  <sheetData>
    <row r="1" spans="1:29" ht="15" customHeight="1" x14ac:dyDescent="0.2">
      <c r="D1" s="16" t="s">
        <v>270</v>
      </c>
      <c r="E1" s="242"/>
      <c r="F1" s="254"/>
      <c r="G1" s="254"/>
      <c r="Q1" s="224" t="s">
        <v>489</v>
      </c>
      <c r="S1" s="224">
        <f>B3</f>
        <v>10</v>
      </c>
      <c r="T1" s="224" t="s">
        <v>86</v>
      </c>
      <c r="U1" s="224">
        <f>A3</f>
        <v>2021</v>
      </c>
      <c r="X1" s="66" t="s">
        <v>80</v>
      </c>
    </row>
    <row r="2" spans="1:29" ht="60" customHeight="1" x14ac:dyDescent="0.2">
      <c r="A2" s="5" t="s">
        <v>87</v>
      </c>
      <c r="B2" s="5" t="s">
        <v>88</v>
      </c>
      <c r="C2" s="5" t="s">
        <v>484</v>
      </c>
      <c r="D2" s="17" t="s">
        <v>102</v>
      </c>
      <c r="E2" s="4" t="s">
        <v>485</v>
      </c>
      <c r="F2" s="4" t="s">
        <v>486</v>
      </c>
      <c r="G2" s="4" t="s">
        <v>487</v>
      </c>
      <c r="H2" s="4" t="s">
        <v>490</v>
      </c>
      <c r="I2" s="4" t="s">
        <v>491</v>
      </c>
      <c r="J2" s="4" t="s">
        <v>492</v>
      </c>
      <c r="K2" s="4" t="s">
        <v>493</v>
      </c>
      <c r="L2" s="4" t="s">
        <v>494</v>
      </c>
      <c r="M2" s="4" t="s">
        <v>495</v>
      </c>
      <c r="N2" s="4" t="s">
        <v>496</v>
      </c>
      <c r="O2" s="4" t="s">
        <v>497</v>
      </c>
      <c r="P2" s="4" t="s">
        <v>498</v>
      </c>
      <c r="Q2" s="4" t="s">
        <v>415</v>
      </c>
      <c r="R2" s="4" t="s">
        <v>488</v>
      </c>
      <c r="S2" s="4" t="s">
        <v>296</v>
      </c>
      <c r="T2" s="4" t="s">
        <v>297</v>
      </c>
      <c r="U2" s="4" t="s">
        <v>298</v>
      </c>
      <c r="V2" s="4" t="s">
        <v>299</v>
      </c>
      <c r="W2" s="4" t="s">
        <v>418</v>
      </c>
      <c r="X2" s="17" t="s">
        <v>422</v>
      </c>
      <c r="Y2" s="4" t="s">
        <v>499</v>
      </c>
      <c r="Z2" s="4" t="s">
        <v>500</v>
      </c>
      <c r="AA2" s="4" t="s">
        <v>501</v>
      </c>
      <c r="AB2" s="4" t="s">
        <v>502</v>
      </c>
      <c r="AC2" s="4" t="s">
        <v>299</v>
      </c>
    </row>
    <row r="3" spans="1:29" x14ac:dyDescent="0.2">
      <c r="A3">
        <v>2021</v>
      </c>
      <c r="B3">
        <v>10</v>
      </c>
      <c r="C3" s="277">
        <v>44469</v>
      </c>
      <c r="D3" s="67">
        <v>1.4999999999999999E-2</v>
      </c>
      <c r="E3">
        <v>376.8</v>
      </c>
      <c r="F3">
        <v>59</v>
      </c>
      <c r="G3">
        <v>138</v>
      </c>
      <c r="H3">
        <v>57</v>
      </c>
      <c r="I3">
        <v>76</v>
      </c>
      <c r="J3">
        <v>120</v>
      </c>
      <c r="K3">
        <v>8</v>
      </c>
      <c r="L3">
        <v>5</v>
      </c>
      <c r="Q3">
        <v>265</v>
      </c>
      <c r="R3">
        <v>10987</v>
      </c>
      <c r="S3">
        <v>2.2000000000000002</v>
      </c>
      <c r="T3">
        <v>102.7</v>
      </c>
      <c r="U3">
        <v>2.4</v>
      </c>
      <c r="V3">
        <v>106.5</v>
      </c>
      <c r="W3">
        <v>6.4619999999999997</v>
      </c>
      <c r="X3" s="157">
        <f t="shared" ref="X3:X44" si="0">IFERROR(Q3/R3,"")</f>
        <v>2.4119413852735052E-2</v>
      </c>
    </row>
    <row r="4" spans="1:29" hidden="1" x14ac:dyDescent="0.2">
      <c r="A4">
        <v>2021</v>
      </c>
      <c r="B4">
        <v>10</v>
      </c>
      <c r="C4" s="277">
        <v>44469</v>
      </c>
      <c r="D4" s="67">
        <v>0.02</v>
      </c>
      <c r="E4">
        <v>187.8</v>
      </c>
      <c r="F4">
        <v>73</v>
      </c>
      <c r="G4">
        <v>137</v>
      </c>
      <c r="H4">
        <v>9</v>
      </c>
      <c r="I4">
        <v>20</v>
      </c>
      <c r="J4">
        <v>16</v>
      </c>
      <c r="K4">
        <v>4</v>
      </c>
      <c r="Q4">
        <v>47</v>
      </c>
      <c r="R4">
        <v>1943</v>
      </c>
      <c r="S4">
        <v>0.2</v>
      </c>
      <c r="T4">
        <v>10.4</v>
      </c>
      <c r="U4">
        <v>0.2</v>
      </c>
      <c r="V4">
        <v>10.4</v>
      </c>
      <c r="W4">
        <v>0.72599999999999998</v>
      </c>
      <c r="X4" s="157">
        <f t="shared" si="0"/>
        <v>2.4189397838394237E-2</v>
      </c>
    </row>
    <row r="5" spans="1:29" x14ac:dyDescent="0.2">
      <c r="A5">
        <v>2021</v>
      </c>
      <c r="B5">
        <v>10</v>
      </c>
      <c r="C5" s="277">
        <v>44472</v>
      </c>
      <c r="D5" s="67">
        <v>1.4999999999999999E-2</v>
      </c>
      <c r="E5">
        <v>340.2</v>
      </c>
      <c r="F5">
        <v>54</v>
      </c>
      <c r="G5">
        <v>143</v>
      </c>
      <c r="H5">
        <v>36</v>
      </c>
      <c r="I5">
        <v>52</v>
      </c>
      <c r="J5">
        <v>52</v>
      </c>
      <c r="K5">
        <v>0</v>
      </c>
      <c r="L5">
        <v>0</v>
      </c>
      <c r="Q5">
        <v>139</v>
      </c>
      <c r="R5">
        <v>10633</v>
      </c>
      <c r="S5">
        <v>1.3</v>
      </c>
      <c r="T5">
        <v>91.3</v>
      </c>
      <c r="U5">
        <v>1.3</v>
      </c>
      <c r="V5">
        <v>95.7</v>
      </c>
      <c r="W5">
        <v>2.859</v>
      </c>
      <c r="X5" s="157">
        <f t="shared" si="0"/>
        <v>1.3072510110034798E-2</v>
      </c>
    </row>
    <row r="6" spans="1:29" hidden="1" x14ac:dyDescent="0.2">
      <c r="A6">
        <v>2021</v>
      </c>
      <c r="B6">
        <v>10</v>
      </c>
      <c r="C6" s="277">
        <v>44472</v>
      </c>
      <c r="D6" s="67">
        <v>0.02</v>
      </c>
      <c r="E6">
        <v>186.5</v>
      </c>
      <c r="F6">
        <v>68</v>
      </c>
      <c r="G6">
        <v>148</v>
      </c>
      <c r="H6">
        <v>14</v>
      </c>
      <c r="I6">
        <v>14</v>
      </c>
      <c r="J6">
        <v>14</v>
      </c>
      <c r="Q6">
        <v>42</v>
      </c>
      <c r="R6">
        <v>4260</v>
      </c>
      <c r="S6">
        <v>0.2</v>
      </c>
      <c r="T6">
        <v>25.9</v>
      </c>
      <c r="U6">
        <v>0.3</v>
      </c>
      <c r="V6">
        <v>26.2</v>
      </c>
      <c r="W6">
        <v>0.61199999999999999</v>
      </c>
      <c r="X6" s="157">
        <f t="shared" si="0"/>
        <v>9.8591549295774655E-3</v>
      </c>
    </row>
    <row r="7" spans="1:29" x14ac:dyDescent="0.2">
      <c r="A7">
        <v>2021</v>
      </c>
      <c r="B7">
        <v>10</v>
      </c>
      <c r="C7" s="277">
        <v>44473</v>
      </c>
      <c r="D7" s="67">
        <v>1.4999999999999999E-2</v>
      </c>
      <c r="E7">
        <v>303.7</v>
      </c>
      <c r="F7">
        <v>74</v>
      </c>
      <c r="G7">
        <v>127</v>
      </c>
      <c r="H7">
        <v>39</v>
      </c>
      <c r="I7">
        <v>57</v>
      </c>
      <c r="J7">
        <v>54</v>
      </c>
      <c r="K7">
        <v>1</v>
      </c>
      <c r="Q7">
        <v>150</v>
      </c>
      <c r="R7">
        <v>13310</v>
      </c>
      <c r="S7">
        <v>1.6</v>
      </c>
      <c r="T7">
        <v>160.30000000000001</v>
      </c>
      <c r="U7">
        <v>1.6</v>
      </c>
      <c r="V7">
        <v>158.9</v>
      </c>
      <c r="W7">
        <v>1.9770000000000001</v>
      </c>
      <c r="X7" s="157">
        <f t="shared" si="0"/>
        <v>1.1269722013523666E-2</v>
      </c>
    </row>
    <row r="8" spans="1:29" hidden="1" x14ac:dyDescent="0.2">
      <c r="A8">
        <v>2021</v>
      </c>
      <c r="B8">
        <v>10</v>
      </c>
      <c r="C8" s="277">
        <v>44473</v>
      </c>
      <c r="D8" s="67">
        <v>0.02</v>
      </c>
      <c r="E8">
        <v>132.80000000000001</v>
      </c>
      <c r="F8">
        <v>74</v>
      </c>
      <c r="G8">
        <v>160</v>
      </c>
      <c r="H8">
        <v>15</v>
      </c>
      <c r="I8">
        <v>23</v>
      </c>
      <c r="J8">
        <v>13</v>
      </c>
      <c r="Q8">
        <v>50</v>
      </c>
      <c r="R8">
        <v>7500</v>
      </c>
      <c r="S8">
        <v>0.4</v>
      </c>
      <c r="T8">
        <v>55.6</v>
      </c>
      <c r="U8">
        <v>0.4</v>
      </c>
      <c r="V8">
        <v>54.3</v>
      </c>
      <c r="W8">
        <v>0.61299999999999999</v>
      </c>
      <c r="X8" s="157">
        <f t="shared" si="0"/>
        <v>6.6666666666666671E-3</v>
      </c>
    </row>
    <row r="9" spans="1:29" x14ac:dyDescent="0.2">
      <c r="A9">
        <v>2021</v>
      </c>
      <c r="B9">
        <v>10</v>
      </c>
      <c r="C9" s="277">
        <v>44474</v>
      </c>
      <c r="D9" s="67">
        <v>1.4999999999999999E-2</v>
      </c>
      <c r="E9">
        <v>296.3</v>
      </c>
      <c r="F9">
        <v>73</v>
      </c>
      <c r="G9">
        <v>130</v>
      </c>
      <c r="H9">
        <v>47</v>
      </c>
      <c r="I9">
        <v>64</v>
      </c>
      <c r="J9">
        <v>80</v>
      </c>
      <c r="K9">
        <v>6</v>
      </c>
      <c r="L9">
        <v>6</v>
      </c>
      <c r="Q9">
        <v>200</v>
      </c>
      <c r="R9">
        <v>20729</v>
      </c>
      <c r="S9">
        <v>2</v>
      </c>
      <c r="T9">
        <v>206.9</v>
      </c>
      <c r="U9">
        <v>2</v>
      </c>
      <c r="V9">
        <v>210.3</v>
      </c>
      <c r="W9">
        <v>2.8740000000000001</v>
      </c>
      <c r="X9" s="157">
        <f t="shared" si="0"/>
        <v>9.6483187804525059E-3</v>
      </c>
    </row>
    <row r="10" spans="1:29" hidden="1" x14ac:dyDescent="0.2">
      <c r="A10">
        <v>2021</v>
      </c>
      <c r="B10">
        <v>10</v>
      </c>
      <c r="C10" s="277">
        <v>44474</v>
      </c>
      <c r="D10" s="67">
        <v>0.02</v>
      </c>
      <c r="E10">
        <v>131</v>
      </c>
      <c r="F10">
        <v>90</v>
      </c>
      <c r="G10">
        <v>127</v>
      </c>
      <c r="H10">
        <v>27</v>
      </c>
      <c r="I10">
        <v>28</v>
      </c>
      <c r="J10">
        <v>37</v>
      </c>
      <c r="K10">
        <v>1</v>
      </c>
      <c r="L10">
        <v>4</v>
      </c>
      <c r="Q10">
        <v>94</v>
      </c>
      <c r="R10">
        <v>5524</v>
      </c>
      <c r="S10">
        <v>0.8</v>
      </c>
      <c r="T10">
        <v>37.799999999999997</v>
      </c>
      <c r="U10">
        <v>0.8</v>
      </c>
      <c r="V10">
        <v>36.4</v>
      </c>
      <c r="W10">
        <v>1.022</v>
      </c>
      <c r="X10" s="157">
        <f t="shared" si="0"/>
        <v>1.7016654598117305E-2</v>
      </c>
    </row>
    <row r="11" spans="1:29" x14ac:dyDescent="0.2">
      <c r="A11">
        <v>2021</v>
      </c>
      <c r="B11">
        <v>10</v>
      </c>
      <c r="C11" s="277">
        <v>44475</v>
      </c>
      <c r="D11" s="67">
        <v>1.4999999999999999E-2</v>
      </c>
      <c r="E11">
        <v>286.2</v>
      </c>
      <c r="F11">
        <v>78</v>
      </c>
      <c r="G11">
        <v>128</v>
      </c>
      <c r="H11">
        <v>51</v>
      </c>
      <c r="I11">
        <v>54</v>
      </c>
      <c r="J11">
        <v>75</v>
      </c>
      <c r="K11">
        <v>1</v>
      </c>
      <c r="L11">
        <v>7</v>
      </c>
      <c r="O11">
        <v>1</v>
      </c>
      <c r="Q11">
        <v>184</v>
      </c>
      <c r="R11">
        <v>18058</v>
      </c>
      <c r="S11">
        <v>1.8</v>
      </c>
      <c r="T11">
        <v>198.6</v>
      </c>
      <c r="U11">
        <v>1.9</v>
      </c>
      <c r="V11">
        <v>188.9</v>
      </c>
      <c r="W11">
        <v>2.7290000000000001</v>
      </c>
      <c r="X11" s="157">
        <f t="shared" si="0"/>
        <v>1.0189389744157715E-2</v>
      </c>
    </row>
    <row r="12" spans="1:29" hidden="1" x14ac:dyDescent="0.2">
      <c r="A12">
        <v>2021</v>
      </c>
      <c r="B12">
        <v>10</v>
      </c>
      <c r="C12" s="277">
        <v>44475</v>
      </c>
      <c r="D12" s="67">
        <v>0.02</v>
      </c>
      <c r="E12">
        <v>134.69999999999999</v>
      </c>
      <c r="F12">
        <v>76</v>
      </c>
      <c r="G12">
        <v>152</v>
      </c>
      <c r="H12">
        <v>6</v>
      </c>
      <c r="I12">
        <v>10</v>
      </c>
      <c r="J12">
        <v>10</v>
      </c>
      <c r="K12">
        <v>1</v>
      </c>
      <c r="L12">
        <v>4</v>
      </c>
      <c r="Q12">
        <v>29</v>
      </c>
      <c r="R12">
        <v>8341</v>
      </c>
      <c r="S12">
        <v>0.2</v>
      </c>
      <c r="T12">
        <v>55.5</v>
      </c>
      <c r="U12">
        <v>0.2</v>
      </c>
      <c r="V12">
        <v>54</v>
      </c>
      <c r="W12">
        <v>0.3</v>
      </c>
      <c r="X12" s="157">
        <f t="shared" si="0"/>
        <v>3.4768013427646564E-3</v>
      </c>
    </row>
    <row r="13" spans="1:29" x14ac:dyDescent="0.2">
      <c r="A13">
        <v>2021</v>
      </c>
      <c r="B13">
        <v>10</v>
      </c>
      <c r="C13" s="277">
        <v>44479</v>
      </c>
      <c r="D13" s="67">
        <v>1.4999999999999999E-2</v>
      </c>
      <c r="E13">
        <v>222.3</v>
      </c>
      <c r="F13">
        <v>106</v>
      </c>
      <c r="G13">
        <v>114</v>
      </c>
      <c r="H13">
        <v>53</v>
      </c>
      <c r="I13">
        <v>55</v>
      </c>
      <c r="J13">
        <v>79</v>
      </c>
      <c r="K13">
        <v>18</v>
      </c>
      <c r="L13">
        <v>80</v>
      </c>
      <c r="Q13">
        <v>283</v>
      </c>
      <c r="R13">
        <v>13380</v>
      </c>
      <c r="S13">
        <v>2.2000000000000002</v>
      </c>
      <c r="T13">
        <v>104.9</v>
      </c>
      <c r="U13">
        <v>2.2999999999999998</v>
      </c>
      <c r="V13">
        <v>112.6</v>
      </c>
      <c r="W13">
        <v>3.0609999999999999</v>
      </c>
      <c r="X13" s="157">
        <f t="shared" si="0"/>
        <v>2.1150971599402092E-2</v>
      </c>
    </row>
    <row r="14" spans="1:29" hidden="1" x14ac:dyDescent="0.2">
      <c r="A14">
        <v>2021</v>
      </c>
      <c r="B14">
        <v>10</v>
      </c>
      <c r="C14" s="277">
        <v>44479</v>
      </c>
      <c r="D14" s="67">
        <v>0.02</v>
      </c>
      <c r="E14">
        <v>130.19999999999999</v>
      </c>
      <c r="F14">
        <v>78</v>
      </c>
      <c r="G14">
        <v>147</v>
      </c>
      <c r="H14">
        <v>14</v>
      </c>
      <c r="I14">
        <v>15</v>
      </c>
      <c r="J14">
        <v>16</v>
      </c>
      <c r="K14">
        <v>11</v>
      </c>
      <c r="L14">
        <v>9</v>
      </c>
      <c r="Q14">
        <v>64</v>
      </c>
      <c r="R14">
        <v>4824</v>
      </c>
      <c r="S14">
        <v>0.5</v>
      </c>
      <c r="T14">
        <v>42.2</v>
      </c>
      <c r="U14">
        <v>0.5</v>
      </c>
      <c r="V14">
        <v>41.4</v>
      </c>
      <c r="W14">
        <v>0.754</v>
      </c>
      <c r="X14" s="157">
        <f t="shared" si="0"/>
        <v>1.3266998341625208E-2</v>
      </c>
    </row>
    <row r="15" spans="1:29" x14ac:dyDescent="0.2">
      <c r="A15">
        <v>2021</v>
      </c>
      <c r="B15">
        <v>10</v>
      </c>
      <c r="C15" s="277">
        <v>44480</v>
      </c>
      <c r="D15" s="67">
        <v>1.4999999999999999E-2</v>
      </c>
      <c r="E15">
        <v>290.5</v>
      </c>
      <c r="F15">
        <v>96</v>
      </c>
      <c r="G15">
        <v>121</v>
      </c>
      <c r="H15">
        <v>72</v>
      </c>
      <c r="I15">
        <v>77</v>
      </c>
      <c r="J15">
        <v>90</v>
      </c>
      <c r="K15">
        <v>47</v>
      </c>
      <c r="L15">
        <v>13</v>
      </c>
      <c r="Q15">
        <v>289</v>
      </c>
      <c r="R15">
        <v>41873</v>
      </c>
      <c r="S15">
        <v>1.3</v>
      </c>
      <c r="T15">
        <v>288.7</v>
      </c>
      <c r="U15">
        <v>1.4</v>
      </c>
      <c r="V15">
        <v>294.7</v>
      </c>
      <c r="W15">
        <v>2.8849999999999998</v>
      </c>
      <c r="X15" s="157">
        <f t="shared" si="0"/>
        <v>6.9018221765815681E-3</v>
      </c>
    </row>
    <row r="16" spans="1:29" hidden="1" x14ac:dyDescent="0.2">
      <c r="A16">
        <v>2021</v>
      </c>
      <c r="B16">
        <v>10</v>
      </c>
      <c r="C16" s="277">
        <v>44480</v>
      </c>
      <c r="D16" s="67">
        <v>0.02</v>
      </c>
      <c r="E16">
        <v>127.5</v>
      </c>
      <c r="F16">
        <v>84</v>
      </c>
      <c r="G16">
        <v>135</v>
      </c>
      <c r="H16">
        <v>8</v>
      </c>
      <c r="I16">
        <v>18</v>
      </c>
      <c r="J16">
        <v>14</v>
      </c>
      <c r="K16">
        <v>4</v>
      </c>
      <c r="L16">
        <v>5</v>
      </c>
      <c r="Q16">
        <v>46</v>
      </c>
      <c r="R16">
        <v>6682</v>
      </c>
      <c r="S16">
        <v>0.3</v>
      </c>
      <c r="T16">
        <v>47.2</v>
      </c>
      <c r="U16">
        <v>0.4</v>
      </c>
      <c r="V16">
        <v>42.6</v>
      </c>
      <c r="W16">
        <v>0.51100000000000001</v>
      </c>
      <c r="X16" s="157">
        <f t="shared" si="0"/>
        <v>6.884166417240347E-3</v>
      </c>
    </row>
    <row r="17" spans="1:24" x14ac:dyDescent="0.2">
      <c r="A17">
        <v>2021</v>
      </c>
      <c r="B17">
        <v>10</v>
      </c>
      <c r="C17" s="277">
        <v>44481</v>
      </c>
      <c r="D17" s="67">
        <v>1.4999999999999999E-2</v>
      </c>
      <c r="E17">
        <v>467.2</v>
      </c>
      <c r="F17">
        <v>51</v>
      </c>
      <c r="G17">
        <v>150</v>
      </c>
      <c r="H17">
        <v>27</v>
      </c>
      <c r="I17">
        <v>57</v>
      </c>
      <c r="J17">
        <v>41</v>
      </c>
      <c r="K17" s="224">
        <v>20</v>
      </c>
      <c r="L17" s="224">
        <v>6</v>
      </c>
      <c r="Q17">
        <v>137</v>
      </c>
      <c r="R17">
        <v>9274</v>
      </c>
      <c r="S17">
        <v>0.4</v>
      </c>
      <c r="T17">
        <v>45.3</v>
      </c>
      <c r="U17">
        <v>0.4</v>
      </c>
      <c r="V17">
        <v>32.799999999999997</v>
      </c>
      <c r="W17">
        <v>2.5579999999999998</v>
      </c>
      <c r="X17" s="157">
        <f t="shared" si="0"/>
        <v>1.4772482208324347E-2</v>
      </c>
    </row>
    <row r="18" spans="1:24" hidden="1" x14ac:dyDescent="0.2">
      <c r="A18">
        <v>2021</v>
      </c>
      <c r="B18">
        <v>10</v>
      </c>
      <c r="C18" s="277">
        <v>44481</v>
      </c>
      <c r="D18" s="67">
        <v>0.02</v>
      </c>
      <c r="E18">
        <v>168.4</v>
      </c>
      <c r="F18">
        <v>59</v>
      </c>
      <c r="G18">
        <v>148</v>
      </c>
      <c r="H18">
        <v>10</v>
      </c>
      <c r="I18">
        <v>25</v>
      </c>
      <c r="J18">
        <v>18</v>
      </c>
      <c r="K18" s="224">
        <v>9</v>
      </c>
      <c r="L18" s="224">
        <v>7</v>
      </c>
      <c r="Q18">
        <v>68</v>
      </c>
      <c r="R18">
        <v>6486</v>
      </c>
      <c r="S18">
        <v>1.2</v>
      </c>
      <c r="T18">
        <v>52.5</v>
      </c>
      <c r="U18">
        <v>0.4</v>
      </c>
      <c r="V18">
        <v>36.700000000000003</v>
      </c>
      <c r="W18">
        <v>1.698</v>
      </c>
      <c r="X18" s="157">
        <f t="shared" si="0"/>
        <v>1.0484119642306507E-2</v>
      </c>
    </row>
    <row r="19" spans="1:24" hidden="1" x14ac:dyDescent="0.2">
      <c r="C19" s="277"/>
      <c r="D19" s="67"/>
      <c r="X19" s="157" t="str">
        <f t="shared" si="0"/>
        <v/>
      </c>
    </row>
    <row r="20" spans="1:24" hidden="1" x14ac:dyDescent="0.2">
      <c r="C20" s="277"/>
      <c r="D20" s="67"/>
      <c r="X20" s="157" t="str">
        <f t="shared" si="0"/>
        <v/>
      </c>
    </row>
    <row r="21" spans="1:24" hidden="1" x14ac:dyDescent="0.2">
      <c r="C21" s="277"/>
      <c r="D21" s="67"/>
      <c r="X21" s="157" t="str">
        <f t="shared" si="0"/>
        <v/>
      </c>
    </row>
    <row r="22" spans="1:24" hidden="1" x14ac:dyDescent="0.2">
      <c r="C22" s="277"/>
      <c r="D22" s="67"/>
      <c r="X22" s="157" t="str">
        <f t="shared" si="0"/>
        <v/>
      </c>
    </row>
    <row r="23" spans="1:24" hidden="1" x14ac:dyDescent="0.2">
      <c r="C23" s="277"/>
      <c r="D23" s="67"/>
      <c r="X23" s="157" t="str">
        <f t="shared" si="0"/>
        <v/>
      </c>
    </row>
    <row r="24" spans="1:24" hidden="1" x14ac:dyDescent="0.2">
      <c r="C24" s="277"/>
      <c r="D24" s="67"/>
      <c r="X24" s="157" t="str">
        <f t="shared" si="0"/>
        <v/>
      </c>
    </row>
    <row r="25" spans="1:24" hidden="1" x14ac:dyDescent="0.2">
      <c r="C25" s="277"/>
      <c r="D25" s="67"/>
      <c r="X25" s="157" t="str">
        <f t="shared" si="0"/>
        <v/>
      </c>
    </row>
    <row r="26" spans="1:24" hidden="1" x14ac:dyDescent="0.2">
      <c r="C26" s="277"/>
      <c r="D26" s="67"/>
      <c r="X26" s="157" t="str">
        <f t="shared" si="0"/>
        <v/>
      </c>
    </row>
    <row r="27" spans="1:24" hidden="1" x14ac:dyDescent="0.2">
      <c r="C27" s="277"/>
      <c r="D27" s="67"/>
      <c r="X27" s="157" t="str">
        <f t="shared" si="0"/>
        <v/>
      </c>
    </row>
    <row r="28" spans="1:24" hidden="1" x14ac:dyDescent="0.2">
      <c r="C28" s="277"/>
      <c r="D28" s="67"/>
      <c r="X28" s="157" t="str">
        <f t="shared" si="0"/>
        <v/>
      </c>
    </row>
    <row r="29" spans="1:24" hidden="1" x14ac:dyDescent="0.2">
      <c r="C29" s="277"/>
      <c r="D29" s="67"/>
      <c r="X29" s="157" t="str">
        <f t="shared" si="0"/>
        <v/>
      </c>
    </row>
    <row r="30" spans="1:24" hidden="1" x14ac:dyDescent="0.2">
      <c r="C30" s="277"/>
      <c r="D30" s="67"/>
      <c r="X30" s="157" t="str">
        <f t="shared" si="0"/>
        <v/>
      </c>
    </row>
    <row r="31" spans="1:24" hidden="1" x14ac:dyDescent="0.2">
      <c r="C31" s="277"/>
      <c r="D31" s="67"/>
      <c r="X31" s="157" t="str">
        <f t="shared" si="0"/>
        <v/>
      </c>
    </row>
    <row r="32" spans="1:24" hidden="1" x14ac:dyDescent="0.2">
      <c r="C32" s="277"/>
      <c r="D32" s="67"/>
      <c r="X32" s="157" t="str">
        <f t="shared" si="0"/>
        <v/>
      </c>
    </row>
    <row r="33" spans="3:24" hidden="1" x14ac:dyDescent="0.2">
      <c r="C33" s="277"/>
      <c r="D33" s="67"/>
      <c r="X33" s="157" t="str">
        <f t="shared" si="0"/>
        <v/>
      </c>
    </row>
    <row r="34" spans="3:24" hidden="1" x14ac:dyDescent="0.2">
      <c r="C34" s="277"/>
      <c r="D34" s="67"/>
      <c r="X34" s="157" t="str">
        <f t="shared" si="0"/>
        <v/>
      </c>
    </row>
    <row r="35" spans="3:24" hidden="1" x14ac:dyDescent="0.2">
      <c r="C35" s="277"/>
      <c r="D35" s="67"/>
      <c r="X35" s="157" t="str">
        <f t="shared" si="0"/>
        <v/>
      </c>
    </row>
    <row r="36" spans="3:24" hidden="1" x14ac:dyDescent="0.2">
      <c r="C36" s="277"/>
      <c r="D36" s="67"/>
      <c r="X36" s="157" t="str">
        <f t="shared" si="0"/>
        <v/>
      </c>
    </row>
    <row r="37" spans="3:24" hidden="1" x14ac:dyDescent="0.2">
      <c r="C37" s="277"/>
      <c r="D37" s="67"/>
      <c r="X37" s="157" t="str">
        <f t="shared" si="0"/>
        <v/>
      </c>
    </row>
    <row r="38" spans="3:24" hidden="1" x14ac:dyDescent="0.2">
      <c r="C38" s="277"/>
      <c r="D38" s="67"/>
      <c r="X38" s="157" t="str">
        <f t="shared" si="0"/>
        <v/>
      </c>
    </row>
    <row r="39" spans="3:24" hidden="1" x14ac:dyDescent="0.2">
      <c r="C39" s="277"/>
      <c r="D39" s="67"/>
      <c r="X39" s="157" t="str">
        <f t="shared" si="0"/>
        <v/>
      </c>
    </row>
    <row r="40" spans="3:24" hidden="1" x14ac:dyDescent="0.2">
      <c r="C40" s="277"/>
      <c r="D40" s="67"/>
      <c r="X40" s="157" t="str">
        <f t="shared" si="0"/>
        <v/>
      </c>
    </row>
    <row r="41" spans="3:24" hidden="1" x14ac:dyDescent="0.2">
      <c r="D41" s="67"/>
      <c r="X41" s="157" t="str">
        <f t="shared" si="0"/>
        <v/>
      </c>
    </row>
    <row r="42" spans="3:24" hidden="1" x14ac:dyDescent="0.2">
      <c r="D42" s="67"/>
      <c r="X42" s="157" t="str">
        <f t="shared" si="0"/>
        <v/>
      </c>
    </row>
    <row r="43" spans="3:24" hidden="1" x14ac:dyDescent="0.2">
      <c r="D43" s="67"/>
      <c r="X43" s="157" t="str">
        <f t="shared" si="0"/>
        <v/>
      </c>
    </row>
    <row r="44" spans="3:24" hidden="1" x14ac:dyDescent="0.2">
      <c r="D44" s="67"/>
      <c r="X44" s="157" t="str">
        <f t="shared" si="0"/>
        <v/>
      </c>
    </row>
    <row r="45" spans="3:24" x14ac:dyDescent="0.2">
      <c r="D45" s="67"/>
      <c r="X45" s="18"/>
    </row>
    <row r="46" spans="3:24" x14ac:dyDescent="0.2">
      <c r="D46" s="67"/>
      <c r="X46" s="18"/>
    </row>
    <row r="47" spans="3:24" x14ac:dyDescent="0.2">
      <c r="D47" s="67"/>
      <c r="X47" s="18"/>
    </row>
    <row r="48" spans="3:24" x14ac:dyDescent="0.2">
      <c r="D48" s="67"/>
      <c r="X48" s="18"/>
    </row>
    <row r="49" spans="4:24" x14ac:dyDescent="0.2">
      <c r="D49" s="67"/>
      <c r="X49" s="18"/>
    </row>
    <row r="50" spans="4:24" x14ac:dyDescent="0.2">
      <c r="D50" s="67"/>
      <c r="X50" s="18"/>
    </row>
    <row r="51" spans="4:24" x14ac:dyDescent="0.2">
      <c r="D51" s="67"/>
      <c r="X51" s="18"/>
    </row>
    <row r="52" spans="4:24" x14ac:dyDescent="0.2">
      <c r="D52" s="67"/>
      <c r="X52" s="18"/>
    </row>
    <row r="53" spans="4:24" x14ac:dyDescent="0.2">
      <c r="D53" s="67"/>
      <c r="X53" s="18"/>
    </row>
    <row r="54" spans="4:24" x14ac:dyDescent="0.2">
      <c r="D54" s="67"/>
      <c r="X54" s="18"/>
    </row>
    <row r="55" spans="4:24" x14ac:dyDescent="0.2">
      <c r="D55" s="67"/>
      <c r="X55" s="18"/>
    </row>
    <row r="56" spans="4:24" x14ac:dyDescent="0.2">
      <c r="D56" s="67"/>
      <c r="X56" s="18"/>
    </row>
    <row r="57" spans="4:24" x14ac:dyDescent="0.2">
      <c r="D57" s="67"/>
      <c r="X57" s="18"/>
    </row>
    <row r="58" spans="4:24" x14ac:dyDescent="0.2">
      <c r="D58" s="67"/>
      <c r="X58" s="18"/>
    </row>
    <row r="59" spans="4:24" x14ac:dyDescent="0.2">
      <c r="D59" s="67"/>
      <c r="X59" s="18"/>
    </row>
    <row r="60" spans="4:24" x14ac:dyDescent="0.2">
      <c r="D60" s="67"/>
      <c r="X60" s="18"/>
    </row>
    <row r="61" spans="4:24" x14ac:dyDescent="0.2">
      <c r="D61" s="67"/>
      <c r="X61" s="18"/>
    </row>
    <row r="62" spans="4:24" x14ac:dyDescent="0.2">
      <c r="D62" s="67"/>
      <c r="X62" s="18"/>
    </row>
    <row r="63" spans="4:24" x14ac:dyDescent="0.2">
      <c r="D63" s="67"/>
      <c r="X63" s="18"/>
    </row>
    <row r="64" spans="4:24" x14ac:dyDescent="0.2">
      <c r="D64" s="67"/>
      <c r="X64" s="18"/>
    </row>
    <row r="65" spans="4:24" x14ac:dyDescent="0.2">
      <c r="D65" s="67"/>
      <c r="X65" s="18"/>
    </row>
    <row r="66" spans="4:24" x14ac:dyDescent="0.2">
      <c r="D66" s="67"/>
      <c r="X66" s="18"/>
    </row>
    <row r="67" spans="4:24" x14ac:dyDescent="0.2">
      <c r="D67" s="67"/>
      <c r="X67" s="18"/>
    </row>
    <row r="68" spans="4:24" x14ac:dyDescent="0.2">
      <c r="D68" s="67"/>
      <c r="X68" s="18"/>
    </row>
    <row r="69" spans="4:24" x14ac:dyDescent="0.2">
      <c r="D69" s="67"/>
      <c r="X69" s="18"/>
    </row>
    <row r="70" spans="4:24" x14ac:dyDescent="0.2">
      <c r="D70" s="67"/>
      <c r="X70" s="18"/>
    </row>
    <row r="71" spans="4:24" x14ac:dyDescent="0.2">
      <c r="D71" s="67"/>
      <c r="X71" s="18"/>
    </row>
    <row r="72" spans="4:24" x14ac:dyDescent="0.2">
      <c r="D72" s="67"/>
      <c r="X72" s="18"/>
    </row>
    <row r="73" spans="4:24" x14ac:dyDescent="0.2">
      <c r="D73" s="67"/>
      <c r="X73" s="18"/>
    </row>
    <row r="74" spans="4:24" x14ac:dyDescent="0.2">
      <c r="D74" s="67"/>
      <c r="X74" s="18"/>
    </row>
    <row r="75" spans="4:24" x14ac:dyDescent="0.2">
      <c r="D75" s="67"/>
      <c r="X75" s="18"/>
    </row>
    <row r="76" spans="4:24" x14ac:dyDescent="0.2">
      <c r="D76" s="67"/>
      <c r="X76" s="18"/>
    </row>
    <row r="77" spans="4:24" x14ac:dyDescent="0.2">
      <c r="D77" s="67"/>
      <c r="X77" s="18"/>
    </row>
    <row r="78" spans="4:24" x14ac:dyDescent="0.2">
      <c r="D78" s="67"/>
      <c r="X78" s="18"/>
    </row>
    <row r="79" spans="4:24" x14ac:dyDescent="0.2">
      <c r="D79" s="67"/>
      <c r="X79" s="18"/>
    </row>
    <row r="80" spans="4:24" x14ac:dyDescent="0.2">
      <c r="D80" s="67"/>
      <c r="X80" s="18"/>
    </row>
    <row r="81" spans="4:24" x14ac:dyDescent="0.2">
      <c r="D81" s="67"/>
      <c r="X81" s="18"/>
    </row>
    <row r="82" spans="4:24" x14ac:dyDescent="0.2">
      <c r="D82" s="67"/>
      <c r="X82" s="18"/>
    </row>
    <row r="83" spans="4:24" x14ac:dyDescent="0.2">
      <c r="D83" s="67"/>
      <c r="X83" s="18"/>
    </row>
    <row r="84" spans="4:24" x14ac:dyDescent="0.2">
      <c r="D84" s="67"/>
      <c r="X84" s="18"/>
    </row>
    <row r="85" spans="4:24" x14ac:dyDescent="0.2">
      <c r="D85" s="67"/>
      <c r="X85" s="18"/>
    </row>
    <row r="86" spans="4:24" x14ac:dyDescent="0.2">
      <c r="D86" s="67"/>
      <c r="X86" s="18"/>
    </row>
    <row r="87" spans="4:24" x14ac:dyDescent="0.2">
      <c r="D87" s="67"/>
      <c r="X87" s="18"/>
    </row>
    <row r="88" spans="4:24" x14ac:dyDescent="0.2">
      <c r="D88" s="67"/>
      <c r="X88" s="18"/>
    </row>
    <row r="89" spans="4:24" x14ac:dyDescent="0.2">
      <c r="D89" s="67"/>
      <c r="X89" s="18"/>
    </row>
    <row r="90" spans="4:24" x14ac:dyDescent="0.2">
      <c r="D90" s="67"/>
      <c r="X90" s="18"/>
    </row>
    <row r="91" spans="4:24" x14ac:dyDescent="0.2">
      <c r="D91" s="67"/>
      <c r="X91" s="18"/>
    </row>
    <row r="92" spans="4:24" x14ac:dyDescent="0.2">
      <c r="D92" s="67"/>
      <c r="X92" s="18"/>
    </row>
    <row r="93" spans="4:24" x14ac:dyDescent="0.2">
      <c r="D93" s="67"/>
      <c r="X93" s="18"/>
    </row>
    <row r="94" spans="4:24" x14ac:dyDescent="0.2">
      <c r="D94" s="67"/>
      <c r="X94" s="18"/>
    </row>
    <row r="95" spans="4:24" x14ac:dyDescent="0.2">
      <c r="D95" s="67"/>
      <c r="X95" s="18"/>
    </row>
    <row r="96" spans="4:24" x14ac:dyDescent="0.2">
      <c r="D96" s="67"/>
      <c r="X96" s="18"/>
    </row>
    <row r="97" spans="4:24" x14ac:dyDescent="0.2">
      <c r="D97" s="67"/>
      <c r="X97" s="18"/>
    </row>
    <row r="98" spans="4:24" x14ac:dyDescent="0.2">
      <c r="D98" s="67"/>
      <c r="X98" s="18"/>
    </row>
    <row r="99" spans="4:24" x14ac:dyDescent="0.2">
      <c r="D99" s="67"/>
      <c r="X99" s="18"/>
    </row>
    <row r="100" spans="4:24" x14ac:dyDescent="0.2">
      <c r="D100" s="67"/>
      <c r="X100" s="18"/>
    </row>
    <row r="101" spans="4:24" x14ac:dyDescent="0.2">
      <c r="D101" s="67"/>
      <c r="X101" s="18"/>
    </row>
    <row r="102" spans="4:24" x14ac:dyDescent="0.2">
      <c r="D102" s="67"/>
      <c r="X102" s="18"/>
    </row>
    <row r="103" spans="4:24" x14ac:dyDescent="0.2">
      <c r="D103" s="67"/>
      <c r="X103" s="18"/>
    </row>
    <row r="104" spans="4:24" x14ac:dyDescent="0.2">
      <c r="D104" s="67"/>
      <c r="X104" s="18"/>
    </row>
    <row r="105" spans="4:24" x14ac:dyDescent="0.2">
      <c r="D105" s="67"/>
      <c r="X105" s="18"/>
    </row>
    <row r="106" spans="4:24" x14ac:dyDescent="0.2">
      <c r="D106" s="67"/>
      <c r="X106" s="18"/>
    </row>
    <row r="107" spans="4:24" x14ac:dyDescent="0.2">
      <c r="D107" s="67"/>
      <c r="X107" s="18"/>
    </row>
    <row r="108" spans="4:24" x14ac:dyDescent="0.2">
      <c r="D108" s="67"/>
      <c r="X108" s="18"/>
    </row>
    <row r="109" spans="4:24" x14ac:dyDescent="0.2">
      <c r="D109" s="67"/>
      <c r="X109" s="18"/>
    </row>
    <row r="110" spans="4:24" x14ac:dyDescent="0.2">
      <c r="D110" s="67"/>
      <c r="X110" s="18"/>
    </row>
    <row r="111" spans="4:24" x14ac:dyDescent="0.2">
      <c r="D111" s="67"/>
      <c r="X111" s="18"/>
    </row>
    <row r="112" spans="4:24" x14ac:dyDescent="0.2">
      <c r="D112" s="67"/>
      <c r="X112" s="18"/>
    </row>
    <row r="113" spans="4:24" x14ac:dyDescent="0.2">
      <c r="D113" s="67"/>
      <c r="X113" s="18"/>
    </row>
    <row r="114" spans="4:24" x14ac:dyDescent="0.2">
      <c r="X114" s="18"/>
    </row>
    <row r="115" spans="4:24" x14ac:dyDescent="0.2">
      <c r="X115" s="18"/>
    </row>
    <row r="116" spans="4:24" x14ac:dyDescent="0.2">
      <c r="X116" s="18"/>
    </row>
    <row r="117" spans="4:24" x14ac:dyDescent="0.2">
      <c r="X117" s="18"/>
    </row>
    <row r="118" spans="4:24" x14ac:dyDescent="0.2">
      <c r="X118" s="18"/>
    </row>
    <row r="119" spans="4:24" x14ac:dyDescent="0.2">
      <c r="X119" s="18"/>
    </row>
  </sheetData>
  <autoFilter ref="A2:AC44" xr:uid="{00000000-0009-0000-0000-00000B000000}">
    <filterColumn colId="3">
      <filters>
        <filter val="1.50%"/>
      </filters>
    </filterColumn>
  </autoFilter>
  <conditionalFormatting sqref="X3:X44">
    <cfRule type="containsBlanks" dxfId="151" priority="1">
      <formula>LEN(TRIM(X3))=0</formula>
    </cfRule>
    <cfRule type="cellIs" dxfId="150" priority="2" operator="greaterThan">
      <formula>D3</formula>
    </cfRule>
    <cfRule type="cellIs" dxfId="149" priority="3" operator="lessThan">
      <formula>D3</formula>
    </cfRule>
  </conditionalFormatting>
  <hyperlinks>
    <hyperlink ref="X1" location="index!A1" display="العودة للفهرس" xr:uid="{00000000-0004-0000-0B00-000000000000}"/>
  </hyperlinks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E250"/>
  <sheetViews>
    <sheetView rightToLeft="1" zoomScale="60" zoomScaleNormal="60" workbookViewId="0">
      <pane xSplit="4" ySplit="2" topLeftCell="J3" activePane="bottomRight" state="frozen"/>
      <selection pane="topRight" activeCell="E1" sqref="E1"/>
      <selection pane="bottomLeft" activeCell="A4" sqref="A4"/>
      <selection pane="bottomRight" activeCell="L8" sqref="L8"/>
    </sheetView>
  </sheetViews>
  <sheetFormatPr defaultColWidth="9.125" defaultRowHeight="26.25" x14ac:dyDescent="0.2"/>
  <cols>
    <col min="1" max="1" width="9.125" style="221" customWidth="1"/>
    <col min="2" max="5" width="18" style="221" customWidth="1"/>
    <col min="6" max="6" width="15.375" style="221" bestFit="1" customWidth="1"/>
    <col min="7" max="7" width="15.375" style="217" customWidth="1"/>
    <col min="8" max="8" width="15.375" style="222" customWidth="1"/>
    <col min="9" max="9" width="15.75" style="221" bestFit="1" customWidth="1"/>
    <col min="10" max="10" width="26.375" style="221" bestFit="1" customWidth="1"/>
    <col min="11" max="11" width="26.375" style="221" customWidth="1"/>
    <col min="12" max="12" width="28.625" style="221" bestFit="1" customWidth="1"/>
    <col min="13" max="13" width="28" style="221" bestFit="1" customWidth="1"/>
    <col min="14" max="14" width="21.125" style="221" customWidth="1"/>
    <col min="15" max="15" width="14" style="221" customWidth="1"/>
    <col min="16" max="16" width="20.75" style="221" bestFit="1" customWidth="1"/>
    <col min="17" max="17" width="9.125" style="221" customWidth="1"/>
    <col min="18" max="18" width="18.75" style="278" bestFit="1" customWidth="1"/>
    <col min="19" max="22" width="9.125" style="221" customWidth="1"/>
    <col min="23" max="16384" width="9.125" style="221"/>
  </cols>
  <sheetData>
    <row r="1" spans="1:57" s="228" customFormat="1" ht="41.25" customHeight="1" thickBot="1" x14ac:dyDescent="0.25">
      <c r="A1" s="113"/>
      <c r="B1" s="113" t="s">
        <v>83</v>
      </c>
      <c r="C1" s="113"/>
      <c r="D1" s="113"/>
      <c r="E1" s="113"/>
      <c r="F1" s="113"/>
      <c r="G1" s="198"/>
      <c r="H1" s="199"/>
      <c r="I1" s="113"/>
      <c r="J1" s="200" t="s">
        <v>503</v>
      </c>
      <c r="K1" s="229" t="s">
        <v>85</v>
      </c>
      <c r="L1" s="201" t="e">
        <f>#REF!</f>
        <v>#REF!</v>
      </c>
      <c r="M1" s="229"/>
      <c r="N1" s="201"/>
      <c r="O1" s="279"/>
      <c r="P1" s="202"/>
      <c r="Q1" s="203"/>
      <c r="R1" s="280"/>
      <c r="S1" s="203"/>
      <c r="T1" s="204"/>
      <c r="U1" s="205"/>
      <c r="V1" s="205"/>
      <c r="W1" s="205"/>
      <c r="X1" s="206"/>
      <c r="Y1" s="203"/>
      <c r="Z1" s="203"/>
      <c r="AA1" s="378"/>
      <c r="AB1" s="295"/>
      <c r="AC1" s="295"/>
      <c r="AD1" s="295"/>
      <c r="AE1" s="296"/>
      <c r="AF1" s="125"/>
      <c r="AG1" s="125"/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0"/>
      <c r="AV1" s="230"/>
      <c r="AW1" s="230"/>
      <c r="AX1" s="230"/>
      <c r="AY1" s="230"/>
      <c r="AZ1" s="232"/>
      <c r="BA1" s="232"/>
      <c r="BB1" s="232"/>
      <c r="BC1" s="232"/>
      <c r="BD1" s="232"/>
      <c r="BE1" s="207"/>
    </row>
    <row r="2" spans="1:57" s="215" customFormat="1" ht="93" customHeight="1" thickTop="1" x14ac:dyDescent="0.2">
      <c r="A2" s="208" t="s">
        <v>87</v>
      </c>
      <c r="B2" s="208" t="s">
        <v>88</v>
      </c>
      <c r="C2" s="208" t="s">
        <v>275</v>
      </c>
      <c r="D2" s="208" t="s">
        <v>352</v>
      </c>
      <c r="E2" s="208" t="s">
        <v>504</v>
      </c>
      <c r="F2" s="208" t="s">
        <v>505</v>
      </c>
      <c r="G2" s="209" t="s">
        <v>506</v>
      </c>
      <c r="H2" s="210" t="s">
        <v>507</v>
      </c>
      <c r="I2" s="208" t="s">
        <v>508</v>
      </c>
      <c r="J2" s="211" t="s">
        <v>509</v>
      </c>
      <c r="K2" s="212" t="s">
        <v>510</v>
      </c>
      <c r="L2" s="213" t="s">
        <v>511</v>
      </c>
      <c r="M2" s="213" t="s">
        <v>512</v>
      </c>
      <c r="N2" s="214" t="s">
        <v>513</v>
      </c>
      <c r="O2" s="214" t="s">
        <v>514</v>
      </c>
      <c r="P2" s="214" t="s">
        <v>515</v>
      </c>
      <c r="Q2" s="215" t="s">
        <v>516</v>
      </c>
      <c r="R2" s="281" t="s">
        <v>517</v>
      </c>
      <c r="S2" s="215" t="s">
        <v>518</v>
      </c>
      <c r="T2" s="281" t="s">
        <v>519</v>
      </c>
      <c r="U2" s="281" t="s">
        <v>520</v>
      </c>
    </row>
    <row r="3" spans="1:57" s="220" customFormat="1" ht="45.75" customHeight="1" x14ac:dyDescent="0.2">
      <c r="A3" s="179"/>
      <c r="B3" s="179"/>
      <c r="C3" s="179"/>
      <c r="D3" s="216"/>
      <c r="E3" s="217"/>
      <c r="F3" s="217"/>
      <c r="G3" s="217"/>
      <c r="H3" s="217"/>
      <c r="I3" s="179"/>
      <c r="J3" s="218"/>
      <c r="K3" s="219"/>
      <c r="L3" s="219"/>
      <c r="M3" s="219"/>
      <c r="N3" s="193"/>
      <c r="O3" s="193"/>
      <c r="P3" s="193"/>
      <c r="Q3" s="193"/>
      <c r="R3" s="193"/>
    </row>
    <row r="4" spans="1:57" s="220" customFormat="1" ht="45.75" customHeight="1" x14ac:dyDescent="0.2">
      <c r="A4" s="179"/>
      <c r="B4" s="179"/>
      <c r="C4" s="179"/>
      <c r="D4" s="216"/>
      <c r="E4" s="217"/>
      <c r="F4" s="217"/>
      <c r="G4" s="217"/>
      <c r="H4" s="217"/>
      <c r="I4" s="179"/>
      <c r="J4" s="218"/>
      <c r="K4" s="219"/>
      <c r="L4" s="219"/>
      <c r="M4" s="219"/>
      <c r="N4" s="193"/>
      <c r="O4" s="193"/>
      <c r="P4" s="193"/>
      <c r="Q4" s="193"/>
      <c r="R4" s="193"/>
    </row>
    <row r="5" spans="1:57" s="220" customFormat="1" ht="45.75" customHeight="1" x14ac:dyDescent="0.2">
      <c r="A5" s="179"/>
      <c r="B5" s="179"/>
      <c r="C5" s="179"/>
      <c r="D5" s="216"/>
      <c r="E5" s="217"/>
      <c r="F5" s="217"/>
      <c r="G5" s="217"/>
      <c r="H5" s="217"/>
      <c r="I5" s="179"/>
      <c r="J5" s="218"/>
      <c r="K5" s="219"/>
      <c r="L5" s="219"/>
      <c r="M5" s="219"/>
      <c r="N5" s="193"/>
      <c r="O5" s="193"/>
      <c r="P5" s="193"/>
      <c r="Q5" s="193"/>
      <c r="R5" s="193"/>
    </row>
    <row r="6" spans="1:57" s="220" customFormat="1" ht="45.75" customHeight="1" x14ac:dyDescent="0.2">
      <c r="A6" s="179"/>
      <c r="B6" s="179"/>
      <c r="C6" s="179"/>
      <c r="D6" s="216"/>
      <c r="E6" s="217"/>
      <c r="F6" s="217"/>
      <c r="G6" s="217"/>
      <c r="H6" s="217"/>
      <c r="I6" s="179"/>
      <c r="J6" s="218"/>
      <c r="K6" s="219"/>
      <c r="L6" s="219"/>
      <c r="M6" s="219"/>
      <c r="N6" s="193"/>
      <c r="O6" s="193"/>
      <c r="P6" s="193"/>
      <c r="Q6" s="193"/>
      <c r="R6" s="193"/>
    </row>
    <row r="7" spans="1:57" s="220" customFormat="1" ht="45.75" customHeight="1" x14ac:dyDescent="0.2">
      <c r="A7" s="179"/>
      <c r="B7" s="179"/>
      <c r="C7" s="179"/>
      <c r="D7" s="216"/>
      <c r="E7" s="217"/>
      <c r="F7" s="217"/>
      <c r="G7" s="217"/>
      <c r="H7" s="217"/>
      <c r="I7" s="179"/>
      <c r="J7" s="218"/>
      <c r="K7" s="219"/>
      <c r="L7" s="219"/>
      <c r="M7" s="219"/>
      <c r="N7" s="193"/>
      <c r="O7" s="193"/>
      <c r="P7" s="193"/>
      <c r="Q7" s="193"/>
      <c r="R7" s="193"/>
    </row>
    <row r="8" spans="1:57" s="220" customFormat="1" ht="45.75" customHeight="1" x14ac:dyDescent="0.2">
      <c r="A8" s="179"/>
      <c r="B8" s="179"/>
      <c r="C8" s="179"/>
      <c r="D8" s="216"/>
      <c r="E8" s="217"/>
      <c r="F8" s="217"/>
      <c r="G8" s="217"/>
      <c r="H8" s="217"/>
      <c r="I8" s="179"/>
      <c r="J8" s="218"/>
      <c r="K8" s="219"/>
      <c r="L8" s="219"/>
      <c r="M8" s="219"/>
      <c r="N8" s="193"/>
      <c r="O8" s="193"/>
      <c r="P8" s="193"/>
      <c r="Q8" s="193"/>
      <c r="R8" s="193"/>
    </row>
    <row r="9" spans="1:57" s="220" customFormat="1" ht="45.75" customHeight="1" x14ac:dyDescent="0.2">
      <c r="A9" s="179"/>
      <c r="B9" s="179"/>
      <c r="C9" s="179"/>
      <c r="D9" s="216"/>
      <c r="E9" s="217"/>
      <c r="F9" s="217"/>
      <c r="G9" s="217"/>
      <c r="H9" s="217"/>
      <c r="I9" s="179"/>
      <c r="J9" s="218"/>
      <c r="K9" s="219"/>
      <c r="L9" s="219"/>
      <c r="M9" s="219"/>
      <c r="N9" s="193"/>
      <c r="O9" s="193"/>
      <c r="P9" s="193"/>
      <c r="Q9" s="193"/>
      <c r="R9" s="193"/>
    </row>
    <row r="10" spans="1:57" s="220" customFormat="1" ht="45.75" customHeight="1" x14ac:dyDescent="0.2">
      <c r="A10" s="179"/>
      <c r="B10" s="179"/>
      <c r="C10" s="179"/>
      <c r="D10" s="216"/>
      <c r="E10" s="217"/>
      <c r="F10" s="217"/>
      <c r="G10" s="217"/>
      <c r="H10" s="217"/>
      <c r="I10" s="179"/>
      <c r="J10" s="218"/>
      <c r="K10" s="219"/>
      <c r="L10" s="219"/>
      <c r="M10" s="219"/>
      <c r="N10" s="193"/>
      <c r="O10" s="193"/>
      <c r="P10" s="193"/>
      <c r="Q10" s="193"/>
      <c r="R10" s="193"/>
    </row>
    <row r="11" spans="1:57" s="220" customFormat="1" ht="45.75" customHeight="1" x14ac:dyDescent="0.2">
      <c r="A11" s="179"/>
      <c r="B11" s="179"/>
      <c r="C11" s="179"/>
      <c r="D11" s="216"/>
      <c r="E11" s="217"/>
      <c r="F11" s="217"/>
      <c r="G11" s="217"/>
      <c r="H11" s="217"/>
      <c r="I11" s="179"/>
      <c r="J11" s="218"/>
      <c r="K11" s="219"/>
      <c r="L11" s="219"/>
      <c r="M11" s="219"/>
      <c r="N11" s="193"/>
      <c r="O11" s="193"/>
      <c r="P11" s="193"/>
      <c r="Q11" s="193"/>
      <c r="R11" s="193"/>
    </row>
    <row r="12" spans="1:57" s="220" customFormat="1" ht="45.75" customHeight="1" x14ac:dyDescent="0.2">
      <c r="A12" s="179"/>
      <c r="B12" s="179"/>
      <c r="C12" s="179"/>
      <c r="D12" s="216"/>
      <c r="E12" s="217"/>
      <c r="F12" s="217"/>
      <c r="G12" s="217"/>
      <c r="H12" s="217"/>
      <c r="I12" s="179"/>
      <c r="J12" s="218"/>
      <c r="K12" s="219"/>
      <c r="L12" s="219"/>
      <c r="M12" s="219"/>
      <c r="N12" s="193"/>
      <c r="O12" s="193"/>
      <c r="P12" s="193"/>
      <c r="Q12" s="193"/>
      <c r="R12" s="193"/>
    </row>
    <row r="13" spans="1:57" s="220" customFormat="1" ht="45.75" customHeight="1" x14ac:dyDescent="0.2">
      <c r="A13" s="179"/>
      <c r="B13" s="179"/>
      <c r="C13" s="179"/>
      <c r="D13" s="216"/>
      <c r="E13" s="217"/>
      <c r="F13" s="217"/>
      <c r="G13" s="217"/>
      <c r="H13" s="217"/>
      <c r="I13" s="179"/>
      <c r="J13" s="218"/>
      <c r="K13" s="219"/>
      <c r="L13" s="219"/>
      <c r="M13" s="219"/>
      <c r="N13" s="193"/>
      <c r="O13" s="193"/>
      <c r="P13" s="193"/>
      <c r="Q13" s="193"/>
      <c r="R13" s="193"/>
    </row>
    <row r="14" spans="1:57" s="220" customFormat="1" ht="45.75" customHeight="1" x14ac:dyDescent="0.2">
      <c r="A14" s="179"/>
      <c r="B14" s="179"/>
      <c r="C14" s="179"/>
      <c r="D14" s="216"/>
      <c r="E14" s="217"/>
      <c r="F14" s="217"/>
      <c r="G14" s="217"/>
      <c r="H14" s="217"/>
      <c r="I14" s="179"/>
      <c r="J14" s="218"/>
      <c r="K14" s="219"/>
      <c r="L14" s="219"/>
      <c r="M14" s="219"/>
      <c r="N14" s="193"/>
      <c r="O14" s="193"/>
      <c r="P14" s="193"/>
      <c r="Q14" s="193"/>
      <c r="R14" s="193"/>
    </row>
    <row r="15" spans="1:57" s="220" customFormat="1" ht="45.75" customHeight="1" x14ac:dyDescent="0.2">
      <c r="A15" s="179"/>
      <c r="B15" s="179"/>
      <c r="C15" s="179"/>
      <c r="D15" s="216"/>
      <c r="E15" s="217"/>
      <c r="F15" s="217"/>
      <c r="G15" s="217"/>
      <c r="H15" s="217"/>
      <c r="I15" s="179"/>
      <c r="J15" s="218"/>
      <c r="K15" s="219"/>
      <c r="L15" s="219"/>
      <c r="M15" s="219"/>
      <c r="N15" s="193"/>
      <c r="O15" s="193"/>
      <c r="P15" s="193"/>
      <c r="Q15" s="193"/>
      <c r="R15" s="193"/>
    </row>
    <row r="16" spans="1:57" s="220" customFormat="1" ht="45.75" customHeight="1" x14ac:dyDescent="0.2">
      <c r="A16" s="179"/>
      <c r="B16" s="179"/>
      <c r="C16" s="179"/>
      <c r="D16" s="216"/>
      <c r="E16" s="217"/>
      <c r="F16" s="217"/>
      <c r="G16" s="217"/>
      <c r="H16" s="217"/>
      <c r="I16" s="179"/>
      <c r="J16" s="218"/>
      <c r="K16" s="219"/>
      <c r="L16" s="219"/>
      <c r="M16" s="219"/>
      <c r="N16" s="193"/>
      <c r="O16" s="193"/>
      <c r="P16" s="193"/>
      <c r="Q16" s="193"/>
      <c r="R16" s="193"/>
    </row>
    <row r="17" spans="1:18" s="220" customFormat="1" ht="45.75" customHeight="1" x14ac:dyDescent="0.2">
      <c r="A17" s="179"/>
      <c r="B17" s="179"/>
      <c r="C17" s="179"/>
      <c r="D17" s="216"/>
      <c r="E17" s="217"/>
      <c r="F17" s="217"/>
      <c r="G17" s="217"/>
      <c r="H17" s="217"/>
      <c r="I17" s="179"/>
      <c r="J17" s="218"/>
      <c r="K17" s="219"/>
      <c r="L17" s="219"/>
      <c r="M17" s="219"/>
      <c r="N17" s="193"/>
      <c r="O17" s="193"/>
      <c r="P17" s="193"/>
      <c r="Q17" s="193"/>
      <c r="R17" s="193"/>
    </row>
    <row r="18" spans="1:18" s="220" customFormat="1" ht="45.75" customHeight="1" x14ac:dyDescent="0.2">
      <c r="A18" s="179"/>
      <c r="B18" s="179"/>
      <c r="C18" s="179"/>
      <c r="D18" s="216"/>
      <c r="E18" s="217"/>
      <c r="F18" s="217"/>
      <c r="G18" s="217"/>
      <c r="H18" s="217"/>
      <c r="I18" s="179"/>
      <c r="J18" s="218"/>
      <c r="K18" s="219"/>
      <c r="L18" s="219"/>
      <c r="M18" s="219"/>
      <c r="N18" s="193"/>
      <c r="O18" s="193"/>
      <c r="P18" s="193"/>
      <c r="Q18" s="193"/>
      <c r="R18" s="193"/>
    </row>
    <row r="19" spans="1:18" s="220" customFormat="1" ht="45.75" customHeight="1" x14ac:dyDescent="0.2">
      <c r="A19" s="179"/>
      <c r="B19" s="179"/>
      <c r="C19" s="179"/>
      <c r="D19" s="216"/>
      <c r="E19" s="217"/>
      <c r="F19" s="217"/>
      <c r="G19" s="217"/>
      <c r="H19" s="217"/>
      <c r="I19" s="179"/>
      <c r="J19" s="218"/>
      <c r="K19" s="219"/>
      <c r="L19" s="219"/>
      <c r="M19" s="219"/>
      <c r="N19" s="193"/>
      <c r="O19" s="193"/>
      <c r="P19" s="193"/>
      <c r="Q19" s="193"/>
      <c r="R19" s="193"/>
    </row>
    <row r="20" spans="1:18" s="220" customFormat="1" ht="45.75" customHeight="1" x14ac:dyDescent="0.2">
      <c r="A20" s="179"/>
      <c r="B20" s="179"/>
      <c r="C20" s="179"/>
      <c r="D20" s="216"/>
      <c r="E20" s="217"/>
      <c r="F20" s="217"/>
      <c r="G20" s="217"/>
      <c r="H20" s="217"/>
      <c r="I20" s="179"/>
      <c r="J20" s="218"/>
      <c r="K20" s="219"/>
      <c r="L20" s="219"/>
      <c r="M20" s="219"/>
      <c r="N20" s="193"/>
      <c r="O20" s="193"/>
      <c r="P20" s="193"/>
      <c r="Q20" s="193"/>
      <c r="R20" s="193"/>
    </row>
    <row r="21" spans="1:18" s="220" customFormat="1" ht="45.75" customHeight="1" x14ac:dyDescent="0.2">
      <c r="A21" s="179"/>
      <c r="B21" s="179"/>
      <c r="C21" s="179"/>
      <c r="D21" s="216"/>
      <c r="E21" s="217"/>
      <c r="F21" s="217"/>
      <c r="G21" s="217"/>
      <c r="H21" s="217"/>
      <c r="I21" s="179"/>
      <c r="J21" s="218"/>
      <c r="K21" s="219"/>
      <c r="L21" s="219"/>
      <c r="M21" s="219"/>
      <c r="N21" s="193"/>
      <c r="O21" s="193"/>
      <c r="P21" s="193"/>
      <c r="Q21" s="193"/>
      <c r="R21" s="193"/>
    </row>
    <row r="22" spans="1:18" s="220" customFormat="1" ht="45.75" customHeight="1" x14ac:dyDescent="0.2">
      <c r="A22" s="179"/>
      <c r="B22" s="179"/>
      <c r="C22" s="179"/>
      <c r="D22" s="216"/>
      <c r="E22" s="217"/>
      <c r="F22" s="217"/>
      <c r="G22" s="217"/>
      <c r="H22" s="217"/>
      <c r="I22" s="179"/>
      <c r="J22" s="218"/>
      <c r="K22" s="219"/>
      <c r="L22" s="219"/>
      <c r="M22" s="219"/>
      <c r="N22" s="193"/>
      <c r="O22" s="193"/>
      <c r="P22" s="193"/>
      <c r="Q22" s="193"/>
      <c r="R22" s="193"/>
    </row>
    <row r="23" spans="1:18" s="220" customFormat="1" ht="45.75" customHeight="1" x14ac:dyDescent="0.2">
      <c r="A23" s="179"/>
      <c r="B23" s="179"/>
      <c r="C23" s="179"/>
      <c r="D23" s="216"/>
      <c r="E23" s="217"/>
      <c r="F23" s="217"/>
      <c r="G23" s="217"/>
      <c r="H23" s="217"/>
      <c r="I23" s="179"/>
      <c r="J23" s="218"/>
      <c r="K23" s="219"/>
      <c r="L23" s="219"/>
      <c r="M23" s="219"/>
      <c r="N23" s="193"/>
      <c r="O23" s="193"/>
      <c r="P23" s="193"/>
      <c r="Q23" s="193"/>
      <c r="R23" s="193"/>
    </row>
    <row r="24" spans="1:18" s="220" customFormat="1" ht="45.75" customHeight="1" x14ac:dyDescent="0.2">
      <c r="A24" s="179"/>
      <c r="B24" s="179"/>
      <c r="C24" s="179"/>
      <c r="D24" s="216"/>
      <c r="E24" s="217"/>
      <c r="F24" s="217"/>
      <c r="G24" s="217"/>
      <c r="H24" s="217"/>
      <c r="I24" s="179"/>
      <c r="J24" s="218"/>
      <c r="K24" s="219"/>
      <c r="L24" s="219"/>
      <c r="M24" s="219"/>
      <c r="N24" s="193"/>
      <c r="O24" s="193"/>
      <c r="P24" s="193"/>
      <c r="Q24" s="193"/>
      <c r="R24" s="193"/>
    </row>
    <row r="25" spans="1:18" s="220" customFormat="1" ht="45.75" customHeight="1" x14ac:dyDescent="0.2">
      <c r="A25" s="179"/>
      <c r="B25" s="179"/>
      <c r="C25" s="179"/>
      <c r="D25" s="216"/>
      <c r="E25" s="217"/>
      <c r="F25" s="217"/>
      <c r="G25" s="217"/>
      <c r="H25" s="217"/>
      <c r="I25" s="179"/>
      <c r="J25" s="218"/>
      <c r="K25" s="219"/>
      <c r="L25" s="219"/>
      <c r="M25" s="219"/>
      <c r="N25" s="193"/>
      <c r="O25" s="193"/>
      <c r="P25" s="193"/>
      <c r="Q25" s="193"/>
      <c r="R25" s="193"/>
    </row>
    <row r="26" spans="1:18" s="220" customFormat="1" ht="45.75" customHeight="1" x14ac:dyDescent="0.2">
      <c r="A26" s="179"/>
      <c r="B26" s="179"/>
      <c r="C26" s="179"/>
      <c r="D26" s="216"/>
      <c r="E26" s="217"/>
      <c r="F26" s="217"/>
      <c r="G26" s="217"/>
      <c r="H26" s="217"/>
      <c r="I26" s="179"/>
      <c r="J26" s="218"/>
      <c r="K26" s="219"/>
      <c r="L26" s="219"/>
      <c r="M26" s="219"/>
      <c r="N26" s="193"/>
      <c r="O26" s="193"/>
      <c r="P26" s="193"/>
      <c r="Q26" s="193"/>
      <c r="R26" s="193"/>
    </row>
    <row r="27" spans="1:18" s="220" customFormat="1" ht="45.75" customHeight="1" x14ac:dyDescent="0.2">
      <c r="A27" s="179"/>
      <c r="B27" s="179"/>
      <c r="C27" s="179"/>
      <c r="D27" s="216"/>
      <c r="E27" s="217"/>
      <c r="F27" s="217"/>
      <c r="G27" s="217"/>
      <c r="H27" s="217"/>
      <c r="I27" s="179"/>
      <c r="J27" s="218"/>
      <c r="K27" s="219"/>
      <c r="L27" s="219"/>
      <c r="M27" s="219"/>
      <c r="N27" s="193"/>
      <c r="O27" s="193"/>
      <c r="P27" s="193"/>
      <c r="Q27" s="193"/>
      <c r="R27" s="193"/>
    </row>
    <row r="28" spans="1:18" s="220" customFormat="1" ht="45.75" customHeight="1" x14ac:dyDescent="0.2">
      <c r="A28" s="179"/>
      <c r="B28" s="179"/>
      <c r="C28" s="179"/>
      <c r="D28" s="216"/>
      <c r="E28" s="217"/>
      <c r="F28" s="217"/>
      <c r="G28" s="217"/>
      <c r="H28" s="217"/>
      <c r="I28" s="179"/>
      <c r="J28" s="218"/>
      <c r="K28" s="219"/>
      <c r="L28" s="219"/>
      <c r="M28" s="219"/>
      <c r="N28" s="193"/>
      <c r="O28" s="193"/>
      <c r="P28" s="193"/>
      <c r="Q28" s="193"/>
      <c r="R28" s="193"/>
    </row>
    <row r="29" spans="1:18" s="220" customFormat="1" ht="45.75" customHeight="1" x14ac:dyDescent="0.2">
      <c r="A29" s="179"/>
      <c r="B29" s="179"/>
      <c r="C29" s="179"/>
      <c r="D29" s="216"/>
      <c r="E29" s="217"/>
      <c r="F29" s="217"/>
      <c r="G29" s="217"/>
      <c r="H29" s="217"/>
      <c r="I29" s="179"/>
      <c r="J29" s="218"/>
      <c r="K29" s="219"/>
      <c r="L29" s="219"/>
      <c r="M29" s="219"/>
      <c r="N29" s="193"/>
      <c r="O29" s="193"/>
      <c r="P29" s="193"/>
      <c r="Q29" s="193"/>
      <c r="R29" s="193"/>
    </row>
    <row r="30" spans="1:18" s="220" customFormat="1" ht="45.75" customHeight="1" x14ac:dyDescent="0.2">
      <c r="A30" s="179"/>
      <c r="B30" s="179"/>
      <c r="C30" s="179"/>
      <c r="D30" s="216"/>
      <c r="E30" s="217"/>
      <c r="F30" s="217"/>
      <c r="G30" s="217"/>
      <c r="H30" s="217"/>
      <c r="I30" s="179"/>
      <c r="J30" s="218"/>
      <c r="K30" s="219"/>
      <c r="L30" s="219"/>
      <c r="M30" s="219"/>
      <c r="N30" s="193"/>
      <c r="O30" s="193"/>
      <c r="P30" s="193"/>
      <c r="Q30" s="193"/>
      <c r="R30" s="193"/>
    </row>
    <row r="31" spans="1:18" s="220" customFormat="1" ht="45.75" customHeight="1" x14ac:dyDescent="0.2">
      <c r="A31" s="179"/>
      <c r="B31" s="179"/>
      <c r="C31" s="179"/>
      <c r="D31" s="216"/>
      <c r="E31" s="217"/>
      <c r="F31" s="217"/>
      <c r="G31" s="217"/>
      <c r="H31" s="217"/>
      <c r="I31" s="179"/>
      <c r="J31" s="218"/>
      <c r="K31" s="219"/>
      <c r="L31" s="219"/>
      <c r="M31" s="219"/>
      <c r="N31" s="193"/>
      <c r="O31" s="193"/>
      <c r="P31" s="193"/>
      <c r="Q31" s="193"/>
      <c r="R31" s="193"/>
    </row>
    <row r="32" spans="1:18" s="220" customFormat="1" ht="45.75" customHeight="1" x14ac:dyDescent="0.2">
      <c r="A32" s="179"/>
      <c r="B32" s="179"/>
      <c r="C32" s="179"/>
      <c r="D32" s="216"/>
      <c r="E32" s="217"/>
      <c r="F32" s="217"/>
      <c r="G32" s="217"/>
      <c r="H32" s="217"/>
      <c r="I32" s="179"/>
      <c r="J32" s="218"/>
      <c r="K32" s="219"/>
      <c r="L32" s="219"/>
      <c r="M32" s="219"/>
      <c r="N32" s="193"/>
      <c r="O32" s="193"/>
      <c r="P32" s="193"/>
      <c r="Q32" s="193"/>
      <c r="R32" s="193"/>
    </row>
    <row r="33" spans="1:18" s="220" customFormat="1" ht="45.75" customHeight="1" x14ac:dyDescent="0.2">
      <c r="A33" s="179"/>
      <c r="B33" s="179"/>
      <c r="C33" s="179"/>
      <c r="D33" s="216"/>
      <c r="E33" s="217"/>
      <c r="F33" s="217"/>
      <c r="G33" s="217"/>
      <c r="H33" s="217"/>
      <c r="I33" s="179"/>
      <c r="J33" s="218"/>
      <c r="K33" s="219"/>
      <c r="L33" s="219"/>
      <c r="M33" s="219"/>
      <c r="N33" s="193"/>
      <c r="O33" s="193"/>
      <c r="P33" s="193"/>
      <c r="Q33" s="193"/>
      <c r="R33" s="193"/>
    </row>
    <row r="34" spans="1:18" s="220" customFormat="1" ht="45.75" customHeight="1" x14ac:dyDescent="0.2">
      <c r="A34" s="179"/>
      <c r="B34" s="179"/>
      <c r="C34" s="179"/>
      <c r="D34" s="216"/>
      <c r="E34" s="217"/>
      <c r="F34" s="217"/>
      <c r="G34" s="217"/>
      <c r="H34" s="217"/>
      <c r="I34" s="179"/>
      <c r="J34" s="218"/>
      <c r="K34" s="219"/>
      <c r="L34" s="219"/>
      <c r="M34" s="219"/>
      <c r="N34" s="193"/>
      <c r="O34" s="193"/>
      <c r="P34" s="193"/>
      <c r="Q34" s="193"/>
      <c r="R34" s="193"/>
    </row>
    <row r="35" spans="1:18" s="220" customFormat="1" ht="45.75" customHeight="1" x14ac:dyDescent="0.2">
      <c r="A35" s="179"/>
      <c r="B35" s="179"/>
      <c r="C35" s="179"/>
      <c r="D35" s="216"/>
      <c r="E35" s="217"/>
      <c r="F35" s="217"/>
      <c r="G35" s="217"/>
      <c r="H35" s="217"/>
      <c r="I35" s="179"/>
      <c r="J35" s="218"/>
      <c r="K35" s="219"/>
      <c r="L35" s="219"/>
      <c r="M35" s="219"/>
      <c r="N35" s="193"/>
      <c r="O35" s="193"/>
      <c r="P35" s="193"/>
      <c r="Q35" s="193"/>
      <c r="R35" s="193"/>
    </row>
    <row r="36" spans="1:18" s="220" customFormat="1" ht="45.75" customHeight="1" x14ac:dyDescent="0.2">
      <c r="A36" s="179"/>
      <c r="B36" s="179"/>
      <c r="C36" s="179"/>
      <c r="D36" s="216"/>
      <c r="E36" s="217"/>
      <c r="F36" s="217"/>
      <c r="G36" s="217"/>
      <c r="H36" s="217"/>
      <c r="I36" s="179"/>
      <c r="J36" s="218"/>
      <c r="K36" s="219"/>
      <c r="L36" s="219"/>
      <c r="M36" s="219"/>
      <c r="N36" s="193"/>
      <c r="O36" s="193"/>
      <c r="P36" s="193"/>
      <c r="Q36" s="193"/>
      <c r="R36" s="193"/>
    </row>
    <row r="37" spans="1:18" s="220" customFormat="1" ht="45.75" customHeight="1" x14ac:dyDescent="0.2">
      <c r="A37" s="179"/>
      <c r="B37" s="179"/>
      <c r="C37" s="179"/>
      <c r="D37" s="216"/>
      <c r="E37" s="217"/>
      <c r="F37" s="217"/>
      <c r="G37" s="217"/>
      <c r="H37" s="217"/>
      <c r="I37" s="179"/>
      <c r="J37" s="218"/>
      <c r="K37" s="219"/>
      <c r="L37" s="219"/>
      <c r="M37" s="219"/>
      <c r="N37" s="193"/>
      <c r="O37" s="193"/>
      <c r="P37" s="193"/>
      <c r="Q37" s="193"/>
      <c r="R37" s="193"/>
    </row>
    <row r="38" spans="1:18" s="220" customFormat="1" ht="45.75" customHeight="1" x14ac:dyDescent="0.2">
      <c r="A38" s="179"/>
      <c r="B38" s="179"/>
      <c r="C38" s="179"/>
      <c r="D38" s="216"/>
      <c r="E38" s="217"/>
      <c r="F38" s="217"/>
      <c r="G38" s="217"/>
      <c r="H38" s="217"/>
      <c r="I38" s="179"/>
      <c r="J38" s="218"/>
      <c r="K38" s="219"/>
      <c r="L38" s="219"/>
      <c r="M38" s="219"/>
      <c r="N38" s="193"/>
      <c r="O38" s="193"/>
      <c r="P38" s="193"/>
      <c r="Q38" s="193"/>
      <c r="R38" s="193"/>
    </row>
    <row r="39" spans="1:18" s="220" customFormat="1" ht="45.75" customHeight="1" x14ac:dyDescent="0.2">
      <c r="A39" s="179"/>
      <c r="B39" s="179"/>
      <c r="C39" s="179"/>
      <c r="D39" s="216"/>
      <c r="E39" s="217"/>
      <c r="F39" s="217"/>
      <c r="G39" s="217"/>
      <c r="H39" s="217"/>
      <c r="I39" s="179"/>
      <c r="J39" s="218"/>
      <c r="K39" s="219"/>
      <c r="L39" s="219"/>
      <c r="M39" s="219"/>
      <c r="N39" s="193"/>
      <c r="O39" s="193"/>
      <c r="P39" s="193"/>
      <c r="Q39" s="193"/>
      <c r="R39" s="193"/>
    </row>
    <row r="40" spans="1:18" s="220" customFormat="1" ht="45.75" customHeight="1" x14ac:dyDescent="0.2">
      <c r="A40" s="179"/>
      <c r="B40" s="179"/>
      <c r="C40" s="179"/>
      <c r="D40" s="216"/>
      <c r="E40" s="217"/>
      <c r="F40" s="217"/>
      <c r="G40" s="217"/>
      <c r="H40" s="217"/>
      <c r="I40" s="179"/>
      <c r="J40" s="218"/>
      <c r="K40" s="219"/>
      <c r="L40" s="219"/>
      <c r="M40" s="219"/>
      <c r="N40" s="193"/>
      <c r="O40" s="193"/>
      <c r="P40" s="193"/>
      <c r="Q40" s="193"/>
      <c r="R40" s="193"/>
    </row>
    <row r="41" spans="1:18" s="220" customFormat="1" ht="45.75" customHeight="1" x14ac:dyDescent="0.2">
      <c r="A41" s="179"/>
      <c r="B41" s="179"/>
      <c r="C41" s="179"/>
      <c r="D41" s="216"/>
      <c r="E41" s="217"/>
      <c r="F41" s="217"/>
      <c r="G41" s="217"/>
      <c r="H41" s="217"/>
      <c r="I41" s="179"/>
      <c r="J41" s="218"/>
      <c r="K41" s="219"/>
      <c r="L41" s="219"/>
      <c r="M41" s="219"/>
      <c r="N41" s="193"/>
      <c r="O41" s="193"/>
      <c r="P41" s="193"/>
      <c r="Q41" s="193"/>
      <c r="R41" s="193"/>
    </row>
    <row r="42" spans="1:18" s="220" customFormat="1" ht="45.75" customHeight="1" x14ac:dyDescent="0.2">
      <c r="A42" s="179"/>
      <c r="B42" s="179"/>
      <c r="C42" s="179"/>
      <c r="D42" s="216"/>
      <c r="E42" s="217"/>
      <c r="F42" s="217"/>
      <c r="G42" s="217"/>
      <c r="H42" s="217"/>
      <c r="I42" s="179"/>
      <c r="J42" s="218"/>
      <c r="K42" s="219"/>
      <c r="L42" s="219"/>
      <c r="M42" s="219"/>
      <c r="N42" s="193"/>
      <c r="O42" s="193"/>
      <c r="P42" s="193"/>
      <c r="Q42" s="193"/>
      <c r="R42" s="193"/>
    </row>
    <row r="43" spans="1:18" s="220" customFormat="1" ht="45.75" customHeight="1" x14ac:dyDescent="0.2">
      <c r="A43" s="179"/>
      <c r="B43" s="179"/>
      <c r="C43" s="179"/>
      <c r="D43" s="216"/>
      <c r="E43" s="217"/>
      <c r="F43" s="217"/>
      <c r="G43" s="217"/>
      <c r="H43" s="217"/>
      <c r="I43" s="179"/>
      <c r="J43" s="218"/>
      <c r="K43" s="219"/>
      <c r="L43" s="219"/>
      <c r="M43" s="219"/>
      <c r="N43" s="193"/>
      <c r="O43" s="193"/>
      <c r="P43" s="193"/>
      <c r="Q43" s="193"/>
      <c r="R43" s="193"/>
    </row>
    <row r="44" spans="1:18" s="220" customFormat="1" ht="45.75" customHeight="1" x14ac:dyDescent="0.2">
      <c r="A44" s="179"/>
      <c r="B44" s="179"/>
      <c r="C44" s="179"/>
      <c r="D44" s="216"/>
      <c r="E44" s="217"/>
      <c r="F44" s="217"/>
      <c r="G44" s="217"/>
      <c r="H44" s="217"/>
      <c r="I44" s="179"/>
      <c r="J44" s="218"/>
      <c r="K44" s="219"/>
      <c r="L44" s="219"/>
      <c r="M44" s="219"/>
      <c r="N44" s="193"/>
      <c r="O44" s="193"/>
      <c r="P44" s="193"/>
      <c r="Q44" s="193"/>
      <c r="R44" s="193"/>
    </row>
    <row r="45" spans="1:18" s="220" customFormat="1" ht="45.75" customHeight="1" x14ac:dyDescent="0.2">
      <c r="A45" s="179"/>
      <c r="B45" s="179"/>
      <c r="C45" s="179"/>
      <c r="D45" s="216"/>
      <c r="E45" s="217"/>
      <c r="F45" s="217"/>
      <c r="G45" s="217"/>
      <c r="H45" s="217"/>
      <c r="I45" s="179"/>
      <c r="J45" s="218"/>
      <c r="K45" s="219"/>
      <c r="L45" s="219"/>
      <c r="M45" s="219"/>
      <c r="N45" s="193"/>
      <c r="O45" s="193"/>
      <c r="P45" s="193"/>
      <c r="Q45" s="193"/>
      <c r="R45" s="193"/>
    </row>
    <row r="46" spans="1:18" s="220" customFormat="1" ht="45.75" customHeight="1" x14ac:dyDescent="0.2">
      <c r="A46" s="179"/>
      <c r="B46" s="179"/>
      <c r="C46" s="179"/>
      <c r="D46" s="216"/>
      <c r="E46" s="217"/>
      <c r="F46" s="217"/>
      <c r="G46" s="217"/>
      <c r="H46" s="217"/>
      <c r="I46" s="179"/>
      <c r="J46" s="218"/>
      <c r="K46" s="219"/>
      <c r="L46" s="219"/>
      <c r="M46" s="219"/>
      <c r="N46" s="193"/>
      <c r="O46" s="193"/>
      <c r="P46" s="193"/>
      <c r="Q46" s="193"/>
      <c r="R46" s="193"/>
    </row>
    <row r="47" spans="1:18" s="220" customFormat="1" ht="45.75" customHeight="1" x14ac:dyDescent="0.2">
      <c r="A47" s="179"/>
      <c r="B47" s="179"/>
      <c r="C47" s="179"/>
      <c r="D47" s="216"/>
      <c r="E47" s="217"/>
      <c r="F47" s="217"/>
      <c r="G47" s="217"/>
      <c r="H47" s="217"/>
      <c r="I47" s="179"/>
      <c r="J47" s="218"/>
      <c r="K47" s="219"/>
      <c r="L47" s="219"/>
      <c r="M47" s="219"/>
      <c r="N47" s="193"/>
      <c r="O47" s="193"/>
      <c r="P47" s="193"/>
      <c r="Q47" s="193"/>
      <c r="R47" s="193"/>
    </row>
    <row r="48" spans="1:18" s="220" customFormat="1" ht="45.75" customHeight="1" x14ac:dyDescent="0.2">
      <c r="A48" s="179"/>
      <c r="B48" s="179"/>
      <c r="C48" s="179"/>
      <c r="D48" s="216"/>
      <c r="E48" s="217"/>
      <c r="F48" s="217"/>
      <c r="G48" s="217"/>
      <c r="H48" s="217"/>
      <c r="I48" s="179"/>
      <c r="J48" s="218"/>
      <c r="K48" s="219"/>
      <c r="L48" s="219"/>
      <c r="M48" s="219"/>
      <c r="N48" s="193"/>
      <c r="O48" s="193"/>
      <c r="P48" s="193"/>
      <c r="Q48" s="193"/>
      <c r="R48" s="193"/>
    </row>
    <row r="49" spans="1:18" s="220" customFormat="1" ht="45.75" customHeight="1" x14ac:dyDescent="0.2">
      <c r="A49" s="179"/>
      <c r="B49" s="179"/>
      <c r="C49" s="179"/>
      <c r="D49" s="216"/>
      <c r="E49" s="217"/>
      <c r="F49" s="217"/>
      <c r="G49" s="217"/>
      <c r="H49" s="217"/>
      <c r="I49" s="179"/>
      <c r="J49" s="218"/>
      <c r="K49" s="219"/>
      <c r="L49" s="219"/>
      <c r="M49" s="219"/>
      <c r="N49" s="193"/>
      <c r="O49" s="193"/>
      <c r="P49" s="193"/>
      <c r="Q49" s="193"/>
      <c r="R49" s="193"/>
    </row>
    <row r="50" spans="1:18" s="220" customFormat="1" ht="45.75" customHeight="1" x14ac:dyDescent="0.2">
      <c r="A50" s="179"/>
      <c r="B50" s="179"/>
      <c r="C50" s="179"/>
      <c r="D50" s="216"/>
      <c r="E50" s="217"/>
      <c r="F50" s="217"/>
      <c r="G50" s="217"/>
      <c r="H50" s="217"/>
      <c r="I50" s="179"/>
      <c r="J50" s="218"/>
      <c r="K50" s="219"/>
      <c r="L50" s="219"/>
      <c r="M50" s="219"/>
      <c r="N50" s="193"/>
      <c r="O50" s="193"/>
      <c r="P50" s="193"/>
      <c r="Q50" s="193"/>
      <c r="R50" s="193"/>
    </row>
    <row r="51" spans="1:18" s="220" customFormat="1" ht="45.75" customHeight="1" x14ac:dyDescent="0.2">
      <c r="A51" s="179"/>
      <c r="B51" s="179"/>
      <c r="C51" s="179"/>
      <c r="D51" s="216"/>
      <c r="E51" s="217"/>
      <c r="F51" s="217"/>
      <c r="G51" s="217"/>
      <c r="H51" s="217"/>
      <c r="I51" s="179"/>
      <c r="J51" s="218"/>
      <c r="K51" s="219"/>
      <c r="L51" s="219"/>
      <c r="M51" s="219"/>
      <c r="N51" s="193"/>
      <c r="O51" s="193"/>
      <c r="P51" s="193"/>
      <c r="Q51" s="193"/>
      <c r="R51" s="193"/>
    </row>
    <row r="52" spans="1:18" s="220" customFormat="1" ht="45.75" customHeight="1" x14ac:dyDescent="0.2">
      <c r="A52" s="179"/>
      <c r="B52" s="179"/>
      <c r="C52" s="179"/>
      <c r="D52" s="216"/>
      <c r="E52" s="217"/>
      <c r="F52" s="217"/>
      <c r="G52" s="217"/>
      <c r="H52" s="217"/>
      <c r="I52" s="179"/>
      <c r="J52" s="218"/>
      <c r="K52" s="219"/>
      <c r="L52" s="219"/>
      <c r="M52" s="219"/>
      <c r="N52" s="193"/>
      <c r="O52" s="193"/>
      <c r="P52" s="193"/>
      <c r="Q52" s="193"/>
      <c r="R52" s="193"/>
    </row>
    <row r="53" spans="1:18" s="220" customFormat="1" ht="45.75" customHeight="1" x14ac:dyDescent="0.2">
      <c r="A53" s="179"/>
      <c r="B53" s="179"/>
      <c r="C53" s="179"/>
      <c r="D53" s="216"/>
      <c r="E53" s="217"/>
      <c r="F53" s="217"/>
      <c r="G53" s="217"/>
      <c r="H53" s="217"/>
      <c r="I53" s="179"/>
      <c r="J53" s="218"/>
      <c r="K53" s="219"/>
      <c r="L53" s="219"/>
      <c r="M53" s="219"/>
      <c r="N53" s="193"/>
      <c r="O53" s="193"/>
      <c r="P53" s="193"/>
      <c r="Q53" s="193"/>
      <c r="R53" s="193"/>
    </row>
    <row r="54" spans="1:18" s="220" customFormat="1" ht="45.75" customHeight="1" x14ac:dyDescent="0.2">
      <c r="A54" s="179"/>
      <c r="B54" s="179"/>
      <c r="C54" s="179"/>
      <c r="D54" s="216"/>
      <c r="E54" s="217"/>
      <c r="F54" s="217"/>
      <c r="G54" s="217"/>
      <c r="H54" s="217"/>
      <c r="I54" s="179"/>
      <c r="J54" s="218"/>
      <c r="K54" s="219"/>
      <c r="L54" s="219"/>
      <c r="M54" s="219"/>
      <c r="N54" s="193"/>
      <c r="O54" s="193"/>
      <c r="P54" s="193"/>
      <c r="Q54" s="193"/>
      <c r="R54" s="193"/>
    </row>
    <row r="55" spans="1:18" s="220" customFormat="1" ht="45.75" customHeight="1" x14ac:dyDescent="0.2">
      <c r="A55" s="179"/>
      <c r="B55" s="179"/>
      <c r="C55" s="179"/>
      <c r="D55" s="216"/>
      <c r="E55" s="217"/>
      <c r="F55" s="217"/>
      <c r="G55" s="217"/>
      <c r="H55" s="217"/>
      <c r="I55" s="179"/>
      <c r="J55" s="218"/>
      <c r="K55" s="219"/>
      <c r="L55" s="219"/>
      <c r="M55" s="219"/>
      <c r="N55" s="193"/>
      <c r="O55" s="193"/>
      <c r="P55" s="193"/>
      <c r="Q55" s="193"/>
      <c r="R55" s="193"/>
    </row>
    <row r="56" spans="1:18" s="220" customFormat="1" ht="45.75" customHeight="1" x14ac:dyDescent="0.2">
      <c r="A56" s="179"/>
      <c r="B56" s="179"/>
      <c r="C56" s="179"/>
      <c r="D56" s="216"/>
      <c r="E56" s="217"/>
      <c r="F56" s="217"/>
      <c r="G56" s="217"/>
      <c r="H56" s="217"/>
      <c r="I56" s="179"/>
      <c r="J56" s="218"/>
      <c r="K56" s="219"/>
      <c r="L56" s="219"/>
      <c r="M56" s="219"/>
      <c r="N56" s="193"/>
      <c r="O56" s="193"/>
      <c r="P56" s="193"/>
      <c r="Q56" s="193"/>
      <c r="R56" s="193"/>
    </row>
    <row r="57" spans="1:18" s="220" customFormat="1" ht="45.75" customHeight="1" x14ac:dyDescent="0.2">
      <c r="A57" s="179"/>
      <c r="B57" s="179"/>
      <c r="C57" s="179"/>
      <c r="D57" s="216"/>
      <c r="E57" s="217"/>
      <c r="F57" s="217"/>
      <c r="G57" s="217"/>
      <c r="H57" s="217"/>
      <c r="I57" s="179"/>
      <c r="J57" s="218"/>
      <c r="K57" s="219"/>
      <c r="L57" s="219"/>
      <c r="M57" s="219"/>
      <c r="N57" s="193"/>
      <c r="O57" s="193"/>
      <c r="P57" s="193"/>
      <c r="Q57" s="193"/>
      <c r="R57" s="193"/>
    </row>
    <row r="58" spans="1:18" s="220" customFormat="1" ht="45.75" customHeight="1" x14ac:dyDescent="0.2">
      <c r="A58" s="179"/>
      <c r="B58" s="179"/>
      <c r="C58" s="179"/>
      <c r="D58" s="216"/>
      <c r="E58" s="217"/>
      <c r="F58" s="217"/>
      <c r="G58" s="217"/>
      <c r="H58" s="217"/>
      <c r="I58" s="179"/>
      <c r="J58" s="218"/>
      <c r="K58" s="219"/>
      <c r="L58" s="219"/>
      <c r="M58" s="219"/>
      <c r="N58" s="193"/>
      <c r="O58" s="193"/>
      <c r="P58" s="193"/>
      <c r="Q58" s="193"/>
      <c r="R58" s="193"/>
    </row>
    <row r="59" spans="1:18" s="220" customFormat="1" ht="45.75" customHeight="1" x14ac:dyDescent="0.2">
      <c r="A59" s="179"/>
      <c r="B59" s="179"/>
      <c r="C59" s="179"/>
      <c r="D59" s="216"/>
      <c r="E59" s="217"/>
      <c r="F59" s="217"/>
      <c r="G59" s="217"/>
      <c r="H59" s="217"/>
      <c r="I59" s="179"/>
      <c r="J59" s="218"/>
      <c r="K59" s="219"/>
      <c r="L59" s="219"/>
      <c r="M59" s="219"/>
      <c r="N59" s="193"/>
      <c r="O59" s="193"/>
      <c r="P59" s="193"/>
      <c r="Q59" s="193"/>
      <c r="R59" s="193"/>
    </row>
    <row r="60" spans="1:18" s="220" customFormat="1" ht="45.75" customHeight="1" x14ac:dyDescent="0.2">
      <c r="A60" s="179"/>
      <c r="B60" s="179"/>
      <c r="C60" s="179"/>
      <c r="D60" s="216"/>
      <c r="E60" s="217"/>
      <c r="F60" s="217"/>
      <c r="G60" s="217"/>
      <c r="H60" s="217"/>
      <c r="I60" s="179"/>
      <c r="J60" s="218"/>
      <c r="K60" s="219"/>
      <c r="L60" s="219"/>
      <c r="M60" s="219"/>
      <c r="N60" s="193"/>
      <c r="O60" s="193"/>
      <c r="P60" s="193"/>
      <c r="Q60" s="193"/>
      <c r="R60" s="193"/>
    </row>
    <row r="61" spans="1:18" s="220" customFormat="1" ht="45.75" customHeight="1" x14ac:dyDescent="0.2">
      <c r="A61" s="179"/>
      <c r="B61" s="179"/>
      <c r="C61" s="179"/>
      <c r="D61" s="216"/>
      <c r="E61" s="217"/>
      <c r="F61" s="217"/>
      <c r="G61" s="217"/>
      <c r="H61" s="217"/>
      <c r="I61" s="179"/>
      <c r="J61" s="218"/>
      <c r="K61" s="219"/>
      <c r="L61" s="219"/>
      <c r="M61" s="219"/>
      <c r="N61" s="193"/>
      <c r="O61" s="193"/>
      <c r="P61" s="193"/>
      <c r="Q61" s="193"/>
      <c r="R61" s="193"/>
    </row>
    <row r="62" spans="1:18" s="220" customFormat="1" ht="45.75" customHeight="1" x14ac:dyDescent="0.2">
      <c r="A62" s="179"/>
      <c r="B62" s="179"/>
      <c r="C62" s="179"/>
      <c r="D62" s="216"/>
      <c r="E62" s="217"/>
      <c r="F62" s="217"/>
      <c r="G62" s="217"/>
      <c r="H62" s="217"/>
      <c r="I62" s="179"/>
      <c r="J62" s="218"/>
      <c r="K62" s="219"/>
      <c r="L62" s="219"/>
      <c r="M62" s="219"/>
      <c r="N62" s="193"/>
      <c r="O62" s="193"/>
      <c r="P62" s="193"/>
      <c r="Q62" s="193"/>
      <c r="R62" s="193"/>
    </row>
    <row r="63" spans="1:18" s="220" customFormat="1" ht="45.75" customHeight="1" x14ac:dyDescent="0.2">
      <c r="A63" s="179"/>
      <c r="B63" s="179"/>
      <c r="C63" s="179"/>
      <c r="D63" s="216"/>
      <c r="E63" s="217"/>
      <c r="F63" s="217"/>
      <c r="G63" s="217"/>
      <c r="H63" s="217"/>
      <c r="I63" s="179"/>
      <c r="J63" s="218"/>
      <c r="K63" s="219"/>
      <c r="L63" s="219"/>
      <c r="M63" s="219"/>
      <c r="N63" s="193"/>
      <c r="O63" s="193"/>
      <c r="P63" s="193"/>
      <c r="Q63" s="193"/>
      <c r="R63" s="193"/>
    </row>
    <row r="64" spans="1:18" s="220" customFormat="1" ht="45.75" customHeight="1" x14ac:dyDescent="0.2">
      <c r="A64" s="179"/>
      <c r="B64" s="179"/>
      <c r="C64" s="179"/>
      <c r="D64" s="216"/>
      <c r="E64" s="217"/>
      <c r="F64" s="217"/>
      <c r="G64" s="217"/>
      <c r="H64" s="217"/>
      <c r="I64" s="179"/>
      <c r="J64" s="218"/>
      <c r="K64" s="219"/>
      <c r="L64" s="219"/>
      <c r="M64" s="219"/>
      <c r="N64" s="193"/>
      <c r="O64" s="193"/>
      <c r="P64" s="193"/>
      <c r="Q64" s="193"/>
      <c r="R64" s="193"/>
    </row>
    <row r="65" spans="1:18" s="220" customFormat="1" ht="45.75" customHeight="1" x14ac:dyDescent="0.2">
      <c r="A65" s="179"/>
      <c r="B65" s="179"/>
      <c r="C65" s="179"/>
      <c r="D65" s="216"/>
      <c r="E65" s="217"/>
      <c r="F65" s="217"/>
      <c r="G65" s="217"/>
      <c r="H65" s="217"/>
      <c r="I65" s="179"/>
      <c r="J65" s="218"/>
      <c r="K65" s="219"/>
      <c r="L65" s="219"/>
      <c r="M65" s="219"/>
      <c r="N65" s="193"/>
      <c r="O65" s="193"/>
      <c r="P65" s="193"/>
      <c r="Q65" s="193"/>
      <c r="R65" s="193"/>
    </row>
    <row r="66" spans="1:18" s="220" customFormat="1" ht="45.75" customHeight="1" x14ac:dyDescent="0.2">
      <c r="A66" s="179"/>
      <c r="B66" s="179"/>
      <c r="C66" s="179"/>
      <c r="D66" s="216"/>
      <c r="E66" s="217"/>
      <c r="F66" s="217"/>
      <c r="G66" s="217"/>
      <c r="H66" s="217"/>
      <c r="I66" s="179"/>
      <c r="J66" s="218"/>
      <c r="K66" s="219"/>
      <c r="L66" s="219"/>
      <c r="M66" s="219"/>
      <c r="N66" s="193"/>
      <c r="O66" s="193"/>
      <c r="P66" s="193"/>
      <c r="Q66" s="193"/>
      <c r="R66" s="193"/>
    </row>
    <row r="67" spans="1:18" s="220" customFormat="1" ht="45.75" customHeight="1" x14ac:dyDescent="0.2">
      <c r="A67" s="179"/>
      <c r="B67" s="179"/>
      <c r="C67" s="179"/>
      <c r="D67" s="216"/>
      <c r="E67" s="217"/>
      <c r="F67" s="217"/>
      <c r="G67" s="217"/>
      <c r="H67" s="217"/>
      <c r="I67" s="179"/>
      <c r="J67" s="218"/>
      <c r="K67" s="219"/>
      <c r="L67" s="219"/>
      <c r="M67" s="219"/>
      <c r="N67" s="193"/>
      <c r="O67" s="193"/>
      <c r="P67" s="193"/>
      <c r="Q67" s="193"/>
      <c r="R67" s="193"/>
    </row>
    <row r="68" spans="1:18" s="220" customFormat="1" ht="45.75" customHeight="1" x14ac:dyDescent="0.2">
      <c r="A68" s="179"/>
      <c r="B68" s="179"/>
      <c r="C68" s="179"/>
      <c r="D68" s="216"/>
      <c r="E68" s="217"/>
      <c r="F68" s="217"/>
      <c r="G68" s="217"/>
      <c r="H68" s="217"/>
      <c r="I68" s="179"/>
      <c r="J68" s="218"/>
      <c r="K68" s="219"/>
      <c r="L68" s="219"/>
      <c r="M68" s="219"/>
      <c r="N68" s="193"/>
      <c r="O68" s="193"/>
      <c r="P68" s="193"/>
      <c r="Q68" s="193"/>
      <c r="R68" s="193"/>
    </row>
    <row r="69" spans="1:18" s="220" customFormat="1" ht="45.75" customHeight="1" x14ac:dyDescent="0.2">
      <c r="A69" s="179"/>
      <c r="B69" s="179"/>
      <c r="C69" s="179"/>
      <c r="D69" s="216"/>
      <c r="E69" s="217"/>
      <c r="F69" s="217"/>
      <c r="G69" s="217"/>
      <c r="H69" s="217"/>
      <c r="I69" s="179"/>
      <c r="J69" s="218"/>
      <c r="K69" s="219"/>
      <c r="L69" s="219"/>
      <c r="M69" s="219"/>
      <c r="N69" s="193"/>
      <c r="O69" s="193"/>
      <c r="P69" s="193"/>
      <c r="Q69" s="193"/>
      <c r="R69" s="193"/>
    </row>
    <row r="70" spans="1:18" s="220" customFormat="1" ht="45.75" customHeight="1" x14ac:dyDescent="0.2">
      <c r="A70" s="179"/>
      <c r="B70" s="179"/>
      <c r="C70" s="179"/>
      <c r="D70" s="216"/>
      <c r="E70" s="217"/>
      <c r="F70" s="217"/>
      <c r="G70" s="217"/>
      <c r="H70" s="217"/>
      <c r="I70" s="179"/>
      <c r="J70" s="218"/>
      <c r="K70" s="219"/>
      <c r="L70" s="219"/>
      <c r="M70" s="219"/>
      <c r="N70" s="193"/>
      <c r="O70" s="193"/>
      <c r="P70" s="193"/>
      <c r="Q70" s="193"/>
      <c r="R70" s="193"/>
    </row>
    <row r="71" spans="1:18" s="220" customFormat="1" ht="45.75" customHeight="1" x14ac:dyDescent="0.2">
      <c r="A71" s="179"/>
      <c r="B71" s="179"/>
      <c r="C71" s="179"/>
      <c r="D71" s="216"/>
      <c r="E71" s="217"/>
      <c r="F71" s="217"/>
      <c r="G71" s="217"/>
      <c r="H71" s="217"/>
      <c r="I71" s="179"/>
      <c r="J71" s="218"/>
      <c r="K71" s="219"/>
      <c r="L71" s="219"/>
      <c r="M71" s="219"/>
      <c r="N71" s="193"/>
      <c r="O71" s="193"/>
      <c r="P71" s="193"/>
      <c r="Q71" s="193"/>
      <c r="R71" s="193"/>
    </row>
    <row r="72" spans="1:18" s="220" customFormat="1" ht="45.75" customHeight="1" x14ac:dyDescent="0.2">
      <c r="A72" s="179"/>
      <c r="B72" s="179"/>
      <c r="C72" s="179"/>
      <c r="D72" s="216"/>
      <c r="E72" s="217"/>
      <c r="F72" s="217"/>
      <c r="G72" s="217"/>
      <c r="H72" s="217"/>
      <c r="I72" s="179"/>
      <c r="J72" s="218"/>
      <c r="K72" s="219"/>
      <c r="L72" s="219"/>
      <c r="M72" s="219"/>
      <c r="N72" s="193"/>
      <c r="O72" s="193"/>
      <c r="P72" s="193"/>
      <c r="Q72" s="193"/>
      <c r="R72" s="193"/>
    </row>
    <row r="73" spans="1:18" s="220" customFormat="1" ht="45.75" customHeight="1" x14ac:dyDescent="0.2">
      <c r="A73" s="179"/>
      <c r="B73" s="179"/>
      <c r="C73" s="179"/>
      <c r="D73" s="216"/>
      <c r="E73" s="217"/>
      <c r="F73" s="217"/>
      <c r="G73" s="217"/>
      <c r="H73" s="217"/>
      <c r="I73" s="179"/>
      <c r="J73" s="218"/>
      <c r="K73" s="219"/>
      <c r="L73" s="219"/>
      <c r="M73" s="219"/>
      <c r="N73" s="193"/>
      <c r="O73" s="193"/>
      <c r="P73" s="193"/>
      <c r="Q73" s="193"/>
      <c r="R73" s="193"/>
    </row>
    <row r="74" spans="1:18" s="220" customFormat="1" ht="45.75" customHeight="1" x14ac:dyDescent="0.2">
      <c r="A74" s="179"/>
      <c r="B74" s="179"/>
      <c r="C74" s="179"/>
      <c r="D74" s="216"/>
      <c r="E74" s="217"/>
      <c r="F74" s="217"/>
      <c r="G74" s="217"/>
      <c r="H74" s="217"/>
      <c r="I74" s="179"/>
      <c r="J74" s="218"/>
      <c r="K74" s="219"/>
      <c r="L74" s="219"/>
      <c r="M74" s="219"/>
      <c r="N74" s="193"/>
      <c r="O74" s="193"/>
      <c r="P74" s="193"/>
      <c r="Q74" s="193"/>
      <c r="R74" s="193"/>
    </row>
    <row r="75" spans="1:18" s="220" customFormat="1" ht="45.75" customHeight="1" x14ac:dyDescent="0.2">
      <c r="A75" s="179"/>
      <c r="B75" s="179"/>
      <c r="C75" s="179"/>
      <c r="D75" s="216"/>
      <c r="E75" s="217"/>
      <c r="F75" s="217"/>
      <c r="G75" s="217"/>
      <c r="H75" s="217"/>
      <c r="I75" s="179"/>
      <c r="J75" s="218"/>
      <c r="K75" s="219"/>
      <c r="L75" s="219"/>
      <c r="M75" s="219"/>
      <c r="N75" s="193"/>
      <c r="O75" s="193"/>
      <c r="P75" s="193"/>
      <c r="Q75" s="193"/>
      <c r="R75" s="193"/>
    </row>
    <row r="76" spans="1:18" s="220" customFormat="1" ht="45.75" customHeight="1" x14ac:dyDescent="0.2">
      <c r="A76" s="179"/>
      <c r="B76" s="179"/>
      <c r="C76" s="179"/>
      <c r="D76" s="216"/>
      <c r="E76" s="217"/>
      <c r="F76" s="217"/>
      <c r="G76" s="217"/>
      <c r="H76" s="217"/>
      <c r="I76" s="179"/>
      <c r="J76" s="218"/>
      <c r="K76" s="219"/>
      <c r="L76" s="219"/>
      <c r="M76" s="219"/>
      <c r="N76" s="193"/>
      <c r="O76" s="193"/>
      <c r="P76" s="193"/>
      <c r="Q76" s="193"/>
      <c r="R76" s="193"/>
    </row>
    <row r="77" spans="1:18" s="220" customFormat="1" ht="45.75" customHeight="1" x14ac:dyDescent="0.2">
      <c r="A77" s="179"/>
      <c r="B77" s="179"/>
      <c r="C77" s="179"/>
      <c r="D77" s="216"/>
      <c r="E77" s="217"/>
      <c r="F77" s="217"/>
      <c r="G77" s="217"/>
      <c r="H77" s="217"/>
      <c r="I77" s="179"/>
      <c r="J77" s="218"/>
      <c r="K77" s="219"/>
      <c r="L77" s="219"/>
      <c r="M77" s="219"/>
      <c r="N77" s="193"/>
      <c r="O77" s="193"/>
      <c r="P77" s="193"/>
      <c r="Q77" s="193"/>
      <c r="R77" s="193"/>
    </row>
    <row r="78" spans="1:18" s="220" customFormat="1" ht="45.75" customHeight="1" x14ac:dyDescent="0.2">
      <c r="A78" s="179"/>
      <c r="B78" s="179"/>
      <c r="C78" s="179"/>
      <c r="D78" s="216"/>
      <c r="E78" s="217"/>
      <c r="F78" s="217"/>
      <c r="G78" s="217"/>
      <c r="H78" s="217"/>
      <c r="I78" s="179"/>
      <c r="J78" s="218"/>
      <c r="K78" s="219"/>
      <c r="L78" s="219"/>
      <c r="M78" s="219"/>
      <c r="N78" s="193"/>
      <c r="O78" s="193"/>
      <c r="P78" s="193"/>
      <c r="Q78" s="193"/>
      <c r="R78" s="193"/>
    </row>
    <row r="79" spans="1:18" s="220" customFormat="1" ht="45.75" customHeight="1" x14ac:dyDescent="0.2">
      <c r="A79" s="179"/>
      <c r="B79" s="179"/>
      <c r="C79" s="179"/>
      <c r="D79" s="216"/>
      <c r="E79" s="217"/>
      <c r="F79" s="217"/>
      <c r="G79" s="217"/>
      <c r="H79" s="217"/>
      <c r="I79" s="179"/>
      <c r="J79" s="218"/>
      <c r="K79" s="219"/>
      <c r="L79" s="219"/>
      <c r="M79" s="219"/>
      <c r="N79" s="193"/>
      <c r="O79" s="193"/>
      <c r="P79" s="193"/>
      <c r="Q79" s="193"/>
      <c r="R79" s="193"/>
    </row>
    <row r="80" spans="1:18" s="220" customFormat="1" ht="45.75" customHeight="1" x14ac:dyDescent="0.2">
      <c r="A80" s="179"/>
      <c r="B80" s="179"/>
      <c r="C80" s="179"/>
      <c r="D80" s="216"/>
      <c r="E80" s="217"/>
      <c r="F80" s="217"/>
      <c r="G80" s="217"/>
      <c r="H80" s="217"/>
      <c r="I80" s="179"/>
      <c r="J80" s="218"/>
      <c r="K80" s="219"/>
      <c r="L80" s="219"/>
      <c r="M80" s="219"/>
      <c r="N80" s="193"/>
      <c r="O80" s="193"/>
      <c r="P80" s="193"/>
      <c r="Q80" s="193"/>
      <c r="R80" s="193"/>
    </row>
    <row r="81" spans="1:18" s="220" customFormat="1" ht="45.75" customHeight="1" x14ac:dyDescent="0.2">
      <c r="A81" s="179"/>
      <c r="B81" s="179"/>
      <c r="C81" s="179"/>
      <c r="D81" s="216"/>
      <c r="E81" s="217"/>
      <c r="F81" s="217"/>
      <c r="G81" s="217"/>
      <c r="H81" s="217"/>
      <c r="I81" s="179"/>
      <c r="J81" s="218"/>
      <c r="K81" s="219"/>
      <c r="L81" s="219"/>
      <c r="M81" s="219"/>
      <c r="N81" s="193"/>
      <c r="O81" s="193"/>
      <c r="P81" s="193"/>
      <c r="Q81" s="193"/>
      <c r="R81" s="193"/>
    </row>
    <row r="82" spans="1:18" s="220" customFormat="1" ht="45.75" customHeight="1" x14ac:dyDescent="0.2">
      <c r="A82" s="179"/>
      <c r="B82" s="179"/>
      <c r="C82" s="179"/>
      <c r="D82" s="216"/>
      <c r="E82" s="217"/>
      <c r="F82" s="217"/>
      <c r="G82" s="217"/>
      <c r="H82" s="217"/>
      <c r="I82" s="179"/>
      <c r="J82" s="218"/>
      <c r="K82" s="219"/>
      <c r="L82" s="219"/>
      <c r="M82" s="219"/>
      <c r="N82" s="193"/>
      <c r="O82" s="193"/>
      <c r="P82" s="193"/>
      <c r="Q82" s="193"/>
      <c r="R82" s="193"/>
    </row>
    <row r="83" spans="1:18" s="220" customFormat="1" ht="45.75" customHeight="1" x14ac:dyDescent="0.2">
      <c r="A83" s="179"/>
      <c r="B83" s="179"/>
      <c r="C83" s="179"/>
      <c r="D83" s="216"/>
      <c r="E83" s="217"/>
      <c r="F83" s="217"/>
      <c r="G83" s="217"/>
      <c r="H83" s="217"/>
      <c r="I83" s="179"/>
      <c r="J83" s="218"/>
      <c r="K83" s="219"/>
      <c r="L83" s="219"/>
      <c r="M83" s="219"/>
      <c r="N83" s="193"/>
      <c r="O83" s="193"/>
      <c r="P83" s="193"/>
      <c r="Q83" s="193"/>
      <c r="R83" s="193"/>
    </row>
    <row r="84" spans="1:18" s="220" customFormat="1" ht="45.75" customHeight="1" x14ac:dyDescent="0.2">
      <c r="A84" s="179"/>
      <c r="B84" s="179"/>
      <c r="C84" s="179"/>
      <c r="D84" s="216"/>
      <c r="E84" s="217"/>
      <c r="F84" s="217"/>
      <c r="G84" s="217"/>
      <c r="H84" s="217"/>
      <c r="I84" s="179"/>
      <c r="J84" s="218"/>
      <c r="K84" s="219"/>
      <c r="L84" s="219"/>
      <c r="M84" s="219"/>
      <c r="N84" s="193"/>
      <c r="O84" s="193"/>
      <c r="P84" s="193"/>
      <c r="Q84" s="193"/>
      <c r="R84" s="193"/>
    </row>
    <row r="85" spans="1:18" s="220" customFormat="1" ht="45.75" customHeight="1" x14ac:dyDescent="0.2">
      <c r="A85" s="179"/>
      <c r="B85" s="179"/>
      <c r="C85" s="179"/>
      <c r="D85" s="216"/>
      <c r="E85" s="217"/>
      <c r="F85" s="217"/>
      <c r="G85" s="217"/>
      <c r="H85" s="217"/>
      <c r="I85" s="179"/>
      <c r="J85" s="218"/>
      <c r="K85" s="219"/>
      <c r="L85" s="219"/>
      <c r="M85" s="219"/>
      <c r="N85" s="193"/>
      <c r="O85" s="193"/>
      <c r="P85" s="193"/>
      <c r="Q85" s="193"/>
      <c r="R85" s="193"/>
    </row>
    <row r="86" spans="1:18" s="220" customFormat="1" ht="45.75" customHeight="1" x14ac:dyDescent="0.2">
      <c r="A86" s="179"/>
      <c r="B86" s="179"/>
      <c r="C86" s="179"/>
      <c r="D86" s="216"/>
      <c r="E86" s="217"/>
      <c r="F86" s="217"/>
      <c r="G86" s="217"/>
      <c r="H86" s="217"/>
      <c r="I86" s="179"/>
      <c r="J86" s="218"/>
      <c r="K86" s="219"/>
      <c r="L86" s="219"/>
      <c r="M86" s="219"/>
      <c r="N86" s="193"/>
      <c r="O86" s="193"/>
      <c r="P86" s="193"/>
      <c r="Q86" s="193"/>
      <c r="R86" s="193"/>
    </row>
    <row r="87" spans="1:18" s="220" customFormat="1" ht="45.75" customHeight="1" x14ac:dyDescent="0.2">
      <c r="A87" s="179"/>
      <c r="B87" s="179"/>
      <c r="C87" s="179"/>
      <c r="D87" s="216"/>
      <c r="E87" s="217"/>
      <c r="F87" s="217"/>
      <c r="G87" s="217"/>
      <c r="H87" s="217"/>
      <c r="I87" s="179"/>
      <c r="J87" s="218"/>
      <c r="K87" s="219"/>
      <c r="L87" s="219"/>
      <c r="M87" s="219"/>
      <c r="N87" s="193"/>
      <c r="O87" s="193"/>
      <c r="P87" s="193"/>
      <c r="Q87" s="193"/>
      <c r="R87" s="193"/>
    </row>
    <row r="88" spans="1:18" s="220" customFormat="1" ht="45.75" customHeight="1" x14ac:dyDescent="0.2">
      <c r="A88" s="179"/>
      <c r="B88" s="179"/>
      <c r="C88" s="179"/>
      <c r="D88" s="216"/>
      <c r="E88" s="217"/>
      <c r="F88" s="217"/>
      <c r="G88" s="217"/>
      <c r="H88" s="217"/>
      <c r="I88" s="179"/>
      <c r="J88" s="218"/>
      <c r="K88" s="219"/>
      <c r="L88" s="219"/>
      <c r="M88" s="219"/>
      <c r="N88" s="193"/>
      <c r="O88" s="193"/>
      <c r="P88" s="193"/>
      <c r="Q88" s="193"/>
      <c r="R88" s="193"/>
    </row>
    <row r="89" spans="1:18" s="220" customFormat="1" ht="45.75" customHeight="1" x14ac:dyDescent="0.2">
      <c r="A89" s="179"/>
      <c r="B89" s="179"/>
      <c r="C89" s="179"/>
      <c r="D89" s="216"/>
      <c r="E89" s="217"/>
      <c r="F89" s="217"/>
      <c r="G89" s="217"/>
      <c r="H89" s="217"/>
      <c r="I89" s="179"/>
      <c r="J89" s="218"/>
      <c r="K89" s="219"/>
      <c r="L89" s="219"/>
      <c r="M89" s="219"/>
      <c r="N89" s="193"/>
      <c r="O89" s="193"/>
      <c r="P89" s="193"/>
      <c r="Q89" s="193"/>
      <c r="R89" s="193"/>
    </row>
    <row r="90" spans="1:18" s="220" customFormat="1" ht="45.75" customHeight="1" x14ac:dyDescent="0.2">
      <c r="A90" s="179"/>
      <c r="B90" s="179"/>
      <c r="C90" s="179"/>
      <c r="D90" s="216"/>
      <c r="E90" s="217"/>
      <c r="F90" s="217"/>
      <c r="G90" s="217"/>
      <c r="H90" s="217"/>
      <c r="I90" s="179"/>
      <c r="J90" s="218"/>
      <c r="K90" s="219"/>
      <c r="L90" s="219"/>
      <c r="M90" s="219"/>
      <c r="N90" s="193"/>
      <c r="O90" s="193"/>
      <c r="P90" s="193"/>
      <c r="Q90" s="193"/>
      <c r="R90" s="193"/>
    </row>
    <row r="91" spans="1:18" s="220" customFormat="1" ht="45.75" customHeight="1" x14ac:dyDescent="0.2">
      <c r="A91" s="179"/>
      <c r="B91" s="179"/>
      <c r="C91" s="179"/>
      <c r="D91" s="216"/>
      <c r="E91" s="217"/>
      <c r="F91" s="217"/>
      <c r="G91" s="217"/>
      <c r="H91" s="217"/>
      <c r="I91" s="179"/>
      <c r="J91" s="218"/>
      <c r="K91" s="219"/>
      <c r="L91" s="219"/>
      <c r="M91" s="219"/>
      <c r="N91" s="193"/>
      <c r="O91" s="193"/>
      <c r="P91" s="193"/>
      <c r="Q91" s="193"/>
      <c r="R91" s="193"/>
    </row>
    <row r="92" spans="1:18" s="220" customFormat="1" ht="45.75" customHeight="1" x14ac:dyDescent="0.2">
      <c r="A92" s="179"/>
      <c r="B92" s="179"/>
      <c r="C92" s="179"/>
      <c r="D92" s="216"/>
      <c r="E92" s="217"/>
      <c r="F92" s="217"/>
      <c r="G92" s="217"/>
      <c r="H92" s="217"/>
      <c r="I92" s="179"/>
      <c r="J92" s="218"/>
      <c r="K92" s="219"/>
      <c r="L92" s="219"/>
      <c r="M92" s="219"/>
      <c r="N92" s="193"/>
      <c r="O92" s="193"/>
      <c r="P92" s="193"/>
      <c r="Q92" s="193"/>
      <c r="R92" s="193"/>
    </row>
    <row r="93" spans="1:18" s="220" customFormat="1" ht="45.75" customHeight="1" x14ac:dyDescent="0.2">
      <c r="A93" s="179"/>
      <c r="B93" s="179"/>
      <c r="C93" s="179"/>
      <c r="D93" s="216"/>
      <c r="E93" s="217"/>
      <c r="F93" s="217"/>
      <c r="G93" s="217"/>
      <c r="H93" s="217"/>
      <c r="I93" s="179"/>
      <c r="J93" s="218"/>
      <c r="K93" s="219"/>
      <c r="L93" s="219"/>
      <c r="M93" s="219"/>
      <c r="N93" s="193"/>
      <c r="O93" s="193"/>
      <c r="P93" s="193"/>
      <c r="Q93" s="193"/>
      <c r="R93" s="193"/>
    </row>
    <row r="94" spans="1:18" s="220" customFormat="1" ht="45.75" customHeight="1" x14ac:dyDescent="0.2">
      <c r="A94" s="179"/>
      <c r="B94" s="179"/>
      <c r="C94" s="179"/>
      <c r="D94" s="216"/>
      <c r="E94" s="217"/>
      <c r="F94" s="217"/>
      <c r="G94" s="217"/>
      <c r="H94" s="217"/>
      <c r="I94" s="179"/>
      <c r="J94" s="218"/>
      <c r="K94" s="219"/>
      <c r="L94" s="219"/>
      <c r="M94" s="219"/>
      <c r="N94" s="193"/>
      <c r="O94" s="193"/>
      <c r="P94" s="193"/>
      <c r="Q94" s="193"/>
      <c r="R94" s="193"/>
    </row>
    <row r="95" spans="1:18" s="220" customFormat="1" ht="45.75" customHeight="1" x14ac:dyDescent="0.2">
      <c r="A95" s="179"/>
      <c r="B95" s="179"/>
      <c r="C95" s="179"/>
      <c r="D95" s="216"/>
      <c r="E95" s="217"/>
      <c r="F95" s="217"/>
      <c r="G95" s="217"/>
      <c r="H95" s="217"/>
      <c r="I95" s="179"/>
      <c r="J95" s="218"/>
      <c r="K95" s="219"/>
      <c r="L95" s="219"/>
      <c r="M95" s="219"/>
      <c r="N95" s="193"/>
      <c r="O95" s="193"/>
      <c r="P95" s="193"/>
      <c r="Q95" s="193"/>
      <c r="R95" s="193"/>
    </row>
    <row r="96" spans="1:18" s="220" customFormat="1" ht="45.75" customHeight="1" x14ac:dyDescent="0.2">
      <c r="A96" s="179"/>
      <c r="B96" s="179"/>
      <c r="C96" s="179"/>
      <c r="D96" s="216"/>
      <c r="E96" s="217"/>
      <c r="F96" s="217"/>
      <c r="G96" s="217"/>
      <c r="H96" s="217"/>
      <c r="I96" s="179"/>
      <c r="J96" s="218"/>
      <c r="K96" s="219"/>
      <c r="L96" s="219"/>
      <c r="M96" s="219"/>
      <c r="N96" s="193"/>
      <c r="O96" s="193"/>
      <c r="P96" s="193"/>
      <c r="Q96" s="193"/>
      <c r="R96" s="193"/>
    </row>
    <row r="97" spans="1:18" s="220" customFormat="1" ht="45.75" customHeight="1" x14ac:dyDescent="0.2">
      <c r="A97" s="179"/>
      <c r="B97" s="179"/>
      <c r="C97" s="179"/>
      <c r="D97" s="216"/>
      <c r="E97" s="217"/>
      <c r="F97" s="217"/>
      <c r="G97" s="217"/>
      <c r="H97" s="217"/>
      <c r="I97" s="179"/>
      <c r="J97" s="218"/>
      <c r="K97" s="219"/>
      <c r="L97" s="219"/>
      <c r="M97" s="219"/>
      <c r="N97" s="193"/>
      <c r="O97" s="193"/>
      <c r="P97" s="193"/>
      <c r="Q97" s="193"/>
      <c r="R97" s="193"/>
    </row>
    <row r="98" spans="1:18" s="220" customFormat="1" ht="45.75" customHeight="1" x14ac:dyDescent="0.2">
      <c r="A98" s="179"/>
      <c r="B98" s="179"/>
      <c r="C98" s="179"/>
      <c r="D98" s="216"/>
      <c r="E98" s="217"/>
      <c r="F98" s="217"/>
      <c r="G98" s="217"/>
      <c r="H98" s="217"/>
      <c r="I98" s="179"/>
      <c r="J98" s="218"/>
      <c r="K98" s="219"/>
      <c r="L98" s="219"/>
      <c r="M98" s="219"/>
      <c r="N98" s="193"/>
      <c r="O98" s="193"/>
      <c r="P98" s="193"/>
      <c r="Q98" s="193"/>
      <c r="R98" s="193"/>
    </row>
    <row r="99" spans="1:18" s="220" customFormat="1" ht="45.75" customHeight="1" x14ac:dyDescent="0.2">
      <c r="A99" s="179"/>
      <c r="B99" s="179"/>
      <c r="C99" s="179"/>
      <c r="D99" s="216"/>
      <c r="E99" s="217"/>
      <c r="F99" s="217"/>
      <c r="G99" s="217"/>
      <c r="H99" s="217"/>
      <c r="I99" s="179"/>
      <c r="J99" s="218"/>
      <c r="K99" s="219"/>
      <c r="L99" s="219"/>
      <c r="M99" s="219"/>
      <c r="N99" s="193"/>
      <c r="O99" s="193"/>
      <c r="P99" s="193"/>
      <c r="Q99" s="193"/>
      <c r="R99" s="193"/>
    </row>
    <row r="100" spans="1:18" s="220" customFormat="1" ht="45.75" customHeight="1" x14ac:dyDescent="0.2">
      <c r="A100" s="179"/>
      <c r="B100" s="179"/>
      <c r="C100" s="179"/>
      <c r="D100" s="216"/>
      <c r="E100" s="217"/>
      <c r="F100" s="217"/>
      <c r="G100" s="217"/>
      <c r="H100" s="217"/>
      <c r="I100" s="179"/>
      <c r="J100" s="218"/>
      <c r="K100" s="219"/>
      <c r="L100" s="219"/>
      <c r="M100" s="219"/>
      <c r="N100" s="193"/>
      <c r="O100" s="193"/>
      <c r="P100" s="193"/>
      <c r="Q100" s="193"/>
      <c r="R100" s="193"/>
    </row>
    <row r="101" spans="1:18" s="220" customFormat="1" ht="45.75" customHeight="1" x14ac:dyDescent="0.2">
      <c r="A101" s="179"/>
      <c r="B101" s="179"/>
      <c r="C101" s="179"/>
      <c r="D101" s="216"/>
      <c r="E101" s="217"/>
      <c r="F101" s="217"/>
      <c r="G101" s="217"/>
      <c r="H101" s="217"/>
      <c r="I101" s="179"/>
      <c r="J101" s="218"/>
      <c r="K101" s="219"/>
      <c r="L101" s="219"/>
      <c r="M101" s="219"/>
      <c r="N101" s="193"/>
      <c r="O101" s="193"/>
      <c r="P101" s="193"/>
      <c r="Q101" s="193"/>
      <c r="R101" s="193"/>
    </row>
    <row r="102" spans="1:18" s="220" customFormat="1" ht="45.75" customHeight="1" x14ac:dyDescent="0.2">
      <c r="A102" s="179"/>
      <c r="B102" s="179"/>
      <c r="C102" s="179"/>
      <c r="D102" s="216"/>
      <c r="E102" s="217"/>
      <c r="F102" s="217"/>
      <c r="G102" s="217"/>
      <c r="H102" s="217"/>
      <c r="I102" s="179"/>
      <c r="J102" s="218"/>
      <c r="K102" s="219"/>
      <c r="L102" s="219"/>
      <c r="M102" s="219"/>
      <c r="N102" s="193"/>
      <c r="O102" s="193"/>
      <c r="P102" s="193"/>
      <c r="Q102" s="193"/>
      <c r="R102" s="193"/>
    </row>
    <row r="103" spans="1:18" s="220" customFormat="1" ht="45.75" customHeight="1" x14ac:dyDescent="0.2">
      <c r="A103" s="179"/>
      <c r="B103" s="179"/>
      <c r="C103" s="179"/>
      <c r="D103" s="216"/>
      <c r="E103" s="217"/>
      <c r="F103" s="217"/>
      <c r="G103" s="217"/>
      <c r="H103" s="217"/>
      <c r="I103" s="179"/>
      <c r="J103" s="218"/>
      <c r="K103" s="219"/>
      <c r="L103" s="219"/>
      <c r="M103" s="219"/>
      <c r="N103" s="193"/>
      <c r="O103" s="193"/>
      <c r="P103" s="193"/>
      <c r="Q103" s="193"/>
      <c r="R103" s="193"/>
    </row>
    <row r="104" spans="1:18" s="220" customFormat="1" ht="45.75" customHeight="1" x14ac:dyDescent="0.2">
      <c r="A104" s="179"/>
      <c r="B104" s="179"/>
      <c r="C104" s="179"/>
      <c r="D104" s="216"/>
      <c r="E104" s="217"/>
      <c r="F104" s="217"/>
      <c r="G104" s="217"/>
      <c r="H104" s="217"/>
      <c r="I104" s="179"/>
      <c r="J104" s="218"/>
      <c r="K104" s="219"/>
      <c r="L104" s="219"/>
      <c r="M104" s="219"/>
      <c r="N104" s="193"/>
      <c r="O104" s="193"/>
      <c r="P104" s="193"/>
      <c r="Q104" s="193"/>
      <c r="R104" s="193"/>
    </row>
    <row r="105" spans="1:18" s="220" customFormat="1" ht="45.75" customHeight="1" x14ac:dyDescent="0.2">
      <c r="A105" s="179"/>
      <c r="B105" s="179"/>
      <c r="C105" s="179"/>
      <c r="D105" s="216"/>
      <c r="E105" s="217"/>
      <c r="F105" s="217"/>
      <c r="G105" s="217"/>
      <c r="H105" s="217"/>
      <c r="I105" s="179"/>
      <c r="J105" s="218"/>
      <c r="K105" s="219"/>
      <c r="L105" s="219"/>
      <c r="M105" s="219"/>
      <c r="N105" s="193"/>
      <c r="O105" s="193"/>
      <c r="P105" s="193"/>
      <c r="Q105" s="193"/>
      <c r="R105" s="193"/>
    </row>
    <row r="106" spans="1:18" s="220" customFormat="1" ht="45.75" customHeight="1" x14ac:dyDescent="0.2">
      <c r="A106" s="179"/>
      <c r="B106" s="179"/>
      <c r="C106" s="179"/>
      <c r="D106" s="216"/>
      <c r="E106" s="217"/>
      <c r="F106" s="217"/>
      <c r="G106" s="217"/>
      <c r="H106" s="217"/>
      <c r="I106" s="179"/>
      <c r="J106" s="218"/>
      <c r="K106" s="219"/>
      <c r="L106" s="219"/>
      <c r="M106" s="219"/>
      <c r="N106" s="193"/>
      <c r="O106" s="193"/>
      <c r="P106" s="193"/>
      <c r="Q106" s="193"/>
      <c r="R106" s="193"/>
    </row>
    <row r="107" spans="1:18" s="220" customFormat="1" ht="45.75" customHeight="1" x14ac:dyDescent="0.2">
      <c r="A107" s="179"/>
      <c r="B107" s="179"/>
      <c r="C107" s="179"/>
      <c r="D107" s="216"/>
      <c r="E107" s="217"/>
      <c r="F107" s="217"/>
      <c r="G107" s="217"/>
      <c r="H107" s="217"/>
      <c r="I107" s="179"/>
      <c r="J107" s="218"/>
      <c r="K107" s="219"/>
      <c r="L107" s="219"/>
      <c r="M107" s="219"/>
      <c r="N107" s="193"/>
      <c r="O107" s="193"/>
      <c r="P107" s="193"/>
      <c r="Q107" s="193"/>
      <c r="R107" s="193"/>
    </row>
    <row r="108" spans="1:18" s="220" customFormat="1" ht="45.75" customHeight="1" x14ac:dyDescent="0.2">
      <c r="A108" s="179"/>
      <c r="B108" s="179"/>
      <c r="C108" s="179"/>
      <c r="D108" s="216"/>
      <c r="E108" s="217"/>
      <c r="F108" s="217"/>
      <c r="G108" s="217"/>
      <c r="H108" s="217"/>
      <c r="I108" s="179"/>
      <c r="J108" s="218"/>
      <c r="K108" s="219"/>
      <c r="L108" s="219"/>
      <c r="M108" s="219"/>
      <c r="N108" s="193"/>
      <c r="O108" s="193"/>
      <c r="P108" s="193"/>
      <c r="Q108" s="193"/>
      <c r="R108" s="193"/>
    </row>
    <row r="109" spans="1:18" s="220" customFormat="1" ht="45.75" customHeight="1" x14ac:dyDescent="0.2">
      <c r="A109" s="179"/>
      <c r="B109" s="179"/>
      <c r="C109" s="179"/>
      <c r="D109" s="216"/>
      <c r="E109" s="217"/>
      <c r="F109" s="217"/>
      <c r="G109" s="217"/>
      <c r="H109" s="217"/>
      <c r="I109" s="179"/>
      <c r="J109" s="218"/>
      <c r="K109" s="219"/>
      <c r="L109" s="219"/>
      <c r="M109" s="219"/>
      <c r="N109" s="193"/>
      <c r="O109" s="193"/>
      <c r="P109" s="193"/>
      <c r="Q109" s="193"/>
      <c r="R109" s="193"/>
    </row>
    <row r="110" spans="1:18" s="220" customFormat="1" ht="45.75" customHeight="1" x14ac:dyDescent="0.2">
      <c r="A110" s="179"/>
      <c r="B110" s="179"/>
      <c r="C110" s="179"/>
      <c r="D110" s="216"/>
      <c r="E110" s="217"/>
      <c r="F110" s="217"/>
      <c r="G110" s="217"/>
      <c r="H110" s="217"/>
      <c r="I110" s="179"/>
      <c r="J110" s="218"/>
      <c r="K110" s="219"/>
      <c r="L110" s="219"/>
      <c r="M110" s="219"/>
      <c r="N110" s="193"/>
      <c r="O110" s="193"/>
      <c r="P110" s="193"/>
      <c r="Q110" s="193"/>
      <c r="R110" s="193"/>
    </row>
    <row r="111" spans="1:18" s="220" customFormat="1" ht="45.75" customHeight="1" x14ac:dyDescent="0.2">
      <c r="A111" s="179"/>
      <c r="B111" s="179"/>
      <c r="C111" s="179"/>
      <c r="D111" s="216"/>
      <c r="E111" s="217"/>
      <c r="F111" s="217"/>
      <c r="G111" s="217"/>
      <c r="H111" s="217"/>
      <c r="I111" s="179"/>
      <c r="J111" s="218"/>
      <c r="K111" s="219"/>
      <c r="L111" s="219"/>
      <c r="M111" s="219"/>
      <c r="N111" s="193"/>
      <c r="O111" s="193"/>
      <c r="P111" s="193"/>
      <c r="Q111" s="193"/>
      <c r="R111" s="193"/>
    </row>
    <row r="112" spans="1:18" s="220" customFormat="1" ht="45.75" customHeight="1" x14ac:dyDescent="0.2">
      <c r="A112" s="179"/>
      <c r="B112" s="179"/>
      <c r="C112" s="179"/>
      <c r="D112" s="216"/>
      <c r="E112" s="217"/>
      <c r="F112" s="217"/>
      <c r="G112" s="217"/>
      <c r="H112" s="217"/>
      <c r="I112" s="179"/>
      <c r="J112" s="218"/>
      <c r="K112" s="219"/>
      <c r="L112" s="219"/>
      <c r="M112" s="219"/>
      <c r="N112" s="193"/>
      <c r="O112" s="193"/>
      <c r="P112" s="193"/>
      <c r="Q112" s="193"/>
      <c r="R112" s="193"/>
    </row>
    <row r="113" spans="1:18" s="220" customFormat="1" ht="45.75" customHeight="1" x14ac:dyDescent="0.2">
      <c r="A113" s="179"/>
      <c r="B113" s="179"/>
      <c r="C113" s="179"/>
      <c r="D113" s="216"/>
      <c r="E113" s="217"/>
      <c r="F113" s="217"/>
      <c r="G113" s="217"/>
      <c r="H113" s="217"/>
      <c r="I113" s="179"/>
      <c r="J113" s="218"/>
      <c r="K113" s="219"/>
      <c r="L113" s="219"/>
      <c r="M113" s="219"/>
      <c r="N113" s="193"/>
      <c r="O113" s="193"/>
      <c r="P113" s="193"/>
      <c r="Q113" s="193"/>
      <c r="R113" s="193"/>
    </row>
    <row r="114" spans="1:18" s="220" customFormat="1" ht="45.75" customHeight="1" x14ac:dyDescent="0.2">
      <c r="A114" s="179"/>
      <c r="B114" s="179"/>
      <c r="C114" s="179"/>
      <c r="D114" s="216"/>
      <c r="E114" s="217"/>
      <c r="F114" s="217"/>
      <c r="G114" s="217"/>
      <c r="H114" s="217"/>
      <c r="I114" s="179"/>
      <c r="J114" s="218"/>
      <c r="K114" s="219"/>
      <c r="L114" s="219"/>
      <c r="M114" s="219"/>
      <c r="N114" s="193"/>
      <c r="O114" s="193"/>
      <c r="P114" s="193"/>
      <c r="Q114" s="193"/>
      <c r="R114" s="193"/>
    </row>
    <row r="115" spans="1:18" s="220" customFormat="1" ht="45.75" customHeight="1" x14ac:dyDescent="0.2">
      <c r="A115" s="179"/>
      <c r="B115" s="179"/>
      <c r="C115" s="179"/>
      <c r="D115" s="216"/>
      <c r="E115" s="217"/>
      <c r="F115" s="217"/>
      <c r="G115" s="217"/>
      <c r="H115" s="217"/>
      <c r="I115" s="179"/>
      <c r="J115" s="218"/>
      <c r="K115" s="219"/>
      <c r="L115" s="219"/>
      <c r="M115" s="219"/>
      <c r="N115" s="193"/>
      <c r="O115" s="193"/>
      <c r="P115" s="193"/>
      <c r="Q115" s="193"/>
      <c r="R115" s="193"/>
    </row>
    <row r="116" spans="1:18" s="220" customFormat="1" ht="45.75" customHeight="1" x14ac:dyDescent="0.2">
      <c r="A116" s="179"/>
      <c r="B116" s="179"/>
      <c r="C116" s="179"/>
      <c r="D116" s="216"/>
      <c r="E116" s="217"/>
      <c r="F116" s="217"/>
      <c r="G116" s="217"/>
      <c r="H116" s="217"/>
      <c r="I116" s="179"/>
      <c r="J116" s="218"/>
      <c r="K116" s="219"/>
      <c r="L116" s="219"/>
      <c r="M116" s="219"/>
      <c r="N116" s="193"/>
      <c r="O116" s="193"/>
      <c r="P116" s="193"/>
      <c r="Q116" s="193"/>
      <c r="R116" s="193"/>
    </row>
    <row r="117" spans="1:18" s="220" customFormat="1" ht="45.75" customHeight="1" x14ac:dyDescent="0.2">
      <c r="A117" s="179"/>
      <c r="B117" s="179"/>
      <c r="C117" s="179"/>
      <c r="D117" s="216"/>
      <c r="E117" s="217"/>
      <c r="F117" s="217"/>
      <c r="G117" s="217"/>
      <c r="H117" s="217"/>
      <c r="I117" s="179"/>
      <c r="J117" s="218"/>
      <c r="K117" s="219"/>
      <c r="L117" s="219"/>
      <c r="M117" s="219"/>
      <c r="N117" s="193"/>
      <c r="O117" s="193"/>
      <c r="P117" s="193"/>
      <c r="Q117" s="193"/>
      <c r="R117" s="193"/>
    </row>
    <row r="118" spans="1:18" s="220" customFormat="1" ht="45.75" customHeight="1" x14ac:dyDescent="0.2">
      <c r="A118" s="179"/>
      <c r="B118" s="179"/>
      <c r="C118" s="179"/>
      <c r="D118" s="216"/>
      <c r="E118" s="217"/>
      <c r="F118" s="217"/>
      <c r="G118" s="217"/>
      <c r="H118" s="217"/>
      <c r="I118" s="179"/>
      <c r="J118" s="218"/>
      <c r="K118" s="219"/>
      <c r="L118" s="219"/>
      <c r="M118" s="219"/>
      <c r="N118" s="193"/>
      <c r="O118" s="193"/>
      <c r="P118" s="193"/>
      <c r="Q118" s="193"/>
      <c r="R118" s="193"/>
    </row>
    <row r="119" spans="1:18" s="220" customFormat="1" ht="45.75" customHeight="1" x14ac:dyDescent="0.2">
      <c r="A119" s="179"/>
      <c r="B119" s="179"/>
      <c r="C119" s="179"/>
      <c r="D119" s="216"/>
      <c r="E119" s="217"/>
      <c r="F119" s="217"/>
      <c r="G119" s="217"/>
      <c r="H119" s="217"/>
      <c r="I119" s="179"/>
      <c r="J119" s="218"/>
      <c r="K119" s="219"/>
      <c r="L119" s="219"/>
      <c r="M119" s="219"/>
      <c r="N119" s="193"/>
      <c r="O119" s="193"/>
      <c r="P119" s="193"/>
      <c r="Q119" s="193"/>
      <c r="R119" s="193"/>
    </row>
    <row r="120" spans="1:18" s="220" customFormat="1" ht="45.75" customHeight="1" x14ac:dyDescent="0.2">
      <c r="A120" s="179"/>
      <c r="B120" s="179"/>
      <c r="C120" s="179"/>
      <c r="D120" s="216"/>
      <c r="E120" s="217"/>
      <c r="F120" s="217"/>
      <c r="G120" s="217"/>
      <c r="H120" s="217"/>
      <c r="I120" s="179"/>
      <c r="J120" s="218"/>
      <c r="K120" s="219"/>
      <c r="L120" s="219"/>
      <c r="M120" s="219"/>
      <c r="N120" s="193"/>
      <c r="O120" s="193"/>
      <c r="P120" s="193"/>
      <c r="Q120" s="193"/>
      <c r="R120" s="193"/>
    </row>
    <row r="121" spans="1:18" s="220" customFormat="1" ht="45.75" customHeight="1" x14ac:dyDescent="0.2">
      <c r="A121" s="179"/>
      <c r="B121" s="179"/>
      <c r="C121" s="179"/>
      <c r="D121" s="216"/>
      <c r="E121" s="217"/>
      <c r="F121" s="217"/>
      <c r="G121" s="217"/>
      <c r="H121" s="217"/>
      <c r="I121" s="179"/>
      <c r="J121" s="218"/>
      <c r="K121" s="219"/>
      <c r="L121" s="219"/>
      <c r="M121" s="219"/>
      <c r="N121" s="193"/>
      <c r="O121" s="193"/>
      <c r="P121" s="193"/>
      <c r="Q121" s="193"/>
      <c r="R121" s="193"/>
    </row>
    <row r="122" spans="1:18" s="220" customFormat="1" ht="45.75" customHeight="1" x14ac:dyDescent="0.2">
      <c r="A122" s="179"/>
      <c r="B122" s="179"/>
      <c r="C122" s="179"/>
      <c r="D122" s="216"/>
      <c r="E122" s="217"/>
      <c r="F122" s="217"/>
      <c r="G122" s="217"/>
      <c r="H122" s="217"/>
      <c r="I122" s="179"/>
      <c r="J122" s="218"/>
      <c r="K122" s="219"/>
      <c r="L122" s="219"/>
      <c r="M122" s="219"/>
      <c r="N122" s="193"/>
      <c r="O122" s="193"/>
      <c r="P122" s="193"/>
      <c r="Q122" s="193"/>
      <c r="R122" s="193"/>
    </row>
    <row r="123" spans="1:18" s="220" customFormat="1" ht="45.75" customHeight="1" x14ac:dyDescent="0.2">
      <c r="A123" s="179"/>
      <c r="B123" s="179"/>
      <c r="C123" s="179"/>
      <c r="D123" s="216"/>
      <c r="E123" s="217"/>
      <c r="F123" s="217"/>
      <c r="G123" s="217"/>
      <c r="H123" s="217"/>
      <c r="I123" s="179"/>
      <c r="J123" s="218"/>
      <c r="K123" s="219"/>
      <c r="L123" s="219"/>
      <c r="M123" s="219"/>
      <c r="N123" s="193"/>
      <c r="O123" s="193"/>
      <c r="P123" s="193"/>
      <c r="Q123" s="193"/>
      <c r="R123" s="193"/>
    </row>
    <row r="124" spans="1:18" s="220" customFormat="1" ht="45.75" customHeight="1" x14ac:dyDescent="0.2">
      <c r="A124" s="179"/>
      <c r="B124" s="179"/>
      <c r="C124" s="179"/>
      <c r="D124" s="216"/>
      <c r="E124" s="217"/>
      <c r="F124" s="217"/>
      <c r="G124" s="217"/>
      <c r="H124" s="217"/>
      <c r="I124" s="179"/>
      <c r="J124" s="218"/>
      <c r="K124" s="219"/>
      <c r="L124" s="219"/>
      <c r="M124" s="219"/>
      <c r="N124" s="193"/>
      <c r="O124" s="193"/>
      <c r="P124" s="193"/>
      <c r="Q124" s="193"/>
      <c r="R124" s="193"/>
    </row>
    <row r="125" spans="1:18" s="220" customFormat="1" ht="45.75" customHeight="1" x14ac:dyDescent="0.2">
      <c r="A125" s="179"/>
      <c r="B125" s="179"/>
      <c r="C125" s="179"/>
      <c r="D125" s="216"/>
      <c r="E125" s="217"/>
      <c r="F125" s="217"/>
      <c r="G125" s="217"/>
      <c r="H125" s="217"/>
      <c r="I125" s="179"/>
      <c r="J125" s="218"/>
      <c r="K125" s="219"/>
      <c r="L125" s="219"/>
      <c r="M125" s="219"/>
      <c r="N125" s="193"/>
      <c r="O125" s="193"/>
      <c r="P125" s="193"/>
      <c r="Q125" s="193"/>
      <c r="R125" s="193"/>
    </row>
    <row r="126" spans="1:18" s="220" customFormat="1" ht="45.75" customHeight="1" x14ac:dyDescent="0.2">
      <c r="A126" s="179"/>
      <c r="B126" s="179"/>
      <c r="C126" s="179"/>
      <c r="D126" s="216"/>
      <c r="E126" s="217"/>
      <c r="F126" s="217"/>
      <c r="G126" s="217"/>
      <c r="H126" s="217"/>
      <c r="I126" s="179"/>
      <c r="J126" s="218"/>
      <c r="K126" s="219"/>
      <c r="L126" s="219"/>
      <c r="M126" s="219"/>
      <c r="N126" s="193"/>
      <c r="O126" s="193"/>
      <c r="P126" s="193"/>
      <c r="Q126" s="193"/>
      <c r="R126" s="193"/>
    </row>
    <row r="127" spans="1:18" s="220" customFormat="1" ht="45.75" customHeight="1" x14ac:dyDescent="0.2">
      <c r="A127" s="179"/>
      <c r="B127" s="179"/>
      <c r="C127" s="179"/>
      <c r="D127" s="216"/>
      <c r="E127" s="217"/>
      <c r="F127" s="217"/>
      <c r="G127" s="217"/>
      <c r="H127" s="217"/>
      <c r="I127" s="179"/>
      <c r="J127" s="218"/>
      <c r="K127" s="219"/>
      <c r="L127" s="219"/>
      <c r="M127" s="219"/>
      <c r="N127" s="193"/>
      <c r="O127" s="193"/>
      <c r="P127" s="193"/>
      <c r="Q127" s="193"/>
      <c r="R127" s="193"/>
    </row>
    <row r="128" spans="1:18" s="220" customFormat="1" ht="45.75" customHeight="1" x14ac:dyDescent="0.2">
      <c r="A128" s="179"/>
      <c r="B128" s="179"/>
      <c r="C128" s="179"/>
      <c r="D128" s="216"/>
      <c r="E128" s="217"/>
      <c r="F128" s="217"/>
      <c r="G128" s="217"/>
      <c r="H128" s="217"/>
      <c r="I128" s="179"/>
      <c r="J128" s="218"/>
      <c r="K128" s="219"/>
      <c r="L128" s="219"/>
      <c r="M128" s="219"/>
      <c r="N128" s="193"/>
      <c r="O128" s="193"/>
      <c r="P128" s="193"/>
      <c r="Q128" s="193"/>
      <c r="R128" s="193"/>
    </row>
    <row r="129" spans="1:18" s="220" customFormat="1" ht="45.75" customHeight="1" x14ac:dyDescent="0.2">
      <c r="A129" s="179"/>
      <c r="B129" s="179"/>
      <c r="C129" s="179"/>
      <c r="D129" s="216"/>
      <c r="E129" s="217"/>
      <c r="F129" s="217"/>
      <c r="G129" s="217"/>
      <c r="H129" s="217"/>
      <c r="I129" s="179"/>
      <c r="J129" s="218"/>
      <c r="K129" s="219"/>
      <c r="L129" s="219"/>
      <c r="M129" s="219"/>
      <c r="N129" s="193"/>
      <c r="O129" s="193"/>
      <c r="P129" s="193"/>
      <c r="Q129" s="193"/>
      <c r="R129" s="193"/>
    </row>
    <row r="130" spans="1:18" s="220" customFormat="1" ht="45.75" customHeight="1" x14ac:dyDescent="0.2">
      <c r="A130" s="179"/>
      <c r="B130" s="179"/>
      <c r="C130" s="179"/>
      <c r="D130" s="216"/>
      <c r="E130" s="217"/>
      <c r="F130" s="217"/>
      <c r="G130" s="217"/>
      <c r="H130" s="217"/>
      <c r="I130" s="179"/>
      <c r="J130" s="218"/>
      <c r="K130" s="219"/>
      <c r="L130" s="219"/>
      <c r="M130" s="219"/>
      <c r="N130" s="193"/>
      <c r="O130" s="193"/>
      <c r="P130" s="193"/>
      <c r="Q130" s="193"/>
      <c r="R130" s="193"/>
    </row>
    <row r="131" spans="1:18" s="220" customFormat="1" ht="45.75" customHeight="1" x14ac:dyDescent="0.2">
      <c r="A131" s="179"/>
      <c r="B131" s="179"/>
      <c r="C131" s="179"/>
      <c r="D131" s="216"/>
      <c r="E131" s="217"/>
      <c r="F131" s="217"/>
      <c r="G131" s="217"/>
      <c r="H131" s="217"/>
      <c r="I131" s="179"/>
      <c r="J131" s="218"/>
      <c r="K131" s="219"/>
      <c r="L131" s="219"/>
      <c r="M131" s="219"/>
      <c r="N131" s="193"/>
      <c r="O131" s="193"/>
      <c r="P131" s="193"/>
      <c r="Q131" s="193"/>
      <c r="R131" s="193"/>
    </row>
    <row r="132" spans="1:18" s="220" customFormat="1" ht="45.75" customHeight="1" x14ac:dyDescent="0.2">
      <c r="A132" s="179"/>
      <c r="B132" s="179"/>
      <c r="C132" s="179"/>
      <c r="D132" s="216"/>
      <c r="E132" s="217"/>
      <c r="F132" s="217"/>
      <c r="G132" s="217"/>
      <c r="H132" s="217"/>
      <c r="I132" s="179"/>
      <c r="J132" s="218"/>
      <c r="K132" s="219"/>
      <c r="L132" s="219"/>
      <c r="M132" s="219"/>
      <c r="N132" s="193"/>
      <c r="O132" s="193"/>
      <c r="P132" s="193"/>
      <c r="Q132" s="193"/>
      <c r="R132" s="193"/>
    </row>
    <row r="133" spans="1:18" s="220" customFormat="1" ht="45.75" customHeight="1" x14ac:dyDescent="0.2">
      <c r="A133" s="179"/>
      <c r="B133" s="179"/>
      <c r="C133" s="179"/>
      <c r="D133" s="216"/>
      <c r="E133" s="217"/>
      <c r="F133" s="217"/>
      <c r="G133" s="217"/>
      <c r="H133" s="217"/>
      <c r="I133" s="179"/>
      <c r="J133" s="218"/>
      <c r="K133" s="219"/>
      <c r="L133" s="219"/>
      <c r="M133" s="219"/>
      <c r="N133" s="193"/>
      <c r="O133" s="193"/>
      <c r="P133" s="193"/>
      <c r="Q133" s="193"/>
      <c r="R133" s="193"/>
    </row>
    <row r="134" spans="1:18" s="220" customFormat="1" ht="45.75" customHeight="1" x14ac:dyDescent="0.2">
      <c r="A134" s="179"/>
      <c r="B134" s="179"/>
      <c r="C134" s="179"/>
      <c r="D134" s="216"/>
      <c r="E134" s="217"/>
      <c r="F134" s="217"/>
      <c r="G134" s="217"/>
      <c r="H134" s="217"/>
      <c r="I134" s="179"/>
      <c r="J134" s="218"/>
      <c r="K134" s="219"/>
      <c r="L134" s="219"/>
      <c r="M134" s="219"/>
      <c r="N134" s="193"/>
      <c r="O134" s="193"/>
      <c r="P134" s="193"/>
      <c r="Q134" s="193"/>
      <c r="R134" s="193"/>
    </row>
    <row r="135" spans="1:18" s="220" customFormat="1" ht="45.75" customHeight="1" x14ac:dyDescent="0.2">
      <c r="A135" s="179"/>
      <c r="B135" s="179"/>
      <c r="C135" s="179"/>
      <c r="D135" s="216"/>
      <c r="E135" s="217"/>
      <c r="F135" s="217"/>
      <c r="G135" s="217"/>
      <c r="H135" s="217"/>
      <c r="I135" s="179"/>
      <c r="J135" s="218"/>
      <c r="K135" s="219"/>
      <c r="L135" s="219"/>
      <c r="M135" s="219"/>
      <c r="N135" s="193"/>
      <c r="O135" s="193"/>
      <c r="P135" s="193"/>
      <c r="Q135" s="193"/>
      <c r="R135" s="193"/>
    </row>
    <row r="136" spans="1:18" s="220" customFormat="1" ht="45.75" customHeight="1" x14ac:dyDescent="0.2">
      <c r="A136" s="179"/>
      <c r="B136" s="179"/>
      <c r="C136" s="179"/>
      <c r="D136" s="216"/>
      <c r="E136" s="217"/>
      <c r="F136" s="217"/>
      <c r="G136" s="217"/>
      <c r="H136" s="217"/>
      <c r="I136" s="179"/>
      <c r="J136" s="218"/>
      <c r="K136" s="219"/>
      <c r="L136" s="219"/>
      <c r="M136" s="219"/>
      <c r="N136" s="193"/>
      <c r="O136" s="193"/>
      <c r="P136" s="193"/>
      <c r="Q136" s="193"/>
      <c r="R136" s="193"/>
    </row>
    <row r="137" spans="1:18" s="220" customFormat="1" ht="45.75" customHeight="1" x14ac:dyDescent="0.2">
      <c r="A137" s="179"/>
      <c r="B137" s="179"/>
      <c r="C137" s="179"/>
      <c r="D137" s="216"/>
      <c r="E137" s="217"/>
      <c r="F137" s="217"/>
      <c r="G137" s="217"/>
      <c r="H137" s="217"/>
      <c r="I137" s="179"/>
      <c r="J137" s="218"/>
      <c r="K137" s="219"/>
      <c r="L137" s="219"/>
      <c r="M137" s="219"/>
      <c r="N137" s="193"/>
      <c r="O137" s="193"/>
      <c r="P137" s="193"/>
      <c r="Q137" s="193"/>
      <c r="R137" s="193"/>
    </row>
    <row r="138" spans="1:18" s="220" customFormat="1" ht="45.75" customHeight="1" x14ac:dyDescent="0.2">
      <c r="A138" s="179"/>
      <c r="B138" s="179"/>
      <c r="C138" s="179"/>
      <c r="D138" s="216"/>
      <c r="E138" s="217"/>
      <c r="F138" s="217"/>
      <c r="G138" s="217"/>
      <c r="H138" s="217"/>
      <c r="I138" s="179"/>
      <c r="J138" s="218"/>
      <c r="K138" s="219"/>
      <c r="L138" s="219"/>
      <c r="M138" s="219"/>
      <c r="N138" s="193"/>
      <c r="O138" s="193"/>
      <c r="P138" s="193"/>
      <c r="Q138" s="193"/>
      <c r="R138" s="193"/>
    </row>
    <row r="139" spans="1:18" s="220" customFormat="1" ht="45.75" customHeight="1" x14ac:dyDescent="0.2">
      <c r="A139" s="179"/>
      <c r="B139" s="179"/>
      <c r="C139" s="179"/>
      <c r="D139" s="216"/>
      <c r="E139" s="217"/>
      <c r="F139" s="217"/>
      <c r="G139" s="217"/>
      <c r="H139" s="217"/>
      <c r="I139" s="179"/>
      <c r="J139" s="218"/>
      <c r="K139" s="219"/>
      <c r="L139" s="219"/>
      <c r="M139" s="219"/>
      <c r="N139" s="193"/>
      <c r="O139" s="193"/>
      <c r="P139" s="193"/>
      <c r="Q139" s="193"/>
      <c r="R139" s="193"/>
    </row>
    <row r="140" spans="1:18" s="220" customFormat="1" ht="45.75" customHeight="1" x14ac:dyDescent="0.2">
      <c r="A140" s="179"/>
      <c r="B140" s="179"/>
      <c r="C140" s="179"/>
      <c r="D140" s="216"/>
      <c r="E140" s="217"/>
      <c r="F140" s="217"/>
      <c r="G140" s="217"/>
      <c r="H140" s="217"/>
      <c r="I140" s="179"/>
      <c r="J140" s="218"/>
      <c r="K140" s="219"/>
      <c r="L140" s="219"/>
      <c r="M140" s="219"/>
      <c r="N140" s="193"/>
      <c r="O140" s="193"/>
      <c r="P140" s="193"/>
      <c r="Q140" s="193"/>
      <c r="R140" s="193"/>
    </row>
    <row r="141" spans="1:18" s="220" customFormat="1" ht="45.75" customHeight="1" x14ac:dyDescent="0.2">
      <c r="A141" s="179"/>
      <c r="B141" s="179"/>
      <c r="C141" s="179"/>
      <c r="D141" s="216"/>
      <c r="E141" s="217"/>
      <c r="F141" s="217"/>
      <c r="G141" s="217"/>
      <c r="H141" s="217"/>
      <c r="I141" s="179"/>
      <c r="J141" s="218"/>
      <c r="K141" s="219"/>
      <c r="L141" s="219"/>
      <c r="M141" s="219"/>
      <c r="N141" s="193"/>
      <c r="O141" s="193"/>
      <c r="P141" s="193"/>
      <c r="Q141" s="193"/>
      <c r="R141" s="193"/>
    </row>
    <row r="142" spans="1:18" s="220" customFormat="1" ht="45.75" customHeight="1" x14ac:dyDescent="0.2">
      <c r="A142" s="179"/>
      <c r="B142" s="179"/>
      <c r="C142" s="179"/>
      <c r="D142" s="216"/>
      <c r="E142" s="217"/>
      <c r="F142" s="217"/>
      <c r="G142" s="217"/>
      <c r="H142" s="217"/>
      <c r="I142" s="179"/>
      <c r="J142" s="218"/>
      <c r="K142" s="219"/>
      <c r="L142" s="219"/>
      <c r="M142" s="219"/>
      <c r="N142" s="193"/>
      <c r="O142" s="193"/>
      <c r="P142" s="193"/>
      <c r="Q142" s="193"/>
      <c r="R142" s="193"/>
    </row>
    <row r="143" spans="1:18" s="220" customFormat="1" ht="45.75" customHeight="1" x14ac:dyDescent="0.2">
      <c r="A143" s="179"/>
      <c r="B143" s="179"/>
      <c r="C143" s="179"/>
      <c r="D143" s="216"/>
      <c r="E143" s="217"/>
      <c r="F143" s="217"/>
      <c r="G143" s="217"/>
      <c r="H143" s="217"/>
      <c r="I143" s="179"/>
      <c r="J143" s="218"/>
      <c r="K143" s="219"/>
      <c r="L143" s="219"/>
      <c r="M143" s="219"/>
      <c r="N143" s="193"/>
      <c r="O143" s="193"/>
      <c r="P143" s="193"/>
      <c r="Q143" s="193"/>
      <c r="R143" s="193"/>
    </row>
    <row r="144" spans="1:18" s="220" customFormat="1" ht="45.75" customHeight="1" x14ac:dyDescent="0.2">
      <c r="A144" s="179"/>
      <c r="B144" s="179"/>
      <c r="C144" s="179"/>
      <c r="D144" s="216"/>
      <c r="E144" s="217"/>
      <c r="F144" s="217"/>
      <c r="G144" s="217"/>
      <c r="H144" s="217"/>
      <c r="I144" s="179"/>
      <c r="J144" s="218"/>
      <c r="K144" s="219"/>
      <c r="L144" s="219"/>
      <c r="M144" s="219"/>
      <c r="N144" s="193"/>
      <c r="O144" s="193"/>
      <c r="P144" s="193"/>
      <c r="Q144" s="193"/>
      <c r="R144" s="193"/>
    </row>
    <row r="145" spans="1:18" s="220" customFormat="1" ht="45.75" customHeight="1" x14ac:dyDescent="0.2">
      <c r="A145" s="179"/>
      <c r="B145" s="179"/>
      <c r="C145" s="179"/>
      <c r="D145" s="216"/>
      <c r="E145" s="217"/>
      <c r="F145" s="217"/>
      <c r="G145" s="217"/>
      <c r="H145" s="217"/>
      <c r="I145" s="179"/>
      <c r="J145" s="218"/>
      <c r="K145" s="219"/>
      <c r="L145" s="219"/>
      <c r="M145" s="219"/>
      <c r="N145" s="193"/>
      <c r="O145" s="193"/>
      <c r="P145" s="193"/>
      <c r="Q145" s="193"/>
      <c r="R145" s="193"/>
    </row>
    <row r="146" spans="1:18" s="220" customFormat="1" ht="45.75" customHeight="1" x14ac:dyDescent="0.2">
      <c r="A146" s="179"/>
      <c r="B146" s="179"/>
      <c r="C146" s="179"/>
      <c r="D146" s="216"/>
      <c r="E146" s="217"/>
      <c r="F146" s="217"/>
      <c r="G146" s="217"/>
      <c r="H146" s="217"/>
      <c r="I146" s="179"/>
      <c r="J146" s="218"/>
      <c r="K146" s="219"/>
      <c r="L146" s="219"/>
      <c r="M146" s="219"/>
      <c r="N146" s="193"/>
      <c r="O146" s="193"/>
      <c r="P146" s="193"/>
      <c r="Q146" s="193"/>
      <c r="R146" s="193"/>
    </row>
    <row r="147" spans="1:18" s="220" customFormat="1" ht="45.75" customHeight="1" x14ac:dyDescent="0.2">
      <c r="A147" s="179"/>
      <c r="B147" s="179"/>
      <c r="C147" s="179"/>
      <c r="D147" s="216"/>
      <c r="E147" s="217"/>
      <c r="F147" s="217"/>
      <c r="G147" s="217"/>
      <c r="H147" s="217"/>
      <c r="I147" s="179"/>
      <c r="J147" s="218"/>
      <c r="K147" s="219"/>
      <c r="L147" s="219"/>
      <c r="M147" s="219"/>
      <c r="N147" s="193"/>
      <c r="O147" s="193"/>
      <c r="P147" s="193"/>
      <c r="Q147" s="193"/>
      <c r="R147" s="193"/>
    </row>
    <row r="148" spans="1:18" s="220" customFormat="1" ht="45.75" customHeight="1" x14ac:dyDescent="0.2">
      <c r="A148" s="179"/>
      <c r="B148" s="179"/>
      <c r="C148" s="179"/>
      <c r="D148" s="216"/>
      <c r="E148" s="217"/>
      <c r="F148" s="217"/>
      <c r="G148" s="217"/>
      <c r="H148" s="217"/>
      <c r="I148" s="179"/>
      <c r="J148" s="218"/>
      <c r="K148" s="219"/>
      <c r="L148" s="219"/>
      <c r="M148" s="219"/>
      <c r="N148" s="193"/>
      <c r="O148" s="193"/>
      <c r="P148" s="193"/>
      <c r="Q148" s="193"/>
      <c r="R148" s="193"/>
    </row>
    <row r="149" spans="1:18" s="220" customFormat="1" ht="45.75" customHeight="1" x14ac:dyDescent="0.2">
      <c r="A149" s="179"/>
      <c r="B149" s="179"/>
      <c r="C149" s="179"/>
      <c r="D149" s="216"/>
      <c r="E149" s="217"/>
      <c r="F149" s="217"/>
      <c r="G149" s="217"/>
      <c r="H149" s="217"/>
      <c r="I149" s="179"/>
      <c r="J149" s="218"/>
      <c r="K149" s="219"/>
      <c r="L149" s="219"/>
      <c r="M149" s="219"/>
      <c r="N149" s="193"/>
      <c r="O149" s="193"/>
      <c r="P149" s="193"/>
      <c r="Q149" s="193"/>
      <c r="R149" s="193"/>
    </row>
    <row r="150" spans="1:18" s="220" customFormat="1" ht="45.75" customHeight="1" x14ac:dyDescent="0.2">
      <c r="A150" s="179"/>
      <c r="B150" s="179"/>
      <c r="C150" s="179"/>
      <c r="D150" s="216"/>
      <c r="E150" s="217"/>
      <c r="F150" s="217"/>
      <c r="G150" s="217"/>
      <c r="H150" s="217"/>
      <c r="I150" s="179"/>
      <c r="J150" s="218"/>
      <c r="K150" s="219"/>
      <c r="L150" s="219"/>
      <c r="M150" s="219"/>
      <c r="N150" s="193"/>
      <c r="O150" s="193"/>
      <c r="P150" s="193"/>
      <c r="Q150" s="193"/>
      <c r="R150" s="193"/>
    </row>
    <row r="151" spans="1:18" s="220" customFormat="1" ht="45.75" customHeight="1" x14ac:dyDescent="0.2">
      <c r="A151" s="179"/>
      <c r="B151" s="179"/>
      <c r="C151" s="179"/>
      <c r="D151" s="216"/>
      <c r="E151" s="217"/>
      <c r="F151" s="217"/>
      <c r="G151" s="217"/>
      <c r="H151" s="217"/>
      <c r="I151" s="179"/>
      <c r="J151" s="218"/>
      <c r="K151" s="219"/>
      <c r="L151" s="219"/>
      <c r="M151" s="219"/>
      <c r="N151" s="193"/>
      <c r="O151" s="193"/>
      <c r="P151" s="193"/>
      <c r="Q151" s="193"/>
      <c r="R151" s="193"/>
    </row>
    <row r="152" spans="1:18" s="220" customFormat="1" ht="45.75" customHeight="1" x14ac:dyDescent="0.2">
      <c r="A152" s="179"/>
      <c r="B152" s="179"/>
      <c r="C152" s="179"/>
      <c r="D152" s="216"/>
      <c r="E152" s="217"/>
      <c r="F152" s="217"/>
      <c r="G152" s="217"/>
      <c r="H152" s="217"/>
      <c r="I152" s="179"/>
      <c r="J152" s="218"/>
      <c r="K152" s="219"/>
      <c r="L152" s="219"/>
      <c r="M152" s="219"/>
      <c r="N152" s="193"/>
      <c r="O152" s="193"/>
      <c r="P152" s="193"/>
      <c r="Q152" s="193"/>
      <c r="R152" s="193"/>
    </row>
    <row r="153" spans="1:18" s="220" customFormat="1" ht="45.75" customHeight="1" x14ac:dyDescent="0.2">
      <c r="A153" s="179"/>
      <c r="B153" s="179"/>
      <c r="C153" s="179"/>
      <c r="D153" s="216"/>
      <c r="E153" s="217"/>
      <c r="F153" s="217"/>
      <c r="G153" s="217"/>
      <c r="H153" s="217"/>
      <c r="I153" s="179"/>
      <c r="J153" s="218"/>
      <c r="K153" s="219"/>
      <c r="L153" s="219"/>
      <c r="M153" s="219"/>
      <c r="N153" s="193"/>
      <c r="O153" s="193"/>
      <c r="P153" s="193"/>
      <c r="Q153" s="193"/>
      <c r="R153" s="193"/>
    </row>
    <row r="154" spans="1:18" s="220" customFormat="1" ht="45.75" customHeight="1" x14ac:dyDescent="0.2">
      <c r="A154" s="179"/>
      <c r="B154" s="179"/>
      <c r="C154" s="179"/>
      <c r="D154" s="216"/>
      <c r="E154" s="217"/>
      <c r="F154" s="217"/>
      <c r="G154" s="217"/>
      <c r="H154" s="217"/>
      <c r="I154" s="179"/>
      <c r="J154" s="218"/>
      <c r="K154" s="219"/>
      <c r="L154" s="219"/>
      <c r="M154" s="219"/>
      <c r="N154" s="193"/>
      <c r="O154" s="193"/>
      <c r="P154" s="193"/>
      <c r="Q154" s="193"/>
      <c r="R154" s="193"/>
    </row>
    <row r="155" spans="1:18" s="220" customFormat="1" ht="45.75" customHeight="1" x14ac:dyDescent="0.2">
      <c r="A155" s="179"/>
      <c r="B155" s="179"/>
      <c r="C155" s="179"/>
      <c r="D155" s="216"/>
      <c r="E155" s="217"/>
      <c r="F155" s="217"/>
      <c r="G155" s="217"/>
      <c r="H155" s="217"/>
      <c r="I155" s="179"/>
      <c r="J155" s="218"/>
      <c r="K155" s="219"/>
      <c r="L155" s="219"/>
      <c r="M155" s="219"/>
      <c r="N155" s="193"/>
      <c r="O155" s="193"/>
      <c r="P155" s="193"/>
      <c r="Q155" s="193"/>
      <c r="R155" s="193"/>
    </row>
    <row r="156" spans="1:18" s="220" customFormat="1" ht="45.75" customHeight="1" x14ac:dyDescent="0.2">
      <c r="A156" s="179"/>
      <c r="B156" s="179"/>
      <c r="C156" s="179"/>
      <c r="D156" s="216"/>
      <c r="E156" s="217"/>
      <c r="F156" s="217"/>
      <c r="G156" s="217"/>
      <c r="H156" s="217"/>
      <c r="I156" s="179"/>
      <c r="J156" s="218"/>
      <c r="K156" s="219"/>
      <c r="L156" s="219"/>
      <c r="M156" s="219"/>
      <c r="N156" s="193"/>
      <c r="O156" s="193"/>
      <c r="P156" s="193"/>
      <c r="Q156" s="193"/>
      <c r="R156" s="193"/>
    </row>
    <row r="157" spans="1:18" s="220" customFormat="1" ht="45.75" customHeight="1" x14ac:dyDescent="0.2">
      <c r="A157" s="179"/>
      <c r="B157" s="179"/>
      <c r="C157" s="179"/>
      <c r="D157" s="216"/>
      <c r="E157" s="217"/>
      <c r="F157" s="217"/>
      <c r="G157" s="217"/>
      <c r="H157" s="217"/>
      <c r="I157" s="179"/>
      <c r="J157" s="218"/>
      <c r="K157" s="219"/>
      <c r="L157" s="219"/>
      <c r="M157" s="219"/>
      <c r="N157" s="193"/>
      <c r="O157" s="193"/>
      <c r="P157" s="193"/>
      <c r="Q157" s="193"/>
      <c r="R157" s="193"/>
    </row>
    <row r="158" spans="1:18" s="220" customFormat="1" ht="45.75" customHeight="1" x14ac:dyDescent="0.2">
      <c r="A158" s="179"/>
      <c r="B158" s="179"/>
      <c r="C158" s="179"/>
      <c r="D158" s="216"/>
      <c r="E158" s="217"/>
      <c r="F158" s="217"/>
      <c r="G158" s="217"/>
      <c r="H158" s="217"/>
      <c r="I158" s="179"/>
      <c r="J158" s="218"/>
      <c r="K158" s="219"/>
      <c r="L158" s="219"/>
      <c r="M158" s="219"/>
      <c r="N158" s="193"/>
      <c r="O158" s="193"/>
      <c r="P158" s="193"/>
      <c r="Q158" s="193"/>
      <c r="R158" s="193"/>
    </row>
    <row r="159" spans="1:18" s="220" customFormat="1" ht="45.75" customHeight="1" x14ac:dyDescent="0.2">
      <c r="A159" s="179"/>
      <c r="B159" s="179"/>
      <c r="C159" s="179"/>
      <c r="D159" s="216"/>
      <c r="E159" s="217"/>
      <c r="F159" s="217"/>
      <c r="G159" s="217"/>
      <c r="H159" s="217"/>
      <c r="I159" s="179"/>
      <c r="J159" s="218"/>
      <c r="K159" s="219"/>
      <c r="L159" s="219"/>
      <c r="M159" s="219"/>
      <c r="N159" s="193"/>
      <c r="O159" s="193"/>
      <c r="P159" s="193"/>
      <c r="Q159" s="193"/>
      <c r="R159" s="193"/>
    </row>
    <row r="160" spans="1:18" s="220" customFormat="1" ht="45.75" customHeight="1" x14ac:dyDescent="0.2">
      <c r="A160" s="179"/>
      <c r="B160" s="179"/>
      <c r="C160" s="179"/>
      <c r="D160" s="216"/>
      <c r="E160" s="217"/>
      <c r="F160" s="217"/>
      <c r="G160" s="217"/>
      <c r="H160" s="217"/>
      <c r="I160" s="179"/>
      <c r="J160" s="218"/>
      <c r="K160" s="219"/>
      <c r="L160" s="219"/>
      <c r="M160" s="219"/>
      <c r="N160" s="193"/>
      <c r="O160" s="193"/>
      <c r="P160" s="193"/>
      <c r="Q160" s="193"/>
      <c r="R160" s="193"/>
    </row>
    <row r="161" spans="1:18" s="220" customFormat="1" ht="45.75" customHeight="1" x14ac:dyDescent="0.2">
      <c r="A161" s="179"/>
      <c r="B161" s="179"/>
      <c r="C161" s="179"/>
      <c r="D161" s="216"/>
      <c r="E161" s="217"/>
      <c r="F161" s="217"/>
      <c r="G161" s="217"/>
      <c r="H161" s="217"/>
      <c r="I161" s="179"/>
      <c r="J161" s="218"/>
      <c r="K161" s="219"/>
      <c r="L161" s="219"/>
      <c r="M161" s="219"/>
      <c r="N161" s="193"/>
      <c r="O161" s="193"/>
      <c r="P161" s="193"/>
      <c r="Q161" s="193"/>
      <c r="R161" s="193"/>
    </row>
    <row r="162" spans="1:18" s="220" customFormat="1" ht="45.75" customHeight="1" x14ac:dyDescent="0.2">
      <c r="A162" s="179"/>
      <c r="B162" s="179"/>
      <c r="C162" s="179"/>
      <c r="D162" s="216"/>
      <c r="E162" s="217"/>
      <c r="F162" s="217"/>
      <c r="G162" s="217"/>
      <c r="H162" s="217"/>
      <c r="I162" s="179"/>
      <c r="J162" s="218"/>
      <c r="K162" s="219"/>
      <c r="L162" s="219"/>
      <c r="M162" s="219"/>
      <c r="N162" s="193"/>
      <c r="O162" s="193"/>
      <c r="P162" s="193"/>
      <c r="Q162" s="193"/>
      <c r="R162" s="193"/>
    </row>
    <row r="163" spans="1:18" s="220" customFormat="1" ht="45.75" customHeight="1" x14ac:dyDescent="0.2">
      <c r="A163" s="179"/>
      <c r="B163" s="179"/>
      <c r="C163" s="179"/>
      <c r="D163" s="216"/>
      <c r="E163" s="217"/>
      <c r="F163" s="217"/>
      <c r="G163" s="217"/>
      <c r="H163" s="217"/>
      <c r="I163" s="179"/>
      <c r="J163" s="218"/>
      <c r="K163" s="219"/>
      <c r="L163" s="219"/>
      <c r="M163" s="219"/>
      <c r="N163" s="193"/>
      <c r="O163" s="193"/>
      <c r="P163" s="193"/>
      <c r="Q163" s="193"/>
      <c r="R163" s="193"/>
    </row>
    <row r="164" spans="1:18" s="220" customFormat="1" ht="45.75" customHeight="1" x14ac:dyDescent="0.2">
      <c r="A164" s="179"/>
      <c r="B164" s="179"/>
      <c r="C164" s="179"/>
      <c r="D164" s="216"/>
      <c r="E164" s="217"/>
      <c r="F164" s="217"/>
      <c r="G164" s="217"/>
      <c r="H164" s="217"/>
      <c r="I164" s="179"/>
      <c r="J164" s="218"/>
      <c r="K164" s="219"/>
      <c r="L164" s="219"/>
      <c r="M164" s="219"/>
      <c r="N164" s="193"/>
      <c r="O164" s="193"/>
      <c r="P164" s="193"/>
      <c r="Q164" s="193"/>
      <c r="R164" s="193"/>
    </row>
    <row r="165" spans="1:18" s="220" customFormat="1" ht="45.75" customHeight="1" x14ac:dyDescent="0.2">
      <c r="A165" s="179"/>
      <c r="B165" s="179"/>
      <c r="C165" s="179"/>
      <c r="D165" s="216"/>
      <c r="E165" s="217"/>
      <c r="F165" s="217"/>
      <c r="G165" s="217"/>
      <c r="H165" s="217"/>
      <c r="I165" s="179"/>
      <c r="J165" s="218"/>
      <c r="K165" s="219"/>
      <c r="L165" s="219"/>
      <c r="M165" s="219"/>
      <c r="N165" s="193"/>
      <c r="O165" s="193"/>
      <c r="P165" s="193"/>
      <c r="Q165" s="193"/>
      <c r="R165" s="193"/>
    </row>
    <row r="166" spans="1:18" s="220" customFormat="1" ht="45.75" customHeight="1" x14ac:dyDescent="0.2">
      <c r="A166" s="179"/>
      <c r="B166" s="179"/>
      <c r="C166" s="179"/>
      <c r="D166" s="216"/>
      <c r="E166" s="217"/>
      <c r="F166" s="217"/>
      <c r="G166" s="217"/>
      <c r="H166" s="217"/>
      <c r="I166" s="179"/>
      <c r="J166" s="218"/>
      <c r="K166" s="219"/>
      <c r="L166" s="219"/>
      <c r="M166" s="219"/>
      <c r="N166" s="193"/>
      <c r="O166" s="193"/>
      <c r="P166" s="193"/>
      <c r="Q166" s="193"/>
      <c r="R166" s="193"/>
    </row>
    <row r="167" spans="1:18" s="220" customFormat="1" ht="45.75" customHeight="1" x14ac:dyDescent="0.2">
      <c r="A167" s="179"/>
      <c r="B167" s="179"/>
      <c r="C167" s="179"/>
      <c r="D167" s="216"/>
      <c r="E167" s="217"/>
      <c r="F167" s="217"/>
      <c r="G167" s="217"/>
      <c r="H167" s="217"/>
      <c r="I167" s="179"/>
      <c r="J167" s="218"/>
      <c r="K167" s="219"/>
      <c r="L167" s="219"/>
      <c r="M167" s="219"/>
      <c r="N167" s="193"/>
      <c r="O167" s="193"/>
      <c r="P167" s="193"/>
      <c r="Q167" s="193"/>
      <c r="R167" s="193"/>
    </row>
    <row r="168" spans="1:18" s="220" customFormat="1" ht="45.75" customHeight="1" x14ac:dyDescent="0.2">
      <c r="A168" s="179"/>
      <c r="B168" s="179"/>
      <c r="C168" s="179"/>
      <c r="D168" s="216"/>
      <c r="E168" s="217"/>
      <c r="F168" s="217"/>
      <c r="G168" s="217"/>
      <c r="H168" s="217"/>
      <c r="I168" s="179"/>
      <c r="J168" s="218"/>
      <c r="K168" s="219"/>
      <c r="L168" s="219"/>
      <c r="M168" s="219"/>
      <c r="N168" s="193"/>
      <c r="O168" s="193"/>
      <c r="P168" s="193"/>
      <c r="Q168" s="193"/>
      <c r="R168" s="193"/>
    </row>
    <row r="169" spans="1:18" s="220" customFormat="1" ht="45.75" customHeight="1" x14ac:dyDescent="0.2">
      <c r="A169" s="179"/>
      <c r="B169" s="179"/>
      <c r="C169" s="179"/>
      <c r="D169" s="216"/>
      <c r="E169" s="217"/>
      <c r="F169" s="217"/>
      <c r="G169" s="217"/>
      <c r="H169" s="217"/>
      <c r="I169" s="179"/>
      <c r="J169" s="218"/>
      <c r="K169" s="219"/>
      <c r="L169" s="219"/>
      <c r="M169" s="219"/>
      <c r="N169" s="193"/>
      <c r="O169" s="193"/>
      <c r="P169" s="193"/>
      <c r="Q169" s="193"/>
      <c r="R169" s="193"/>
    </row>
    <row r="170" spans="1:18" s="220" customFormat="1" ht="45.75" customHeight="1" x14ac:dyDescent="0.2">
      <c r="A170" s="179"/>
      <c r="B170" s="179"/>
      <c r="C170" s="179"/>
      <c r="D170" s="216"/>
      <c r="E170" s="217"/>
      <c r="F170" s="217"/>
      <c r="G170" s="217"/>
      <c r="H170" s="217"/>
      <c r="I170" s="179"/>
      <c r="J170" s="218"/>
      <c r="K170" s="219"/>
      <c r="L170" s="219"/>
      <c r="M170" s="219"/>
      <c r="N170" s="193"/>
      <c r="O170" s="193"/>
      <c r="P170" s="193"/>
      <c r="Q170" s="193"/>
      <c r="R170" s="193"/>
    </row>
    <row r="171" spans="1:18" s="220" customFormat="1" ht="45.75" customHeight="1" x14ac:dyDescent="0.2">
      <c r="A171" s="179"/>
      <c r="B171" s="179"/>
      <c r="C171" s="179"/>
      <c r="D171" s="216"/>
      <c r="E171" s="217"/>
      <c r="F171" s="217"/>
      <c r="G171" s="217"/>
      <c r="H171" s="217"/>
      <c r="I171" s="179"/>
      <c r="J171" s="218"/>
      <c r="K171" s="219"/>
      <c r="L171" s="219"/>
      <c r="M171" s="219"/>
      <c r="N171" s="193"/>
      <c r="O171" s="193"/>
      <c r="P171" s="193"/>
      <c r="Q171" s="193"/>
      <c r="R171" s="193"/>
    </row>
    <row r="172" spans="1:18" s="220" customFormat="1" ht="45.75" customHeight="1" x14ac:dyDescent="0.2">
      <c r="A172" s="179"/>
      <c r="B172" s="179"/>
      <c r="C172" s="179"/>
      <c r="D172" s="216"/>
      <c r="E172" s="217"/>
      <c r="F172" s="217"/>
      <c r="G172" s="217"/>
      <c r="H172" s="217"/>
      <c r="I172" s="179"/>
      <c r="J172" s="218"/>
      <c r="K172" s="219"/>
      <c r="L172" s="219"/>
      <c r="M172" s="219"/>
      <c r="N172" s="193"/>
      <c r="O172" s="193"/>
      <c r="P172" s="193"/>
      <c r="Q172" s="193"/>
      <c r="R172" s="193"/>
    </row>
    <row r="173" spans="1:18" s="220" customFormat="1" ht="45.75" customHeight="1" x14ac:dyDescent="0.2">
      <c r="A173" s="179"/>
      <c r="B173" s="179"/>
      <c r="C173" s="179"/>
      <c r="D173" s="216"/>
      <c r="E173" s="217"/>
      <c r="F173" s="217"/>
      <c r="G173" s="217"/>
      <c r="H173" s="217"/>
      <c r="I173" s="179"/>
      <c r="J173" s="218"/>
      <c r="K173" s="219"/>
      <c r="L173" s="219"/>
      <c r="M173" s="219"/>
      <c r="N173" s="193"/>
      <c r="O173" s="193"/>
      <c r="P173" s="193"/>
      <c r="Q173" s="193"/>
      <c r="R173" s="193"/>
    </row>
    <row r="174" spans="1:18" s="220" customFormat="1" ht="45.75" customHeight="1" x14ac:dyDescent="0.2">
      <c r="A174" s="179"/>
      <c r="B174" s="179"/>
      <c r="C174" s="179"/>
      <c r="D174" s="216"/>
      <c r="E174" s="217"/>
      <c r="F174" s="217"/>
      <c r="G174" s="217"/>
      <c r="H174" s="217"/>
      <c r="I174" s="179"/>
      <c r="J174" s="218"/>
      <c r="K174" s="219"/>
      <c r="L174" s="219"/>
      <c r="M174" s="219"/>
      <c r="N174" s="193"/>
      <c r="O174" s="193"/>
      <c r="P174" s="193"/>
      <c r="Q174" s="193"/>
      <c r="R174" s="193"/>
    </row>
    <row r="175" spans="1:18" s="220" customFormat="1" ht="45.75" customHeight="1" x14ac:dyDescent="0.2">
      <c r="A175" s="179"/>
      <c r="B175" s="179"/>
      <c r="C175" s="179"/>
      <c r="D175" s="216"/>
      <c r="E175" s="217"/>
      <c r="F175" s="217"/>
      <c r="G175" s="217"/>
      <c r="H175" s="217"/>
      <c r="I175" s="179"/>
      <c r="J175" s="218"/>
      <c r="K175" s="219"/>
      <c r="L175" s="219"/>
      <c r="M175" s="219"/>
      <c r="N175" s="193"/>
      <c r="O175" s="193"/>
      <c r="P175" s="193"/>
      <c r="Q175" s="193"/>
      <c r="R175" s="193"/>
    </row>
    <row r="176" spans="1:18" s="220" customFormat="1" ht="45.75" customHeight="1" x14ac:dyDescent="0.2">
      <c r="A176" s="179"/>
      <c r="B176" s="179"/>
      <c r="C176" s="179"/>
      <c r="D176" s="216"/>
      <c r="E176" s="217"/>
      <c r="F176" s="217"/>
      <c r="G176" s="217"/>
      <c r="H176" s="217"/>
      <c r="I176" s="179"/>
      <c r="J176" s="218"/>
      <c r="K176" s="219"/>
      <c r="L176" s="219"/>
      <c r="M176" s="219"/>
      <c r="N176" s="193"/>
      <c r="O176" s="193"/>
      <c r="P176" s="193"/>
      <c r="Q176" s="193"/>
      <c r="R176" s="193"/>
    </row>
    <row r="177" spans="1:18" s="220" customFormat="1" ht="45.75" customHeight="1" x14ac:dyDescent="0.2">
      <c r="A177" s="179"/>
      <c r="B177" s="179"/>
      <c r="C177" s="179"/>
      <c r="D177" s="216"/>
      <c r="E177" s="217"/>
      <c r="F177" s="217"/>
      <c r="G177" s="217"/>
      <c r="H177" s="217"/>
      <c r="I177" s="179"/>
      <c r="J177" s="218"/>
      <c r="K177" s="219"/>
      <c r="L177" s="219"/>
      <c r="M177" s="219"/>
      <c r="N177" s="193"/>
      <c r="O177" s="193"/>
      <c r="P177" s="193"/>
      <c r="Q177" s="193"/>
      <c r="R177" s="193"/>
    </row>
    <row r="178" spans="1:18" s="220" customFormat="1" ht="45.75" customHeight="1" x14ac:dyDescent="0.2">
      <c r="A178" s="179"/>
      <c r="B178" s="179"/>
      <c r="C178" s="179"/>
      <c r="D178" s="216"/>
      <c r="E178" s="217"/>
      <c r="F178" s="217"/>
      <c r="G178" s="217"/>
      <c r="H178" s="217"/>
      <c r="I178" s="179"/>
      <c r="J178" s="218"/>
      <c r="K178" s="219"/>
      <c r="L178" s="219"/>
      <c r="M178" s="219"/>
      <c r="N178" s="193"/>
      <c r="O178" s="193"/>
      <c r="P178" s="193"/>
      <c r="Q178" s="193"/>
      <c r="R178" s="193"/>
    </row>
    <row r="179" spans="1:18" s="220" customFormat="1" ht="45.75" customHeight="1" x14ac:dyDescent="0.2">
      <c r="A179" s="179"/>
      <c r="B179" s="179"/>
      <c r="C179" s="179"/>
      <c r="D179" s="216"/>
      <c r="E179" s="217"/>
      <c r="F179" s="217"/>
      <c r="G179" s="217"/>
      <c r="H179" s="217"/>
      <c r="I179" s="179"/>
      <c r="J179" s="218"/>
      <c r="K179" s="219"/>
      <c r="L179" s="219"/>
      <c r="M179" s="219"/>
      <c r="N179" s="193"/>
      <c r="O179" s="193"/>
      <c r="P179" s="193"/>
      <c r="Q179" s="193"/>
      <c r="R179" s="193"/>
    </row>
    <row r="180" spans="1:18" s="220" customFormat="1" ht="45.75" customHeight="1" x14ac:dyDescent="0.2">
      <c r="A180" s="179"/>
      <c r="B180" s="179"/>
      <c r="C180" s="179"/>
      <c r="D180" s="216"/>
      <c r="E180" s="217"/>
      <c r="F180" s="217"/>
      <c r="G180" s="217"/>
      <c r="H180" s="217"/>
      <c r="I180" s="179"/>
      <c r="J180" s="218"/>
      <c r="K180" s="219"/>
      <c r="L180" s="219"/>
      <c r="M180" s="219"/>
      <c r="N180" s="193"/>
      <c r="O180" s="193"/>
      <c r="P180" s="193"/>
      <c r="Q180" s="193"/>
      <c r="R180" s="193"/>
    </row>
    <row r="181" spans="1:18" s="220" customFormat="1" ht="45.75" customHeight="1" x14ac:dyDescent="0.2">
      <c r="A181" s="179"/>
      <c r="B181" s="179"/>
      <c r="C181" s="179"/>
      <c r="D181" s="216"/>
      <c r="E181" s="217"/>
      <c r="F181" s="217"/>
      <c r="G181" s="217"/>
      <c r="H181" s="217"/>
      <c r="I181" s="179"/>
      <c r="J181" s="218"/>
      <c r="K181" s="219"/>
      <c r="L181" s="219"/>
      <c r="M181" s="219"/>
      <c r="N181" s="193"/>
      <c r="O181" s="193"/>
      <c r="P181" s="193"/>
      <c r="Q181" s="193"/>
      <c r="R181" s="193"/>
    </row>
    <row r="182" spans="1:18" s="220" customFormat="1" ht="45.75" customHeight="1" x14ac:dyDescent="0.2">
      <c r="A182" s="179"/>
      <c r="B182" s="179"/>
      <c r="C182" s="179"/>
      <c r="D182" s="216"/>
      <c r="E182" s="217"/>
      <c r="F182" s="217"/>
      <c r="G182" s="217"/>
      <c r="H182" s="217"/>
      <c r="I182" s="179"/>
      <c r="J182" s="218"/>
      <c r="K182" s="219"/>
      <c r="L182" s="219"/>
      <c r="M182" s="219"/>
      <c r="N182" s="193"/>
      <c r="O182" s="193"/>
      <c r="P182" s="193"/>
      <c r="Q182" s="193"/>
      <c r="R182" s="193"/>
    </row>
    <row r="183" spans="1:18" s="220" customFormat="1" ht="45.75" customHeight="1" x14ac:dyDescent="0.2">
      <c r="A183" s="179"/>
      <c r="B183" s="179"/>
      <c r="C183" s="179"/>
      <c r="D183" s="216"/>
      <c r="E183" s="217"/>
      <c r="F183" s="217"/>
      <c r="G183" s="217"/>
      <c r="H183" s="217"/>
      <c r="I183" s="179"/>
      <c r="J183" s="218"/>
      <c r="K183" s="219"/>
      <c r="L183" s="219"/>
      <c r="M183" s="219"/>
      <c r="N183" s="193"/>
      <c r="O183" s="193"/>
      <c r="P183" s="193"/>
      <c r="Q183" s="193"/>
      <c r="R183" s="193"/>
    </row>
    <row r="184" spans="1:18" s="220" customFormat="1" ht="45.75" customHeight="1" x14ac:dyDescent="0.2">
      <c r="A184" s="179"/>
      <c r="B184" s="179"/>
      <c r="C184" s="179"/>
      <c r="D184" s="216"/>
      <c r="E184" s="217"/>
      <c r="F184" s="217"/>
      <c r="G184" s="217"/>
      <c r="H184" s="217"/>
      <c r="I184" s="179"/>
      <c r="J184" s="218"/>
      <c r="K184" s="219"/>
      <c r="L184" s="219"/>
      <c r="M184" s="219"/>
      <c r="N184" s="193"/>
      <c r="O184" s="193"/>
      <c r="P184" s="193"/>
      <c r="Q184" s="193"/>
      <c r="R184" s="193"/>
    </row>
    <row r="185" spans="1:18" s="220" customFormat="1" ht="45.75" customHeight="1" x14ac:dyDescent="0.2">
      <c r="A185" s="179"/>
      <c r="B185" s="179"/>
      <c r="C185" s="179"/>
      <c r="D185" s="216"/>
      <c r="E185" s="217"/>
      <c r="F185" s="217"/>
      <c r="G185" s="217"/>
      <c r="H185" s="217"/>
      <c r="I185" s="179"/>
      <c r="J185" s="218"/>
      <c r="K185" s="219"/>
      <c r="L185" s="219"/>
      <c r="M185" s="219"/>
      <c r="N185" s="193"/>
      <c r="O185" s="193"/>
      <c r="P185" s="193"/>
      <c r="Q185" s="193"/>
      <c r="R185" s="193"/>
    </row>
    <row r="186" spans="1:18" s="220" customFormat="1" ht="45.75" customHeight="1" x14ac:dyDescent="0.2">
      <c r="A186" s="179"/>
      <c r="B186" s="179"/>
      <c r="C186" s="179"/>
      <c r="D186" s="216"/>
      <c r="E186" s="217"/>
      <c r="F186" s="217"/>
      <c r="G186" s="217"/>
      <c r="H186" s="217"/>
      <c r="I186" s="179"/>
      <c r="J186" s="218"/>
      <c r="K186" s="219"/>
      <c r="L186" s="219"/>
      <c r="M186" s="219"/>
      <c r="N186" s="193"/>
      <c r="O186" s="193"/>
      <c r="P186" s="193"/>
      <c r="Q186" s="193"/>
      <c r="R186" s="193"/>
    </row>
    <row r="187" spans="1:18" s="220" customFormat="1" ht="45.75" customHeight="1" x14ac:dyDescent="0.2">
      <c r="A187" s="179"/>
      <c r="B187" s="179"/>
      <c r="C187" s="179"/>
      <c r="D187" s="216"/>
      <c r="E187" s="217"/>
      <c r="F187" s="217"/>
      <c r="G187" s="217"/>
      <c r="H187" s="217"/>
      <c r="I187" s="179"/>
      <c r="J187" s="218"/>
      <c r="K187" s="219"/>
      <c r="L187" s="219"/>
      <c r="M187" s="219"/>
      <c r="N187" s="193"/>
      <c r="O187" s="193"/>
      <c r="P187" s="193"/>
      <c r="Q187" s="193"/>
      <c r="R187" s="193"/>
    </row>
    <row r="188" spans="1:18" s="220" customFormat="1" ht="45.75" customHeight="1" x14ac:dyDescent="0.2">
      <c r="A188" s="179"/>
      <c r="B188" s="179"/>
      <c r="C188" s="179"/>
      <c r="D188" s="216"/>
      <c r="E188" s="217"/>
      <c r="F188" s="217"/>
      <c r="G188" s="217"/>
      <c r="H188" s="217"/>
      <c r="I188" s="179"/>
      <c r="J188" s="218"/>
      <c r="K188" s="219"/>
      <c r="L188" s="219"/>
      <c r="M188" s="219"/>
      <c r="N188" s="193"/>
      <c r="O188" s="193"/>
      <c r="P188" s="193"/>
      <c r="Q188" s="193"/>
      <c r="R188" s="193"/>
    </row>
    <row r="189" spans="1:18" s="220" customFormat="1" ht="45.75" customHeight="1" x14ac:dyDescent="0.2">
      <c r="A189" s="179"/>
      <c r="B189" s="179"/>
      <c r="C189" s="179"/>
      <c r="D189" s="216"/>
      <c r="E189" s="217"/>
      <c r="F189" s="217"/>
      <c r="G189" s="217"/>
      <c r="H189" s="217"/>
      <c r="I189" s="179"/>
      <c r="J189" s="218"/>
      <c r="K189" s="219"/>
      <c r="L189" s="219"/>
      <c r="M189" s="219"/>
      <c r="N189" s="193"/>
      <c r="O189" s="193"/>
      <c r="P189" s="193"/>
      <c r="Q189" s="193"/>
      <c r="R189" s="193"/>
    </row>
    <row r="190" spans="1:18" s="220" customFormat="1" ht="45.75" customHeight="1" x14ac:dyDescent="0.2">
      <c r="A190" s="179"/>
      <c r="B190" s="179"/>
      <c r="C190" s="179"/>
      <c r="D190" s="216"/>
      <c r="E190" s="217"/>
      <c r="F190" s="217"/>
      <c r="G190" s="217"/>
      <c r="H190" s="217"/>
      <c r="I190" s="179"/>
      <c r="J190" s="218"/>
      <c r="K190" s="219"/>
      <c r="L190" s="219"/>
      <c r="M190" s="219"/>
      <c r="N190" s="193"/>
      <c r="O190" s="193"/>
      <c r="P190" s="193"/>
      <c r="Q190" s="193"/>
      <c r="R190" s="193"/>
    </row>
    <row r="191" spans="1:18" s="220" customFormat="1" ht="45.75" customHeight="1" x14ac:dyDescent="0.2">
      <c r="A191" s="179"/>
      <c r="B191" s="179"/>
      <c r="C191" s="179"/>
      <c r="D191" s="216"/>
      <c r="E191" s="217"/>
      <c r="F191" s="217"/>
      <c r="G191" s="217"/>
      <c r="H191" s="217"/>
      <c r="I191" s="179"/>
      <c r="J191" s="218"/>
      <c r="K191" s="219"/>
      <c r="L191" s="219"/>
      <c r="M191" s="219"/>
      <c r="N191" s="193"/>
      <c r="O191" s="193"/>
      <c r="P191" s="193"/>
      <c r="Q191" s="193"/>
      <c r="R191" s="193"/>
    </row>
    <row r="192" spans="1:18" s="220" customFormat="1" ht="45.75" customHeight="1" x14ac:dyDescent="0.2">
      <c r="A192" s="179"/>
      <c r="B192" s="179"/>
      <c r="C192" s="179"/>
      <c r="D192" s="216"/>
      <c r="E192" s="217"/>
      <c r="F192" s="217"/>
      <c r="G192" s="217"/>
      <c r="H192" s="217"/>
      <c r="I192" s="179"/>
      <c r="J192" s="218"/>
      <c r="K192" s="219"/>
      <c r="L192" s="219"/>
      <c r="M192" s="219"/>
      <c r="N192" s="193"/>
      <c r="O192" s="193"/>
      <c r="P192" s="193"/>
      <c r="Q192" s="193"/>
      <c r="R192" s="193"/>
    </row>
    <row r="193" spans="1:18" s="220" customFormat="1" ht="45.75" customHeight="1" x14ac:dyDescent="0.2">
      <c r="A193" s="179"/>
      <c r="B193" s="179"/>
      <c r="C193" s="179"/>
      <c r="D193" s="216"/>
      <c r="E193" s="217"/>
      <c r="F193" s="217"/>
      <c r="G193" s="217"/>
      <c r="H193" s="217"/>
      <c r="I193" s="179"/>
      <c r="J193" s="218"/>
      <c r="K193" s="219"/>
      <c r="L193" s="219"/>
      <c r="M193" s="219"/>
      <c r="N193" s="193"/>
      <c r="O193" s="193"/>
      <c r="P193" s="193"/>
      <c r="Q193" s="193"/>
      <c r="R193" s="193"/>
    </row>
    <row r="194" spans="1:18" s="220" customFormat="1" ht="45.75" customHeight="1" x14ac:dyDescent="0.2">
      <c r="A194" s="179"/>
      <c r="B194" s="179"/>
      <c r="C194" s="179"/>
      <c r="D194" s="216"/>
      <c r="E194" s="217"/>
      <c r="F194" s="217"/>
      <c r="G194" s="217"/>
      <c r="H194" s="217"/>
      <c r="I194" s="179"/>
      <c r="J194" s="218"/>
      <c r="K194" s="219"/>
      <c r="L194" s="219"/>
      <c r="M194" s="219"/>
      <c r="N194" s="193"/>
      <c r="O194" s="193"/>
      <c r="P194" s="193"/>
      <c r="Q194" s="193"/>
      <c r="R194" s="193"/>
    </row>
    <row r="195" spans="1:18" s="220" customFormat="1" ht="45.75" customHeight="1" x14ac:dyDescent="0.2">
      <c r="A195" s="179"/>
      <c r="B195" s="179"/>
      <c r="C195" s="179"/>
      <c r="D195" s="216"/>
      <c r="E195" s="217"/>
      <c r="F195" s="217"/>
      <c r="G195" s="217"/>
      <c r="H195" s="217"/>
      <c r="I195" s="179"/>
      <c r="J195" s="218"/>
      <c r="K195" s="219"/>
      <c r="L195" s="219"/>
      <c r="M195" s="219"/>
      <c r="N195" s="193"/>
      <c r="O195" s="193"/>
      <c r="P195" s="193"/>
      <c r="Q195" s="193"/>
      <c r="R195" s="193"/>
    </row>
    <row r="196" spans="1:18" s="220" customFormat="1" ht="45.75" customHeight="1" x14ac:dyDescent="0.2">
      <c r="A196" s="179"/>
      <c r="B196" s="179"/>
      <c r="C196" s="179"/>
      <c r="D196" s="216"/>
      <c r="E196" s="217"/>
      <c r="F196" s="217"/>
      <c r="G196" s="217"/>
      <c r="H196" s="217"/>
      <c r="I196" s="179"/>
      <c r="J196" s="218"/>
      <c r="K196" s="219"/>
      <c r="L196" s="219"/>
      <c r="M196" s="219"/>
      <c r="N196" s="193"/>
      <c r="O196" s="193"/>
      <c r="P196" s="193"/>
      <c r="Q196" s="193"/>
      <c r="R196" s="193"/>
    </row>
    <row r="197" spans="1:18" s="220" customFormat="1" ht="45.75" customHeight="1" x14ac:dyDescent="0.2">
      <c r="A197" s="179"/>
      <c r="B197" s="179"/>
      <c r="C197" s="179"/>
      <c r="D197" s="216"/>
      <c r="E197" s="217"/>
      <c r="F197" s="217"/>
      <c r="G197" s="217"/>
      <c r="H197" s="217"/>
      <c r="I197" s="179"/>
      <c r="J197" s="218"/>
      <c r="K197" s="219"/>
      <c r="L197" s="219"/>
      <c r="M197" s="219"/>
      <c r="N197" s="193"/>
      <c r="O197" s="193"/>
      <c r="P197" s="193"/>
      <c r="Q197" s="193"/>
      <c r="R197" s="193"/>
    </row>
    <row r="198" spans="1:18" s="220" customFormat="1" ht="45.75" customHeight="1" x14ac:dyDescent="0.2">
      <c r="A198" s="179"/>
      <c r="B198" s="179"/>
      <c r="C198" s="179"/>
      <c r="D198" s="216"/>
      <c r="E198" s="217"/>
      <c r="F198" s="217"/>
      <c r="G198" s="217"/>
      <c r="H198" s="217"/>
      <c r="I198" s="179"/>
      <c r="J198" s="218"/>
      <c r="K198" s="219"/>
      <c r="L198" s="219"/>
      <c r="M198" s="219"/>
      <c r="N198" s="193"/>
      <c r="O198" s="193"/>
      <c r="P198" s="193"/>
      <c r="Q198" s="193"/>
      <c r="R198" s="193"/>
    </row>
    <row r="199" spans="1:18" s="220" customFormat="1" ht="45.75" customHeight="1" x14ac:dyDescent="0.2">
      <c r="A199" s="179"/>
      <c r="B199" s="179"/>
      <c r="C199" s="179"/>
      <c r="D199" s="216"/>
      <c r="E199" s="217"/>
      <c r="F199" s="217"/>
      <c r="G199" s="217"/>
      <c r="H199" s="217"/>
      <c r="I199" s="179"/>
      <c r="J199" s="218"/>
      <c r="K199" s="219"/>
      <c r="L199" s="219"/>
      <c r="M199" s="219"/>
      <c r="N199" s="193"/>
      <c r="O199" s="193"/>
      <c r="P199" s="193"/>
      <c r="Q199" s="193"/>
      <c r="R199" s="193"/>
    </row>
    <row r="200" spans="1:18" s="220" customFormat="1" ht="45.75" customHeight="1" x14ac:dyDescent="0.2">
      <c r="A200" s="179"/>
      <c r="B200" s="179"/>
      <c r="C200" s="179"/>
      <c r="D200" s="216"/>
      <c r="E200" s="217"/>
      <c r="F200" s="217"/>
      <c r="G200" s="217"/>
      <c r="H200" s="217"/>
      <c r="I200" s="179"/>
      <c r="J200" s="218"/>
      <c r="K200" s="219"/>
      <c r="L200" s="219"/>
      <c r="M200" s="219"/>
      <c r="N200" s="193"/>
      <c r="O200" s="193"/>
      <c r="P200" s="193"/>
      <c r="Q200" s="193"/>
      <c r="R200" s="193"/>
    </row>
    <row r="201" spans="1:18" s="220" customFormat="1" ht="45.75" customHeight="1" x14ac:dyDescent="0.2">
      <c r="A201" s="179"/>
      <c r="B201" s="179"/>
      <c r="C201" s="179"/>
      <c r="D201" s="216"/>
      <c r="E201" s="217"/>
      <c r="F201" s="217"/>
      <c r="G201" s="217"/>
      <c r="H201" s="217"/>
      <c r="I201" s="179"/>
      <c r="J201" s="218"/>
      <c r="K201" s="219"/>
      <c r="L201" s="219"/>
      <c r="M201" s="219"/>
      <c r="N201" s="193"/>
      <c r="O201" s="193"/>
      <c r="P201" s="193"/>
      <c r="Q201" s="193"/>
      <c r="R201" s="193"/>
    </row>
    <row r="202" spans="1:18" s="220" customFormat="1" ht="45.75" customHeight="1" x14ac:dyDescent="0.2">
      <c r="A202" s="179"/>
      <c r="B202" s="179"/>
      <c r="C202" s="179"/>
      <c r="D202" s="216"/>
      <c r="E202" s="217"/>
      <c r="F202" s="217"/>
      <c r="G202" s="217"/>
      <c r="H202" s="217"/>
      <c r="I202" s="179"/>
      <c r="J202" s="218"/>
      <c r="K202" s="219"/>
      <c r="L202" s="219"/>
      <c r="M202" s="219"/>
      <c r="N202" s="193"/>
      <c r="O202" s="193"/>
      <c r="P202" s="193"/>
      <c r="Q202" s="193"/>
      <c r="R202" s="193"/>
    </row>
    <row r="203" spans="1:18" s="220" customFormat="1" ht="45.75" customHeight="1" x14ac:dyDescent="0.2">
      <c r="A203" s="179"/>
      <c r="B203" s="179"/>
      <c r="C203" s="179"/>
      <c r="D203" s="216"/>
      <c r="E203" s="217"/>
      <c r="F203" s="217"/>
      <c r="G203" s="217"/>
      <c r="H203" s="217"/>
      <c r="I203" s="179"/>
      <c r="J203" s="218"/>
      <c r="K203" s="219"/>
      <c r="L203" s="219"/>
      <c r="M203" s="219"/>
      <c r="N203" s="193"/>
      <c r="O203" s="193"/>
      <c r="P203" s="193"/>
      <c r="Q203" s="193"/>
      <c r="R203" s="193"/>
    </row>
    <row r="204" spans="1:18" s="220" customFormat="1" ht="45.75" customHeight="1" x14ac:dyDescent="0.2">
      <c r="A204" s="179"/>
      <c r="B204" s="179"/>
      <c r="C204" s="179"/>
      <c r="D204" s="216"/>
      <c r="E204" s="217"/>
      <c r="F204" s="217"/>
      <c r="G204" s="217"/>
      <c r="H204" s="217"/>
      <c r="I204" s="179"/>
      <c r="J204" s="218"/>
      <c r="K204" s="219"/>
      <c r="L204" s="219"/>
      <c r="M204" s="219"/>
      <c r="N204" s="193"/>
      <c r="O204" s="193"/>
      <c r="P204" s="193"/>
      <c r="Q204" s="193"/>
      <c r="R204" s="193"/>
    </row>
    <row r="205" spans="1:18" s="220" customFormat="1" ht="45.75" customHeight="1" x14ac:dyDescent="0.2">
      <c r="A205" s="179"/>
      <c r="B205" s="179"/>
      <c r="C205" s="179"/>
      <c r="D205" s="216"/>
      <c r="E205" s="217"/>
      <c r="F205" s="217"/>
      <c r="G205" s="217"/>
      <c r="H205" s="217"/>
      <c r="I205" s="179"/>
      <c r="J205" s="218"/>
      <c r="K205" s="219"/>
      <c r="L205" s="219"/>
      <c r="M205" s="219"/>
      <c r="N205" s="193"/>
      <c r="O205" s="193"/>
      <c r="P205" s="193"/>
      <c r="Q205" s="193"/>
      <c r="R205" s="193"/>
    </row>
    <row r="206" spans="1:18" s="220" customFormat="1" ht="45.75" customHeight="1" x14ac:dyDescent="0.2">
      <c r="A206" s="179"/>
      <c r="B206" s="179"/>
      <c r="C206" s="179"/>
      <c r="D206" s="216"/>
      <c r="E206" s="217"/>
      <c r="F206" s="217"/>
      <c r="G206" s="217"/>
      <c r="H206" s="217"/>
      <c r="I206" s="179"/>
      <c r="J206" s="218"/>
      <c r="K206" s="219"/>
      <c r="L206" s="219"/>
      <c r="M206" s="219"/>
      <c r="N206" s="193"/>
      <c r="O206" s="193"/>
      <c r="P206" s="193"/>
      <c r="Q206" s="193"/>
      <c r="R206" s="193"/>
    </row>
    <row r="207" spans="1:18" s="220" customFormat="1" ht="45.75" customHeight="1" x14ac:dyDescent="0.2">
      <c r="A207" s="179"/>
      <c r="B207" s="179"/>
      <c r="C207" s="179"/>
      <c r="D207" s="216"/>
      <c r="E207" s="217"/>
      <c r="F207" s="217"/>
      <c r="G207" s="217"/>
      <c r="H207" s="217"/>
      <c r="I207" s="179"/>
      <c r="J207" s="218"/>
      <c r="K207" s="219"/>
      <c r="L207" s="219"/>
      <c r="M207" s="219"/>
      <c r="N207" s="193"/>
      <c r="O207" s="193"/>
      <c r="P207" s="193"/>
      <c r="Q207" s="193"/>
      <c r="R207" s="193"/>
    </row>
    <row r="208" spans="1:18" s="220" customFormat="1" ht="45.75" customHeight="1" x14ac:dyDescent="0.2">
      <c r="A208" s="179"/>
      <c r="B208" s="179"/>
      <c r="C208" s="179"/>
      <c r="D208" s="216"/>
      <c r="E208" s="217"/>
      <c r="F208" s="217"/>
      <c r="G208" s="217"/>
      <c r="H208" s="217"/>
      <c r="I208" s="179"/>
      <c r="J208" s="218"/>
      <c r="K208" s="219"/>
      <c r="L208" s="219"/>
      <c r="M208" s="219"/>
      <c r="N208" s="193"/>
      <c r="O208" s="193"/>
      <c r="P208" s="193"/>
      <c r="Q208" s="193"/>
      <c r="R208" s="193"/>
    </row>
    <row r="209" spans="1:18" s="220" customFormat="1" ht="45.75" customHeight="1" x14ac:dyDescent="0.2">
      <c r="A209" s="179"/>
      <c r="B209" s="179"/>
      <c r="C209" s="179"/>
      <c r="D209" s="216"/>
      <c r="E209" s="217"/>
      <c r="F209" s="217"/>
      <c r="G209" s="217"/>
      <c r="H209" s="217"/>
      <c r="I209" s="179"/>
      <c r="J209" s="218"/>
      <c r="K209" s="219"/>
      <c r="L209" s="219"/>
      <c r="M209" s="219"/>
      <c r="N209" s="193"/>
      <c r="O209" s="193"/>
      <c r="P209" s="193"/>
      <c r="Q209" s="193"/>
      <c r="R209" s="193"/>
    </row>
    <row r="210" spans="1:18" s="220" customFormat="1" ht="45.75" customHeight="1" x14ac:dyDescent="0.2">
      <c r="A210" s="179"/>
      <c r="B210" s="179"/>
      <c r="C210" s="179"/>
      <c r="D210" s="216"/>
      <c r="E210" s="217"/>
      <c r="F210" s="217"/>
      <c r="G210" s="217"/>
      <c r="H210" s="217"/>
      <c r="I210" s="179"/>
      <c r="J210" s="218"/>
      <c r="K210" s="219"/>
      <c r="L210" s="219"/>
      <c r="M210" s="219"/>
      <c r="N210" s="193"/>
      <c r="O210" s="193"/>
      <c r="P210" s="193"/>
      <c r="Q210" s="193"/>
      <c r="R210" s="193"/>
    </row>
    <row r="211" spans="1:18" s="220" customFormat="1" ht="45.75" customHeight="1" x14ac:dyDescent="0.2">
      <c r="A211" s="179"/>
      <c r="B211" s="179"/>
      <c r="C211" s="179"/>
      <c r="D211" s="216"/>
      <c r="E211" s="217"/>
      <c r="F211" s="217"/>
      <c r="G211" s="217"/>
      <c r="H211" s="217"/>
      <c r="I211" s="179"/>
      <c r="J211" s="218"/>
      <c r="K211" s="219"/>
      <c r="L211" s="219"/>
      <c r="M211" s="219"/>
      <c r="N211" s="193"/>
      <c r="O211" s="193"/>
      <c r="P211" s="193"/>
      <c r="Q211" s="193"/>
      <c r="R211" s="193"/>
    </row>
    <row r="212" spans="1:18" s="220" customFormat="1" ht="45.75" customHeight="1" x14ac:dyDescent="0.2">
      <c r="A212" s="179"/>
      <c r="B212" s="179"/>
      <c r="C212" s="179"/>
      <c r="D212" s="216"/>
      <c r="E212" s="217"/>
      <c r="F212" s="217"/>
      <c r="G212" s="217"/>
      <c r="H212" s="217"/>
      <c r="I212" s="179"/>
      <c r="J212" s="218"/>
      <c r="K212" s="219"/>
      <c r="L212" s="219"/>
      <c r="M212" s="219"/>
      <c r="N212" s="193"/>
      <c r="O212" s="193"/>
      <c r="P212" s="193"/>
      <c r="Q212" s="193"/>
      <c r="R212" s="193"/>
    </row>
    <row r="213" spans="1:18" s="220" customFormat="1" ht="45.75" customHeight="1" x14ac:dyDescent="0.2">
      <c r="A213" s="179"/>
      <c r="B213" s="179"/>
      <c r="C213" s="179"/>
      <c r="D213" s="216"/>
      <c r="E213" s="217"/>
      <c r="F213" s="217"/>
      <c r="G213" s="217"/>
      <c r="H213" s="217"/>
      <c r="I213" s="179"/>
      <c r="J213" s="218"/>
      <c r="K213" s="219"/>
      <c r="L213" s="219"/>
      <c r="M213" s="219"/>
      <c r="N213" s="193"/>
      <c r="O213" s="193"/>
      <c r="P213" s="193"/>
      <c r="Q213" s="193"/>
      <c r="R213" s="193"/>
    </row>
    <row r="214" spans="1:18" s="220" customFormat="1" ht="45.75" customHeight="1" x14ac:dyDescent="0.2">
      <c r="A214" s="179"/>
      <c r="B214" s="179"/>
      <c r="C214" s="179"/>
      <c r="D214" s="216"/>
      <c r="E214" s="217"/>
      <c r="F214" s="217"/>
      <c r="G214" s="217"/>
      <c r="H214" s="217"/>
      <c r="I214" s="179"/>
      <c r="J214" s="218"/>
      <c r="K214" s="219"/>
      <c r="L214" s="219"/>
      <c r="M214" s="219"/>
      <c r="N214" s="193"/>
      <c r="O214" s="193"/>
      <c r="P214" s="193"/>
      <c r="Q214" s="193"/>
      <c r="R214" s="193"/>
    </row>
    <row r="215" spans="1:18" s="220" customFormat="1" ht="45.75" customHeight="1" x14ac:dyDescent="0.2">
      <c r="A215" s="179"/>
      <c r="B215" s="179"/>
      <c r="C215" s="179"/>
      <c r="D215" s="216"/>
      <c r="E215" s="217"/>
      <c r="F215" s="217"/>
      <c r="G215" s="217"/>
      <c r="H215" s="217"/>
      <c r="I215" s="179"/>
      <c r="J215" s="218"/>
      <c r="K215" s="219"/>
      <c r="L215" s="219"/>
      <c r="M215" s="219"/>
      <c r="N215" s="193"/>
      <c r="O215" s="193"/>
      <c r="P215" s="193"/>
      <c r="Q215" s="193"/>
      <c r="R215" s="193"/>
    </row>
    <row r="216" spans="1:18" s="220" customFormat="1" ht="45.75" customHeight="1" x14ac:dyDescent="0.2">
      <c r="A216" s="179"/>
      <c r="B216" s="179"/>
      <c r="C216" s="179"/>
      <c r="D216" s="216"/>
      <c r="E216" s="217"/>
      <c r="F216" s="217"/>
      <c r="G216" s="217"/>
      <c r="H216" s="217"/>
      <c r="I216" s="179"/>
      <c r="J216" s="218"/>
      <c r="K216" s="219"/>
      <c r="L216" s="219"/>
      <c r="M216" s="219"/>
      <c r="N216" s="193"/>
      <c r="O216" s="193"/>
      <c r="P216" s="193"/>
      <c r="Q216" s="193"/>
      <c r="R216" s="193"/>
    </row>
    <row r="217" spans="1:18" s="220" customFormat="1" ht="45.75" customHeight="1" x14ac:dyDescent="0.2">
      <c r="A217" s="179"/>
      <c r="B217" s="179"/>
      <c r="C217" s="179"/>
      <c r="D217" s="216"/>
      <c r="E217" s="217"/>
      <c r="F217" s="217"/>
      <c r="G217" s="217"/>
      <c r="H217" s="217"/>
      <c r="I217" s="179"/>
      <c r="J217" s="218"/>
      <c r="K217" s="219"/>
      <c r="L217" s="219"/>
      <c r="M217" s="219"/>
      <c r="N217" s="193"/>
      <c r="O217" s="193"/>
      <c r="P217" s="193"/>
      <c r="Q217" s="193"/>
      <c r="R217" s="193"/>
    </row>
    <row r="218" spans="1:18" s="220" customFormat="1" ht="45.75" customHeight="1" x14ac:dyDescent="0.2">
      <c r="A218" s="179"/>
      <c r="B218" s="179"/>
      <c r="C218" s="179"/>
      <c r="D218" s="216"/>
      <c r="E218" s="217"/>
      <c r="F218" s="217"/>
      <c r="G218" s="217"/>
      <c r="H218" s="217"/>
      <c r="I218" s="179"/>
      <c r="J218" s="218"/>
      <c r="K218" s="219"/>
      <c r="L218" s="219"/>
      <c r="M218" s="219"/>
      <c r="N218" s="193"/>
      <c r="O218" s="193"/>
      <c r="P218" s="193"/>
      <c r="Q218" s="193"/>
      <c r="R218" s="193"/>
    </row>
    <row r="219" spans="1:18" s="220" customFormat="1" ht="45.75" customHeight="1" x14ac:dyDescent="0.2">
      <c r="A219" s="179"/>
      <c r="B219" s="179"/>
      <c r="C219" s="179"/>
      <c r="D219" s="216"/>
      <c r="E219" s="217"/>
      <c r="F219" s="217"/>
      <c r="G219" s="217"/>
      <c r="H219" s="217"/>
      <c r="I219" s="179"/>
      <c r="J219" s="218"/>
      <c r="K219" s="219"/>
      <c r="L219" s="219"/>
      <c r="M219" s="219"/>
      <c r="N219" s="193"/>
      <c r="O219" s="193"/>
      <c r="P219" s="193"/>
      <c r="Q219" s="193"/>
      <c r="R219" s="193"/>
    </row>
    <row r="220" spans="1:18" s="220" customFormat="1" ht="45.75" customHeight="1" x14ac:dyDescent="0.2">
      <c r="A220" s="179"/>
      <c r="B220" s="179"/>
      <c r="C220" s="179"/>
      <c r="D220" s="216"/>
      <c r="E220" s="217"/>
      <c r="F220" s="217"/>
      <c r="G220" s="217"/>
      <c r="H220" s="217"/>
      <c r="I220" s="179"/>
      <c r="J220" s="218"/>
      <c r="K220" s="219"/>
      <c r="L220" s="219"/>
      <c r="M220" s="219"/>
      <c r="N220" s="193"/>
      <c r="O220" s="193"/>
      <c r="P220" s="193"/>
      <c r="Q220" s="193"/>
      <c r="R220" s="193"/>
    </row>
    <row r="221" spans="1:18" s="220" customFormat="1" ht="45.75" customHeight="1" x14ac:dyDescent="0.2">
      <c r="A221" s="179"/>
      <c r="B221" s="179"/>
      <c r="C221" s="179"/>
      <c r="D221" s="216"/>
      <c r="E221" s="217"/>
      <c r="F221" s="217"/>
      <c r="G221" s="217"/>
      <c r="H221" s="217"/>
      <c r="I221" s="179"/>
      <c r="J221" s="218"/>
      <c r="K221" s="219"/>
      <c r="L221" s="219"/>
      <c r="M221" s="219"/>
      <c r="N221" s="193"/>
      <c r="O221" s="193"/>
      <c r="P221" s="193"/>
      <c r="Q221" s="193"/>
      <c r="R221" s="193"/>
    </row>
    <row r="222" spans="1:18" s="220" customFormat="1" ht="45.75" customHeight="1" x14ac:dyDescent="0.2">
      <c r="A222" s="179"/>
      <c r="B222" s="179"/>
      <c r="C222" s="179"/>
      <c r="D222" s="216"/>
      <c r="E222" s="217"/>
      <c r="F222" s="217"/>
      <c r="G222" s="217"/>
      <c r="H222" s="217"/>
      <c r="I222" s="179"/>
      <c r="J222" s="218"/>
      <c r="K222" s="219"/>
      <c r="L222" s="219"/>
      <c r="M222" s="219"/>
      <c r="N222" s="193"/>
      <c r="O222" s="193"/>
      <c r="P222" s="193"/>
      <c r="Q222" s="193"/>
      <c r="R222" s="193"/>
    </row>
    <row r="223" spans="1:18" s="220" customFormat="1" ht="45.75" customHeight="1" x14ac:dyDescent="0.2">
      <c r="A223" s="179"/>
      <c r="B223" s="179"/>
      <c r="C223" s="179"/>
      <c r="D223" s="216"/>
      <c r="E223" s="217"/>
      <c r="F223" s="217"/>
      <c r="G223" s="217"/>
      <c r="H223" s="217"/>
      <c r="I223" s="179"/>
      <c r="J223" s="218"/>
      <c r="K223" s="219"/>
      <c r="L223" s="219"/>
      <c r="M223" s="219"/>
      <c r="N223" s="193"/>
      <c r="O223" s="193"/>
      <c r="P223" s="193"/>
      <c r="Q223" s="193"/>
      <c r="R223" s="193"/>
    </row>
    <row r="224" spans="1:18" s="220" customFormat="1" ht="45.75" customHeight="1" x14ac:dyDescent="0.2">
      <c r="A224" s="179"/>
      <c r="B224" s="179"/>
      <c r="C224" s="179"/>
      <c r="D224" s="216"/>
      <c r="E224" s="217"/>
      <c r="F224" s="217"/>
      <c r="G224" s="217"/>
      <c r="H224" s="217"/>
      <c r="I224" s="179"/>
      <c r="J224" s="218"/>
      <c r="K224" s="219"/>
      <c r="L224" s="219"/>
      <c r="M224" s="219"/>
      <c r="N224" s="193"/>
      <c r="O224" s="193"/>
      <c r="P224" s="193"/>
      <c r="Q224" s="193"/>
      <c r="R224" s="193"/>
    </row>
    <row r="225" spans="1:18" s="220" customFormat="1" ht="45.75" customHeight="1" x14ac:dyDescent="0.2">
      <c r="A225" s="179"/>
      <c r="B225" s="179"/>
      <c r="C225" s="179"/>
      <c r="D225" s="216"/>
      <c r="E225" s="217"/>
      <c r="F225" s="217"/>
      <c r="G225" s="217"/>
      <c r="H225" s="217"/>
      <c r="I225" s="179"/>
      <c r="J225" s="218"/>
      <c r="K225" s="219"/>
      <c r="L225" s="219"/>
      <c r="M225" s="219"/>
      <c r="N225" s="193"/>
      <c r="O225" s="193"/>
      <c r="P225" s="193"/>
      <c r="Q225" s="193"/>
      <c r="R225" s="193"/>
    </row>
    <row r="226" spans="1:18" s="220" customFormat="1" ht="45.75" customHeight="1" x14ac:dyDescent="0.2">
      <c r="A226" s="179"/>
      <c r="B226" s="179"/>
      <c r="C226" s="179"/>
      <c r="D226" s="216"/>
      <c r="E226" s="217"/>
      <c r="F226" s="217"/>
      <c r="G226" s="217"/>
      <c r="H226" s="217"/>
      <c r="I226" s="179"/>
      <c r="J226" s="218"/>
      <c r="K226" s="219"/>
      <c r="L226" s="219"/>
      <c r="M226" s="219"/>
      <c r="N226" s="193"/>
      <c r="O226" s="193"/>
      <c r="P226" s="193"/>
      <c r="Q226" s="193"/>
      <c r="R226" s="193"/>
    </row>
    <row r="227" spans="1:18" s="220" customFormat="1" ht="45.75" customHeight="1" x14ac:dyDescent="0.2">
      <c r="A227" s="179"/>
      <c r="B227" s="179"/>
      <c r="C227" s="179"/>
      <c r="D227" s="216"/>
      <c r="E227" s="217"/>
      <c r="F227" s="217"/>
      <c r="G227" s="217"/>
      <c r="H227" s="217"/>
      <c r="I227" s="179"/>
      <c r="J227" s="218"/>
      <c r="K227" s="219"/>
      <c r="L227" s="219"/>
      <c r="M227" s="219"/>
      <c r="N227" s="193"/>
      <c r="O227" s="193"/>
      <c r="P227" s="193"/>
      <c r="Q227" s="193"/>
      <c r="R227" s="193"/>
    </row>
    <row r="228" spans="1:18" s="220" customFormat="1" ht="45.75" customHeight="1" x14ac:dyDescent="0.2">
      <c r="A228" s="179"/>
      <c r="B228" s="179"/>
      <c r="C228" s="179"/>
      <c r="D228" s="216"/>
      <c r="E228" s="217"/>
      <c r="F228" s="217"/>
      <c r="G228" s="217"/>
      <c r="H228" s="217"/>
      <c r="I228" s="179"/>
      <c r="J228" s="218"/>
      <c r="K228" s="219"/>
      <c r="L228" s="219"/>
      <c r="M228" s="219"/>
      <c r="N228" s="193"/>
      <c r="O228" s="193"/>
      <c r="P228" s="193"/>
      <c r="Q228" s="193"/>
      <c r="R228" s="193"/>
    </row>
    <row r="229" spans="1:18" s="220" customFormat="1" ht="45.75" customHeight="1" x14ac:dyDescent="0.2">
      <c r="A229" s="179"/>
      <c r="B229" s="179"/>
      <c r="C229" s="179"/>
      <c r="D229" s="216"/>
      <c r="E229" s="217"/>
      <c r="F229" s="217"/>
      <c r="G229" s="217"/>
      <c r="H229" s="217"/>
      <c r="I229" s="179"/>
      <c r="J229" s="218"/>
      <c r="K229" s="219"/>
      <c r="L229" s="219"/>
      <c r="M229" s="219"/>
      <c r="N229" s="193"/>
      <c r="O229" s="193"/>
      <c r="P229" s="193"/>
      <c r="Q229" s="193"/>
      <c r="R229" s="193"/>
    </row>
    <row r="230" spans="1:18" s="220" customFormat="1" ht="45.75" customHeight="1" x14ac:dyDescent="0.2">
      <c r="A230" s="179"/>
      <c r="B230" s="179"/>
      <c r="C230" s="179"/>
      <c r="D230" s="216"/>
      <c r="E230" s="217"/>
      <c r="F230" s="217"/>
      <c r="G230" s="217"/>
      <c r="H230" s="217"/>
      <c r="I230" s="179"/>
      <c r="J230" s="218"/>
      <c r="K230" s="219"/>
      <c r="L230" s="219"/>
      <c r="M230" s="219"/>
      <c r="N230" s="193"/>
      <c r="O230" s="193"/>
      <c r="P230" s="193"/>
      <c r="Q230" s="193"/>
      <c r="R230" s="193"/>
    </row>
    <row r="231" spans="1:18" s="220" customFormat="1" ht="45.75" customHeight="1" x14ac:dyDescent="0.2">
      <c r="A231" s="179"/>
      <c r="B231" s="179"/>
      <c r="C231" s="179"/>
      <c r="D231" s="216"/>
      <c r="E231" s="217"/>
      <c r="F231" s="217"/>
      <c r="G231" s="217"/>
      <c r="H231" s="217"/>
      <c r="I231" s="179"/>
      <c r="J231" s="218"/>
      <c r="K231" s="219"/>
      <c r="L231" s="219"/>
      <c r="M231" s="219"/>
      <c r="N231" s="193"/>
      <c r="O231" s="193"/>
      <c r="P231" s="193"/>
      <c r="Q231" s="193"/>
      <c r="R231" s="193"/>
    </row>
    <row r="232" spans="1:18" s="220" customFormat="1" ht="45.75" customHeight="1" x14ac:dyDescent="0.2">
      <c r="A232" s="179"/>
      <c r="B232" s="179"/>
      <c r="C232" s="179"/>
      <c r="D232" s="216"/>
      <c r="E232" s="217"/>
      <c r="F232" s="217"/>
      <c r="G232" s="217"/>
      <c r="H232" s="217"/>
      <c r="I232" s="179"/>
      <c r="J232" s="218"/>
      <c r="K232" s="219"/>
      <c r="L232" s="219"/>
      <c r="M232" s="219"/>
      <c r="N232" s="193"/>
      <c r="O232" s="193"/>
      <c r="P232" s="193"/>
      <c r="Q232" s="193"/>
      <c r="R232" s="193"/>
    </row>
    <row r="233" spans="1:18" s="220" customFormat="1" ht="45.75" customHeight="1" x14ac:dyDescent="0.2">
      <c r="A233" s="179"/>
      <c r="B233" s="179"/>
      <c r="C233" s="179"/>
      <c r="D233" s="216"/>
      <c r="E233" s="217"/>
      <c r="F233" s="217"/>
      <c r="G233" s="217"/>
      <c r="H233" s="217"/>
      <c r="I233" s="179"/>
      <c r="J233" s="218"/>
      <c r="K233" s="219"/>
      <c r="L233" s="219"/>
      <c r="M233" s="219"/>
      <c r="N233" s="193"/>
      <c r="O233" s="193"/>
      <c r="P233" s="193"/>
      <c r="Q233" s="193"/>
      <c r="R233" s="193"/>
    </row>
    <row r="234" spans="1:18" s="220" customFormat="1" ht="45.75" customHeight="1" x14ac:dyDescent="0.2">
      <c r="A234" s="179"/>
      <c r="B234" s="179"/>
      <c r="C234" s="179"/>
      <c r="D234" s="216"/>
      <c r="E234" s="217"/>
      <c r="F234" s="217"/>
      <c r="G234" s="217"/>
      <c r="H234" s="217"/>
      <c r="I234" s="179"/>
      <c r="J234" s="218"/>
      <c r="K234" s="219"/>
      <c r="L234" s="219"/>
      <c r="M234" s="219"/>
      <c r="N234" s="193"/>
      <c r="O234" s="193"/>
      <c r="P234" s="193"/>
      <c r="Q234" s="193"/>
      <c r="R234" s="193"/>
    </row>
    <row r="235" spans="1:18" s="220" customFormat="1" ht="45.75" customHeight="1" x14ac:dyDescent="0.2">
      <c r="A235" s="179"/>
      <c r="B235" s="179"/>
      <c r="C235" s="179"/>
      <c r="D235" s="216"/>
      <c r="E235" s="217"/>
      <c r="F235" s="217"/>
      <c r="G235" s="217"/>
      <c r="H235" s="217"/>
      <c r="I235" s="179"/>
      <c r="J235" s="218"/>
      <c r="K235" s="219"/>
      <c r="L235" s="219"/>
      <c r="M235" s="219"/>
      <c r="N235" s="193"/>
      <c r="O235" s="193"/>
      <c r="P235" s="193"/>
      <c r="Q235" s="193"/>
      <c r="R235" s="193"/>
    </row>
    <row r="236" spans="1:18" s="220" customFormat="1" ht="45.75" customHeight="1" x14ac:dyDescent="0.2">
      <c r="A236" s="179"/>
      <c r="B236" s="179"/>
      <c r="C236" s="179"/>
      <c r="D236" s="216"/>
      <c r="E236" s="217"/>
      <c r="F236" s="217"/>
      <c r="G236" s="217"/>
      <c r="H236" s="217"/>
      <c r="I236" s="179"/>
      <c r="J236" s="218"/>
      <c r="K236" s="219"/>
      <c r="L236" s="219"/>
      <c r="M236" s="219"/>
      <c r="N236" s="193"/>
      <c r="O236" s="193"/>
      <c r="P236" s="193"/>
      <c r="Q236" s="193"/>
      <c r="R236" s="193"/>
    </row>
    <row r="237" spans="1:18" s="220" customFormat="1" ht="45.75" customHeight="1" x14ac:dyDescent="0.2">
      <c r="A237" s="179"/>
      <c r="B237" s="179"/>
      <c r="C237" s="179"/>
      <c r="D237" s="216"/>
      <c r="E237" s="217"/>
      <c r="F237" s="217"/>
      <c r="G237" s="217"/>
      <c r="H237" s="217"/>
      <c r="I237" s="179"/>
      <c r="J237" s="218"/>
      <c r="K237" s="219"/>
      <c r="L237" s="219"/>
      <c r="M237" s="219"/>
      <c r="N237" s="193"/>
      <c r="O237" s="193"/>
      <c r="P237" s="193"/>
      <c r="Q237" s="193"/>
      <c r="R237" s="193"/>
    </row>
    <row r="238" spans="1:18" s="220" customFormat="1" ht="45.75" customHeight="1" x14ac:dyDescent="0.2">
      <c r="A238" s="179"/>
      <c r="B238" s="179"/>
      <c r="C238" s="179"/>
      <c r="D238" s="216"/>
      <c r="E238" s="217"/>
      <c r="F238" s="217"/>
      <c r="G238" s="217"/>
      <c r="H238" s="217"/>
      <c r="I238" s="179"/>
      <c r="J238" s="218"/>
      <c r="K238" s="219"/>
      <c r="L238" s="219"/>
      <c r="M238" s="219"/>
      <c r="N238" s="193"/>
      <c r="O238" s="193"/>
      <c r="P238" s="193"/>
      <c r="Q238" s="193"/>
      <c r="R238" s="193"/>
    </row>
    <row r="239" spans="1:18" s="220" customFormat="1" ht="45.75" customHeight="1" x14ac:dyDescent="0.2">
      <c r="A239" s="179"/>
      <c r="B239" s="179"/>
      <c r="C239" s="179"/>
      <c r="D239" s="216"/>
      <c r="E239" s="217"/>
      <c r="F239" s="217"/>
      <c r="G239" s="217"/>
      <c r="H239" s="217"/>
      <c r="I239" s="179"/>
      <c r="J239" s="218"/>
      <c r="K239" s="219"/>
      <c r="L239" s="219"/>
      <c r="M239" s="219"/>
      <c r="N239" s="193"/>
      <c r="O239" s="193"/>
      <c r="P239" s="193"/>
      <c r="Q239" s="193"/>
      <c r="R239" s="193"/>
    </row>
    <row r="240" spans="1:18" s="220" customFormat="1" ht="45.75" customHeight="1" x14ac:dyDescent="0.2">
      <c r="A240" s="179"/>
      <c r="B240" s="179"/>
      <c r="C240" s="179"/>
      <c r="D240" s="216"/>
      <c r="E240" s="217"/>
      <c r="F240" s="217"/>
      <c r="G240" s="217"/>
      <c r="H240" s="217"/>
      <c r="I240" s="179"/>
      <c r="J240" s="218"/>
      <c r="K240" s="219"/>
      <c r="L240" s="219"/>
      <c r="M240" s="219"/>
      <c r="N240" s="193"/>
      <c r="O240" s="193"/>
      <c r="P240" s="193"/>
      <c r="Q240" s="193"/>
      <c r="R240" s="193"/>
    </row>
    <row r="241" spans="1:18" s="220" customFormat="1" ht="45.75" customHeight="1" x14ac:dyDescent="0.2">
      <c r="A241" s="179"/>
      <c r="B241" s="179"/>
      <c r="C241" s="179"/>
      <c r="D241" s="216"/>
      <c r="E241" s="217"/>
      <c r="F241" s="217"/>
      <c r="G241" s="217"/>
      <c r="H241" s="217"/>
      <c r="I241" s="179"/>
      <c r="J241" s="218"/>
      <c r="K241" s="219"/>
      <c r="L241" s="219"/>
      <c r="M241" s="219"/>
      <c r="N241" s="193"/>
      <c r="O241" s="193"/>
      <c r="P241" s="193"/>
      <c r="Q241" s="193"/>
      <c r="R241" s="193"/>
    </row>
    <row r="242" spans="1:18" s="220" customFormat="1" ht="45.75" customHeight="1" x14ac:dyDescent="0.2">
      <c r="A242" s="179"/>
      <c r="B242" s="179"/>
      <c r="C242" s="179"/>
      <c r="D242" s="216"/>
      <c r="E242" s="217"/>
      <c r="F242" s="217"/>
      <c r="G242" s="217"/>
      <c r="H242" s="217"/>
      <c r="I242" s="179"/>
      <c r="J242" s="218"/>
      <c r="K242" s="219"/>
      <c r="L242" s="219"/>
      <c r="M242" s="219"/>
      <c r="N242" s="193"/>
      <c r="O242" s="193"/>
      <c r="P242" s="193"/>
      <c r="Q242" s="193"/>
      <c r="R242" s="193"/>
    </row>
    <row r="243" spans="1:18" s="220" customFormat="1" ht="45.75" customHeight="1" x14ac:dyDescent="0.2">
      <c r="A243" s="179"/>
      <c r="B243" s="179"/>
      <c r="C243" s="179"/>
      <c r="D243" s="216"/>
      <c r="E243" s="217"/>
      <c r="F243" s="217"/>
      <c r="G243" s="217"/>
      <c r="H243" s="217"/>
      <c r="I243" s="179"/>
      <c r="J243" s="218"/>
      <c r="K243" s="219"/>
      <c r="L243" s="219"/>
      <c r="M243" s="219"/>
      <c r="N243" s="193"/>
      <c r="O243" s="193"/>
      <c r="P243" s="193"/>
      <c r="Q243" s="193"/>
      <c r="R243" s="193"/>
    </row>
    <row r="244" spans="1:18" s="220" customFormat="1" ht="45.75" customHeight="1" x14ac:dyDescent="0.2">
      <c r="A244" s="179"/>
      <c r="B244" s="179"/>
      <c r="C244" s="179"/>
      <c r="D244" s="216"/>
      <c r="E244" s="217"/>
      <c r="F244" s="217"/>
      <c r="G244" s="217"/>
      <c r="H244" s="217"/>
      <c r="I244" s="179"/>
      <c r="J244" s="218"/>
      <c r="K244" s="219"/>
      <c r="L244" s="219"/>
      <c r="M244" s="219"/>
      <c r="N244" s="193"/>
      <c r="O244" s="193"/>
      <c r="P244" s="193"/>
      <c r="Q244" s="193"/>
      <c r="R244" s="193"/>
    </row>
    <row r="245" spans="1:18" s="220" customFormat="1" ht="45.75" customHeight="1" x14ac:dyDescent="0.2">
      <c r="A245" s="179"/>
      <c r="B245" s="179"/>
      <c r="C245" s="179"/>
      <c r="D245" s="216"/>
      <c r="E245" s="217"/>
      <c r="F245" s="217"/>
      <c r="G245" s="217"/>
      <c r="H245" s="217"/>
      <c r="I245" s="179"/>
      <c r="J245" s="218"/>
      <c r="K245" s="219"/>
      <c r="L245" s="219"/>
      <c r="M245" s="219"/>
      <c r="N245" s="193"/>
      <c r="O245" s="193"/>
      <c r="P245" s="193"/>
      <c r="Q245" s="193"/>
      <c r="R245" s="193"/>
    </row>
    <row r="246" spans="1:18" s="220" customFormat="1" ht="45.75" customHeight="1" x14ac:dyDescent="0.2">
      <c r="A246" s="179"/>
      <c r="B246" s="179"/>
      <c r="C246" s="179"/>
      <c r="D246" s="216"/>
      <c r="E246" s="217"/>
      <c r="F246" s="217"/>
      <c r="G246" s="217"/>
      <c r="H246" s="217"/>
      <c r="I246" s="179"/>
      <c r="J246" s="218"/>
      <c r="K246" s="219"/>
      <c r="L246" s="219"/>
      <c r="M246" s="219"/>
      <c r="N246" s="193"/>
      <c r="O246" s="193"/>
      <c r="P246" s="193"/>
      <c r="Q246" s="193"/>
      <c r="R246" s="193"/>
    </row>
    <row r="247" spans="1:18" s="220" customFormat="1" ht="45.75" customHeight="1" x14ac:dyDescent="0.2">
      <c r="A247" s="179"/>
      <c r="B247" s="179"/>
      <c r="C247" s="179"/>
      <c r="D247" s="216"/>
      <c r="E247" s="217"/>
      <c r="F247" s="217"/>
      <c r="G247" s="217"/>
      <c r="H247" s="217"/>
      <c r="I247" s="179"/>
      <c r="J247" s="218"/>
      <c r="K247" s="219"/>
      <c r="L247" s="219"/>
      <c r="M247" s="219"/>
      <c r="N247" s="193"/>
      <c r="O247" s="193"/>
      <c r="P247" s="193"/>
      <c r="Q247" s="193"/>
      <c r="R247" s="193"/>
    </row>
    <row r="248" spans="1:18" s="220" customFormat="1" ht="45.75" customHeight="1" x14ac:dyDescent="0.2">
      <c r="A248" s="179"/>
      <c r="B248" s="179"/>
      <c r="C248" s="179"/>
      <c r="D248" s="216"/>
      <c r="E248" s="217"/>
      <c r="F248" s="217"/>
      <c r="G248" s="217"/>
      <c r="H248" s="217"/>
      <c r="I248" s="179"/>
      <c r="J248" s="218"/>
      <c r="K248" s="219"/>
      <c r="L248" s="219"/>
      <c r="M248" s="219"/>
      <c r="N248" s="193"/>
      <c r="O248" s="193"/>
      <c r="P248" s="193"/>
      <c r="Q248" s="193"/>
      <c r="R248" s="193"/>
    </row>
    <row r="249" spans="1:18" s="220" customFormat="1" ht="45.75" customHeight="1" x14ac:dyDescent="0.2">
      <c r="A249" s="179"/>
      <c r="B249" s="179"/>
      <c r="C249" s="179"/>
      <c r="D249" s="216"/>
      <c r="E249" s="217"/>
      <c r="F249" s="217"/>
      <c r="G249" s="217"/>
      <c r="H249" s="217"/>
      <c r="I249" s="179"/>
      <c r="J249" s="218"/>
      <c r="K249" s="219"/>
      <c r="L249" s="219"/>
      <c r="M249" s="219"/>
      <c r="N249" s="193"/>
      <c r="O249" s="193"/>
      <c r="P249" s="193"/>
      <c r="Q249" s="193"/>
      <c r="R249" s="193"/>
    </row>
    <row r="250" spans="1:18" x14ac:dyDescent="0.2">
      <c r="H250" s="217"/>
    </row>
  </sheetData>
  <autoFilter ref="A2:P162" xr:uid="{00000000-0009-0000-0000-00000C000000}"/>
  <mergeCells count="1">
    <mergeCell ref="AA1:AE1"/>
  </mergeCells>
  <conditionalFormatting sqref="N3:R3 N240:R246">
    <cfRule type="expression" dxfId="148" priority="17" stopIfTrue="1">
      <formula>N3&gt;$M3*1.5</formula>
    </cfRule>
    <cfRule type="expression" dxfId="147" priority="18" stopIfTrue="1">
      <formula>N3*1.5&lt;$L3</formula>
    </cfRule>
    <cfRule type="expression" dxfId="146" priority="19" stopIfTrue="1">
      <formula>N3&lt;$L3</formula>
    </cfRule>
    <cfRule type="expression" dxfId="145" priority="20" stopIfTrue="1">
      <formula>N3&gt;$M3</formula>
    </cfRule>
  </conditionalFormatting>
  <conditionalFormatting sqref="N4:R216">
    <cfRule type="expression" dxfId="144" priority="15" stopIfTrue="1">
      <formula>N4&lt;$L4</formula>
    </cfRule>
    <cfRule type="expression" dxfId="143" priority="16" stopIfTrue="1">
      <formula>N4&gt;$M4</formula>
    </cfRule>
    <cfRule type="expression" dxfId="142" priority="13" stopIfTrue="1">
      <formula>N4&gt;$M4*1.5</formula>
    </cfRule>
    <cfRule type="expression" dxfId="141" priority="14" stopIfTrue="1">
      <formula>N4*1.5&lt;$L4</formula>
    </cfRule>
  </conditionalFormatting>
  <conditionalFormatting sqref="N217:R226">
    <cfRule type="expression" dxfId="140" priority="11" stopIfTrue="1">
      <formula>N217&lt;$L217</formula>
    </cfRule>
    <cfRule type="expression" dxfId="139" priority="12" stopIfTrue="1">
      <formula>N217&gt;$M217</formula>
    </cfRule>
    <cfRule type="expression" dxfId="138" priority="9" stopIfTrue="1">
      <formula>N217&gt;$M217*1.5</formula>
    </cfRule>
    <cfRule type="expression" dxfId="137" priority="10" stopIfTrue="1">
      <formula>N217*1.5&lt;$L217</formula>
    </cfRule>
  </conditionalFormatting>
  <conditionalFormatting sqref="N227:R239">
    <cfRule type="expression" dxfId="136" priority="7" stopIfTrue="1">
      <formula>N227&lt;$L227</formula>
    </cfRule>
    <cfRule type="expression" dxfId="135" priority="8" stopIfTrue="1">
      <formula>N227&gt;$M227</formula>
    </cfRule>
    <cfRule type="expression" dxfId="134" priority="5" stopIfTrue="1">
      <formula>N227&gt;$M227*1.5</formula>
    </cfRule>
    <cfRule type="expression" dxfId="133" priority="6" stopIfTrue="1">
      <formula>N227*1.5&lt;$L227</formula>
    </cfRule>
  </conditionalFormatting>
  <conditionalFormatting sqref="N247:R249">
    <cfRule type="expression" dxfId="132" priority="3" stopIfTrue="1">
      <formula>N247&lt;$L247</formula>
    </cfRule>
    <cfRule type="expression" dxfId="131" priority="4" stopIfTrue="1">
      <formula>N247&gt;$M247</formula>
    </cfRule>
    <cfRule type="expression" dxfId="130" priority="1" stopIfTrue="1">
      <formula>N247&gt;$M247*1.5</formula>
    </cfRule>
    <cfRule type="expression" dxfId="129" priority="2" stopIfTrue="1">
      <formula>N247*1.5&lt;$L247</formula>
    </cfRule>
  </conditionalFormatting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35" hidden="1" customWidth="1"/>
    <col min="2" max="2" width="6.875" style="235" hidden="1" customWidth="1"/>
    <col min="3" max="3" width="11.25" style="235" bestFit="1" customWidth="1"/>
    <col min="4" max="4" width="12.125" style="152" customWidth="1"/>
    <col min="5" max="16" width="11.25" style="224" hidden="1" customWidth="1"/>
    <col min="17" max="18" width="11.25" style="224" customWidth="1"/>
    <col min="24" max="24" width="12.125" style="242" customWidth="1"/>
  </cols>
  <sheetData>
    <row r="1" spans="1:26" x14ac:dyDescent="0.2">
      <c r="C1" s="242" t="s">
        <v>270</v>
      </c>
      <c r="D1" s="152" t="s">
        <v>521</v>
      </c>
      <c r="E1" s="254"/>
      <c r="F1" s="254"/>
      <c r="Q1" s="224" t="s">
        <v>272</v>
      </c>
      <c r="R1" s="224">
        <f>B3</f>
        <v>10</v>
      </c>
      <c r="S1" s="224" t="s">
        <v>86</v>
      </c>
      <c r="T1" s="224">
        <f>A3</f>
        <v>2021</v>
      </c>
      <c r="Z1" s="66" t="s">
        <v>80</v>
      </c>
    </row>
    <row r="2" spans="1:26" ht="60" customHeight="1" x14ac:dyDescent="0.2">
      <c r="A2" s="5" t="s">
        <v>87</v>
      </c>
      <c r="B2" s="5" t="s">
        <v>88</v>
      </c>
      <c r="C2" s="5" t="s">
        <v>522</v>
      </c>
      <c r="D2" s="153" t="s">
        <v>102</v>
      </c>
      <c r="E2" s="4" t="s">
        <v>485</v>
      </c>
      <c r="F2" s="4" t="s">
        <v>486</v>
      </c>
      <c r="G2" s="4" t="s">
        <v>487</v>
      </c>
      <c r="H2" s="4" t="s">
        <v>405</v>
      </c>
      <c r="I2" s="4" t="s">
        <v>406</v>
      </c>
      <c r="J2" s="4" t="s">
        <v>407</v>
      </c>
      <c r="K2" s="4" t="s">
        <v>408</v>
      </c>
      <c r="L2" s="4" t="s">
        <v>409</v>
      </c>
      <c r="M2" s="4" t="s">
        <v>410</v>
      </c>
      <c r="N2" s="4" t="s">
        <v>411</v>
      </c>
      <c r="O2" s="4" t="s">
        <v>412</v>
      </c>
      <c r="P2" s="4" t="s">
        <v>413</v>
      </c>
      <c r="Q2" s="4" t="s">
        <v>415</v>
      </c>
      <c r="R2" s="4" t="s">
        <v>488</v>
      </c>
      <c r="S2" s="4" t="s">
        <v>296</v>
      </c>
      <c r="T2" s="4" t="s">
        <v>297</v>
      </c>
      <c r="U2" s="4" t="s">
        <v>298</v>
      </c>
      <c r="V2" s="4" t="s">
        <v>299</v>
      </c>
      <c r="W2" s="4" t="s">
        <v>418</v>
      </c>
      <c r="X2" s="141" t="s">
        <v>71</v>
      </c>
      <c r="Y2" s="4" t="s">
        <v>422</v>
      </c>
    </row>
    <row r="3" spans="1:26" x14ac:dyDescent="0.2">
      <c r="A3">
        <v>2021</v>
      </c>
      <c r="B3">
        <v>10</v>
      </c>
      <c r="C3">
        <v>2</v>
      </c>
      <c r="D3" s="159">
        <v>1.4999999999999999E-2</v>
      </c>
      <c r="E3">
        <v>369.6</v>
      </c>
      <c r="F3">
        <v>97</v>
      </c>
      <c r="G3">
        <v>140</v>
      </c>
      <c r="H3">
        <v>93</v>
      </c>
      <c r="I3">
        <v>104</v>
      </c>
      <c r="J3">
        <v>148</v>
      </c>
      <c r="K3">
        <v>44</v>
      </c>
      <c r="L3">
        <v>52</v>
      </c>
      <c r="O3">
        <v>1</v>
      </c>
      <c r="Q3">
        <v>419</v>
      </c>
      <c r="R3">
        <v>34845</v>
      </c>
      <c r="S3">
        <v>34845</v>
      </c>
      <c r="T3">
        <v>121</v>
      </c>
      <c r="U3">
        <v>1.5</v>
      </c>
      <c r="V3">
        <v>124.7</v>
      </c>
      <c r="W3">
        <v>5.2249999999999996</v>
      </c>
      <c r="X3">
        <v>0.51</v>
      </c>
      <c r="Y3" s="157"/>
    </row>
    <row r="4" spans="1:26" x14ac:dyDescent="0.2">
      <c r="A4">
        <v>2021</v>
      </c>
      <c r="B4">
        <v>10</v>
      </c>
      <c r="C4">
        <v>3</v>
      </c>
      <c r="D4" s="159">
        <v>1.4999999999999999E-2</v>
      </c>
      <c r="E4">
        <v>179.3</v>
      </c>
      <c r="F4">
        <v>87</v>
      </c>
      <c r="G4">
        <v>104</v>
      </c>
      <c r="H4">
        <v>33</v>
      </c>
      <c r="I4">
        <v>42</v>
      </c>
      <c r="J4">
        <v>58</v>
      </c>
      <c r="K4">
        <v>6</v>
      </c>
      <c r="L4">
        <v>9</v>
      </c>
      <c r="Q4">
        <v>148</v>
      </c>
      <c r="R4">
        <v>12548</v>
      </c>
      <c r="S4">
        <v>12548</v>
      </c>
      <c r="T4">
        <v>226.1</v>
      </c>
      <c r="U4">
        <v>1.9</v>
      </c>
      <c r="V4">
        <v>214.9</v>
      </c>
      <c r="W4">
        <v>1.778</v>
      </c>
      <c r="X4">
        <v>0.65</v>
      </c>
      <c r="Y4" s="157"/>
    </row>
    <row r="5" spans="1:26" x14ac:dyDescent="0.2">
      <c r="A5">
        <v>2021</v>
      </c>
      <c r="B5">
        <v>10</v>
      </c>
      <c r="C5">
        <v>4</v>
      </c>
      <c r="D5" s="159">
        <v>1.4999999999999999E-2</v>
      </c>
      <c r="E5">
        <v>372.7</v>
      </c>
      <c r="F5">
        <v>87</v>
      </c>
      <c r="G5">
        <v>106</v>
      </c>
      <c r="H5">
        <v>35</v>
      </c>
      <c r="I5">
        <v>51</v>
      </c>
      <c r="J5">
        <v>47</v>
      </c>
      <c r="K5">
        <v>6</v>
      </c>
      <c r="L5">
        <v>10</v>
      </c>
      <c r="Q5">
        <v>142</v>
      </c>
      <c r="R5">
        <v>11761</v>
      </c>
      <c r="S5">
        <v>11761</v>
      </c>
      <c r="T5">
        <v>49</v>
      </c>
      <c r="U5">
        <v>0.5</v>
      </c>
      <c r="V5">
        <v>42.8</v>
      </c>
      <c r="W5">
        <v>1.6879999999999999</v>
      </c>
      <c r="X5">
        <v>0.45</v>
      </c>
      <c r="Y5" s="157"/>
    </row>
    <row r="6" spans="1:26" x14ac:dyDescent="0.2">
      <c r="A6">
        <v>2021</v>
      </c>
      <c r="B6">
        <v>10</v>
      </c>
      <c r="C6">
        <v>5</v>
      </c>
      <c r="D6" s="159">
        <v>1.4999999999999999E-2</v>
      </c>
      <c r="E6">
        <v>220.4</v>
      </c>
      <c r="F6">
        <v>60</v>
      </c>
      <c r="G6">
        <v>128</v>
      </c>
      <c r="H6">
        <v>92</v>
      </c>
      <c r="I6">
        <v>119</v>
      </c>
      <c r="J6">
        <v>111</v>
      </c>
      <c r="K6">
        <v>17</v>
      </c>
      <c r="L6">
        <v>13</v>
      </c>
      <c r="Q6">
        <v>351</v>
      </c>
      <c r="R6">
        <v>25200</v>
      </c>
      <c r="S6">
        <v>25200</v>
      </c>
      <c r="T6">
        <v>333.2</v>
      </c>
      <c r="U6">
        <v>4.3</v>
      </c>
      <c r="V6">
        <v>325.7</v>
      </c>
      <c r="W6">
        <v>5.7830000000000004</v>
      </c>
      <c r="X6">
        <v>0.75</v>
      </c>
      <c r="Y6" s="157"/>
    </row>
    <row r="7" spans="1:26" x14ac:dyDescent="0.2">
      <c r="A7">
        <v>2021</v>
      </c>
      <c r="B7">
        <v>10</v>
      </c>
      <c r="C7">
        <v>6</v>
      </c>
      <c r="D7" s="159">
        <v>1.4999999999999999E-2</v>
      </c>
      <c r="E7">
        <v>159.4</v>
      </c>
      <c r="F7">
        <v>75</v>
      </c>
      <c r="G7">
        <v>123</v>
      </c>
      <c r="H7">
        <v>81</v>
      </c>
      <c r="I7">
        <v>115</v>
      </c>
      <c r="J7">
        <v>155</v>
      </c>
      <c r="K7">
        <v>15</v>
      </c>
      <c r="L7">
        <v>16</v>
      </c>
      <c r="Q7">
        <v>381</v>
      </c>
      <c r="R7">
        <v>34605</v>
      </c>
      <c r="S7">
        <v>34605</v>
      </c>
      <c r="T7">
        <v>378.6</v>
      </c>
      <c r="U7">
        <v>3.8</v>
      </c>
      <c r="V7">
        <v>357.3</v>
      </c>
      <c r="W7">
        <v>7.1870000000000003</v>
      </c>
      <c r="X7">
        <v>0.73</v>
      </c>
      <c r="Y7" s="157"/>
    </row>
    <row r="8" spans="1:26" x14ac:dyDescent="0.2">
      <c r="A8">
        <v>2021</v>
      </c>
      <c r="B8">
        <v>10</v>
      </c>
      <c r="C8">
        <v>7</v>
      </c>
      <c r="D8" s="159">
        <v>1.4999999999999999E-2</v>
      </c>
      <c r="E8">
        <v>343.2</v>
      </c>
      <c r="F8">
        <v>83</v>
      </c>
      <c r="G8">
        <v>135</v>
      </c>
      <c r="H8">
        <v>29</v>
      </c>
      <c r="I8">
        <v>46</v>
      </c>
      <c r="J8">
        <v>44</v>
      </c>
      <c r="K8">
        <v>10</v>
      </c>
      <c r="L8">
        <v>12</v>
      </c>
      <c r="Q8">
        <v>135</v>
      </c>
      <c r="R8">
        <v>14030</v>
      </c>
      <c r="S8">
        <v>14030</v>
      </c>
      <c r="T8">
        <v>58.7</v>
      </c>
      <c r="U8">
        <v>1</v>
      </c>
      <c r="V8">
        <v>105.1</v>
      </c>
      <c r="W8">
        <v>1.623</v>
      </c>
      <c r="X8">
        <v>0.45</v>
      </c>
      <c r="Y8" s="157"/>
    </row>
    <row r="9" spans="1:26" x14ac:dyDescent="0.2">
      <c r="A9">
        <v>2021</v>
      </c>
      <c r="B9">
        <v>10</v>
      </c>
      <c r="C9">
        <v>8</v>
      </c>
      <c r="D9" s="159">
        <v>1.4999999999999999E-2</v>
      </c>
      <c r="E9">
        <v>739</v>
      </c>
      <c r="F9">
        <v>39</v>
      </c>
      <c r="G9">
        <v>162</v>
      </c>
      <c r="H9">
        <v>19</v>
      </c>
      <c r="I9">
        <v>15</v>
      </c>
      <c r="J9">
        <v>28</v>
      </c>
      <c r="K9">
        <v>3</v>
      </c>
      <c r="L9">
        <v>5</v>
      </c>
      <c r="Q9">
        <v>71</v>
      </c>
      <c r="R9">
        <v>5255</v>
      </c>
      <c r="S9">
        <v>5255</v>
      </c>
      <c r="T9">
        <v>32.1</v>
      </c>
      <c r="U9">
        <v>0.4</v>
      </c>
      <c r="V9">
        <v>30</v>
      </c>
      <c r="W9">
        <v>2.121</v>
      </c>
      <c r="X9">
        <v>0.3</v>
      </c>
      <c r="Y9" s="157"/>
    </row>
    <row r="10" spans="1:26" x14ac:dyDescent="0.2">
      <c r="A10">
        <v>2021</v>
      </c>
      <c r="B10">
        <v>10</v>
      </c>
      <c r="C10">
        <v>28</v>
      </c>
      <c r="D10" s="159">
        <v>0.02</v>
      </c>
      <c r="E10">
        <v>138</v>
      </c>
      <c r="F10">
        <v>64</v>
      </c>
      <c r="G10">
        <v>143</v>
      </c>
      <c r="H10">
        <v>13</v>
      </c>
      <c r="I10">
        <v>32</v>
      </c>
      <c r="J10">
        <v>19</v>
      </c>
      <c r="K10">
        <v>7</v>
      </c>
      <c r="L10">
        <v>8</v>
      </c>
      <c r="Q10">
        <v>77</v>
      </c>
      <c r="R10">
        <v>5685</v>
      </c>
      <c r="S10">
        <v>5685</v>
      </c>
      <c r="T10">
        <v>53.9</v>
      </c>
      <c r="U10">
        <v>0.5</v>
      </c>
      <c r="V10">
        <v>41.6</v>
      </c>
      <c r="W10">
        <v>1.8859999999999999</v>
      </c>
      <c r="X10">
        <v>0.65</v>
      </c>
      <c r="Y10" s="157"/>
    </row>
    <row r="11" spans="1:26" x14ac:dyDescent="0.2">
      <c r="A11">
        <v>2021</v>
      </c>
      <c r="B11">
        <v>10</v>
      </c>
      <c r="C11">
        <v>30</v>
      </c>
      <c r="D11" s="159">
        <v>0.02</v>
      </c>
      <c r="E11">
        <v>110.3</v>
      </c>
      <c r="F11">
        <v>87</v>
      </c>
      <c r="G11">
        <v>126</v>
      </c>
      <c r="H11">
        <v>23</v>
      </c>
      <c r="I11">
        <v>31</v>
      </c>
      <c r="J11">
        <v>30</v>
      </c>
      <c r="K11">
        <v>9</v>
      </c>
      <c r="L11">
        <v>12</v>
      </c>
      <c r="Q11">
        <v>102</v>
      </c>
      <c r="R11">
        <v>10590</v>
      </c>
      <c r="S11">
        <v>10590</v>
      </c>
      <c r="T11">
        <v>92.1</v>
      </c>
      <c r="U11">
        <v>0.9</v>
      </c>
      <c r="V11">
        <v>96.7</v>
      </c>
      <c r="W11">
        <v>1.149</v>
      </c>
      <c r="X11">
        <v>0.86</v>
      </c>
      <c r="Y11" s="157"/>
    </row>
    <row r="12" spans="1:26" x14ac:dyDescent="0.2">
      <c r="A12">
        <v>2021</v>
      </c>
      <c r="B12">
        <v>10</v>
      </c>
      <c r="C12">
        <v>47</v>
      </c>
      <c r="D12" s="159">
        <v>0.02</v>
      </c>
      <c r="E12">
        <v>116.6</v>
      </c>
      <c r="F12">
        <v>72</v>
      </c>
      <c r="G12">
        <v>154</v>
      </c>
      <c r="H12">
        <v>27</v>
      </c>
      <c r="I12">
        <v>31</v>
      </c>
      <c r="J12">
        <v>28</v>
      </c>
      <c r="K12">
        <v>5</v>
      </c>
      <c r="Q12">
        <v>91</v>
      </c>
      <c r="R12">
        <v>9051</v>
      </c>
      <c r="S12">
        <v>9051</v>
      </c>
      <c r="T12">
        <v>82</v>
      </c>
      <c r="U12">
        <v>0.8</v>
      </c>
      <c r="V12">
        <v>67.3</v>
      </c>
      <c r="W12">
        <v>1.141</v>
      </c>
      <c r="X12">
        <v>0.32</v>
      </c>
      <c r="Y12" s="157"/>
    </row>
    <row r="13" spans="1:26" x14ac:dyDescent="0.2">
      <c r="A13">
        <v>2021</v>
      </c>
      <c r="B13">
        <v>10</v>
      </c>
      <c r="C13">
        <v>48</v>
      </c>
      <c r="D13" s="159">
        <v>0.02</v>
      </c>
      <c r="E13">
        <v>214.9</v>
      </c>
      <c r="F13">
        <v>50</v>
      </c>
      <c r="G13">
        <v>145</v>
      </c>
      <c r="H13">
        <v>13</v>
      </c>
      <c r="I13">
        <v>15</v>
      </c>
      <c r="J13">
        <v>14</v>
      </c>
      <c r="Q13">
        <v>42</v>
      </c>
      <c r="R13">
        <v>2650</v>
      </c>
      <c r="S13">
        <v>2650</v>
      </c>
      <c r="T13">
        <v>12.5</v>
      </c>
      <c r="U13">
        <v>0.2</v>
      </c>
      <c r="V13">
        <v>12.3</v>
      </c>
      <c r="W13">
        <v>0.83</v>
      </c>
      <c r="X13">
        <v>0.81</v>
      </c>
      <c r="Y13" s="157"/>
    </row>
    <row r="14" spans="1:26" x14ac:dyDescent="0.2">
      <c r="A14">
        <v>2021</v>
      </c>
      <c r="B14">
        <v>10</v>
      </c>
      <c r="C14">
        <v>49</v>
      </c>
      <c r="D14" s="159">
        <v>0.02</v>
      </c>
      <c r="E14">
        <v>209.2</v>
      </c>
      <c r="F14">
        <v>104</v>
      </c>
      <c r="G14">
        <v>139</v>
      </c>
      <c r="H14">
        <v>27</v>
      </c>
      <c r="I14">
        <v>44</v>
      </c>
      <c r="J14">
        <v>47</v>
      </c>
      <c r="K14">
        <v>9</v>
      </c>
      <c r="L14">
        <v>9</v>
      </c>
      <c r="Q14">
        <v>128</v>
      </c>
      <c r="R14">
        <v>17584</v>
      </c>
      <c r="S14">
        <v>17584</v>
      </c>
      <c r="T14">
        <v>86.6</v>
      </c>
      <c r="U14">
        <v>0.6</v>
      </c>
      <c r="V14">
        <v>84.3</v>
      </c>
      <c r="W14">
        <v>1.23</v>
      </c>
      <c r="X14">
        <v>1.1399999999999999</v>
      </c>
      <c r="Y14" s="157"/>
    </row>
    <row r="15" spans="1:26" x14ac:dyDescent="0.2">
      <c r="D15" s="159"/>
      <c r="Y15" s="157"/>
    </row>
    <row r="16" spans="1:26" x14ac:dyDescent="0.2">
      <c r="D16" s="159"/>
      <c r="Y16" s="157"/>
    </row>
    <row r="17" spans="4:25" x14ac:dyDescent="0.2">
      <c r="D17" s="159"/>
      <c r="Y17" s="157"/>
    </row>
    <row r="18" spans="4:25" x14ac:dyDescent="0.2">
      <c r="D18" s="159"/>
      <c r="Y18" s="157"/>
    </row>
    <row r="19" spans="4:25" x14ac:dyDescent="0.2">
      <c r="D19" s="159"/>
      <c r="Y19" s="157"/>
    </row>
    <row r="20" spans="4:25" x14ac:dyDescent="0.2">
      <c r="D20" s="159"/>
      <c r="Y20" s="157"/>
    </row>
    <row r="21" spans="4:25" x14ac:dyDescent="0.2">
      <c r="D21" s="159"/>
      <c r="Y21" s="157"/>
    </row>
    <row r="22" spans="4:25" x14ac:dyDescent="0.2">
      <c r="D22" s="159"/>
      <c r="Y22" s="157"/>
    </row>
    <row r="23" spans="4:25" x14ac:dyDescent="0.2">
      <c r="D23" s="159"/>
      <c r="Y23" s="157"/>
    </row>
    <row r="24" spans="4:25" x14ac:dyDescent="0.2">
      <c r="D24" s="159"/>
      <c r="Y24" s="157"/>
    </row>
    <row r="25" spans="4:25" x14ac:dyDescent="0.2">
      <c r="D25" s="159"/>
      <c r="Y25" s="157"/>
    </row>
    <row r="26" spans="4:25" x14ac:dyDescent="0.2">
      <c r="D26" s="159"/>
      <c r="Y26" s="157"/>
    </row>
    <row r="27" spans="4:25" x14ac:dyDescent="0.2">
      <c r="D27" s="159"/>
      <c r="Y27" s="157"/>
    </row>
    <row r="28" spans="4:25" x14ac:dyDescent="0.2">
      <c r="D28" s="159"/>
      <c r="Y28" s="157"/>
    </row>
    <row r="29" spans="4:25" x14ac:dyDescent="0.2">
      <c r="D29" s="159"/>
      <c r="Y29" s="157"/>
    </row>
    <row r="30" spans="4:25" x14ac:dyDescent="0.2">
      <c r="D30" s="159"/>
      <c r="Y30" s="157"/>
    </row>
    <row r="31" spans="4:25" x14ac:dyDescent="0.2">
      <c r="D31" s="159"/>
      <c r="Y31" s="157"/>
    </row>
    <row r="32" spans="4:25" x14ac:dyDescent="0.2">
      <c r="D32" s="159"/>
      <c r="Y32" s="157"/>
    </row>
    <row r="33" spans="4:25" x14ac:dyDescent="0.2">
      <c r="D33" s="159"/>
      <c r="Y33" s="157"/>
    </row>
    <row r="34" spans="4:25" x14ac:dyDescent="0.2">
      <c r="D34" s="159"/>
      <c r="Y34" s="157"/>
    </row>
    <row r="35" spans="4:25" x14ac:dyDescent="0.2">
      <c r="D35" s="159"/>
      <c r="Y35" s="157"/>
    </row>
    <row r="36" spans="4:25" x14ac:dyDescent="0.2">
      <c r="D36" s="159"/>
      <c r="Y36" s="157"/>
    </row>
    <row r="37" spans="4:25" x14ac:dyDescent="0.2">
      <c r="D37" s="159"/>
      <c r="Y37" s="157"/>
    </row>
    <row r="38" spans="4:25" x14ac:dyDescent="0.2">
      <c r="D38" s="159"/>
      <c r="Y38" s="157"/>
    </row>
    <row r="39" spans="4:25" x14ac:dyDescent="0.2">
      <c r="D39" s="159"/>
      <c r="Y39" s="157"/>
    </row>
    <row r="40" spans="4:25" x14ac:dyDescent="0.2">
      <c r="D40" s="159"/>
      <c r="Y40" s="157"/>
    </row>
    <row r="41" spans="4:25" x14ac:dyDescent="0.2">
      <c r="D41" s="159"/>
      <c r="Y41" s="157"/>
    </row>
    <row r="42" spans="4:25" x14ac:dyDescent="0.2">
      <c r="D42" s="159"/>
      <c r="Y42" s="157"/>
    </row>
    <row r="43" spans="4:25" x14ac:dyDescent="0.2">
      <c r="D43" s="159"/>
      <c r="Y43" s="157"/>
    </row>
    <row r="44" spans="4:25" x14ac:dyDescent="0.2">
      <c r="D44" s="159"/>
      <c r="Y44" s="157"/>
    </row>
    <row r="45" spans="4:25" x14ac:dyDescent="0.2">
      <c r="D45" s="159"/>
      <c r="Y45" s="157"/>
    </row>
    <row r="46" spans="4:25" x14ac:dyDescent="0.2">
      <c r="D46" s="159"/>
      <c r="Y46" s="157"/>
    </row>
    <row r="47" spans="4:25" x14ac:dyDescent="0.2">
      <c r="D47" s="159"/>
      <c r="Y47" s="157"/>
    </row>
    <row r="48" spans="4:25" x14ac:dyDescent="0.2">
      <c r="D48" s="159"/>
      <c r="Y48" s="157"/>
    </row>
    <row r="49" spans="4:25" x14ac:dyDescent="0.2">
      <c r="D49" s="159"/>
      <c r="Y49" s="157"/>
    </row>
    <row r="50" spans="4:25" x14ac:dyDescent="0.2">
      <c r="D50" s="159"/>
      <c r="Y50" s="157"/>
    </row>
    <row r="51" spans="4:25" x14ac:dyDescent="0.2">
      <c r="D51" s="159"/>
      <c r="Y51" s="157"/>
    </row>
    <row r="52" spans="4:25" x14ac:dyDescent="0.2">
      <c r="D52" s="159"/>
      <c r="Y52" s="157"/>
    </row>
    <row r="53" spans="4:25" x14ac:dyDescent="0.2">
      <c r="D53" s="159"/>
      <c r="Y53" s="157"/>
    </row>
    <row r="54" spans="4:25" x14ac:dyDescent="0.2">
      <c r="D54" s="159"/>
      <c r="Y54" s="157"/>
    </row>
    <row r="55" spans="4:25" x14ac:dyDescent="0.2">
      <c r="D55" s="159"/>
      <c r="Y55" s="157"/>
    </row>
    <row r="56" spans="4:25" x14ac:dyDescent="0.2">
      <c r="D56" s="159"/>
      <c r="Y56" s="157"/>
    </row>
    <row r="57" spans="4:25" x14ac:dyDescent="0.2">
      <c r="D57" s="159"/>
      <c r="Y57" s="157"/>
    </row>
    <row r="58" spans="4:25" x14ac:dyDescent="0.2">
      <c r="D58" s="159"/>
      <c r="Y58" s="157"/>
    </row>
    <row r="59" spans="4:25" x14ac:dyDescent="0.2">
      <c r="D59" s="159"/>
      <c r="Y59" s="157"/>
    </row>
    <row r="60" spans="4:25" x14ac:dyDescent="0.2">
      <c r="D60" s="159"/>
      <c r="Y60" s="157"/>
    </row>
    <row r="61" spans="4:25" x14ac:dyDescent="0.2">
      <c r="D61" s="159"/>
      <c r="Y61" s="157"/>
    </row>
    <row r="62" spans="4:25" x14ac:dyDescent="0.2">
      <c r="D62" s="159"/>
      <c r="Y62" s="157"/>
    </row>
    <row r="63" spans="4:25" x14ac:dyDescent="0.2">
      <c r="D63" s="159"/>
      <c r="Y63" s="157"/>
    </row>
    <row r="64" spans="4:25" x14ac:dyDescent="0.2">
      <c r="D64" s="159"/>
      <c r="Y64" s="157"/>
    </row>
    <row r="65" spans="4:25" x14ac:dyDescent="0.2">
      <c r="D65" s="159"/>
      <c r="Y65" s="157"/>
    </row>
    <row r="66" spans="4:25" x14ac:dyDescent="0.2">
      <c r="D66" s="159"/>
      <c r="Y66" s="157"/>
    </row>
    <row r="67" spans="4:25" x14ac:dyDescent="0.2">
      <c r="D67" s="159"/>
      <c r="Y67" s="157"/>
    </row>
    <row r="68" spans="4:25" x14ac:dyDescent="0.2">
      <c r="D68" s="159"/>
      <c r="Y68" s="157"/>
    </row>
    <row r="69" spans="4:25" x14ac:dyDescent="0.2">
      <c r="D69" s="159"/>
      <c r="Y69" s="157"/>
    </row>
    <row r="70" spans="4:25" x14ac:dyDescent="0.2">
      <c r="D70" s="159"/>
      <c r="Y70" s="157"/>
    </row>
    <row r="71" spans="4:25" x14ac:dyDescent="0.2">
      <c r="D71" s="159"/>
      <c r="Y71" s="157"/>
    </row>
    <row r="72" spans="4:25" x14ac:dyDescent="0.2">
      <c r="D72" s="159"/>
      <c r="Y72" s="157"/>
    </row>
    <row r="73" spans="4:25" x14ac:dyDescent="0.2">
      <c r="D73" s="159"/>
      <c r="Y73" s="157"/>
    </row>
    <row r="74" spans="4:25" x14ac:dyDescent="0.2">
      <c r="D74" s="159"/>
      <c r="Y74" s="157"/>
    </row>
    <row r="75" spans="4:25" x14ac:dyDescent="0.2">
      <c r="D75" s="159"/>
      <c r="Y75" s="157"/>
    </row>
    <row r="76" spans="4:25" x14ac:dyDescent="0.2">
      <c r="D76" s="159"/>
      <c r="Y76" s="157"/>
    </row>
    <row r="77" spans="4:25" x14ac:dyDescent="0.2">
      <c r="D77" s="159"/>
      <c r="Y77" s="157"/>
    </row>
    <row r="78" spans="4:25" x14ac:dyDescent="0.2">
      <c r="D78" s="159"/>
      <c r="Y78" s="157"/>
    </row>
    <row r="79" spans="4:25" x14ac:dyDescent="0.2">
      <c r="D79" s="159"/>
      <c r="Y79" s="157"/>
    </row>
    <row r="80" spans="4:25" x14ac:dyDescent="0.2">
      <c r="D80" s="159"/>
      <c r="Y80" s="157"/>
    </row>
    <row r="81" spans="4:25" x14ac:dyDescent="0.2">
      <c r="D81" s="159"/>
      <c r="Y81" s="157"/>
    </row>
    <row r="82" spans="4:25" x14ac:dyDescent="0.2">
      <c r="D82" s="159"/>
      <c r="Y82" s="157"/>
    </row>
    <row r="83" spans="4:25" x14ac:dyDescent="0.2">
      <c r="D83" s="159"/>
      <c r="Y83" s="157"/>
    </row>
    <row r="84" spans="4:25" x14ac:dyDescent="0.2">
      <c r="D84" s="22"/>
      <c r="Y84" s="157"/>
    </row>
    <row r="85" spans="4:25" x14ac:dyDescent="0.2">
      <c r="D85" s="22"/>
      <c r="Y85" s="157"/>
    </row>
    <row r="86" spans="4:25" x14ac:dyDescent="0.2">
      <c r="D86" s="22"/>
      <c r="Y86" s="157"/>
    </row>
    <row r="87" spans="4:25" x14ac:dyDescent="0.2">
      <c r="D87" s="22"/>
    </row>
    <row r="88" spans="4:25" x14ac:dyDescent="0.2">
      <c r="D88" s="22"/>
    </row>
    <row r="89" spans="4:25" x14ac:dyDescent="0.2">
      <c r="D89" s="22"/>
    </row>
    <row r="90" spans="4:25" x14ac:dyDescent="0.2">
      <c r="D90" s="22"/>
    </row>
    <row r="91" spans="4:25" x14ac:dyDescent="0.2">
      <c r="D91" s="22"/>
    </row>
    <row r="92" spans="4:25" x14ac:dyDescent="0.2">
      <c r="D92" s="22"/>
    </row>
    <row r="93" spans="4:25" x14ac:dyDescent="0.2">
      <c r="D93" s="22"/>
    </row>
    <row r="94" spans="4:25" x14ac:dyDescent="0.2">
      <c r="D94" s="22"/>
    </row>
    <row r="95" spans="4:25" x14ac:dyDescent="0.2">
      <c r="D95" s="22"/>
    </row>
    <row r="96" spans="4:25" x14ac:dyDescent="0.2">
      <c r="D96" s="22"/>
    </row>
    <row r="97" spans="4:4" x14ac:dyDescent="0.2">
      <c r="D97" s="22"/>
    </row>
    <row r="98" spans="4:4" x14ac:dyDescent="0.2">
      <c r="D98" s="22"/>
    </row>
    <row r="99" spans="4:4" x14ac:dyDescent="0.2">
      <c r="D99" s="22"/>
    </row>
    <row r="100" spans="4:4" x14ac:dyDescent="0.2">
      <c r="D100" s="22"/>
    </row>
    <row r="101" spans="4:4" x14ac:dyDescent="0.2">
      <c r="D101" s="22"/>
    </row>
    <row r="102" spans="4:4" x14ac:dyDescent="0.2">
      <c r="D102" s="22"/>
    </row>
    <row r="103" spans="4:4" x14ac:dyDescent="0.2">
      <c r="D103" s="22"/>
    </row>
    <row r="104" spans="4:4" x14ac:dyDescent="0.2">
      <c r="D104" s="22"/>
    </row>
    <row r="105" spans="4:4" x14ac:dyDescent="0.2">
      <c r="D105" s="22"/>
    </row>
    <row r="106" spans="4:4" x14ac:dyDescent="0.2">
      <c r="D106" s="22"/>
    </row>
    <row r="107" spans="4:4" x14ac:dyDescent="0.2">
      <c r="D107" s="22"/>
    </row>
    <row r="108" spans="4:4" x14ac:dyDescent="0.2">
      <c r="D108" s="22"/>
    </row>
    <row r="109" spans="4:4" x14ac:dyDescent="0.2">
      <c r="D109" s="22"/>
    </row>
    <row r="110" spans="4:4" x14ac:dyDescent="0.2">
      <c r="D110" s="22"/>
    </row>
    <row r="111" spans="4:4" x14ac:dyDescent="0.2">
      <c r="D111" s="22"/>
    </row>
    <row r="112" spans="4:4" x14ac:dyDescent="0.2">
      <c r="D112" s="22"/>
    </row>
    <row r="113" spans="4:4" x14ac:dyDescent="0.2">
      <c r="D113" s="22"/>
    </row>
    <row r="114" spans="4:4" x14ac:dyDescent="0.2">
      <c r="D114" s="22"/>
    </row>
    <row r="115" spans="4:4" x14ac:dyDescent="0.2">
      <c r="D115" s="22"/>
    </row>
    <row r="116" spans="4:4" x14ac:dyDescent="0.2">
      <c r="D116" s="22"/>
    </row>
    <row r="117" spans="4:4" x14ac:dyDescent="0.2">
      <c r="D117" s="22"/>
    </row>
    <row r="118" spans="4:4" x14ac:dyDescent="0.2">
      <c r="D118" s="22"/>
    </row>
    <row r="119" spans="4:4" x14ac:dyDescent="0.2">
      <c r="D119" s="22"/>
    </row>
    <row r="120" spans="4:4" x14ac:dyDescent="0.2">
      <c r="D120" s="22"/>
    </row>
    <row r="121" spans="4:4" x14ac:dyDescent="0.2">
      <c r="D121" s="22"/>
    </row>
    <row r="122" spans="4:4" x14ac:dyDescent="0.2">
      <c r="D122" s="22"/>
    </row>
    <row r="123" spans="4:4" x14ac:dyDescent="0.2">
      <c r="D123" s="22"/>
    </row>
    <row r="124" spans="4:4" x14ac:dyDescent="0.2">
      <c r="D124" s="22"/>
    </row>
    <row r="125" spans="4:4" x14ac:dyDescent="0.2">
      <c r="D125" s="22"/>
    </row>
    <row r="126" spans="4:4" x14ac:dyDescent="0.2">
      <c r="D126" s="22"/>
    </row>
    <row r="127" spans="4:4" x14ac:dyDescent="0.2">
      <c r="D127" s="22"/>
    </row>
    <row r="128" spans="4:4" x14ac:dyDescent="0.2">
      <c r="D128" s="22"/>
    </row>
    <row r="129" spans="4:4" x14ac:dyDescent="0.2">
      <c r="D129" s="22"/>
    </row>
    <row r="130" spans="4:4" x14ac:dyDescent="0.2">
      <c r="D130" s="22"/>
    </row>
    <row r="131" spans="4:4" x14ac:dyDescent="0.2">
      <c r="D131" s="22"/>
    </row>
    <row r="132" spans="4:4" x14ac:dyDescent="0.2">
      <c r="D132" s="22"/>
    </row>
    <row r="133" spans="4:4" x14ac:dyDescent="0.2">
      <c r="D133" s="22"/>
    </row>
    <row r="134" spans="4:4" x14ac:dyDescent="0.2">
      <c r="D134" s="22"/>
    </row>
    <row r="135" spans="4:4" x14ac:dyDescent="0.2">
      <c r="D135" s="22"/>
    </row>
    <row r="136" spans="4:4" x14ac:dyDescent="0.2">
      <c r="D136" s="22"/>
    </row>
    <row r="137" spans="4:4" x14ac:dyDescent="0.2">
      <c r="D137" s="22"/>
    </row>
    <row r="138" spans="4:4" x14ac:dyDescent="0.2">
      <c r="D138" s="22"/>
    </row>
    <row r="139" spans="4:4" x14ac:dyDescent="0.2">
      <c r="D139" s="22"/>
    </row>
    <row r="140" spans="4:4" x14ac:dyDescent="0.2">
      <c r="D140" s="22"/>
    </row>
    <row r="141" spans="4:4" x14ac:dyDescent="0.2">
      <c r="D141" s="22"/>
    </row>
    <row r="142" spans="4:4" x14ac:dyDescent="0.2">
      <c r="D142" s="22"/>
    </row>
    <row r="143" spans="4:4" x14ac:dyDescent="0.2">
      <c r="D143" s="22"/>
    </row>
    <row r="144" spans="4:4" x14ac:dyDescent="0.2">
      <c r="D144" s="22"/>
    </row>
    <row r="145" spans="4:4" x14ac:dyDescent="0.2">
      <c r="D145" s="22"/>
    </row>
    <row r="146" spans="4:4" x14ac:dyDescent="0.2">
      <c r="D146" s="22"/>
    </row>
    <row r="147" spans="4:4" x14ac:dyDescent="0.2">
      <c r="D147" s="22"/>
    </row>
    <row r="148" spans="4:4" x14ac:dyDescent="0.2">
      <c r="D148" s="22"/>
    </row>
    <row r="149" spans="4:4" x14ac:dyDescent="0.2">
      <c r="D149" s="22"/>
    </row>
    <row r="150" spans="4:4" x14ac:dyDescent="0.2">
      <c r="D150" s="22"/>
    </row>
    <row r="151" spans="4:4" x14ac:dyDescent="0.2">
      <c r="D151" s="22"/>
    </row>
    <row r="152" spans="4:4" x14ac:dyDescent="0.2">
      <c r="D152" s="22"/>
    </row>
    <row r="153" spans="4:4" x14ac:dyDescent="0.2">
      <c r="D153" s="22"/>
    </row>
    <row r="154" spans="4:4" x14ac:dyDescent="0.2">
      <c r="D154" s="22"/>
    </row>
    <row r="155" spans="4:4" x14ac:dyDescent="0.2">
      <c r="D155" s="22"/>
    </row>
    <row r="156" spans="4:4" x14ac:dyDescent="0.2">
      <c r="D156" s="22"/>
    </row>
    <row r="157" spans="4:4" x14ac:dyDescent="0.2">
      <c r="D157" s="22"/>
    </row>
    <row r="158" spans="4:4" x14ac:dyDescent="0.2">
      <c r="D158" s="22"/>
    </row>
    <row r="159" spans="4:4" x14ac:dyDescent="0.2">
      <c r="D159" s="22"/>
    </row>
    <row r="160" spans="4:4" x14ac:dyDescent="0.2">
      <c r="D160" s="22"/>
    </row>
    <row r="161" spans="4:4" x14ac:dyDescent="0.2">
      <c r="D161" s="22"/>
    </row>
    <row r="162" spans="4:4" x14ac:dyDescent="0.2">
      <c r="D162" s="22"/>
    </row>
    <row r="163" spans="4:4" x14ac:dyDescent="0.2">
      <c r="D163" s="22"/>
    </row>
    <row r="164" spans="4:4" x14ac:dyDescent="0.2">
      <c r="D164" s="22"/>
    </row>
    <row r="165" spans="4:4" x14ac:dyDescent="0.2">
      <c r="D165" s="22"/>
    </row>
    <row r="166" spans="4:4" x14ac:dyDescent="0.2">
      <c r="D166" s="22"/>
    </row>
    <row r="167" spans="4:4" x14ac:dyDescent="0.2">
      <c r="D167" s="22"/>
    </row>
    <row r="168" spans="4:4" x14ac:dyDescent="0.2">
      <c r="D168" s="22"/>
    </row>
    <row r="169" spans="4:4" x14ac:dyDescent="0.2">
      <c r="D169" s="22"/>
    </row>
    <row r="170" spans="4:4" x14ac:dyDescent="0.2">
      <c r="D170" s="22"/>
    </row>
    <row r="171" spans="4:4" x14ac:dyDescent="0.2">
      <c r="D171" s="22"/>
    </row>
    <row r="172" spans="4:4" x14ac:dyDescent="0.2">
      <c r="D172" s="22"/>
    </row>
    <row r="173" spans="4:4" x14ac:dyDescent="0.2">
      <c r="D173" s="22"/>
    </row>
    <row r="174" spans="4:4" x14ac:dyDescent="0.2">
      <c r="D174" s="22"/>
    </row>
    <row r="175" spans="4:4" x14ac:dyDescent="0.2">
      <c r="D175" s="22"/>
    </row>
    <row r="176" spans="4:4" x14ac:dyDescent="0.2">
      <c r="D176" s="22"/>
    </row>
    <row r="177" spans="4:4" x14ac:dyDescent="0.2">
      <c r="D177" s="22"/>
    </row>
    <row r="178" spans="4:4" x14ac:dyDescent="0.2">
      <c r="D178" s="22"/>
    </row>
    <row r="179" spans="4:4" x14ac:dyDescent="0.2">
      <c r="D179" s="22"/>
    </row>
    <row r="180" spans="4:4" x14ac:dyDescent="0.2">
      <c r="D180" s="22"/>
    </row>
    <row r="181" spans="4:4" x14ac:dyDescent="0.2">
      <c r="D181" s="22"/>
    </row>
    <row r="182" spans="4:4" x14ac:dyDescent="0.2">
      <c r="D182" s="22"/>
    </row>
    <row r="183" spans="4:4" x14ac:dyDescent="0.2">
      <c r="D183" s="22"/>
    </row>
    <row r="184" spans="4:4" x14ac:dyDescent="0.2">
      <c r="D184" s="22"/>
    </row>
    <row r="185" spans="4:4" x14ac:dyDescent="0.2">
      <c r="D185" s="22"/>
    </row>
    <row r="186" spans="4:4" x14ac:dyDescent="0.2">
      <c r="D186" s="22"/>
    </row>
    <row r="187" spans="4:4" x14ac:dyDescent="0.2">
      <c r="D187" s="22"/>
    </row>
    <row r="188" spans="4:4" x14ac:dyDescent="0.2">
      <c r="D188" s="22"/>
    </row>
    <row r="189" spans="4:4" x14ac:dyDescent="0.2">
      <c r="D189" s="22"/>
    </row>
    <row r="190" spans="4:4" x14ac:dyDescent="0.2">
      <c r="D190" s="22"/>
    </row>
    <row r="191" spans="4:4" x14ac:dyDescent="0.2">
      <c r="D191" s="22"/>
    </row>
    <row r="192" spans="4:4" x14ac:dyDescent="0.2">
      <c r="D192" s="22"/>
    </row>
    <row r="193" spans="4:4" x14ac:dyDescent="0.2">
      <c r="D193" s="22"/>
    </row>
    <row r="194" spans="4:4" x14ac:dyDescent="0.2">
      <c r="D194" s="22"/>
    </row>
    <row r="195" spans="4:4" x14ac:dyDescent="0.2">
      <c r="D195" s="22"/>
    </row>
    <row r="196" spans="4:4" x14ac:dyDescent="0.2">
      <c r="D196" s="22"/>
    </row>
    <row r="197" spans="4:4" x14ac:dyDescent="0.2">
      <c r="D197" s="22"/>
    </row>
    <row r="198" spans="4:4" x14ac:dyDescent="0.2">
      <c r="D198" s="22"/>
    </row>
    <row r="199" spans="4:4" x14ac:dyDescent="0.2">
      <c r="D199" s="22"/>
    </row>
    <row r="200" spans="4:4" x14ac:dyDescent="0.2">
      <c r="D200" s="22"/>
    </row>
    <row r="201" spans="4:4" x14ac:dyDescent="0.2">
      <c r="D201" s="22"/>
    </row>
    <row r="202" spans="4:4" x14ac:dyDescent="0.2">
      <c r="D202" s="22"/>
    </row>
    <row r="203" spans="4:4" x14ac:dyDescent="0.2">
      <c r="D203" s="22"/>
    </row>
    <row r="204" spans="4:4" x14ac:dyDescent="0.2">
      <c r="D204" s="22"/>
    </row>
    <row r="205" spans="4:4" x14ac:dyDescent="0.2">
      <c r="D205" s="22"/>
    </row>
    <row r="206" spans="4:4" x14ac:dyDescent="0.2">
      <c r="D206" s="22"/>
    </row>
    <row r="207" spans="4:4" x14ac:dyDescent="0.2">
      <c r="D207" s="22"/>
    </row>
    <row r="208" spans="4:4" x14ac:dyDescent="0.2">
      <c r="D208" s="22"/>
    </row>
    <row r="209" spans="4:4" x14ac:dyDescent="0.2">
      <c r="D209" s="22"/>
    </row>
    <row r="210" spans="4:4" x14ac:dyDescent="0.2">
      <c r="D210" s="22"/>
    </row>
    <row r="211" spans="4:4" x14ac:dyDescent="0.2">
      <c r="D211" s="22"/>
    </row>
    <row r="212" spans="4:4" x14ac:dyDescent="0.2">
      <c r="D212" s="22"/>
    </row>
    <row r="213" spans="4:4" x14ac:dyDescent="0.2">
      <c r="D213" s="22"/>
    </row>
    <row r="214" spans="4:4" x14ac:dyDescent="0.2">
      <c r="D214" s="22"/>
    </row>
    <row r="215" spans="4:4" x14ac:dyDescent="0.2">
      <c r="D215" s="22"/>
    </row>
    <row r="216" spans="4:4" x14ac:dyDescent="0.2">
      <c r="D216" s="22"/>
    </row>
    <row r="217" spans="4:4" x14ac:dyDescent="0.2">
      <c r="D217" s="22"/>
    </row>
    <row r="218" spans="4:4" x14ac:dyDescent="0.2">
      <c r="D218" s="22"/>
    </row>
    <row r="219" spans="4:4" x14ac:dyDescent="0.2">
      <c r="D219" s="22"/>
    </row>
    <row r="220" spans="4:4" x14ac:dyDescent="0.2">
      <c r="D220" s="22"/>
    </row>
    <row r="221" spans="4:4" x14ac:dyDescent="0.2">
      <c r="D221" s="22"/>
    </row>
    <row r="222" spans="4:4" x14ac:dyDescent="0.2">
      <c r="D222" s="22"/>
    </row>
    <row r="223" spans="4:4" x14ac:dyDescent="0.2">
      <c r="D223" s="22"/>
    </row>
    <row r="224" spans="4:4" x14ac:dyDescent="0.2">
      <c r="D224" s="22"/>
    </row>
    <row r="225" spans="4:4" x14ac:dyDescent="0.2">
      <c r="D225" s="22"/>
    </row>
    <row r="226" spans="4:4" x14ac:dyDescent="0.2">
      <c r="D226" s="22"/>
    </row>
    <row r="227" spans="4:4" x14ac:dyDescent="0.2">
      <c r="D227" s="22"/>
    </row>
    <row r="228" spans="4:4" x14ac:dyDescent="0.2">
      <c r="D228" s="22"/>
    </row>
    <row r="229" spans="4:4" x14ac:dyDescent="0.2">
      <c r="D229" s="22"/>
    </row>
    <row r="230" spans="4:4" x14ac:dyDescent="0.2">
      <c r="D230" s="22"/>
    </row>
    <row r="231" spans="4:4" x14ac:dyDescent="0.2">
      <c r="D231" s="22"/>
    </row>
    <row r="232" spans="4:4" x14ac:dyDescent="0.2">
      <c r="D232" s="22"/>
    </row>
    <row r="233" spans="4:4" x14ac:dyDescent="0.2">
      <c r="D233" s="22"/>
    </row>
    <row r="234" spans="4:4" x14ac:dyDescent="0.2">
      <c r="D234" s="22"/>
    </row>
    <row r="235" spans="4:4" x14ac:dyDescent="0.2">
      <c r="D235" s="22"/>
    </row>
    <row r="236" spans="4:4" x14ac:dyDescent="0.2">
      <c r="D236" s="22"/>
    </row>
    <row r="237" spans="4:4" x14ac:dyDescent="0.2">
      <c r="D237" s="22"/>
    </row>
    <row r="238" spans="4:4" x14ac:dyDescent="0.2">
      <c r="D238" s="22"/>
    </row>
    <row r="239" spans="4:4" x14ac:dyDescent="0.2">
      <c r="D239" s="22"/>
    </row>
    <row r="240" spans="4:4" x14ac:dyDescent="0.2">
      <c r="D240" s="22"/>
    </row>
    <row r="241" spans="4:4" x14ac:dyDescent="0.2">
      <c r="D241" s="22"/>
    </row>
    <row r="242" spans="4:4" x14ac:dyDescent="0.2">
      <c r="D242" s="22"/>
    </row>
    <row r="243" spans="4:4" x14ac:dyDescent="0.2">
      <c r="D243" s="22"/>
    </row>
    <row r="244" spans="4:4" x14ac:dyDescent="0.2">
      <c r="D244" s="22"/>
    </row>
    <row r="245" spans="4:4" x14ac:dyDescent="0.2">
      <c r="D245" s="22"/>
    </row>
    <row r="246" spans="4:4" x14ac:dyDescent="0.2">
      <c r="D246" s="22"/>
    </row>
    <row r="247" spans="4:4" x14ac:dyDescent="0.2">
      <c r="D247" s="22"/>
    </row>
    <row r="248" spans="4:4" x14ac:dyDescent="0.2">
      <c r="D248" s="22"/>
    </row>
    <row r="249" spans="4:4" x14ac:dyDescent="0.2">
      <c r="D249" s="22"/>
    </row>
    <row r="250" spans="4:4" x14ac:dyDescent="0.2">
      <c r="D250" s="22"/>
    </row>
    <row r="251" spans="4:4" x14ac:dyDescent="0.2">
      <c r="D251" s="22"/>
    </row>
    <row r="252" spans="4:4" x14ac:dyDescent="0.2">
      <c r="D252" s="22"/>
    </row>
    <row r="253" spans="4:4" x14ac:dyDescent="0.2">
      <c r="D253" s="22"/>
    </row>
    <row r="254" spans="4:4" x14ac:dyDescent="0.2">
      <c r="D254" s="22"/>
    </row>
    <row r="255" spans="4:4" x14ac:dyDescent="0.2">
      <c r="D255" s="22"/>
    </row>
    <row r="256" spans="4:4" x14ac:dyDescent="0.2">
      <c r="D256" s="22"/>
    </row>
    <row r="257" spans="4:4" x14ac:dyDescent="0.2">
      <c r="D257" s="22"/>
    </row>
    <row r="258" spans="4:4" x14ac:dyDescent="0.2">
      <c r="D258" s="22"/>
    </row>
    <row r="259" spans="4:4" x14ac:dyDescent="0.2">
      <c r="D259" s="22"/>
    </row>
    <row r="260" spans="4:4" x14ac:dyDescent="0.2">
      <c r="D260" s="22"/>
    </row>
    <row r="261" spans="4:4" x14ac:dyDescent="0.2">
      <c r="D261" s="22"/>
    </row>
    <row r="262" spans="4:4" x14ac:dyDescent="0.2">
      <c r="D262" s="22"/>
    </row>
    <row r="263" spans="4:4" x14ac:dyDescent="0.2">
      <c r="D263" s="22"/>
    </row>
    <row r="264" spans="4:4" x14ac:dyDescent="0.2">
      <c r="D264" s="22"/>
    </row>
    <row r="265" spans="4:4" x14ac:dyDescent="0.2">
      <c r="D265" s="22"/>
    </row>
    <row r="266" spans="4:4" x14ac:dyDescent="0.2">
      <c r="D266" s="22"/>
    </row>
    <row r="267" spans="4:4" x14ac:dyDescent="0.2">
      <c r="D267" s="22"/>
    </row>
    <row r="268" spans="4:4" x14ac:dyDescent="0.2">
      <c r="D268" s="22"/>
    </row>
    <row r="269" spans="4:4" x14ac:dyDescent="0.2">
      <c r="D269" s="22"/>
    </row>
    <row r="270" spans="4:4" x14ac:dyDescent="0.2">
      <c r="D270" s="22"/>
    </row>
    <row r="271" spans="4:4" x14ac:dyDescent="0.2">
      <c r="D271" s="22"/>
    </row>
    <row r="272" spans="4:4" x14ac:dyDescent="0.2">
      <c r="D272" s="22"/>
    </row>
    <row r="273" spans="4:4" x14ac:dyDescent="0.2">
      <c r="D273" s="22"/>
    </row>
    <row r="274" spans="4:4" x14ac:dyDescent="0.2">
      <c r="D274" s="22"/>
    </row>
    <row r="275" spans="4:4" x14ac:dyDescent="0.2">
      <c r="D275" s="22"/>
    </row>
    <row r="276" spans="4:4" x14ac:dyDescent="0.2">
      <c r="D276" s="22"/>
    </row>
    <row r="277" spans="4:4" x14ac:dyDescent="0.2">
      <c r="D277" s="22"/>
    </row>
    <row r="278" spans="4:4" x14ac:dyDescent="0.2">
      <c r="D278" s="22"/>
    </row>
    <row r="279" spans="4:4" x14ac:dyDescent="0.2">
      <c r="D279" s="22"/>
    </row>
    <row r="280" spans="4:4" x14ac:dyDescent="0.2">
      <c r="D280" s="22"/>
    </row>
    <row r="281" spans="4:4" x14ac:dyDescent="0.2">
      <c r="D281" s="22"/>
    </row>
    <row r="282" spans="4:4" x14ac:dyDescent="0.2">
      <c r="D282" s="22"/>
    </row>
    <row r="283" spans="4:4" x14ac:dyDescent="0.2">
      <c r="D283" s="22"/>
    </row>
    <row r="284" spans="4:4" x14ac:dyDescent="0.2">
      <c r="D284" s="22"/>
    </row>
    <row r="285" spans="4:4" x14ac:dyDescent="0.2">
      <c r="D285" s="22"/>
    </row>
    <row r="286" spans="4:4" x14ac:dyDescent="0.2">
      <c r="D286" s="22"/>
    </row>
    <row r="287" spans="4:4" x14ac:dyDescent="0.2">
      <c r="D287" s="22"/>
    </row>
    <row r="288" spans="4:4" x14ac:dyDescent="0.2">
      <c r="D288" s="22"/>
    </row>
    <row r="289" spans="4:4" x14ac:dyDescent="0.2">
      <c r="D289" s="22"/>
    </row>
    <row r="290" spans="4:4" x14ac:dyDescent="0.2">
      <c r="D290" s="22"/>
    </row>
    <row r="291" spans="4:4" x14ac:dyDescent="0.2">
      <c r="D291" s="22"/>
    </row>
    <row r="292" spans="4:4" x14ac:dyDescent="0.2">
      <c r="D292" s="22"/>
    </row>
    <row r="293" spans="4:4" x14ac:dyDescent="0.2">
      <c r="D293" s="22"/>
    </row>
    <row r="294" spans="4:4" x14ac:dyDescent="0.2">
      <c r="D294" s="22"/>
    </row>
    <row r="295" spans="4:4" x14ac:dyDescent="0.2">
      <c r="D295" s="22"/>
    </row>
    <row r="296" spans="4:4" x14ac:dyDescent="0.2">
      <c r="D296" s="22"/>
    </row>
    <row r="297" spans="4:4" x14ac:dyDescent="0.2">
      <c r="D297" s="22"/>
    </row>
    <row r="298" spans="4:4" x14ac:dyDescent="0.2">
      <c r="D298" s="22"/>
    </row>
    <row r="299" spans="4:4" x14ac:dyDescent="0.2">
      <c r="D299" s="22"/>
    </row>
    <row r="300" spans="4:4" x14ac:dyDescent="0.2">
      <c r="D300" s="22"/>
    </row>
    <row r="301" spans="4:4" x14ac:dyDescent="0.2">
      <c r="D301" s="22"/>
    </row>
    <row r="302" spans="4:4" x14ac:dyDescent="0.2">
      <c r="D302" s="22"/>
    </row>
    <row r="303" spans="4:4" x14ac:dyDescent="0.2">
      <c r="D303" s="22"/>
    </row>
    <row r="304" spans="4:4" x14ac:dyDescent="0.2">
      <c r="D304" s="22"/>
    </row>
    <row r="305" spans="4:4" x14ac:dyDescent="0.2">
      <c r="D305" s="22"/>
    </row>
    <row r="306" spans="4:4" x14ac:dyDescent="0.2">
      <c r="D306" s="22"/>
    </row>
    <row r="307" spans="4:4" x14ac:dyDescent="0.2">
      <c r="D307" s="22"/>
    </row>
    <row r="308" spans="4:4" x14ac:dyDescent="0.2">
      <c r="D308" s="22"/>
    </row>
    <row r="309" spans="4:4" x14ac:dyDescent="0.2">
      <c r="D309" s="22"/>
    </row>
    <row r="310" spans="4:4" x14ac:dyDescent="0.2">
      <c r="D310" s="22"/>
    </row>
    <row r="311" spans="4:4" x14ac:dyDescent="0.2">
      <c r="D311" s="22"/>
    </row>
    <row r="312" spans="4:4" x14ac:dyDescent="0.2">
      <c r="D312" s="22"/>
    </row>
    <row r="313" spans="4:4" x14ac:dyDescent="0.2">
      <c r="D313" s="22"/>
    </row>
    <row r="314" spans="4:4" x14ac:dyDescent="0.2">
      <c r="D314" s="22"/>
    </row>
    <row r="315" spans="4:4" x14ac:dyDescent="0.2">
      <c r="D315" s="22"/>
    </row>
    <row r="316" spans="4:4" x14ac:dyDescent="0.2">
      <c r="D316" s="22"/>
    </row>
    <row r="317" spans="4:4" x14ac:dyDescent="0.2">
      <c r="D317" s="22"/>
    </row>
    <row r="318" spans="4:4" x14ac:dyDescent="0.2">
      <c r="D318" s="22"/>
    </row>
    <row r="319" spans="4:4" x14ac:dyDescent="0.2">
      <c r="D319" s="22"/>
    </row>
    <row r="320" spans="4:4" x14ac:dyDescent="0.2">
      <c r="D320" s="22"/>
    </row>
    <row r="321" spans="4:4" x14ac:dyDescent="0.2">
      <c r="D321" s="22"/>
    </row>
    <row r="322" spans="4:4" x14ac:dyDescent="0.2">
      <c r="D322" s="22"/>
    </row>
    <row r="323" spans="4:4" x14ac:dyDescent="0.2">
      <c r="D323" s="22"/>
    </row>
    <row r="324" spans="4:4" x14ac:dyDescent="0.2">
      <c r="D324" s="22"/>
    </row>
    <row r="325" spans="4:4" x14ac:dyDescent="0.2">
      <c r="D325" s="22"/>
    </row>
    <row r="326" spans="4:4" x14ac:dyDescent="0.2">
      <c r="D326" s="22"/>
    </row>
    <row r="327" spans="4:4" x14ac:dyDescent="0.2">
      <c r="D327" s="22"/>
    </row>
    <row r="328" spans="4:4" x14ac:dyDescent="0.2">
      <c r="D328" s="22"/>
    </row>
    <row r="329" spans="4:4" x14ac:dyDescent="0.2">
      <c r="D329" s="22"/>
    </row>
    <row r="330" spans="4:4" x14ac:dyDescent="0.2">
      <c r="D330" s="22"/>
    </row>
    <row r="331" spans="4:4" x14ac:dyDescent="0.2">
      <c r="D331" s="22"/>
    </row>
    <row r="332" spans="4:4" x14ac:dyDescent="0.2">
      <c r="D332" s="22"/>
    </row>
    <row r="333" spans="4:4" x14ac:dyDescent="0.2">
      <c r="D333" s="22"/>
    </row>
    <row r="334" spans="4:4" x14ac:dyDescent="0.2">
      <c r="D334" s="22"/>
    </row>
    <row r="335" spans="4:4" x14ac:dyDescent="0.2">
      <c r="D335" s="22"/>
    </row>
    <row r="336" spans="4:4" x14ac:dyDescent="0.2">
      <c r="D336" s="22"/>
    </row>
    <row r="337" spans="4:4" x14ac:dyDescent="0.2">
      <c r="D337" s="22"/>
    </row>
    <row r="338" spans="4:4" x14ac:dyDescent="0.2">
      <c r="D338" s="22"/>
    </row>
    <row r="339" spans="4:4" x14ac:dyDescent="0.2">
      <c r="D339" s="22"/>
    </row>
    <row r="340" spans="4:4" x14ac:dyDescent="0.2">
      <c r="D340" s="22"/>
    </row>
    <row r="341" spans="4:4" x14ac:dyDescent="0.2">
      <c r="D341" s="22"/>
    </row>
    <row r="342" spans="4:4" x14ac:dyDescent="0.2">
      <c r="D342" s="22"/>
    </row>
    <row r="343" spans="4:4" x14ac:dyDescent="0.2">
      <c r="D343" s="22"/>
    </row>
    <row r="344" spans="4:4" x14ac:dyDescent="0.2">
      <c r="D344" s="22"/>
    </row>
    <row r="345" spans="4:4" x14ac:dyDescent="0.2">
      <c r="D345" s="22"/>
    </row>
    <row r="346" spans="4:4" x14ac:dyDescent="0.2">
      <c r="D346" s="22"/>
    </row>
    <row r="347" spans="4:4" x14ac:dyDescent="0.2">
      <c r="D347" s="22"/>
    </row>
    <row r="348" spans="4:4" x14ac:dyDescent="0.2">
      <c r="D348" s="22"/>
    </row>
    <row r="349" spans="4:4" x14ac:dyDescent="0.2">
      <c r="D349" s="22"/>
    </row>
    <row r="350" spans="4:4" x14ac:dyDescent="0.2">
      <c r="D350" s="22"/>
    </row>
    <row r="351" spans="4:4" x14ac:dyDescent="0.2">
      <c r="D351" s="22"/>
    </row>
    <row r="352" spans="4:4" x14ac:dyDescent="0.2">
      <c r="D352" s="22"/>
    </row>
    <row r="353" spans="4:4" x14ac:dyDescent="0.2">
      <c r="D353" s="22"/>
    </row>
    <row r="354" spans="4:4" x14ac:dyDescent="0.2">
      <c r="D354" s="22"/>
    </row>
    <row r="355" spans="4:4" x14ac:dyDescent="0.2">
      <c r="D355" s="22"/>
    </row>
    <row r="356" spans="4:4" x14ac:dyDescent="0.2">
      <c r="D356" s="22"/>
    </row>
    <row r="357" spans="4:4" x14ac:dyDescent="0.2">
      <c r="D357" s="22"/>
    </row>
    <row r="358" spans="4:4" x14ac:dyDescent="0.2">
      <c r="D358" s="22"/>
    </row>
    <row r="359" spans="4:4" x14ac:dyDescent="0.2">
      <c r="D359" s="22"/>
    </row>
    <row r="360" spans="4:4" x14ac:dyDescent="0.2">
      <c r="D360" s="22"/>
    </row>
    <row r="361" spans="4:4" x14ac:dyDescent="0.2">
      <c r="D361" s="22"/>
    </row>
    <row r="362" spans="4:4" x14ac:dyDescent="0.2">
      <c r="D362" s="22"/>
    </row>
    <row r="363" spans="4:4" x14ac:dyDescent="0.2">
      <c r="D363" s="22"/>
    </row>
    <row r="364" spans="4:4" x14ac:dyDescent="0.2">
      <c r="D364" s="22"/>
    </row>
    <row r="365" spans="4:4" x14ac:dyDescent="0.2">
      <c r="D365" s="22"/>
    </row>
    <row r="366" spans="4:4" x14ac:dyDescent="0.2">
      <c r="D366" s="22"/>
    </row>
    <row r="367" spans="4:4" x14ac:dyDescent="0.2">
      <c r="D367" s="22"/>
    </row>
    <row r="368" spans="4:4" x14ac:dyDescent="0.2">
      <c r="D368" s="22"/>
    </row>
    <row r="369" spans="4:4" x14ac:dyDescent="0.2">
      <c r="D369" s="22"/>
    </row>
    <row r="370" spans="4:4" x14ac:dyDescent="0.2">
      <c r="D370" s="22"/>
    </row>
    <row r="371" spans="4:4" x14ac:dyDescent="0.2">
      <c r="D371" s="22"/>
    </row>
    <row r="372" spans="4:4" x14ac:dyDescent="0.2">
      <c r="D372" s="22"/>
    </row>
    <row r="373" spans="4:4" x14ac:dyDescent="0.2">
      <c r="D373" s="22"/>
    </row>
    <row r="374" spans="4:4" x14ac:dyDescent="0.2">
      <c r="D374" s="22"/>
    </row>
    <row r="375" spans="4:4" x14ac:dyDescent="0.2">
      <c r="D375" s="22"/>
    </row>
    <row r="376" spans="4:4" x14ac:dyDescent="0.2">
      <c r="D376" s="22"/>
    </row>
    <row r="377" spans="4:4" x14ac:dyDescent="0.2">
      <c r="D377" s="22"/>
    </row>
    <row r="378" spans="4:4" x14ac:dyDescent="0.2">
      <c r="D378" s="22"/>
    </row>
    <row r="379" spans="4:4" x14ac:dyDescent="0.2">
      <c r="D379" s="22"/>
    </row>
    <row r="380" spans="4:4" x14ac:dyDescent="0.2">
      <c r="D380" s="22"/>
    </row>
    <row r="381" spans="4:4" x14ac:dyDescent="0.2">
      <c r="D381" s="22"/>
    </row>
    <row r="382" spans="4:4" x14ac:dyDescent="0.2">
      <c r="D382" s="22"/>
    </row>
    <row r="383" spans="4:4" x14ac:dyDescent="0.2">
      <c r="D383" s="22"/>
    </row>
    <row r="384" spans="4:4" x14ac:dyDescent="0.2">
      <c r="D384" s="22"/>
    </row>
    <row r="385" spans="4:4" x14ac:dyDescent="0.2">
      <c r="D385" s="22"/>
    </row>
    <row r="386" spans="4:4" x14ac:dyDescent="0.2">
      <c r="D386" s="22"/>
    </row>
    <row r="387" spans="4:4" x14ac:dyDescent="0.2">
      <c r="D387" s="22"/>
    </row>
    <row r="388" spans="4:4" x14ac:dyDescent="0.2">
      <c r="D388" s="22"/>
    </row>
    <row r="389" spans="4:4" x14ac:dyDescent="0.2">
      <c r="D389" s="22"/>
    </row>
    <row r="390" spans="4:4" x14ac:dyDescent="0.2">
      <c r="D390" s="22"/>
    </row>
    <row r="391" spans="4:4" x14ac:dyDescent="0.2">
      <c r="D391" s="22"/>
    </row>
    <row r="392" spans="4:4" x14ac:dyDescent="0.2">
      <c r="D392" s="22"/>
    </row>
    <row r="393" spans="4:4" x14ac:dyDescent="0.2">
      <c r="D393" s="22"/>
    </row>
    <row r="394" spans="4:4" x14ac:dyDescent="0.2">
      <c r="D394" s="22"/>
    </row>
    <row r="395" spans="4:4" x14ac:dyDescent="0.2">
      <c r="D395" s="22"/>
    </row>
    <row r="396" spans="4:4" x14ac:dyDescent="0.2">
      <c r="D396" s="22"/>
    </row>
    <row r="397" spans="4:4" x14ac:dyDescent="0.2">
      <c r="D397" s="22"/>
    </row>
    <row r="398" spans="4:4" x14ac:dyDescent="0.2">
      <c r="D398" s="22"/>
    </row>
    <row r="399" spans="4:4" x14ac:dyDescent="0.2">
      <c r="D399" s="22"/>
    </row>
    <row r="400" spans="4:4" x14ac:dyDescent="0.2">
      <c r="D400" s="22"/>
    </row>
    <row r="401" spans="4:4" x14ac:dyDescent="0.2">
      <c r="D401" s="22"/>
    </row>
    <row r="402" spans="4:4" x14ac:dyDescent="0.2">
      <c r="D402" s="22"/>
    </row>
    <row r="403" spans="4:4" x14ac:dyDescent="0.2">
      <c r="D403" s="22"/>
    </row>
    <row r="404" spans="4:4" x14ac:dyDescent="0.2">
      <c r="D404" s="22"/>
    </row>
    <row r="405" spans="4:4" x14ac:dyDescent="0.2">
      <c r="D405" s="22"/>
    </row>
    <row r="406" spans="4:4" x14ac:dyDescent="0.2">
      <c r="D406" s="22"/>
    </row>
    <row r="407" spans="4:4" x14ac:dyDescent="0.2">
      <c r="D407" s="22"/>
    </row>
    <row r="408" spans="4:4" x14ac:dyDescent="0.2">
      <c r="D408" s="22"/>
    </row>
    <row r="409" spans="4:4" x14ac:dyDescent="0.2">
      <c r="D409" s="22"/>
    </row>
    <row r="410" spans="4:4" x14ac:dyDescent="0.2">
      <c r="D410" s="22"/>
    </row>
    <row r="411" spans="4:4" x14ac:dyDescent="0.2">
      <c r="D411" s="22"/>
    </row>
    <row r="412" spans="4:4" x14ac:dyDescent="0.2">
      <c r="D412" s="22"/>
    </row>
    <row r="413" spans="4:4" x14ac:dyDescent="0.2">
      <c r="D413" s="22"/>
    </row>
    <row r="414" spans="4:4" x14ac:dyDescent="0.2">
      <c r="D414" s="22"/>
    </row>
    <row r="415" spans="4:4" x14ac:dyDescent="0.2">
      <c r="D415" s="22"/>
    </row>
    <row r="416" spans="4:4" x14ac:dyDescent="0.2">
      <c r="D416" s="22"/>
    </row>
    <row r="417" spans="4:4" x14ac:dyDescent="0.2">
      <c r="D417" s="22"/>
    </row>
    <row r="418" spans="4:4" x14ac:dyDescent="0.2">
      <c r="D418" s="22"/>
    </row>
    <row r="419" spans="4:4" x14ac:dyDescent="0.2">
      <c r="D419" s="22"/>
    </row>
    <row r="420" spans="4:4" x14ac:dyDescent="0.2">
      <c r="D420" s="22"/>
    </row>
    <row r="421" spans="4:4" x14ac:dyDescent="0.2">
      <c r="D421" s="22"/>
    </row>
    <row r="422" spans="4:4" x14ac:dyDescent="0.2">
      <c r="D422" s="22"/>
    </row>
    <row r="423" spans="4:4" x14ac:dyDescent="0.2">
      <c r="D423" s="22"/>
    </row>
    <row r="424" spans="4:4" x14ac:dyDescent="0.2">
      <c r="D424" s="22"/>
    </row>
    <row r="425" spans="4:4" x14ac:dyDescent="0.2">
      <c r="D425" s="22"/>
    </row>
    <row r="426" spans="4:4" x14ac:dyDescent="0.2">
      <c r="D426" s="22"/>
    </row>
    <row r="427" spans="4:4" x14ac:dyDescent="0.2">
      <c r="D427" s="22"/>
    </row>
    <row r="428" spans="4:4" x14ac:dyDescent="0.2">
      <c r="D428" s="22"/>
    </row>
    <row r="429" spans="4:4" x14ac:dyDescent="0.2">
      <c r="D429" s="22"/>
    </row>
    <row r="430" spans="4:4" x14ac:dyDescent="0.2">
      <c r="D430" s="22"/>
    </row>
    <row r="431" spans="4:4" x14ac:dyDescent="0.2">
      <c r="D431" s="22"/>
    </row>
    <row r="432" spans="4:4" x14ac:dyDescent="0.2">
      <c r="D432" s="22"/>
    </row>
    <row r="433" spans="4:4" x14ac:dyDescent="0.2">
      <c r="D433" s="22"/>
    </row>
    <row r="434" spans="4:4" x14ac:dyDescent="0.2">
      <c r="D434" s="22"/>
    </row>
    <row r="435" spans="4:4" x14ac:dyDescent="0.2">
      <c r="D435" s="22"/>
    </row>
    <row r="436" spans="4:4" x14ac:dyDescent="0.2">
      <c r="D436" s="22"/>
    </row>
    <row r="437" spans="4:4" x14ac:dyDescent="0.2">
      <c r="D437" s="22"/>
    </row>
    <row r="438" spans="4:4" x14ac:dyDescent="0.2">
      <c r="D438" s="22"/>
    </row>
    <row r="439" spans="4:4" x14ac:dyDescent="0.2">
      <c r="D439" s="22"/>
    </row>
    <row r="440" spans="4:4" x14ac:dyDescent="0.2">
      <c r="D440" s="22"/>
    </row>
    <row r="441" spans="4:4" x14ac:dyDescent="0.2">
      <c r="D441" s="22"/>
    </row>
    <row r="442" spans="4:4" x14ac:dyDescent="0.2">
      <c r="D442" s="22"/>
    </row>
    <row r="443" spans="4:4" x14ac:dyDescent="0.2">
      <c r="D443" s="22"/>
    </row>
    <row r="444" spans="4:4" x14ac:dyDescent="0.2">
      <c r="D444" s="22"/>
    </row>
    <row r="445" spans="4:4" x14ac:dyDescent="0.2">
      <c r="D445" s="22"/>
    </row>
    <row r="446" spans="4:4" x14ac:dyDescent="0.2">
      <c r="D446" s="22"/>
    </row>
  </sheetData>
  <autoFilter ref="A2:Z2" xr:uid="{00000000-0009-0000-0000-00000D000000}"/>
  <hyperlinks>
    <hyperlink ref="Z1" location="index!A1" display="العودة للفهرس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1">
    <tabColor theme="5" tint="0.39997558519241921"/>
  </sheetPr>
  <dimension ref="A1:X446"/>
  <sheetViews>
    <sheetView rightToLeft="1" workbookViewId="0">
      <pane xSplit="2" ySplit="2" topLeftCell="H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4.25" x14ac:dyDescent="0.2"/>
  <cols>
    <col min="1" max="1" width="5" style="235" hidden="1" customWidth="1"/>
    <col min="2" max="2" width="11.25" style="235" bestFit="1" customWidth="1"/>
    <col min="3" max="3" width="12.125" style="152" hidden="1" customWidth="1"/>
    <col min="4" max="6" width="11.25" style="224" hidden="1" customWidth="1"/>
    <col min="7" max="17" width="11.25" style="224" customWidth="1"/>
    <col min="18" max="19" width="9.125" style="235" customWidth="1"/>
    <col min="20" max="16384" width="9.125" style="235"/>
  </cols>
  <sheetData>
    <row r="1" spans="1:24" x14ac:dyDescent="0.2">
      <c r="B1" s="242" t="s">
        <v>270</v>
      </c>
      <c r="C1" s="152" t="s">
        <v>523</v>
      </c>
      <c r="D1" s="254"/>
      <c r="E1" s="254"/>
      <c r="P1" s="224" t="s">
        <v>273</v>
      </c>
      <c r="Q1" s="224">
        <f>A3</f>
        <v>2021</v>
      </c>
      <c r="X1" s="66" t="s">
        <v>80</v>
      </c>
    </row>
    <row r="2" spans="1:24" ht="60" customHeight="1" x14ac:dyDescent="0.2">
      <c r="A2" s="5" t="s">
        <v>87</v>
      </c>
      <c r="B2" s="5" t="s">
        <v>522</v>
      </c>
      <c r="C2" s="153" t="s">
        <v>102</v>
      </c>
      <c r="D2" s="4" t="s">
        <v>485</v>
      </c>
      <c r="E2" s="4" t="s">
        <v>486</v>
      </c>
      <c r="F2" s="4" t="s">
        <v>487</v>
      </c>
      <c r="G2" s="4" t="s">
        <v>405</v>
      </c>
      <c r="H2" s="4" t="s">
        <v>406</v>
      </c>
      <c r="I2" s="4" t="s">
        <v>407</v>
      </c>
      <c r="J2" s="4" t="s">
        <v>408</v>
      </c>
      <c r="K2" s="4" t="s">
        <v>409</v>
      </c>
      <c r="L2" s="4" t="s">
        <v>410</v>
      </c>
      <c r="M2" s="4" t="s">
        <v>411</v>
      </c>
      <c r="N2" s="4" t="s">
        <v>412</v>
      </c>
      <c r="O2" s="4" t="s">
        <v>413</v>
      </c>
      <c r="P2" s="4" t="s">
        <v>415</v>
      </c>
      <c r="Q2" s="4" t="s">
        <v>488</v>
      </c>
      <c r="R2" s="4" t="s">
        <v>296</v>
      </c>
      <c r="S2" s="4" t="s">
        <v>297</v>
      </c>
      <c r="T2" s="4" t="s">
        <v>298</v>
      </c>
      <c r="U2" s="4" t="s">
        <v>299</v>
      </c>
      <c r="V2" s="4" t="s">
        <v>418</v>
      </c>
      <c r="W2" s="4" t="s">
        <v>422</v>
      </c>
    </row>
    <row r="3" spans="1:24" x14ac:dyDescent="0.2">
      <c r="A3">
        <v>2021</v>
      </c>
      <c r="B3">
        <v>2</v>
      </c>
      <c r="C3" s="159">
        <v>1.4999999999999999E-2</v>
      </c>
      <c r="D3">
        <v>262.8</v>
      </c>
      <c r="E3">
        <v>57</v>
      </c>
      <c r="F3">
        <v>136</v>
      </c>
      <c r="G3">
        <v>2625</v>
      </c>
      <c r="H3">
        <v>1398</v>
      </c>
      <c r="I3">
        <v>2328</v>
      </c>
      <c r="J3">
        <v>192</v>
      </c>
      <c r="K3">
        <v>173</v>
      </c>
      <c r="L3">
        <v>22</v>
      </c>
      <c r="M3">
        <v>4</v>
      </c>
      <c r="N3">
        <v>42</v>
      </c>
      <c r="P3">
        <v>6750</v>
      </c>
      <c r="Q3">
        <v>448603</v>
      </c>
      <c r="R3">
        <v>59.8</v>
      </c>
      <c r="S3">
        <v>4548.8</v>
      </c>
      <c r="T3">
        <v>61.7</v>
      </c>
      <c r="U3">
        <v>4182.7</v>
      </c>
      <c r="V3">
        <v>156.441</v>
      </c>
      <c r="W3" s="157">
        <f t="shared" ref="W3:W18" si="0">IFERROR(P3/Q3,"")</f>
        <v>1.5046711680483636E-2</v>
      </c>
    </row>
    <row r="4" spans="1:24" x14ac:dyDescent="0.2">
      <c r="A4">
        <v>2021</v>
      </c>
      <c r="B4">
        <v>3</v>
      </c>
      <c r="C4" s="159">
        <v>1.4999999999999999E-2</v>
      </c>
      <c r="D4">
        <v>379.7</v>
      </c>
      <c r="E4">
        <v>77</v>
      </c>
      <c r="F4">
        <v>128</v>
      </c>
      <c r="G4">
        <v>1903</v>
      </c>
      <c r="H4">
        <v>1100</v>
      </c>
      <c r="I4">
        <v>1788</v>
      </c>
      <c r="J4">
        <v>62</v>
      </c>
      <c r="K4">
        <v>89</v>
      </c>
      <c r="N4">
        <v>23</v>
      </c>
      <c r="P4">
        <v>4929</v>
      </c>
      <c r="Q4">
        <v>386495</v>
      </c>
      <c r="R4">
        <v>54</v>
      </c>
      <c r="S4">
        <v>4266</v>
      </c>
      <c r="T4">
        <v>53.5</v>
      </c>
      <c r="U4">
        <v>4256.5</v>
      </c>
      <c r="V4">
        <v>70.45</v>
      </c>
      <c r="W4" s="157">
        <f t="shared" si="0"/>
        <v>1.2753075718961435E-2</v>
      </c>
    </row>
    <row r="5" spans="1:24" x14ac:dyDescent="0.2">
      <c r="A5">
        <v>2021</v>
      </c>
      <c r="B5">
        <v>4</v>
      </c>
      <c r="C5" s="159">
        <v>1.4999999999999999E-2</v>
      </c>
      <c r="D5">
        <v>459.6</v>
      </c>
      <c r="E5">
        <v>41</v>
      </c>
      <c r="F5">
        <v>151</v>
      </c>
      <c r="G5">
        <v>1205</v>
      </c>
      <c r="H5">
        <v>784</v>
      </c>
      <c r="I5">
        <v>1097</v>
      </c>
      <c r="J5">
        <v>30</v>
      </c>
      <c r="K5">
        <v>84</v>
      </c>
      <c r="L5">
        <v>8</v>
      </c>
      <c r="M5">
        <v>4</v>
      </c>
      <c r="N5">
        <v>19</v>
      </c>
      <c r="P5">
        <v>3227</v>
      </c>
      <c r="Q5">
        <v>185527</v>
      </c>
      <c r="R5">
        <v>13.8</v>
      </c>
      <c r="S5">
        <v>786.1</v>
      </c>
      <c r="T5">
        <v>15.9</v>
      </c>
      <c r="U5">
        <v>792</v>
      </c>
      <c r="V5">
        <v>100.374</v>
      </c>
      <c r="W5" s="157">
        <f t="shared" si="0"/>
        <v>1.7393694718288982E-2</v>
      </c>
    </row>
    <row r="6" spans="1:24" x14ac:dyDescent="0.2">
      <c r="A6">
        <v>2021</v>
      </c>
      <c r="B6">
        <v>5</v>
      </c>
      <c r="C6" s="159">
        <v>1.4999999999999999E-2</v>
      </c>
      <c r="D6">
        <v>360.2</v>
      </c>
      <c r="E6">
        <v>78</v>
      </c>
      <c r="F6">
        <v>131</v>
      </c>
      <c r="G6">
        <v>3609</v>
      </c>
      <c r="H6">
        <v>2283</v>
      </c>
      <c r="I6">
        <v>3669</v>
      </c>
      <c r="J6">
        <v>174</v>
      </c>
      <c r="K6">
        <v>322</v>
      </c>
      <c r="L6">
        <v>61</v>
      </c>
      <c r="M6">
        <v>2</v>
      </c>
      <c r="N6">
        <v>12</v>
      </c>
      <c r="P6">
        <v>9947</v>
      </c>
      <c r="Q6">
        <v>877536</v>
      </c>
      <c r="R6">
        <v>77.5</v>
      </c>
      <c r="S6">
        <v>6394.1</v>
      </c>
      <c r="T6">
        <v>78.099999999999994</v>
      </c>
      <c r="U6">
        <v>6110.6</v>
      </c>
      <c r="V6">
        <v>199.54300000000001</v>
      </c>
      <c r="W6" s="157">
        <f t="shared" si="0"/>
        <v>1.1335147503920067E-2</v>
      </c>
    </row>
    <row r="7" spans="1:24" x14ac:dyDescent="0.2">
      <c r="A7">
        <v>2021</v>
      </c>
      <c r="B7">
        <v>6</v>
      </c>
      <c r="C7" s="159">
        <v>1.4999999999999999E-2</v>
      </c>
      <c r="D7">
        <v>326.3</v>
      </c>
      <c r="E7">
        <v>88</v>
      </c>
      <c r="F7">
        <v>128</v>
      </c>
      <c r="G7">
        <v>2156</v>
      </c>
      <c r="H7">
        <v>1505</v>
      </c>
      <c r="I7">
        <v>2133</v>
      </c>
      <c r="J7">
        <v>113</v>
      </c>
      <c r="K7">
        <v>149</v>
      </c>
      <c r="N7">
        <v>15</v>
      </c>
      <c r="P7">
        <v>6042</v>
      </c>
      <c r="Q7">
        <v>505048</v>
      </c>
      <c r="R7">
        <v>64.599999999999994</v>
      </c>
      <c r="S7">
        <v>6816.8</v>
      </c>
      <c r="T7">
        <v>63.5</v>
      </c>
      <c r="U7">
        <v>6550.8</v>
      </c>
      <c r="V7">
        <v>88.510999999999996</v>
      </c>
      <c r="W7" s="157">
        <f t="shared" si="0"/>
        <v>1.1963219337567913E-2</v>
      </c>
    </row>
    <row r="8" spans="1:24" x14ac:dyDescent="0.2">
      <c r="A8">
        <v>2021</v>
      </c>
      <c r="B8">
        <v>7</v>
      </c>
      <c r="C8" s="159">
        <v>1.4999999999999999E-2</v>
      </c>
      <c r="D8">
        <v>196.3</v>
      </c>
      <c r="E8">
        <v>95</v>
      </c>
      <c r="F8">
        <v>124</v>
      </c>
      <c r="G8">
        <v>3239</v>
      </c>
      <c r="H8">
        <v>1807</v>
      </c>
      <c r="I8">
        <v>2881</v>
      </c>
      <c r="J8">
        <v>166</v>
      </c>
      <c r="K8">
        <v>269</v>
      </c>
      <c r="M8">
        <v>8</v>
      </c>
      <c r="N8">
        <v>53</v>
      </c>
      <c r="P8">
        <v>8388</v>
      </c>
      <c r="Q8">
        <v>825604</v>
      </c>
      <c r="R8">
        <v>184.5</v>
      </c>
      <c r="S8">
        <v>21764.5</v>
      </c>
      <c r="T8">
        <v>178.4</v>
      </c>
      <c r="U8">
        <v>20800.8</v>
      </c>
      <c r="V8">
        <v>109.69499999999999</v>
      </c>
      <c r="W8" s="157">
        <f t="shared" si="0"/>
        <v>1.0159834496925887E-2</v>
      </c>
    </row>
    <row r="9" spans="1:24" x14ac:dyDescent="0.2">
      <c r="A9">
        <v>2021</v>
      </c>
      <c r="B9">
        <v>8</v>
      </c>
      <c r="C9" s="159">
        <v>1.4999999999999999E-2</v>
      </c>
      <c r="D9">
        <v>309.7</v>
      </c>
      <c r="E9">
        <v>84</v>
      </c>
      <c r="F9">
        <v>131</v>
      </c>
      <c r="G9">
        <v>1295</v>
      </c>
      <c r="H9">
        <v>794</v>
      </c>
      <c r="I9">
        <v>1186</v>
      </c>
      <c r="J9">
        <v>78</v>
      </c>
      <c r="K9">
        <v>119</v>
      </c>
      <c r="L9">
        <v>8</v>
      </c>
      <c r="N9">
        <v>5</v>
      </c>
      <c r="P9">
        <v>3455</v>
      </c>
      <c r="Q9">
        <v>333607</v>
      </c>
      <c r="R9">
        <v>16.899999999999999</v>
      </c>
      <c r="S9">
        <v>1766.3</v>
      </c>
      <c r="T9">
        <v>24.2</v>
      </c>
      <c r="U9">
        <v>2286</v>
      </c>
      <c r="V9">
        <v>46.055999999999997</v>
      </c>
      <c r="W9" s="157">
        <f t="shared" si="0"/>
        <v>1.0356497315703808E-2</v>
      </c>
    </row>
    <row r="10" spans="1:24" x14ac:dyDescent="0.2">
      <c r="A10">
        <v>2021</v>
      </c>
      <c r="B10">
        <v>25</v>
      </c>
      <c r="C10" s="159">
        <v>0.02</v>
      </c>
      <c r="D10">
        <v>26.9</v>
      </c>
      <c r="E10">
        <v>245</v>
      </c>
      <c r="F10">
        <v>112</v>
      </c>
      <c r="G10">
        <v>491</v>
      </c>
      <c r="H10">
        <v>323</v>
      </c>
      <c r="I10">
        <v>527</v>
      </c>
      <c r="J10">
        <v>30</v>
      </c>
      <c r="K10">
        <v>53</v>
      </c>
      <c r="N10">
        <v>14</v>
      </c>
      <c r="P10">
        <v>1438</v>
      </c>
      <c r="Q10">
        <v>151518</v>
      </c>
      <c r="R10">
        <v>102.5</v>
      </c>
      <c r="S10">
        <v>12566.1</v>
      </c>
      <c r="T10">
        <v>85.2</v>
      </c>
      <c r="U10">
        <v>10237.1</v>
      </c>
      <c r="V10">
        <v>8.9049999999999994</v>
      </c>
      <c r="W10" s="157">
        <f t="shared" si="0"/>
        <v>9.4906215763143655E-3</v>
      </c>
    </row>
    <row r="11" spans="1:24" x14ac:dyDescent="0.2">
      <c r="A11">
        <v>2021</v>
      </c>
      <c r="B11">
        <v>26</v>
      </c>
      <c r="C11" s="159">
        <v>0.02</v>
      </c>
      <c r="D11">
        <v>9.5</v>
      </c>
      <c r="E11">
        <v>347</v>
      </c>
      <c r="F11">
        <v>113</v>
      </c>
      <c r="G11">
        <v>400</v>
      </c>
      <c r="H11">
        <v>383</v>
      </c>
      <c r="I11">
        <v>627</v>
      </c>
      <c r="J11">
        <v>4</v>
      </c>
      <c r="K11">
        <v>57</v>
      </c>
      <c r="N11">
        <v>20</v>
      </c>
      <c r="P11">
        <v>1491</v>
      </c>
      <c r="Q11">
        <v>156798</v>
      </c>
      <c r="R11">
        <v>414.4</v>
      </c>
      <c r="S11">
        <v>46015.8</v>
      </c>
      <c r="T11">
        <v>413.8</v>
      </c>
      <c r="U11">
        <v>45397.4</v>
      </c>
      <c r="V11">
        <v>6.1050000000000004</v>
      </c>
      <c r="W11" s="157">
        <f t="shared" si="0"/>
        <v>9.5090498603298511E-3</v>
      </c>
    </row>
    <row r="12" spans="1:24" x14ac:dyDescent="0.2">
      <c r="A12">
        <v>2021</v>
      </c>
      <c r="B12">
        <v>27</v>
      </c>
      <c r="C12" s="159">
        <v>0.02</v>
      </c>
      <c r="D12">
        <v>3.1</v>
      </c>
      <c r="E12">
        <v>313</v>
      </c>
      <c r="F12">
        <v>138</v>
      </c>
      <c r="G12">
        <v>6</v>
      </c>
      <c r="I12">
        <v>10</v>
      </c>
      <c r="P12">
        <v>16</v>
      </c>
      <c r="Q12">
        <v>16</v>
      </c>
      <c r="R12">
        <v>5.3</v>
      </c>
      <c r="S12">
        <v>5.3</v>
      </c>
      <c r="T12">
        <v>5.0999999999999996</v>
      </c>
      <c r="U12">
        <v>5.0999999999999996</v>
      </c>
      <c r="V12">
        <v>5.0999999999999997E-2</v>
      </c>
      <c r="W12" s="157">
        <f t="shared" si="0"/>
        <v>1</v>
      </c>
    </row>
    <row r="13" spans="1:24" x14ac:dyDescent="0.2">
      <c r="A13">
        <v>2021</v>
      </c>
      <c r="B13">
        <v>28</v>
      </c>
      <c r="C13" s="159">
        <v>0.02</v>
      </c>
      <c r="D13">
        <v>96.9</v>
      </c>
      <c r="E13">
        <v>179</v>
      </c>
      <c r="F13">
        <v>117</v>
      </c>
      <c r="G13">
        <v>762</v>
      </c>
      <c r="H13">
        <v>498</v>
      </c>
      <c r="I13">
        <v>846</v>
      </c>
      <c r="J13">
        <v>100</v>
      </c>
      <c r="K13">
        <v>53</v>
      </c>
      <c r="L13">
        <v>4</v>
      </c>
      <c r="N13">
        <v>22</v>
      </c>
      <c r="P13">
        <v>2263</v>
      </c>
      <c r="Q13">
        <v>307213</v>
      </c>
      <c r="R13">
        <v>62.7</v>
      </c>
      <c r="S13">
        <v>15765.8</v>
      </c>
      <c r="T13">
        <v>63.7</v>
      </c>
      <c r="U13">
        <v>16156.6</v>
      </c>
      <c r="V13">
        <v>19.064</v>
      </c>
      <c r="W13" s="157">
        <f t="shared" si="0"/>
        <v>7.3662247365834125E-3</v>
      </c>
    </row>
    <row r="14" spans="1:24" x14ac:dyDescent="0.2">
      <c r="A14">
        <v>2021</v>
      </c>
      <c r="B14">
        <v>30</v>
      </c>
      <c r="C14" s="159">
        <v>0.02</v>
      </c>
      <c r="D14">
        <v>108.2</v>
      </c>
      <c r="E14">
        <v>284</v>
      </c>
      <c r="F14">
        <v>141</v>
      </c>
      <c r="G14">
        <v>913</v>
      </c>
      <c r="H14">
        <v>559</v>
      </c>
      <c r="I14">
        <v>821</v>
      </c>
      <c r="J14">
        <v>64</v>
      </c>
      <c r="K14">
        <v>75</v>
      </c>
      <c r="L14">
        <v>8</v>
      </c>
      <c r="N14">
        <v>34</v>
      </c>
      <c r="P14">
        <v>2462</v>
      </c>
      <c r="Q14">
        <v>412582</v>
      </c>
      <c r="R14">
        <v>107.1</v>
      </c>
      <c r="S14">
        <v>32186.3</v>
      </c>
      <c r="T14">
        <v>107.3</v>
      </c>
      <c r="U14">
        <v>32012.3</v>
      </c>
      <c r="V14">
        <v>20.233000000000001</v>
      </c>
      <c r="W14" s="157">
        <f t="shared" si="0"/>
        <v>5.9672986218497169E-3</v>
      </c>
    </row>
    <row r="15" spans="1:24" x14ac:dyDescent="0.2">
      <c r="A15">
        <v>2021</v>
      </c>
      <c r="B15">
        <v>34</v>
      </c>
      <c r="C15" s="159">
        <v>0.02</v>
      </c>
      <c r="D15">
        <v>751.9</v>
      </c>
      <c r="E15">
        <v>18</v>
      </c>
      <c r="F15">
        <v>226</v>
      </c>
      <c r="G15">
        <v>162</v>
      </c>
      <c r="H15">
        <v>54</v>
      </c>
      <c r="I15">
        <v>112</v>
      </c>
      <c r="J15">
        <v>3</v>
      </c>
      <c r="K15">
        <v>1</v>
      </c>
      <c r="P15">
        <v>330</v>
      </c>
      <c r="Q15">
        <v>6054</v>
      </c>
      <c r="R15">
        <v>0.5</v>
      </c>
      <c r="S15">
        <v>9.9</v>
      </c>
      <c r="T15">
        <v>0.4</v>
      </c>
      <c r="U15">
        <v>9.1</v>
      </c>
      <c r="V15">
        <v>16.533999999999999</v>
      </c>
      <c r="W15" s="157">
        <f t="shared" si="0"/>
        <v>5.4509415262636272E-2</v>
      </c>
    </row>
    <row r="16" spans="1:24" x14ac:dyDescent="0.2">
      <c r="A16">
        <v>2021</v>
      </c>
      <c r="B16">
        <v>46</v>
      </c>
      <c r="C16" s="159">
        <v>0.02</v>
      </c>
      <c r="D16">
        <v>216.3</v>
      </c>
      <c r="E16">
        <v>69</v>
      </c>
      <c r="F16">
        <v>173</v>
      </c>
      <c r="G16">
        <v>197</v>
      </c>
      <c r="H16">
        <v>152</v>
      </c>
      <c r="I16">
        <v>248</v>
      </c>
      <c r="J16">
        <v>1</v>
      </c>
      <c r="K16">
        <v>9</v>
      </c>
      <c r="N16">
        <v>12</v>
      </c>
      <c r="P16">
        <v>619</v>
      </c>
      <c r="Q16">
        <v>29137</v>
      </c>
      <c r="R16">
        <v>4.8</v>
      </c>
      <c r="S16">
        <v>192.4</v>
      </c>
      <c r="T16">
        <v>4.2</v>
      </c>
      <c r="U16">
        <v>167.3</v>
      </c>
      <c r="V16">
        <v>8.6769999999999996</v>
      </c>
      <c r="W16" s="157">
        <f t="shared" si="0"/>
        <v>2.1244465799498919E-2</v>
      </c>
    </row>
    <row r="17" spans="1:23" x14ac:dyDescent="0.2">
      <c r="A17">
        <v>2021</v>
      </c>
      <c r="B17">
        <v>47</v>
      </c>
      <c r="C17" s="159">
        <v>0.02</v>
      </c>
      <c r="D17">
        <v>252.5</v>
      </c>
      <c r="E17">
        <v>75</v>
      </c>
      <c r="F17">
        <v>176</v>
      </c>
      <c r="G17">
        <v>282</v>
      </c>
      <c r="H17">
        <v>315</v>
      </c>
      <c r="I17">
        <v>214</v>
      </c>
      <c r="J17">
        <v>14</v>
      </c>
      <c r="K17">
        <v>6</v>
      </c>
      <c r="N17">
        <v>2</v>
      </c>
      <c r="P17">
        <v>833</v>
      </c>
      <c r="Q17">
        <v>37677</v>
      </c>
      <c r="R17">
        <v>3.3</v>
      </c>
      <c r="S17">
        <v>190.4</v>
      </c>
      <c r="T17">
        <v>3.3</v>
      </c>
      <c r="U17">
        <v>171.5</v>
      </c>
      <c r="V17">
        <v>11.244</v>
      </c>
      <c r="W17" s="157">
        <f t="shared" si="0"/>
        <v>2.2108978952676699E-2</v>
      </c>
    </row>
    <row r="18" spans="1:23" x14ac:dyDescent="0.2">
      <c r="A18">
        <v>2021</v>
      </c>
      <c r="B18">
        <v>48</v>
      </c>
      <c r="C18" s="159">
        <v>0.02</v>
      </c>
      <c r="D18">
        <v>216.5</v>
      </c>
      <c r="E18">
        <v>51</v>
      </c>
      <c r="F18">
        <v>143</v>
      </c>
      <c r="G18">
        <v>1008</v>
      </c>
      <c r="H18">
        <v>610</v>
      </c>
      <c r="I18">
        <v>927</v>
      </c>
      <c r="J18">
        <v>27</v>
      </c>
      <c r="K18">
        <v>49</v>
      </c>
      <c r="N18">
        <v>11</v>
      </c>
      <c r="P18">
        <v>2632</v>
      </c>
      <c r="Q18">
        <v>118459</v>
      </c>
      <c r="R18">
        <v>12.4</v>
      </c>
      <c r="S18">
        <v>558.79999999999995</v>
      </c>
      <c r="T18">
        <v>12.1</v>
      </c>
      <c r="U18">
        <v>532.29999999999995</v>
      </c>
      <c r="V18">
        <v>53.100999999999999</v>
      </c>
      <c r="W18" s="157">
        <f t="shared" si="0"/>
        <v>2.2218657932280367E-2</v>
      </c>
    </row>
    <row r="19" spans="1:23" x14ac:dyDescent="0.2">
      <c r="A19">
        <v>2021</v>
      </c>
      <c r="B19">
        <v>49</v>
      </c>
      <c r="C19" s="159">
        <v>0.02</v>
      </c>
      <c r="D19">
        <v>180.7</v>
      </c>
      <c r="E19">
        <v>92</v>
      </c>
      <c r="F19">
        <v>148</v>
      </c>
      <c r="G19">
        <v>1662</v>
      </c>
      <c r="H19">
        <v>1078</v>
      </c>
      <c r="I19">
        <v>1526</v>
      </c>
      <c r="J19">
        <v>102</v>
      </c>
      <c r="K19">
        <v>173</v>
      </c>
      <c r="L19">
        <v>5</v>
      </c>
      <c r="M19">
        <v>2</v>
      </c>
      <c r="N19">
        <v>31</v>
      </c>
      <c r="P19">
        <v>4521</v>
      </c>
      <c r="Q19">
        <v>393822</v>
      </c>
      <c r="R19">
        <v>27.4</v>
      </c>
      <c r="S19">
        <v>2196.3000000000002</v>
      </c>
      <c r="T19">
        <v>26.1</v>
      </c>
      <c r="U19">
        <v>2055.1999999999998</v>
      </c>
      <c r="V19">
        <v>49.514000000000003</v>
      </c>
      <c r="W19" s="157"/>
    </row>
    <row r="20" spans="1:23" x14ac:dyDescent="0.2">
      <c r="C20" s="159"/>
      <c r="W20" s="157"/>
    </row>
    <row r="21" spans="1:23" x14ac:dyDescent="0.2">
      <c r="C21" s="159"/>
      <c r="W21" s="157"/>
    </row>
    <row r="22" spans="1:23" x14ac:dyDescent="0.2">
      <c r="C22" s="159"/>
      <c r="W22" s="157"/>
    </row>
    <row r="23" spans="1:23" x14ac:dyDescent="0.2">
      <c r="C23" s="159"/>
      <c r="W23" s="157"/>
    </row>
    <row r="24" spans="1:23" x14ac:dyDescent="0.2">
      <c r="C24" s="159"/>
      <c r="W24" s="157"/>
    </row>
    <row r="25" spans="1:23" x14ac:dyDescent="0.2">
      <c r="C25" s="159"/>
      <c r="W25" s="157"/>
    </row>
    <row r="26" spans="1:23" x14ac:dyDescent="0.2">
      <c r="C26" s="159"/>
      <c r="W26" s="157"/>
    </row>
    <row r="27" spans="1:23" x14ac:dyDescent="0.2">
      <c r="C27" s="159"/>
      <c r="W27" s="157"/>
    </row>
    <row r="28" spans="1:23" x14ac:dyDescent="0.2">
      <c r="C28" s="159"/>
      <c r="W28" s="157"/>
    </row>
    <row r="29" spans="1:23" x14ac:dyDescent="0.2">
      <c r="C29" s="159"/>
      <c r="W29" s="157"/>
    </row>
    <row r="30" spans="1:23" x14ac:dyDescent="0.2">
      <c r="C30" s="159"/>
      <c r="W30" s="157"/>
    </row>
    <row r="31" spans="1:23" x14ac:dyDescent="0.2">
      <c r="C31" s="159"/>
      <c r="W31" s="157"/>
    </row>
    <row r="32" spans="1:23" x14ac:dyDescent="0.2">
      <c r="C32" s="159"/>
      <c r="W32" s="157"/>
    </row>
    <row r="33" spans="3:23" x14ac:dyDescent="0.2">
      <c r="C33" s="159"/>
      <c r="W33" s="157"/>
    </row>
    <row r="34" spans="3:23" x14ac:dyDescent="0.2">
      <c r="C34" s="159"/>
      <c r="W34" s="157"/>
    </row>
    <row r="35" spans="3:23" x14ac:dyDescent="0.2">
      <c r="C35" s="159"/>
      <c r="W35" s="157"/>
    </row>
    <row r="36" spans="3:23" x14ac:dyDescent="0.2">
      <c r="C36" s="159"/>
      <c r="W36" s="157"/>
    </row>
    <row r="37" spans="3:23" x14ac:dyDescent="0.2">
      <c r="C37" s="159"/>
      <c r="W37" s="157"/>
    </row>
    <row r="38" spans="3:23" x14ac:dyDescent="0.2">
      <c r="C38" s="159"/>
      <c r="W38" s="157"/>
    </row>
    <row r="39" spans="3:23" x14ac:dyDescent="0.2">
      <c r="C39" s="159"/>
      <c r="W39" s="157"/>
    </row>
    <row r="40" spans="3:23" x14ac:dyDescent="0.2">
      <c r="C40" s="159"/>
      <c r="W40" s="157"/>
    </row>
    <row r="41" spans="3:23" x14ac:dyDescent="0.2">
      <c r="C41" s="159"/>
      <c r="W41" s="157"/>
    </row>
    <row r="42" spans="3:23" x14ac:dyDescent="0.2">
      <c r="C42" s="159"/>
      <c r="W42" s="157"/>
    </row>
    <row r="43" spans="3:23" x14ac:dyDescent="0.2">
      <c r="C43" s="159"/>
      <c r="W43" s="157"/>
    </row>
    <row r="44" spans="3:23" x14ac:dyDescent="0.2">
      <c r="C44" s="159"/>
      <c r="W44" s="157"/>
    </row>
    <row r="45" spans="3:23" x14ac:dyDescent="0.2">
      <c r="C45" s="159"/>
      <c r="W45" s="157"/>
    </row>
    <row r="46" spans="3:23" x14ac:dyDescent="0.2">
      <c r="C46" s="159"/>
      <c r="W46" s="157"/>
    </row>
    <row r="47" spans="3:23" x14ac:dyDescent="0.2">
      <c r="C47" s="159"/>
      <c r="W47" s="157"/>
    </row>
    <row r="48" spans="3:23" x14ac:dyDescent="0.2">
      <c r="C48" s="159"/>
      <c r="W48" s="157"/>
    </row>
    <row r="49" spans="3:23" x14ac:dyDescent="0.2">
      <c r="C49" s="159"/>
      <c r="W49" s="157"/>
    </row>
    <row r="50" spans="3:23" x14ac:dyDescent="0.2">
      <c r="C50" s="159"/>
      <c r="W50" s="157"/>
    </row>
    <row r="51" spans="3:23" x14ac:dyDescent="0.2">
      <c r="C51" s="159"/>
      <c r="W51" s="157"/>
    </row>
    <row r="52" spans="3:23" x14ac:dyDescent="0.2">
      <c r="C52" s="159"/>
      <c r="W52" s="157"/>
    </row>
    <row r="53" spans="3:23" x14ac:dyDescent="0.2">
      <c r="C53" s="159"/>
      <c r="W53" s="157" t="str">
        <f t="shared" ref="W53:W86" si="1">IFERROR(P53/Q53,"")</f>
        <v/>
      </c>
    </row>
    <row r="54" spans="3:23" x14ac:dyDescent="0.2">
      <c r="C54" s="159"/>
      <c r="W54" s="157" t="str">
        <f t="shared" si="1"/>
        <v/>
      </c>
    </row>
    <row r="55" spans="3:23" x14ac:dyDescent="0.2">
      <c r="C55" s="159"/>
      <c r="W55" s="157" t="str">
        <f t="shared" si="1"/>
        <v/>
      </c>
    </row>
    <row r="56" spans="3:23" x14ac:dyDescent="0.2">
      <c r="C56" s="159"/>
      <c r="W56" s="157" t="str">
        <f t="shared" si="1"/>
        <v/>
      </c>
    </row>
    <row r="57" spans="3:23" x14ac:dyDescent="0.2">
      <c r="C57" s="159"/>
      <c r="W57" s="157" t="str">
        <f t="shared" si="1"/>
        <v/>
      </c>
    </row>
    <row r="58" spans="3:23" x14ac:dyDescent="0.2">
      <c r="C58" s="159"/>
      <c r="W58" s="157" t="str">
        <f t="shared" si="1"/>
        <v/>
      </c>
    </row>
    <row r="59" spans="3:23" x14ac:dyDescent="0.2">
      <c r="C59" s="159"/>
      <c r="W59" s="157" t="str">
        <f t="shared" si="1"/>
        <v/>
      </c>
    </row>
    <row r="60" spans="3:23" x14ac:dyDescent="0.2">
      <c r="C60" s="159"/>
      <c r="W60" s="157" t="str">
        <f t="shared" si="1"/>
        <v/>
      </c>
    </row>
    <row r="61" spans="3:23" x14ac:dyDescent="0.2">
      <c r="C61" s="159"/>
      <c r="W61" s="157" t="str">
        <f t="shared" si="1"/>
        <v/>
      </c>
    </row>
    <row r="62" spans="3:23" x14ac:dyDescent="0.2">
      <c r="C62" s="159"/>
      <c r="W62" s="157" t="str">
        <f t="shared" si="1"/>
        <v/>
      </c>
    </row>
    <row r="63" spans="3:23" x14ac:dyDescent="0.2">
      <c r="C63" s="159"/>
      <c r="W63" s="157" t="str">
        <f t="shared" si="1"/>
        <v/>
      </c>
    </row>
    <row r="64" spans="3:23" x14ac:dyDescent="0.2">
      <c r="C64" s="159"/>
      <c r="W64" s="157" t="str">
        <f t="shared" si="1"/>
        <v/>
      </c>
    </row>
    <row r="65" spans="3:23" x14ac:dyDescent="0.2">
      <c r="C65" s="159"/>
      <c r="W65" s="157" t="str">
        <f t="shared" si="1"/>
        <v/>
      </c>
    </row>
    <row r="66" spans="3:23" x14ac:dyDescent="0.2">
      <c r="C66" s="159"/>
      <c r="W66" s="157" t="str">
        <f t="shared" si="1"/>
        <v/>
      </c>
    </row>
    <row r="67" spans="3:23" x14ac:dyDescent="0.2">
      <c r="C67" s="159"/>
      <c r="W67" s="157" t="str">
        <f t="shared" si="1"/>
        <v/>
      </c>
    </row>
    <row r="68" spans="3:23" x14ac:dyDescent="0.2">
      <c r="C68" s="159"/>
      <c r="W68" s="157" t="str">
        <f t="shared" si="1"/>
        <v/>
      </c>
    </row>
    <row r="69" spans="3:23" x14ac:dyDescent="0.2">
      <c r="C69" s="159"/>
      <c r="W69" s="157" t="str">
        <f t="shared" si="1"/>
        <v/>
      </c>
    </row>
    <row r="70" spans="3:23" x14ac:dyDescent="0.2">
      <c r="C70" s="159"/>
      <c r="W70" s="157" t="str">
        <f t="shared" si="1"/>
        <v/>
      </c>
    </row>
    <row r="71" spans="3:23" x14ac:dyDescent="0.2">
      <c r="C71" s="159"/>
      <c r="W71" s="157" t="str">
        <f t="shared" si="1"/>
        <v/>
      </c>
    </row>
    <row r="72" spans="3:23" x14ac:dyDescent="0.2">
      <c r="C72" s="159"/>
      <c r="W72" s="157" t="str">
        <f t="shared" si="1"/>
        <v/>
      </c>
    </row>
    <row r="73" spans="3:23" x14ac:dyDescent="0.2">
      <c r="C73" s="159"/>
      <c r="W73" s="157" t="str">
        <f t="shared" si="1"/>
        <v/>
      </c>
    </row>
    <row r="74" spans="3:23" x14ac:dyDescent="0.2">
      <c r="C74" s="159"/>
      <c r="W74" s="157" t="str">
        <f t="shared" si="1"/>
        <v/>
      </c>
    </row>
    <row r="75" spans="3:23" x14ac:dyDescent="0.2">
      <c r="C75" s="159"/>
      <c r="W75" s="157" t="str">
        <f t="shared" si="1"/>
        <v/>
      </c>
    </row>
    <row r="76" spans="3:23" x14ac:dyDescent="0.2">
      <c r="C76" s="159"/>
      <c r="W76" s="157" t="str">
        <f t="shared" si="1"/>
        <v/>
      </c>
    </row>
    <row r="77" spans="3:23" x14ac:dyDescent="0.2">
      <c r="C77" s="159"/>
      <c r="W77" s="157" t="str">
        <f t="shared" si="1"/>
        <v/>
      </c>
    </row>
    <row r="78" spans="3:23" x14ac:dyDescent="0.2">
      <c r="C78" s="159"/>
      <c r="W78" s="157" t="str">
        <f t="shared" si="1"/>
        <v/>
      </c>
    </row>
    <row r="79" spans="3:23" x14ac:dyDescent="0.2">
      <c r="C79" s="159"/>
      <c r="W79" s="157" t="str">
        <f t="shared" si="1"/>
        <v/>
      </c>
    </row>
    <row r="80" spans="3:23" x14ac:dyDescent="0.2">
      <c r="C80" s="159"/>
      <c r="W80" s="157" t="str">
        <f t="shared" si="1"/>
        <v/>
      </c>
    </row>
    <row r="81" spans="3:23" x14ac:dyDescent="0.2">
      <c r="C81" s="159"/>
      <c r="W81" s="157" t="str">
        <f t="shared" si="1"/>
        <v/>
      </c>
    </row>
    <row r="82" spans="3:23" x14ac:dyDescent="0.2">
      <c r="C82" s="159"/>
      <c r="W82" s="157" t="str">
        <f t="shared" si="1"/>
        <v/>
      </c>
    </row>
    <row r="83" spans="3:23" x14ac:dyDescent="0.2">
      <c r="C83" s="159"/>
      <c r="W83" s="157" t="str">
        <f t="shared" si="1"/>
        <v/>
      </c>
    </row>
    <row r="84" spans="3:23" x14ac:dyDescent="0.2">
      <c r="C84" s="22"/>
      <c r="W84" s="157" t="str">
        <f t="shared" si="1"/>
        <v/>
      </c>
    </row>
    <row r="85" spans="3:23" x14ac:dyDescent="0.2">
      <c r="C85" s="22"/>
      <c r="W85" s="157" t="str">
        <f t="shared" si="1"/>
        <v/>
      </c>
    </row>
    <row r="86" spans="3:23" x14ac:dyDescent="0.2">
      <c r="C86" s="22"/>
      <c r="W86" s="157" t="str">
        <f t="shared" si="1"/>
        <v/>
      </c>
    </row>
    <row r="87" spans="3:23" x14ac:dyDescent="0.2">
      <c r="C87" s="22"/>
    </row>
    <row r="88" spans="3:23" x14ac:dyDescent="0.2">
      <c r="C88" s="22"/>
    </row>
    <row r="89" spans="3:23" x14ac:dyDescent="0.2">
      <c r="C89" s="22"/>
    </row>
    <row r="90" spans="3:23" x14ac:dyDescent="0.2">
      <c r="C90" s="22"/>
    </row>
    <row r="91" spans="3:23" x14ac:dyDescent="0.2">
      <c r="C91" s="22"/>
    </row>
    <row r="92" spans="3:23" x14ac:dyDescent="0.2">
      <c r="C92" s="22"/>
    </row>
    <row r="93" spans="3:23" x14ac:dyDescent="0.2">
      <c r="C93" s="22"/>
    </row>
    <row r="94" spans="3:23" x14ac:dyDescent="0.2">
      <c r="C94" s="22"/>
    </row>
    <row r="95" spans="3:23" x14ac:dyDescent="0.2">
      <c r="C95" s="22"/>
    </row>
    <row r="96" spans="3:23" x14ac:dyDescent="0.2">
      <c r="C96" s="22"/>
    </row>
    <row r="97" spans="3:3" x14ac:dyDescent="0.2">
      <c r="C97" s="22"/>
    </row>
    <row r="98" spans="3:3" x14ac:dyDescent="0.2">
      <c r="C98" s="22"/>
    </row>
    <row r="99" spans="3:3" x14ac:dyDescent="0.2">
      <c r="C99" s="22"/>
    </row>
    <row r="100" spans="3:3" x14ac:dyDescent="0.2">
      <c r="C100" s="22"/>
    </row>
    <row r="101" spans="3:3" x14ac:dyDescent="0.2">
      <c r="C101" s="22"/>
    </row>
    <row r="102" spans="3:3" x14ac:dyDescent="0.2">
      <c r="C102" s="22"/>
    </row>
    <row r="103" spans="3:3" x14ac:dyDescent="0.2">
      <c r="C103" s="22"/>
    </row>
    <row r="104" spans="3:3" x14ac:dyDescent="0.2">
      <c r="C104" s="22"/>
    </row>
    <row r="105" spans="3:3" x14ac:dyDescent="0.2">
      <c r="C105" s="22"/>
    </row>
    <row r="106" spans="3:3" x14ac:dyDescent="0.2">
      <c r="C106" s="22"/>
    </row>
    <row r="107" spans="3:3" x14ac:dyDescent="0.2">
      <c r="C107" s="22"/>
    </row>
    <row r="108" spans="3:3" x14ac:dyDescent="0.2">
      <c r="C108" s="22"/>
    </row>
    <row r="109" spans="3:3" x14ac:dyDescent="0.2">
      <c r="C109" s="22"/>
    </row>
    <row r="110" spans="3:3" x14ac:dyDescent="0.2">
      <c r="C110" s="22"/>
    </row>
    <row r="111" spans="3:3" x14ac:dyDescent="0.2">
      <c r="C111" s="22"/>
    </row>
    <row r="112" spans="3:3" x14ac:dyDescent="0.2">
      <c r="C112" s="22"/>
    </row>
    <row r="113" spans="3:3" x14ac:dyDescent="0.2">
      <c r="C113" s="22"/>
    </row>
    <row r="114" spans="3:3" x14ac:dyDescent="0.2">
      <c r="C114" s="22"/>
    </row>
    <row r="115" spans="3:3" x14ac:dyDescent="0.2">
      <c r="C115" s="22"/>
    </row>
    <row r="116" spans="3:3" x14ac:dyDescent="0.2">
      <c r="C116" s="22"/>
    </row>
    <row r="117" spans="3:3" x14ac:dyDescent="0.2">
      <c r="C117" s="22"/>
    </row>
    <row r="118" spans="3:3" x14ac:dyDescent="0.2">
      <c r="C118" s="22"/>
    </row>
    <row r="119" spans="3:3" x14ac:dyDescent="0.2">
      <c r="C119" s="22"/>
    </row>
    <row r="120" spans="3:3" x14ac:dyDescent="0.2">
      <c r="C120" s="22"/>
    </row>
    <row r="121" spans="3:3" x14ac:dyDescent="0.2">
      <c r="C121" s="22"/>
    </row>
    <row r="122" spans="3:3" x14ac:dyDescent="0.2">
      <c r="C122" s="22"/>
    </row>
    <row r="123" spans="3:3" x14ac:dyDescent="0.2">
      <c r="C123" s="22"/>
    </row>
    <row r="124" spans="3:3" x14ac:dyDescent="0.2">
      <c r="C124" s="22"/>
    </row>
    <row r="125" spans="3:3" x14ac:dyDescent="0.2">
      <c r="C125" s="22"/>
    </row>
    <row r="126" spans="3:3" x14ac:dyDescent="0.2">
      <c r="C126" s="22"/>
    </row>
    <row r="127" spans="3:3" x14ac:dyDescent="0.2">
      <c r="C127" s="22"/>
    </row>
    <row r="128" spans="3:3" x14ac:dyDescent="0.2">
      <c r="C128" s="22"/>
    </row>
    <row r="129" spans="3:3" x14ac:dyDescent="0.2">
      <c r="C129" s="22"/>
    </row>
    <row r="130" spans="3:3" x14ac:dyDescent="0.2">
      <c r="C130" s="22"/>
    </row>
    <row r="131" spans="3:3" x14ac:dyDescent="0.2">
      <c r="C131" s="22"/>
    </row>
    <row r="132" spans="3:3" x14ac:dyDescent="0.2">
      <c r="C132" s="22"/>
    </row>
    <row r="133" spans="3:3" x14ac:dyDescent="0.2">
      <c r="C133" s="22"/>
    </row>
    <row r="134" spans="3:3" x14ac:dyDescent="0.2">
      <c r="C134" s="22"/>
    </row>
    <row r="135" spans="3:3" x14ac:dyDescent="0.2">
      <c r="C135" s="22"/>
    </row>
    <row r="136" spans="3:3" x14ac:dyDescent="0.2">
      <c r="C136" s="22"/>
    </row>
    <row r="137" spans="3:3" x14ac:dyDescent="0.2">
      <c r="C137" s="22"/>
    </row>
    <row r="138" spans="3:3" x14ac:dyDescent="0.2">
      <c r="C138" s="22"/>
    </row>
    <row r="139" spans="3:3" x14ac:dyDescent="0.2">
      <c r="C139" s="22"/>
    </row>
    <row r="140" spans="3:3" x14ac:dyDescent="0.2">
      <c r="C140" s="22"/>
    </row>
    <row r="141" spans="3:3" x14ac:dyDescent="0.2">
      <c r="C141" s="22"/>
    </row>
    <row r="142" spans="3:3" x14ac:dyDescent="0.2">
      <c r="C142" s="22"/>
    </row>
    <row r="143" spans="3:3" x14ac:dyDescent="0.2">
      <c r="C143" s="22"/>
    </row>
    <row r="144" spans="3:3" x14ac:dyDescent="0.2">
      <c r="C144" s="22"/>
    </row>
    <row r="145" spans="3:3" x14ac:dyDescent="0.2">
      <c r="C145" s="22"/>
    </row>
    <row r="146" spans="3:3" x14ac:dyDescent="0.2">
      <c r="C146" s="22"/>
    </row>
    <row r="147" spans="3:3" x14ac:dyDescent="0.2">
      <c r="C147" s="22"/>
    </row>
    <row r="148" spans="3:3" x14ac:dyDescent="0.2">
      <c r="C148" s="22"/>
    </row>
    <row r="149" spans="3:3" x14ac:dyDescent="0.2">
      <c r="C149" s="22"/>
    </row>
    <row r="150" spans="3:3" x14ac:dyDescent="0.2">
      <c r="C150" s="22"/>
    </row>
    <row r="151" spans="3:3" x14ac:dyDescent="0.2">
      <c r="C151" s="22"/>
    </row>
    <row r="152" spans="3:3" x14ac:dyDescent="0.2">
      <c r="C152" s="22"/>
    </row>
    <row r="153" spans="3:3" x14ac:dyDescent="0.2">
      <c r="C153" s="22"/>
    </row>
    <row r="154" spans="3:3" x14ac:dyDescent="0.2">
      <c r="C154" s="22"/>
    </row>
    <row r="155" spans="3:3" x14ac:dyDescent="0.2">
      <c r="C155" s="22"/>
    </row>
    <row r="156" spans="3:3" x14ac:dyDescent="0.2">
      <c r="C156" s="22"/>
    </row>
    <row r="157" spans="3:3" x14ac:dyDescent="0.2">
      <c r="C157" s="22"/>
    </row>
    <row r="158" spans="3:3" x14ac:dyDescent="0.2">
      <c r="C158" s="22"/>
    </row>
    <row r="159" spans="3:3" x14ac:dyDescent="0.2">
      <c r="C159" s="22"/>
    </row>
    <row r="160" spans="3:3" x14ac:dyDescent="0.2">
      <c r="C160" s="22"/>
    </row>
    <row r="161" spans="3:3" x14ac:dyDescent="0.2">
      <c r="C161" s="22"/>
    </row>
    <row r="162" spans="3:3" x14ac:dyDescent="0.2">
      <c r="C162" s="22"/>
    </row>
    <row r="163" spans="3:3" x14ac:dyDescent="0.2">
      <c r="C163" s="22"/>
    </row>
    <row r="164" spans="3:3" x14ac:dyDescent="0.2">
      <c r="C164" s="22"/>
    </row>
    <row r="165" spans="3:3" x14ac:dyDescent="0.2">
      <c r="C165" s="22"/>
    </row>
    <row r="166" spans="3:3" x14ac:dyDescent="0.2">
      <c r="C166" s="22"/>
    </row>
    <row r="167" spans="3:3" x14ac:dyDescent="0.2">
      <c r="C167" s="22"/>
    </row>
    <row r="168" spans="3:3" x14ac:dyDescent="0.2">
      <c r="C168" s="22"/>
    </row>
    <row r="169" spans="3:3" x14ac:dyDescent="0.2">
      <c r="C169" s="22"/>
    </row>
    <row r="170" spans="3:3" x14ac:dyDescent="0.2">
      <c r="C170" s="22"/>
    </row>
    <row r="171" spans="3:3" x14ac:dyDescent="0.2">
      <c r="C171" s="22"/>
    </row>
    <row r="172" spans="3:3" x14ac:dyDescent="0.2">
      <c r="C172" s="22"/>
    </row>
    <row r="173" spans="3:3" x14ac:dyDescent="0.2">
      <c r="C173" s="22"/>
    </row>
    <row r="174" spans="3:3" x14ac:dyDescent="0.2">
      <c r="C174" s="22"/>
    </row>
    <row r="175" spans="3:3" x14ac:dyDescent="0.2">
      <c r="C175" s="22"/>
    </row>
    <row r="176" spans="3:3" x14ac:dyDescent="0.2">
      <c r="C176" s="22"/>
    </row>
    <row r="177" spans="3:3" x14ac:dyDescent="0.2">
      <c r="C177" s="22"/>
    </row>
    <row r="178" spans="3:3" x14ac:dyDescent="0.2">
      <c r="C178" s="22"/>
    </row>
    <row r="179" spans="3:3" x14ac:dyDescent="0.2">
      <c r="C179" s="22"/>
    </row>
    <row r="180" spans="3:3" x14ac:dyDescent="0.2">
      <c r="C180" s="22"/>
    </row>
    <row r="181" spans="3:3" x14ac:dyDescent="0.2">
      <c r="C181" s="22"/>
    </row>
    <row r="182" spans="3:3" x14ac:dyDescent="0.2">
      <c r="C182" s="22"/>
    </row>
    <row r="183" spans="3:3" x14ac:dyDescent="0.2">
      <c r="C183" s="22"/>
    </row>
    <row r="184" spans="3:3" x14ac:dyDescent="0.2">
      <c r="C184" s="22"/>
    </row>
    <row r="185" spans="3:3" x14ac:dyDescent="0.2">
      <c r="C185" s="22"/>
    </row>
    <row r="186" spans="3:3" x14ac:dyDescent="0.2">
      <c r="C186" s="22"/>
    </row>
    <row r="187" spans="3:3" x14ac:dyDescent="0.2">
      <c r="C187" s="22"/>
    </row>
    <row r="188" spans="3:3" x14ac:dyDescent="0.2">
      <c r="C188" s="22"/>
    </row>
    <row r="189" spans="3:3" x14ac:dyDescent="0.2">
      <c r="C189" s="22"/>
    </row>
    <row r="190" spans="3:3" x14ac:dyDescent="0.2">
      <c r="C190" s="22"/>
    </row>
    <row r="191" spans="3:3" x14ac:dyDescent="0.2">
      <c r="C191" s="22"/>
    </row>
    <row r="192" spans="3:3" x14ac:dyDescent="0.2">
      <c r="C192" s="22"/>
    </row>
    <row r="193" spans="3:3" x14ac:dyDescent="0.2">
      <c r="C193" s="22"/>
    </row>
    <row r="194" spans="3:3" x14ac:dyDescent="0.2">
      <c r="C194" s="22"/>
    </row>
    <row r="195" spans="3:3" x14ac:dyDescent="0.2">
      <c r="C195" s="22"/>
    </row>
    <row r="196" spans="3:3" x14ac:dyDescent="0.2">
      <c r="C196" s="22"/>
    </row>
    <row r="197" spans="3:3" x14ac:dyDescent="0.2">
      <c r="C197" s="22"/>
    </row>
    <row r="198" spans="3:3" x14ac:dyDescent="0.2">
      <c r="C198" s="22"/>
    </row>
    <row r="199" spans="3:3" x14ac:dyDescent="0.2">
      <c r="C199" s="22"/>
    </row>
    <row r="200" spans="3:3" x14ac:dyDescent="0.2">
      <c r="C200" s="22"/>
    </row>
    <row r="201" spans="3:3" x14ac:dyDescent="0.2">
      <c r="C201" s="22"/>
    </row>
    <row r="202" spans="3:3" x14ac:dyDescent="0.2">
      <c r="C202" s="22"/>
    </row>
    <row r="203" spans="3:3" x14ac:dyDescent="0.2">
      <c r="C203" s="22"/>
    </row>
    <row r="204" spans="3:3" x14ac:dyDescent="0.2">
      <c r="C204" s="22"/>
    </row>
    <row r="205" spans="3:3" x14ac:dyDescent="0.2">
      <c r="C205" s="22"/>
    </row>
    <row r="206" spans="3:3" x14ac:dyDescent="0.2">
      <c r="C206" s="22"/>
    </row>
    <row r="207" spans="3:3" x14ac:dyDescent="0.2">
      <c r="C207" s="22"/>
    </row>
    <row r="208" spans="3:3" x14ac:dyDescent="0.2">
      <c r="C208" s="22"/>
    </row>
    <row r="209" spans="3:3" x14ac:dyDescent="0.2">
      <c r="C209" s="22"/>
    </row>
    <row r="210" spans="3:3" x14ac:dyDescent="0.2">
      <c r="C210" s="22"/>
    </row>
    <row r="211" spans="3:3" x14ac:dyDescent="0.2">
      <c r="C211" s="22"/>
    </row>
    <row r="212" spans="3:3" x14ac:dyDescent="0.2">
      <c r="C212" s="22"/>
    </row>
    <row r="213" spans="3:3" x14ac:dyDescent="0.2">
      <c r="C213" s="22"/>
    </row>
    <row r="214" spans="3:3" x14ac:dyDescent="0.2">
      <c r="C214" s="22"/>
    </row>
    <row r="215" spans="3:3" x14ac:dyDescent="0.2">
      <c r="C215" s="22"/>
    </row>
    <row r="216" spans="3:3" x14ac:dyDescent="0.2">
      <c r="C216" s="22"/>
    </row>
    <row r="217" spans="3:3" x14ac:dyDescent="0.2">
      <c r="C217" s="22"/>
    </row>
    <row r="218" spans="3:3" x14ac:dyDescent="0.2">
      <c r="C218" s="22"/>
    </row>
    <row r="219" spans="3:3" x14ac:dyDescent="0.2">
      <c r="C219" s="22"/>
    </row>
    <row r="220" spans="3:3" x14ac:dyDescent="0.2">
      <c r="C220" s="22"/>
    </row>
    <row r="221" spans="3:3" x14ac:dyDescent="0.2">
      <c r="C221" s="22"/>
    </row>
    <row r="222" spans="3:3" x14ac:dyDescent="0.2">
      <c r="C222" s="22"/>
    </row>
    <row r="223" spans="3:3" x14ac:dyDescent="0.2">
      <c r="C223" s="22"/>
    </row>
    <row r="224" spans="3:3" x14ac:dyDescent="0.2">
      <c r="C224" s="22"/>
    </row>
    <row r="225" spans="3:3" x14ac:dyDescent="0.2">
      <c r="C225" s="22"/>
    </row>
    <row r="226" spans="3:3" x14ac:dyDescent="0.2">
      <c r="C226" s="22"/>
    </row>
    <row r="227" spans="3:3" x14ac:dyDescent="0.2">
      <c r="C227" s="22"/>
    </row>
    <row r="228" spans="3:3" x14ac:dyDescent="0.2">
      <c r="C228" s="22"/>
    </row>
    <row r="229" spans="3:3" x14ac:dyDescent="0.2">
      <c r="C229" s="22"/>
    </row>
    <row r="230" spans="3:3" x14ac:dyDescent="0.2">
      <c r="C230" s="22"/>
    </row>
    <row r="231" spans="3:3" x14ac:dyDescent="0.2">
      <c r="C231" s="22"/>
    </row>
    <row r="232" spans="3:3" x14ac:dyDescent="0.2">
      <c r="C232" s="22"/>
    </row>
    <row r="233" spans="3:3" x14ac:dyDescent="0.2">
      <c r="C233" s="22"/>
    </row>
    <row r="234" spans="3:3" x14ac:dyDescent="0.2">
      <c r="C234" s="22"/>
    </row>
    <row r="235" spans="3:3" x14ac:dyDescent="0.2">
      <c r="C235" s="22"/>
    </row>
    <row r="236" spans="3:3" x14ac:dyDescent="0.2">
      <c r="C236" s="22"/>
    </row>
    <row r="237" spans="3:3" x14ac:dyDescent="0.2">
      <c r="C237" s="22"/>
    </row>
    <row r="238" spans="3:3" x14ac:dyDescent="0.2">
      <c r="C238" s="22"/>
    </row>
    <row r="239" spans="3:3" x14ac:dyDescent="0.2">
      <c r="C239" s="22"/>
    </row>
    <row r="240" spans="3:3" x14ac:dyDescent="0.2">
      <c r="C240" s="22"/>
    </row>
    <row r="241" spans="3:3" x14ac:dyDescent="0.2">
      <c r="C241" s="22"/>
    </row>
    <row r="242" spans="3:3" x14ac:dyDescent="0.2">
      <c r="C242" s="22"/>
    </row>
    <row r="243" spans="3:3" x14ac:dyDescent="0.2">
      <c r="C243" s="22"/>
    </row>
    <row r="244" spans="3:3" x14ac:dyDescent="0.2">
      <c r="C244" s="22"/>
    </row>
    <row r="245" spans="3:3" x14ac:dyDescent="0.2">
      <c r="C245" s="22"/>
    </row>
    <row r="246" spans="3:3" x14ac:dyDescent="0.2">
      <c r="C246" s="22"/>
    </row>
    <row r="247" spans="3:3" x14ac:dyDescent="0.2">
      <c r="C247" s="22"/>
    </row>
    <row r="248" spans="3:3" x14ac:dyDescent="0.2">
      <c r="C248" s="22"/>
    </row>
    <row r="249" spans="3:3" x14ac:dyDescent="0.2">
      <c r="C249" s="22"/>
    </row>
    <row r="250" spans="3:3" x14ac:dyDescent="0.2">
      <c r="C250" s="22"/>
    </row>
    <row r="251" spans="3:3" x14ac:dyDescent="0.2">
      <c r="C251" s="22"/>
    </row>
    <row r="252" spans="3:3" x14ac:dyDescent="0.2">
      <c r="C252" s="22"/>
    </row>
    <row r="253" spans="3:3" x14ac:dyDescent="0.2">
      <c r="C253" s="22"/>
    </row>
    <row r="254" spans="3:3" x14ac:dyDescent="0.2">
      <c r="C254" s="22"/>
    </row>
    <row r="255" spans="3:3" x14ac:dyDescent="0.2">
      <c r="C255" s="22"/>
    </row>
    <row r="256" spans="3:3" x14ac:dyDescent="0.2">
      <c r="C256" s="22"/>
    </row>
    <row r="257" spans="3:3" x14ac:dyDescent="0.2">
      <c r="C257" s="22"/>
    </row>
    <row r="258" spans="3:3" x14ac:dyDescent="0.2">
      <c r="C258" s="22"/>
    </row>
    <row r="259" spans="3:3" x14ac:dyDescent="0.2">
      <c r="C259" s="22"/>
    </row>
    <row r="260" spans="3:3" x14ac:dyDescent="0.2">
      <c r="C260" s="22"/>
    </row>
    <row r="261" spans="3:3" x14ac:dyDescent="0.2">
      <c r="C261" s="22"/>
    </row>
    <row r="262" spans="3:3" x14ac:dyDescent="0.2">
      <c r="C262" s="22"/>
    </row>
    <row r="263" spans="3:3" x14ac:dyDescent="0.2">
      <c r="C263" s="22"/>
    </row>
    <row r="264" spans="3:3" x14ac:dyDescent="0.2">
      <c r="C264" s="22"/>
    </row>
    <row r="265" spans="3:3" x14ac:dyDescent="0.2">
      <c r="C265" s="22"/>
    </row>
    <row r="266" spans="3:3" x14ac:dyDescent="0.2">
      <c r="C266" s="22"/>
    </row>
    <row r="267" spans="3:3" x14ac:dyDescent="0.2">
      <c r="C267" s="22"/>
    </row>
    <row r="268" spans="3:3" x14ac:dyDescent="0.2">
      <c r="C268" s="22"/>
    </row>
    <row r="269" spans="3:3" x14ac:dyDescent="0.2">
      <c r="C269" s="22"/>
    </row>
    <row r="270" spans="3:3" x14ac:dyDescent="0.2">
      <c r="C270" s="22"/>
    </row>
    <row r="271" spans="3:3" x14ac:dyDescent="0.2">
      <c r="C271" s="22"/>
    </row>
    <row r="272" spans="3:3" x14ac:dyDescent="0.2">
      <c r="C272" s="22"/>
    </row>
    <row r="273" spans="3:3" x14ac:dyDescent="0.2">
      <c r="C273" s="22"/>
    </row>
    <row r="274" spans="3:3" x14ac:dyDescent="0.2">
      <c r="C274" s="22"/>
    </row>
    <row r="275" spans="3:3" x14ac:dyDescent="0.2">
      <c r="C275" s="22"/>
    </row>
    <row r="276" spans="3:3" x14ac:dyDescent="0.2">
      <c r="C276" s="22"/>
    </row>
    <row r="277" spans="3:3" x14ac:dyDescent="0.2">
      <c r="C277" s="22"/>
    </row>
    <row r="278" spans="3:3" x14ac:dyDescent="0.2">
      <c r="C278" s="22"/>
    </row>
    <row r="279" spans="3:3" x14ac:dyDescent="0.2">
      <c r="C279" s="22"/>
    </row>
    <row r="280" spans="3:3" x14ac:dyDescent="0.2">
      <c r="C280" s="22"/>
    </row>
    <row r="281" spans="3:3" x14ac:dyDescent="0.2">
      <c r="C281" s="22"/>
    </row>
    <row r="282" spans="3:3" x14ac:dyDescent="0.2">
      <c r="C282" s="22"/>
    </row>
    <row r="283" spans="3:3" x14ac:dyDescent="0.2">
      <c r="C283" s="22"/>
    </row>
    <row r="284" spans="3:3" x14ac:dyDescent="0.2">
      <c r="C284" s="22"/>
    </row>
    <row r="285" spans="3:3" x14ac:dyDescent="0.2">
      <c r="C285" s="22"/>
    </row>
    <row r="286" spans="3:3" x14ac:dyDescent="0.2">
      <c r="C286" s="22"/>
    </row>
    <row r="287" spans="3:3" x14ac:dyDescent="0.2">
      <c r="C287" s="22"/>
    </row>
    <row r="288" spans="3:3" x14ac:dyDescent="0.2">
      <c r="C288" s="22"/>
    </row>
    <row r="289" spans="3:3" x14ac:dyDescent="0.2">
      <c r="C289" s="22"/>
    </row>
    <row r="290" spans="3:3" x14ac:dyDescent="0.2">
      <c r="C290" s="22"/>
    </row>
    <row r="291" spans="3:3" x14ac:dyDescent="0.2">
      <c r="C291" s="22"/>
    </row>
    <row r="292" spans="3:3" x14ac:dyDescent="0.2">
      <c r="C292" s="22"/>
    </row>
    <row r="293" spans="3:3" x14ac:dyDescent="0.2">
      <c r="C293" s="22"/>
    </row>
    <row r="294" spans="3:3" x14ac:dyDescent="0.2">
      <c r="C294" s="22"/>
    </row>
    <row r="295" spans="3:3" x14ac:dyDescent="0.2">
      <c r="C295" s="22"/>
    </row>
    <row r="296" spans="3:3" x14ac:dyDescent="0.2">
      <c r="C296" s="22"/>
    </row>
    <row r="297" spans="3:3" x14ac:dyDescent="0.2">
      <c r="C297" s="22"/>
    </row>
    <row r="298" spans="3:3" x14ac:dyDescent="0.2">
      <c r="C298" s="22"/>
    </row>
    <row r="299" spans="3:3" x14ac:dyDescent="0.2">
      <c r="C299" s="22"/>
    </row>
    <row r="300" spans="3:3" x14ac:dyDescent="0.2">
      <c r="C300" s="22"/>
    </row>
    <row r="301" spans="3:3" x14ac:dyDescent="0.2">
      <c r="C301" s="22"/>
    </row>
    <row r="302" spans="3:3" x14ac:dyDescent="0.2">
      <c r="C302" s="22"/>
    </row>
    <row r="303" spans="3:3" x14ac:dyDescent="0.2">
      <c r="C303" s="22"/>
    </row>
    <row r="304" spans="3:3" x14ac:dyDescent="0.2">
      <c r="C304" s="22"/>
    </row>
    <row r="305" spans="3:3" x14ac:dyDescent="0.2">
      <c r="C305" s="22"/>
    </row>
    <row r="306" spans="3:3" x14ac:dyDescent="0.2">
      <c r="C306" s="22"/>
    </row>
    <row r="307" spans="3:3" x14ac:dyDescent="0.2">
      <c r="C307" s="22"/>
    </row>
    <row r="308" spans="3:3" x14ac:dyDescent="0.2">
      <c r="C308" s="22"/>
    </row>
    <row r="309" spans="3:3" x14ac:dyDescent="0.2">
      <c r="C309" s="22"/>
    </row>
    <row r="310" spans="3:3" x14ac:dyDescent="0.2">
      <c r="C310" s="22"/>
    </row>
    <row r="311" spans="3:3" x14ac:dyDescent="0.2">
      <c r="C311" s="22"/>
    </row>
    <row r="312" spans="3:3" x14ac:dyDescent="0.2">
      <c r="C312" s="22"/>
    </row>
    <row r="313" spans="3:3" x14ac:dyDescent="0.2">
      <c r="C313" s="22"/>
    </row>
    <row r="314" spans="3:3" x14ac:dyDescent="0.2">
      <c r="C314" s="22"/>
    </row>
    <row r="315" spans="3:3" x14ac:dyDescent="0.2">
      <c r="C315" s="22"/>
    </row>
    <row r="316" spans="3:3" x14ac:dyDescent="0.2">
      <c r="C316" s="22"/>
    </row>
    <row r="317" spans="3:3" x14ac:dyDescent="0.2">
      <c r="C317" s="22"/>
    </row>
    <row r="318" spans="3:3" x14ac:dyDescent="0.2">
      <c r="C318" s="22"/>
    </row>
    <row r="319" spans="3:3" x14ac:dyDescent="0.2">
      <c r="C319" s="22"/>
    </row>
    <row r="320" spans="3:3" x14ac:dyDescent="0.2">
      <c r="C320" s="22"/>
    </row>
    <row r="321" spans="3:3" x14ac:dyDescent="0.2">
      <c r="C321" s="22"/>
    </row>
    <row r="322" spans="3:3" x14ac:dyDescent="0.2">
      <c r="C322" s="22"/>
    </row>
    <row r="323" spans="3:3" x14ac:dyDescent="0.2">
      <c r="C323" s="22"/>
    </row>
    <row r="324" spans="3:3" x14ac:dyDescent="0.2">
      <c r="C324" s="22"/>
    </row>
    <row r="325" spans="3:3" x14ac:dyDescent="0.2">
      <c r="C325" s="22"/>
    </row>
    <row r="326" spans="3:3" x14ac:dyDescent="0.2">
      <c r="C326" s="22"/>
    </row>
    <row r="327" spans="3:3" x14ac:dyDescent="0.2">
      <c r="C327" s="22"/>
    </row>
    <row r="328" spans="3:3" x14ac:dyDescent="0.2">
      <c r="C328" s="22"/>
    </row>
    <row r="329" spans="3:3" x14ac:dyDescent="0.2">
      <c r="C329" s="22"/>
    </row>
    <row r="330" spans="3:3" x14ac:dyDescent="0.2">
      <c r="C330" s="22"/>
    </row>
    <row r="331" spans="3:3" x14ac:dyDescent="0.2">
      <c r="C331" s="22"/>
    </row>
    <row r="332" spans="3:3" x14ac:dyDescent="0.2">
      <c r="C332" s="22"/>
    </row>
    <row r="333" spans="3:3" x14ac:dyDescent="0.2">
      <c r="C333" s="22"/>
    </row>
    <row r="334" spans="3:3" x14ac:dyDescent="0.2">
      <c r="C334" s="22"/>
    </row>
    <row r="335" spans="3:3" x14ac:dyDescent="0.2">
      <c r="C335" s="22"/>
    </row>
    <row r="336" spans="3:3" x14ac:dyDescent="0.2">
      <c r="C336" s="22"/>
    </row>
    <row r="337" spans="3:3" x14ac:dyDescent="0.2">
      <c r="C337" s="22"/>
    </row>
    <row r="338" spans="3:3" x14ac:dyDescent="0.2">
      <c r="C338" s="22"/>
    </row>
    <row r="339" spans="3:3" x14ac:dyDescent="0.2">
      <c r="C339" s="22"/>
    </row>
    <row r="340" spans="3:3" x14ac:dyDescent="0.2">
      <c r="C340" s="22"/>
    </row>
    <row r="341" spans="3:3" x14ac:dyDescent="0.2">
      <c r="C341" s="22"/>
    </row>
    <row r="342" spans="3:3" x14ac:dyDescent="0.2">
      <c r="C342" s="22"/>
    </row>
    <row r="343" spans="3:3" x14ac:dyDescent="0.2">
      <c r="C343" s="22"/>
    </row>
    <row r="344" spans="3:3" x14ac:dyDescent="0.2">
      <c r="C344" s="22"/>
    </row>
    <row r="345" spans="3:3" x14ac:dyDescent="0.2">
      <c r="C345" s="22"/>
    </row>
    <row r="346" spans="3:3" x14ac:dyDescent="0.2">
      <c r="C346" s="22"/>
    </row>
    <row r="347" spans="3:3" x14ac:dyDescent="0.2">
      <c r="C347" s="22"/>
    </row>
    <row r="348" spans="3:3" x14ac:dyDescent="0.2">
      <c r="C348" s="22"/>
    </row>
    <row r="349" spans="3:3" x14ac:dyDescent="0.2">
      <c r="C349" s="22"/>
    </row>
    <row r="350" spans="3:3" x14ac:dyDescent="0.2">
      <c r="C350" s="22"/>
    </row>
    <row r="351" spans="3:3" x14ac:dyDescent="0.2">
      <c r="C351" s="22"/>
    </row>
    <row r="352" spans="3:3" x14ac:dyDescent="0.2">
      <c r="C352" s="22"/>
    </row>
    <row r="353" spans="3:3" x14ac:dyDescent="0.2">
      <c r="C353" s="22"/>
    </row>
    <row r="354" spans="3:3" x14ac:dyDescent="0.2">
      <c r="C354" s="22"/>
    </row>
    <row r="355" spans="3:3" x14ac:dyDescent="0.2">
      <c r="C355" s="22"/>
    </row>
    <row r="356" spans="3:3" x14ac:dyDescent="0.2">
      <c r="C356" s="22"/>
    </row>
    <row r="357" spans="3:3" x14ac:dyDescent="0.2">
      <c r="C357" s="22"/>
    </row>
    <row r="358" spans="3:3" x14ac:dyDescent="0.2">
      <c r="C358" s="22"/>
    </row>
    <row r="359" spans="3:3" x14ac:dyDescent="0.2">
      <c r="C359" s="22"/>
    </row>
    <row r="360" spans="3:3" x14ac:dyDescent="0.2">
      <c r="C360" s="22"/>
    </row>
    <row r="361" spans="3:3" x14ac:dyDescent="0.2">
      <c r="C361" s="22"/>
    </row>
    <row r="362" spans="3:3" x14ac:dyDescent="0.2">
      <c r="C362" s="22"/>
    </row>
    <row r="363" spans="3:3" x14ac:dyDescent="0.2">
      <c r="C363" s="22"/>
    </row>
    <row r="364" spans="3:3" x14ac:dyDescent="0.2">
      <c r="C364" s="22"/>
    </row>
    <row r="365" spans="3:3" x14ac:dyDescent="0.2">
      <c r="C365" s="22"/>
    </row>
    <row r="366" spans="3:3" x14ac:dyDescent="0.2">
      <c r="C366" s="22"/>
    </row>
    <row r="367" spans="3:3" x14ac:dyDescent="0.2">
      <c r="C367" s="22"/>
    </row>
    <row r="368" spans="3:3" x14ac:dyDescent="0.2">
      <c r="C368" s="22"/>
    </row>
    <row r="369" spans="3:3" x14ac:dyDescent="0.2">
      <c r="C369" s="22"/>
    </row>
    <row r="370" spans="3:3" x14ac:dyDescent="0.2">
      <c r="C370" s="22"/>
    </row>
    <row r="371" spans="3:3" x14ac:dyDescent="0.2">
      <c r="C371" s="22"/>
    </row>
    <row r="372" spans="3:3" x14ac:dyDescent="0.2">
      <c r="C372" s="22"/>
    </row>
    <row r="373" spans="3:3" x14ac:dyDescent="0.2">
      <c r="C373" s="22"/>
    </row>
    <row r="374" spans="3:3" x14ac:dyDescent="0.2">
      <c r="C374" s="22"/>
    </row>
    <row r="375" spans="3:3" x14ac:dyDescent="0.2">
      <c r="C375" s="22"/>
    </row>
    <row r="376" spans="3:3" x14ac:dyDescent="0.2">
      <c r="C376" s="22"/>
    </row>
    <row r="377" spans="3:3" x14ac:dyDescent="0.2">
      <c r="C377" s="22"/>
    </row>
    <row r="378" spans="3:3" x14ac:dyDescent="0.2">
      <c r="C378" s="22"/>
    </row>
    <row r="379" spans="3:3" x14ac:dyDescent="0.2">
      <c r="C379" s="22"/>
    </row>
    <row r="380" spans="3:3" x14ac:dyDescent="0.2">
      <c r="C380" s="22"/>
    </row>
    <row r="381" spans="3:3" x14ac:dyDescent="0.2">
      <c r="C381" s="22"/>
    </row>
    <row r="382" spans="3:3" x14ac:dyDescent="0.2">
      <c r="C382" s="22"/>
    </row>
    <row r="383" spans="3:3" x14ac:dyDescent="0.2">
      <c r="C383" s="22"/>
    </row>
    <row r="384" spans="3:3" x14ac:dyDescent="0.2">
      <c r="C384" s="22"/>
    </row>
    <row r="385" spans="3:3" x14ac:dyDescent="0.2">
      <c r="C385" s="22"/>
    </row>
    <row r="386" spans="3:3" x14ac:dyDescent="0.2">
      <c r="C386" s="22"/>
    </row>
    <row r="387" spans="3:3" x14ac:dyDescent="0.2">
      <c r="C387" s="22"/>
    </row>
    <row r="388" spans="3:3" x14ac:dyDescent="0.2">
      <c r="C388" s="22"/>
    </row>
    <row r="389" spans="3:3" x14ac:dyDescent="0.2">
      <c r="C389" s="22"/>
    </row>
    <row r="390" spans="3:3" x14ac:dyDescent="0.2">
      <c r="C390" s="22"/>
    </row>
    <row r="391" spans="3:3" x14ac:dyDescent="0.2">
      <c r="C391" s="22"/>
    </row>
    <row r="392" spans="3:3" x14ac:dyDescent="0.2">
      <c r="C392" s="22"/>
    </row>
    <row r="393" spans="3:3" x14ac:dyDescent="0.2">
      <c r="C393" s="22"/>
    </row>
    <row r="394" spans="3:3" x14ac:dyDescent="0.2">
      <c r="C394" s="22"/>
    </row>
    <row r="395" spans="3:3" x14ac:dyDescent="0.2">
      <c r="C395" s="22"/>
    </row>
    <row r="396" spans="3:3" x14ac:dyDescent="0.2">
      <c r="C396" s="22"/>
    </row>
    <row r="397" spans="3:3" x14ac:dyDescent="0.2">
      <c r="C397" s="22"/>
    </row>
    <row r="398" spans="3:3" x14ac:dyDescent="0.2">
      <c r="C398" s="22"/>
    </row>
    <row r="399" spans="3:3" x14ac:dyDescent="0.2">
      <c r="C399" s="22"/>
    </row>
    <row r="400" spans="3:3" x14ac:dyDescent="0.2">
      <c r="C400" s="22"/>
    </row>
    <row r="401" spans="3:3" x14ac:dyDescent="0.2">
      <c r="C401" s="22"/>
    </row>
    <row r="402" spans="3:3" x14ac:dyDescent="0.2">
      <c r="C402" s="22"/>
    </row>
    <row r="403" spans="3:3" x14ac:dyDescent="0.2">
      <c r="C403" s="22"/>
    </row>
    <row r="404" spans="3:3" x14ac:dyDescent="0.2">
      <c r="C404" s="22"/>
    </row>
    <row r="405" spans="3:3" x14ac:dyDescent="0.2">
      <c r="C405" s="22"/>
    </row>
    <row r="406" spans="3:3" x14ac:dyDescent="0.2">
      <c r="C406" s="22"/>
    </row>
    <row r="407" spans="3:3" x14ac:dyDescent="0.2">
      <c r="C407" s="22"/>
    </row>
    <row r="408" spans="3:3" x14ac:dyDescent="0.2">
      <c r="C408" s="22"/>
    </row>
    <row r="409" spans="3:3" x14ac:dyDescent="0.2">
      <c r="C409" s="22"/>
    </row>
    <row r="410" spans="3:3" x14ac:dyDescent="0.2">
      <c r="C410" s="22"/>
    </row>
    <row r="411" spans="3:3" x14ac:dyDescent="0.2">
      <c r="C411" s="22"/>
    </row>
    <row r="412" spans="3:3" x14ac:dyDescent="0.2">
      <c r="C412" s="22"/>
    </row>
    <row r="413" spans="3:3" x14ac:dyDescent="0.2">
      <c r="C413" s="22"/>
    </row>
    <row r="414" spans="3:3" x14ac:dyDescent="0.2">
      <c r="C414" s="22"/>
    </row>
    <row r="415" spans="3:3" x14ac:dyDescent="0.2">
      <c r="C415" s="22"/>
    </row>
    <row r="416" spans="3:3" x14ac:dyDescent="0.2">
      <c r="C416" s="22"/>
    </row>
    <row r="417" spans="3:3" x14ac:dyDescent="0.2">
      <c r="C417" s="22"/>
    </row>
    <row r="418" spans="3:3" x14ac:dyDescent="0.2">
      <c r="C418" s="22"/>
    </row>
    <row r="419" spans="3:3" x14ac:dyDescent="0.2">
      <c r="C419" s="22"/>
    </row>
    <row r="420" spans="3:3" x14ac:dyDescent="0.2">
      <c r="C420" s="22"/>
    </row>
    <row r="421" spans="3:3" x14ac:dyDescent="0.2">
      <c r="C421" s="22"/>
    </row>
    <row r="422" spans="3:3" x14ac:dyDescent="0.2">
      <c r="C422" s="22"/>
    </row>
    <row r="423" spans="3:3" x14ac:dyDescent="0.2">
      <c r="C423" s="22"/>
    </row>
    <row r="424" spans="3:3" x14ac:dyDescent="0.2">
      <c r="C424" s="22"/>
    </row>
    <row r="425" spans="3:3" x14ac:dyDescent="0.2">
      <c r="C425" s="22"/>
    </row>
    <row r="426" spans="3:3" x14ac:dyDescent="0.2">
      <c r="C426" s="22"/>
    </row>
    <row r="427" spans="3:3" x14ac:dyDescent="0.2">
      <c r="C427" s="22"/>
    </row>
    <row r="428" spans="3:3" x14ac:dyDescent="0.2">
      <c r="C428" s="22"/>
    </row>
    <row r="429" spans="3:3" x14ac:dyDescent="0.2">
      <c r="C429" s="22"/>
    </row>
    <row r="430" spans="3:3" x14ac:dyDescent="0.2">
      <c r="C430" s="22"/>
    </row>
    <row r="431" spans="3:3" x14ac:dyDescent="0.2">
      <c r="C431" s="22"/>
    </row>
    <row r="432" spans="3:3" x14ac:dyDescent="0.2">
      <c r="C432" s="22"/>
    </row>
    <row r="433" spans="3:3" x14ac:dyDescent="0.2">
      <c r="C433" s="22"/>
    </row>
    <row r="434" spans="3:3" x14ac:dyDescent="0.2">
      <c r="C434" s="22"/>
    </row>
    <row r="435" spans="3:3" x14ac:dyDescent="0.2">
      <c r="C435" s="22"/>
    </row>
    <row r="436" spans="3:3" x14ac:dyDescent="0.2">
      <c r="C436" s="22"/>
    </row>
    <row r="437" spans="3:3" x14ac:dyDescent="0.2">
      <c r="C437" s="22"/>
    </row>
    <row r="438" spans="3:3" x14ac:dyDescent="0.2">
      <c r="C438" s="22"/>
    </row>
    <row r="439" spans="3:3" x14ac:dyDescent="0.2">
      <c r="C439" s="22"/>
    </row>
    <row r="440" spans="3:3" x14ac:dyDescent="0.2">
      <c r="C440" s="22"/>
    </row>
    <row r="441" spans="3:3" x14ac:dyDescent="0.2">
      <c r="C441" s="22"/>
    </row>
    <row r="442" spans="3:3" x14ac:dyDescent="0.2">
      <c r="C442" s="22"/>
    </row>
    <row r="443" spans="3:3" x14ac:dyDescent="0.2">
      <c r="C443" s="22"/>
    </row>
    <row r="444" spans="3:3" x14ac:dyDescent="0.2">
      <c r="C444" s="22"/>
    </row>
    <row r="445" spans="3:3" x14ac:dyDescent="0.2">
      <c r="C445" s="22"/>
    </row>
    <row r="446" spans="3:3" x14ac:dyDescent="0.2">
      <c r="C446" s="22"/>
    </row>
  </sheetData>
  <autoFilter ref="A2:X2" xr:uid="{00000000-0009-0000-0000-00000E000000}"/>
  <hyperlinks>
    <hyperlink ref="X1" location="index!A1" display="العودة للفهرس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35" hidden="1" customWidth="1"/>
    <col min="2" max="2" width="8.25" style="235" hidden="1" customWidth="1"/>
    <col min="3" max="3" width="7.875" style="235" hidden="1" customWidth="1"/>
    <col min="4" max="4" width="24.75" style="235" customWidth="1"/>
    <col min="5" max="5" width="15.875" style="235" customWidth="1"/>
    <col min="6" max="6" width="20" style="235" bestFit="1" customWidth="1"/>
    <col min="7" max="7" width="5.875" style="235" customWidth="1"/>
    <col min="8" max="8" width="7.625" style="235" customWidth="1"/>
    <col min="9" max="9" width="12" style="235" customWidth="1"/>
    <col min="10" max="11" width="11" style="235" customWidth="1"/>
    <col min="12" max="12" width="7.125" style="235" customWidth="1"/>
    <col min="13" max="13" width="6" style="235" customWidth="1"/>
    <col min="15" max="15" width="10.875" style="235" customWidth="1"/>
  </cols>
  <sheetData>
    <row r="1" spans="1:19" ht="15.75" customHeight="1" x14ac:dyDescent="0.2">
      <c r="D1" s="20" t="s">
        <v>433</v>
      </c>
      <c r="E1" s="369" t="s">
        <v>524</v>
      </c>
      <c r="F1" s="373"/>
      <c r="G1" s="385"/>
      <c r="H1" s="369" t="s">
        <v>273</v>
      </c>
      <c r="I1" s="369">
        <f>output!A3</f>
        <v>2021</v>
      </c>
      <c r="J1" s="34"/>
      <c r="K1" s="34"/>
      <c r="L1" s="34"/>
      <c r="M1" s="34"/>
      <c r="N1" s="34"/>
      <c r="O1" s="35"/>
      <c r="P1" s="66" t="s">
        <v>80</v>
      </c>
    </row>
    <row r="2" spans="1:19" ht="15.75" customHeight="1" x14ac:dyDescent="0.2">
      <c r="D2" s="21" t="s">
        <v>435</v>
      </c>
      <c r="E2" s="286"/>
      <c r="F2" s="286"/>
      <c r="G2" s="286"/>
      <c r="H2" s="286"/>
      <c r="I2" s="286"/>
      <c r="J2" s="139"/>
      <c r="K2" s="139"/>
      <c r="L2" s="139"/>
      <c r="M2" s="139"/>
      <c r="N2" s="139"/>
      <c r="O2" s="4"/>
      <c r="P2" s="4"/>
      <c r="Q2" s="4"/>
      <c r="R2" s="4"/>
      <c r="S2" s="4"/>
    </row>
    <row r="3" spans="1:19" ht="23.25" customHeight="1" x14ac:dyDescent="0.2">
      <c r="D3" s="11"/>
      <c r="O3" s="12"/>
    </row>
    <row r="4" spans="1:19" ht="23.25" customHeight="1" x14ac:dyDescent="0.2">
      <c r="D4" s="11" t="s">
        <v>436</v>
      </c>
      <c r="E4" s="11" t="s">
        <v>436</v>
      </c>
      <c r="G4">
        <f>COUNTA(output_yearly!E3:E200)</f>
        <v>149</v>
      </c>
      <c r="O4" s="12"/>
    </row>
    <row r="5" spans="1:19" ht="23.25" customHeight="1" x14ac:dyDescent="0.2">
      <c r="D5" s="11" t="s">
        <v>437</v>
      </c>
      <c r="E5" s="11" t="s">
        <v>437</v>
      </c>
      <c r="G5">
        <f>G4-G6</f>
        <v>113</v>
      </c>
      <c r="O5" s="12"/>
    </row>
    <row r="6" spans="1:19" ht="23.25" customHeight="1" x14ac:dyDescent="0.2">
      <c r="D6" s="11" t="s">
        <v>438</v>
      </c>
      <c r="E6" s="11" t="s">
        <v>438</v>
      </c>
      <c r="G6">
        <f>COUNTA(D10:D500)</f>
        <v>36</v>
      </c>
      <c r="H6" t="s">
        <v>439</v>
      </c>
      <c r="I6" s="155">
        <f>G6/G4</f>
        <v>0.24161073825503357</v>
      </c>
      <c r="O6" s="12"/>
    </row>
    <row r="7" spans="1:19" ht="15" customHeight="1" x14ac:dyDescent="0.25">
      <c r="D7" s="56" t="s">
        <v>525</v>
      </c>
      <c r="E7" s="56"/>
      <c r="O7" s="12"/>
    </row>
    <row r="8" spans="1:19" ht="15" customHeight="1" x14ac:dyDescent="0.2">
      <c r="B8" s="57"/>
      <c r="C8" s="57"/>
      <c r="D8" s="379" t="s">
        <v>396</v>
      </c>
      <c r="E8" s="379" t="s">
        <v>397</v>
      </c>
      <c r="F8" s="379" t="s">
        <v>443</v>
      </c>
      <c r="G8" s="379" t="s">
        <v>443</v>
      </c>
      <c r="H8" s="381"/>
      <c r="I8" s="382" t="s">
        <v>444</v>
      </c>
      <c r="J8" s="382" t="s">
        <v>445</v>
      </c>
      <c r="K8" s="382" t="s">
        <v>446</v>
      </c>
      <c r="L8" s="383" t="s">
        <v>526</v>
      </c>
      <c r="M8" s="384"/>
      <c r="N8" s="384"/>
      <c r="O8" s="381"/>
    </row>
    <row r="9" spans="1:19" ht="45" customHeight="1" x14ac:dyDescent="0.2">
      <c r="A9" t="s">
        <v>87</v>
      </c>
      <c r="B9" s="57" t="s">
        <v>276</v>
      </c>
      <c r="C9" s="57" t="s">
        <v>90</v>
      </c>
      <c r="D9" s="380"/>
      <c r="E9" s="380"/>
      <c r="F9" s="380"/>
      <c r="G9" s="245" t="s">
        <v>448</v>
      </c>
      <c r="H9" s="245" t="s">
        <v>449</v>
      </c>
      <c r="I9" s="380"/>
      <c r="J9" s="380"/>
      <c r="K9" s="380"/>
      <c r="L9" s="58" t="s">
        <v>450</v>
      </c>
      <c r="M9" s="58" t="s">
        <v>451</v>
      </c>
      <c r="N9" s="58" t="s">
        <v>452</v>
      </c>
      <c r="O9" s="244" t="s">
        <v>453</v>
      </c>
    </row>
    <row r="10" spans="1:19" x14ac:dyDescent="0.2">
      <c r="A10">
        <v>2021</v>
      </c>
      <c r="B10">
        <v>18</v>
      </c>
      <c r="C10">
        <v>49</v>
      </c>
      <c r="D10" s="49" t="s">
        <v>170</v>
      </c>
      <c r="E10" s="242" t="s">
        <v>171</v>
      </c>
      <c r="F10" s="242">
        <v>100</v>
      </c>
      <c r="G10" s="242">
        <v>95.5</v>
      </c>
      <c r="H10" s="242">
        <v>104.5</v>
      </c>
      <c r="I10" s="242">
        <v>105.2</v>
      </c>
      <c r="J10" s="242">
        <v>68</v>
      </c>
      <c r="K10" s="242" t="s">
        <v>455</v>
      </c>
      <c r="L10" s="242">
        <v>5</v>
      </c>
      <c r="M10" s="242">
        <v>130</v>
      </c>
      <c r="N10" s="242">
        <v>96</v>
      </c>
      <c r="O10" s="39">
        <v>4</v>
      </c>
    </row>
    <row r="11" spans="1:19" x14ac:dyDescent="0.2">
      <c r="A11">
        <v>2021</v>
      </c>
      <c r="B11">
        <v>124</v>
      </c>
      <c r="C11">
        <v>688</v>
      </c>
      <c r="D11" s="49" t="s">
        <v>527</v>
      </c>
      <c r="E11" s="242" t="s">
        <v>528</v>
      </c>
      <c r="F11" s="242">
        <v>200</v>
      </c>
      <c r="G11" s="242">
        <v>180</v>
      </c>
      <c r="H11" s="242">
        <v>220</v>
      </c>
      <c r="I11" s="242">
        <v>222.1</v>
      </c>
      <c r="J11" s="242">
        <v>4</v>
      </c>
      <c r="K11" s="242" t="s">
        <v>455</v>
      </c>
      <c r="L11" s="242">
        <v>22</v>
      </c>
      <c r="M11" s="242">
        <v>234</v>
      </c>
      <c r="N11" s="242">
        <v>216</v>
      </c>
      <c r="O11" s="39">
        <v>8</v>
      </c>
    </row>
    <row r="12" spans="1:19" x14ac:dyDescent="0.2">
      <c r="A12">
        <v>2021</v>
      </c>
      <c r="B12">
        <v>124</v>
      </c>
      <c r="C12">
        <v>689</v>
      </c>
      <c r="D12" s="49" t="s">
        <v>529</v>
      </c>
      <c r="E12" s="242" t="s">
        <v>530</v>
      </c>
      <c r="F12" s="242">
        <v>75</v>
      </c>
      <c r="G12" s="242">
        <v>67.5</v>
      </c>
      <c r="H12" s="242">
        <v>82.5</v>
      </c>
      <c r="I12" s="242">
        <v>87.7</v>
      </c>
      <c r="J12" s="242">
        <v>4</v>
      </c>
      <c r="K12" s="242" t="s">
        <v>455</v>
      </c>
      <c r="L12" s="242">
        <v>13</v>
      </c>
      <c r="M12" s="242">
        <v>93</v>
      </c>
      <c r="N12" s="242">
        <v>83</v>
      </c>
      <c r="O12" s="39">
        <v>4</v>
      </c>
    </row>
    <row r="13" spans="1:19" x14ac:dyDescent="0.2">
      <c r="A13">
        <v>2021</v>
      </c>
      <c r="B13">
        <v>143</v>
      </c>
      <c r="C13">
        <v>281</v>
      </c>
      <c r="D13" s="49" t="s">
        <v>146</v>
      </c>
      <c r="E13" s="242" t="s">
        <v>147</v>
      </c>
      <c r="F13" s="242">
        <v>345</v>
      </c>
      <c r="G13" s="242">
        <v>320.85000000000002</v>
      </c>
      <c r="H13" s="242">
        <v>369.15</v>
      </c>
      <c r="I13" s="242">
        <v>303</v>
      </c>
      <c r="J13" s="242">
        <v>72</v>
      </c>
      <c r="K13" s="242" t="s">
        <v>455</v>
      </c>
      <c r="L13" s="242">
        <v>-42</v>
      </c>
      <c r="M13" s="242">
        <v>329</v>
      </c>
      <c r="N13" s="242">
        <v>268</v>
      </c>
      <c r="O13" s="39">
        <v>16</v>
      </c>
    </row>
    <row r="14" spans="1:19" x14ac:dyDescent="0.2">
      <c r="A14">
        <v>2021</v>
      </c>
      <c r="B14">
        <v>157</v>
      </c>
      <c r="C14">
        <v>430</v>
      </c>
      <c r="D14" s="49" t="s">
        <v>531</v>
      </c>
      <c r="E14" s="242" t="s">
        <v>532</v>
      </c>
      <c r="F14" s="242">
        <v>206</v>
      </c>
      <c r="G14" s="242">
        <v>191.58</v>
      </c>
      <c r="H14" s="242">
        <v>220.42</v>
      </c>
      <c r="I14" s="242">
        <v>223.4</v>
      </c>
      <c r="J14" s="242">
        <v>1</v>
      </c>
      <c r="K14" s="242" t="s">
        <v>455</v>
      </c>
      <c r="L14" s="242">
        <v>17</v>
      </c>
      <c r="M14" s="242">
        <v>223</v>
      </c>
      <c r="N14" s="242">
        <v>223</v>
      </c>
      <c r="O14" s="39"/>
    </row>
    <row r="15" spans="1:19" x14ac:dyDescent="0.2">
      <c r="A15">
        <v>2021</v>
      </c>
      <c r="B15">
        <v>157</v>
      </c>
      <c r="C15">
        <v>431</v>
      </c>
      <c r="D15" s="49" t="s">
        <v>533</v>
      </c>
      <c r="E15" s="242" t="s">
        <v>534</v>
      </c>
      <c r="F15" s="242">
        <v>176</v>
      </c>
      <c r="G15" s="242">
        <v>163.68</v>
      </c>
      <c r="H15" s="242">
        <v>188.32</v>
      </c>
      <c r="I15" s="242">
        <v>189.9</v>
      </c>
      <c r="J15" s="242">
        <v>1</v>
      </c>
      <c r="K15" s="242" t="s">
        <v>455</v>
      </c>
      <c r="L15" s="242">
        <v>14</v>
      </c>
      <c r="M15" s="242">
        <v>190</v>
      </c>
      <c r="N15" s="242">
        <v>190</v>
      </c>
      <c r="O15" s="39"/>
    </row>
    <row r="16" spans="1:19" x14ac:dyDescent="0.2">
      <c r="A16">
        <v>2021</v>
      </c>
      <c r="B16">
        <v>295</v>
      </c>
      <c r="C16">
        <v>219</v>
      </c>
      <c r="D16" s="49" t="s">
        <v>216</v>
      </c>
      <c r="E16" s="242" t="s">
        <v>217</v>
      </c>
      <c r="F16" s="242">
        <v>114.16666669999999</v>
      </c>
      <c r="G16" s="242">
        <v>106.175</v>
      </c>
      <c r="H16" s="242">
        <v>122.1583333</v>
      </c>
      <c r="I16" s="242">
        <v>126.6</v>
      </c>
      <c r="J16" s="242">
        <v>7</v>
      </c>
      <c r="K16" s="242" t="s">
        <v>455</v>
      </c>
      <c r="L16" s="242">
        <v>12</v>
      </c>
      <c r="M16" s="242">
        <v>145</v>
      </c>
      <c r="N16" s="242">
        <v>111</v>
      </c>
      <c r="O16" s="39">
        <v>12</v>
      </c>
    </row>
    <row r="17" spans="1:15" x14ac:dyDescent="0.2">
      <c r="A17">
        <v>2021</v>
      </c>
      <c r="B17">
        <v>384</v>
      </c>
      <c r="C17">
        <v>557</v>
      </c>
      <c r="D17" s="49" t="s">
        <v>126</v>
      </c>
      <c r="E17" s="242" t="s">
        <v>127</v>
      </c>
      <c r="F17" s="242">
        <v>182</v>
      </c>
      <c r="G17" s="242">
        <v>171.262</v>
      </c>
      <c r="H17" s="242">
        <v>194.922</v>
      </c>
      <c r="I17" s="242">
        <v>195</v>
      </c>
      <c r="J17" s="242">
        <v>107</v>
      </c>
      <c r="K17" s="242" t="s">
        <v>455</v>
      </c>
      <c r="L17" s="242">
        <v>13</v>
      </c>
      <c r="M17" s="242">
        <v>224</v>
      </c>
      <c r="N17" s="242">
        <v>103</v>
      </c>
      <c r="O17" s="39">
        <v>11</v>
      </c>
    </row>
    <row r="18" spans="1:15" x14ac:dyDescent="0.2">
      <c r="A18">
        <v>2021</v>
      </c>
      <c r="B18">
        <v>414</v>
      </c>
      <c r="C18">
        <v>649</v>
      </c>
      <c r="D18" s="49" t="s">
        <v>535</v>
      </c>
      <c r="E18" s="242" t="s">
        <v>536</v>
      </c>
      <c r="F18" s="242">
        <v>143</v>
      </c>
      <c r="G18" s="242">
        <v>132.99</v>
      </c>
      <c r="H18" s="242">
        <v>153.01</v>
      </c>
      <c r="I18" s="242">
        <v>155.69999999999999</v>
      </c>
      <c r="J18" s="242">
        <v>3</v>
      </c>
      <c r="K18" s="242" t="s">
        <v>455</v>
      </c>
      <c r="L18" s="242">
        <v>13</v>
      </c>
      <c r="M18" s="242">
        <v>179</v>
      </c>
      <c r="N18" s="242">
        <v>139</v>
      </c>
      <c r="O18" s="39">
        <v>21</v>
      </c>
    </row>
    <row r="19" spans="1:15" x14ac:dyDescent="0.2">
      <c r="A19">
        <v>2021</v>
      </c>
      <c r="B19">
        <v>414</v>
      </c>
      <c r="C19">
        <v>650</v>
      </c>
      <c r="D19" s="49" t="s">
        <v>537</v>
      </c>
      <c r="E19" s="242" t="s">
        <v>538</v>
      </c>
      <c r="F19" s="242">
        <v>131</v>
      </c>
      <c r="G19" s="242">
        <v>121.83</v>
      </c>
      <c r="H19" s="242">
        <v>140.16999999999999</v>
      </c>
      <c r="I19" s="242">
        <v>146.6</v>
      </c>
      <c r="J19" s="242">
        <v>3</v>
      </c>
      <c r="K19" s="242" t="s">
        <v>455</v>
      </c>
      <c r="L19" s="242">
        <v>16</v>
      </c>
      <c r="M19" s="242">
        <v>163</v>
      </c>
      <c r="N19" s="242">
        <v>137</v>
      </c>
      <c r="O19" s="39">
        <v>14</v>
      </c>
    </row>
    <row r="20" spans="1:15" x14ac:dyDescent="0.2">
      <c r="A20">
        <v>2021</v>
      </c>
      <c r="B20">
        <v>417</v>
      </c>
      <c r="C20">
        <v>660</v>
      </c>
      <c r="D20" s="49" t="s">
        <v>201</v>
      </c>
      <c r="E20" s="242" t="s">
        <v>202</v>
      </c>
      <c r="F20" s="242">
        <v>1265</v>
      </c>
      <c r="G20" s="242">
        <v>1190.365</v>
      </c>
      <c r="H20" s="242">
        <v>1354.8150000000001</v>
      </c>
      <c r="I20" s="242">
        <v>1184.5999999999999</v>
      </c>
      <c r="J20" s="242">
        <v>49</v>
      </c>
      <c r="K20" s="242" t="s">
        <v>455</v>
      </c>
      <c r="L20" s="242">
        <v>-80</v>
      </c>
      <c r="M20" s="242">
        <v>1923</v>
      </c>
      <c r="N20" s="242">
        <v>655</v>
      </c>
      <c r="O20" s="39">
        <v>287</v>
      </c>
    </row>
    <row r="21" spans="1:15" x14ac:dyDescent="0.2">
      <c r="A21">
        <v>2021</v>
      </c>
      <c r="B21">
        <v>418</v>
      </c>
      <c r="C21">
        <v>662</v>
      </c>
      <c r="D21" s="49" t="s">
        <v>539</v>
      </c>
      <c r="E21" s="242" t="s">
        <v>540</v>
      </c>
      <c r="F21" s="242">
        <v>386</v>
      </c>
      <c r="G21" s="242">
        <v>355.12</v>
      </c>
      <c r="H21" s="242">
        <v>416.88</v>
      </c>
      <c r="I21" s="242">
        <v>422.7</v>
      </c>
      <c r="J21" s="242">
        <v>2</v>
      </c>
      <c r="K21" s="242" t="s">
        <v>455</v>
      </c>
      <c r="L21" s="242">
        <v>37</v>
      </c>
      <c r="M21" s="242">
        <v>426</v>
      </c>
      <c r="N21" s="242">
        <v>419</v>
      </c>
      <c r="O21" s="39">
        <v>5</v>
      </c>
    </row>
    <row r="22" spans="1:15" x14ac:dyDescent="0.2">
      <c r="A22">
        <v>2021</v>
      </c>
      <c r="B22">
        <v>418</v>
      </c>
      <c r="C22">
        <v>663</v>
      </c>
      <c r="D22" s="49" t="s">
        <v>541</v>
      </c>
      <c r="E22" s="242" t="s">
        <v>542</v>
      </c>
      <c r="F22" s="242">
        <v>341</v>
      </c>
      <c r="G22" s="242">
        <v>313.72000000000003</v>
      </c>
      <c r="H22" s="242">
        <v>368.28</v>
      </c>
      <c r="I22" s="242">
        <v>370.4</v>
      </c>
      <c r="J22" s="242">
        <v>2</v>
      </c>
      <c r="K22" s="242" t="s">
        <v>455</v>
      </c>
      <c r="L22" s="242">
        <v>29</v>
      </c>
      <c r="M22" s="242">
        <v>371</v>
      </c>
      <c r="N22" s="242">
        <v>370</v>
      </c>
      <c r="O22" s="39">
        <v>0</v>
      </c>
    </row>
    <row r="23" spans="1:15" x14ac:dyDescent="0.2">
      <c r="A23">
        <v>2021</v>
      </c>
      <c r="B23">
        <v>418</v>
      </c>
      <c r="C23">
        <v>664</v>
      </c>
      <c r="D23" s="49" t="s">
        <v>543</v>
      </c>
      <c r="E23" s="242" t="s">
        <v>544</v>
      </c>
      <c r="F23" s="242">
        <v>110</v>
      </c>
      <c r="G23" s="242">
        <v>101.2</v>
      </c>
      <c r="H23" s="242">
        <v>118.8</v>
      </c>
      <c r="I23" s="242">
        <v>119.5</v>
      </c>
      <c r="J23" s="242">
        <v>2</v>
      </c>
      <c r="K23" s="242" t="s">
        <v>455</v>
      </c>
      <c r="L23" s="242">
        <v>9</v>
      </c>
      <c r="M23" s="242">
        <v>123</v>
      </c>
      <c r="N23" s="242">
        <v>116</v>
      </c>
      <c r="O23" s="39">
        <v>5</v>
      </c>
    </row>
    <row r="24" spans="1:15" x14ac:dyDescent="0.2">
      <c r="A24">
        <v>2021</v>
      </c>
      <c r="B24">
        <v>418</v>
      </c>
      <c r="C24">
        <v>665</v>
      </c>
      <c r="D24" s="49" t="s">
        <v>545</v>
      </c>
      <c r="E24" s="242" t="s">
        <v>546</v>
      </c>
      <c r="F24" s="242">
        <v>110</v>
      </c>
      <c r="G24" s="242">
        <v>101.2</v>
      </c>
      <c r="H24" s="242">
        <v>118.8</v>
      </c>
      <c r="I24" s="242">
        <v>156.1</v>
      </c>
      <c r="J24" s="242">
        <v>3</v>
      </c>
      <c r="K24" s="242" t="s">
        <v>455</v>
      </c>
      <c r="L24" s="242">
        <v>46</v>
      </c>
      <c r="M24" s="242">
        <v>177</v>
      </c>
      <c r="N24" s="242">
        <v>116</v>
      </c>
      <c r="O24" s="39">
        <v>35</v>
      </c>
    </row>
    <row r="25" spans="1:15" x14ac:dyDescent="0.2">
      <c r="A25">
        <v>2021</v>
      </c>
      <c r="B25">
        <v>421</v>
      </c>
      <c r="C25">
        <v>667</v>
      </c>
      <c r="D25" s="49" t="s">
        <v>547</v>
      </c>
      <c r="E25" s="242" t="s">
        <v>548</v>
      </c>
      <c r="F25" s="242">
        <v>1554</v>
      </c>
      <c r="G25" s="242">
        <v>1462.3140000000001</v>
      </c>
      <c r="H25" s="242">
        <v>1664.3340000000001</v>
      </c>
      <c r="I25" s="242">
        <v>1665.4</v>
      </c>
      <c r="J25" s="242">
        <v>35</v>
      </c>
      <c r="K25" s="242" t="s">
        <v>455</v>
      </c>
      <c r="L25" s="242">
        <v>111</v>
      </c>
      <c r="M25" s="242">
        <v>1876</v>
      </c>
      <c r="N25" s="242">
        <v>1110</v>
      </c>
      <c r="O25" s="39">
        <v>137</v>
      </c>
    </row>
    <row r="26" spans="1:15" x14ac:dyDescent="0.2">
      <c r="A26">
        <v>2021</v>
      </c>
      <c r="B26">
        <v>421</v>
      </c>
      <c r="C26">
        <v>673</v>
      </c>
      <c r="D26" s="49" t="s">
        <v>549</v>
      </c>
      <c r="E26" s="242" t="s">
        <v>550</v>
      </c>
      <c r="F26" s="242">
        <v>61.6</v>
      </c>
      <c r="G26" s="242">
        <v>57.965600000000002</v>
      </c>
      <c r="H26" s="242">
        <v>65.973600000000005</v>
      </c>
      <c r="I26" s="242">
        <v>66.900000000000006</v>
      </c>
      <c r="J26" s="242">
        <v>33</v>
      </c>
      <c r="K26" s="242" t="s">
        <v>455</v>
      </c>
      <c r="L26" s="242">
        <v>5</v>
      </c>
      <c r="M26" s="242">
        <v>78</v>
      </c>
      <c r="N26" s="242">
        <v>59</v>
      </c>
      <c r="O26" s="39">
        <v>5</v>
      </c>
    </row>
    <row r="27" spans="1:15" x14ac:dyDescent="0.2">
      <c r="A27">
        <v>2021</v>
      </c>
      <c r="B27">
        <v>425</v>
      </c>
      <c r="C27">
        <v>674</v>
      </c>
      <c r="D27" s="49" t="s">
        <v>155</v>
      </c>
      <c r="E27" s="242" t="s">
        <v>156</v>
      </c>
      <c r="F27" s="242">
        <v>256</v>
      </c>
      <c r="G27" s="242">
        <v>240.89599999999999</v>
      </c>
      <c r="H27" s="242">
        <v>274.17599999999999</v>
      </c>
      <c r="I27" s="242">
        <v>274.39999999999998</v>
      </c>
      <c r="J27" s="242">
        <v>28</v>
      </c>
      <c r="K27" s="242" t="s">
        <v>455</v>
      </c>
      <c r="L27" s="242">
        <v>18</v>
      </c>
      <c r="M27" s="242">
        <v>309</v>
      </c>
      <c r="N27" s="242">
        <v>246</v>
      </c>
      <c r="O27" s="39">
        <v>14</v>
      </c>
    </row>
    <row r="28" spans="1:15" x14ac:dyDescent="0.2">
      <c r="A28">
        <v>2021</v>
      </c>
      <c r="B28">
        <v>428</v>
      </c>
      <c r="C28">
        <v>696</v>
      </c>
      <c r="D28" s="49" t="s">
        <v>551</v>
      </c>
      <c r="E28" s="242" t="s">
        <v>552</v>
      </c>
      <c r="F28" s="242">
        <v>195</v>
      </c>
      <c r="G28" s="242">
        <v>183.3</v>
      </c>
      <c r="H28" s="242">
        <v>206.7</v>
      </c>
      <c r="I28" s="242">
        <v>208.7</v>
      </c>
      <c r="J28" s="242">
        <v>4</v>
      </c>
      <c r="K28" s="242" t="s">
        <v>455</v>
      </c>
      <c r="L28" s="242">
        <v>14</v>
      </c>
      <c r="M28" s="242">
        <v>221</v>
      </c>
      <c r="N28" s="242">
        <v>196</v>
      </c>
      <c r="O28" s="39">
        <v>11</v>
      </c>
    </row>
    <row r="29" spans="1:15" x14ac:dyDescent="0.2">
      <c r="A29">
        <v>2021</v>
      </c>
      <c r="B29">
        <v>428</v>
      </c>
      <c r="C29">
        <v>697</v>
      </c>
      <c r="D29" s="49" t="s">
        <v>553</v>
      </c>
      <c r="E29" s="242" t="s">
        <v>554</v>
      </c>
      <c r="F29" s="242">
        <v>101</v>
      </c>
      <c r="G29" s="242">
        <v>94.94</v>
      </c>
      <c r="H29" s="242">
        <v>107.06</v>
      </c>
      <c r="I29" s="242">
        <v>124.4</v>
      </c>
      <c r="J29" s="242">
        <v>4</v>
      </c>
      <c r="K29" s="242" t="s">
        <v>455</v>
      </c>
      <c r="L29" s="242">
        <v>23</v>
      </c>
      <c r="M29" s="242">
        <v>188</v>
      </c>
      <c r="N29" s="242">
        <v>102</v>
      </c>
      <c r="O29" s="39">
        <v>43</v>
      </c>
    </row>
    <row r="30" spans="1:15" x14ac:dyDescent="0.2">
      <c r="A30">
        <v>2021</v>
      </c>
      <c r="B30">
        <v>429</v>
      </c>
      <c r="C30">
        <v>699</v>
      </c>
      <c r="D30" s="49" t="s">
        <v>555</v>
      </c>
      <c r="E30" s="242" t="s">
        <v>556</v>
      </c>
      <c r="F30" s="242">
        <v>559</v>
      </c>
      <c r="G30" s="242">
        <v>525.46</v>
      </c>
      <c r="H30" s="242">
        <v>592.54</v>
      </c>
      <c r="I30" s="242">
        <v>502</v>
      </c>
      <c r="J30" s="242">
        <v>3</v>
      </c>
      <c r="K30" s="242" t="s">
        <v>455</v>
      </c>
      <c r="L30" s="242">
        <v>-57</v>
      </c>
      <c r="M30" s="242">
        <v>538</v>
      </c>
      <c r="N30" s="242">
        <v>470</v>
      </c>
      <c r="O30" s="39">
        <v>34</v>
      </c>
    </row>
    <row r="31" spans="1:15" x14ac:dyDescent="0.2">
      <c r="A31">
        <v>2021</v>
      </c>
      <c r="B31">
        <v>430</v>
      </c>
      <c r="C31">
        <v>707</v>
      </c>
      <c r="D31" s="49" t="s">
        <v>557</v>
      </c>
      <c r="E31" s="242" t="s">
        <v>558</v>
      </c>
      <c r="F31" s="242">
        <v>133</v>
      </c>
      <c r="G31" s="242">
        <v>125.02</v>
      </c>
      <c r="H31" s="242">
        <v>140.97999999999999</v>
      </c>
      <c r="I31" s="242">
        <v>253</v>
      </c>
      <c r="J31" s="242">
        <v>1</v>
      </c>
      <c r="K31" s="242" t="s">
        <v>455</v>
      </c>
      <c r="L31" s="242">
        <v>120</v>
      </c>
      <c r="M31" s="242">
        <v>253</v>
      </c>
      <c r="N31" s="242">
        <v>253</v>
      </c>
      <c r="O31" s="39"/>
    </row>
    <row r="32" spans="1:15" x14ac:dyDescent="0.2">
      <c r="A32">
        <v>2021</v>
      </c>
      <c r="B32">
        <v>431</v>
      </c>
      <c r="C32">
        <v>709</v>
      </c>
      <c r="D32" s="49" t="s">
        <v>559</v>
      </c>
      <c r="E32" s="242" t="s">
        <v>560</v>
      </c>
      <c r="F32" s="242">
        <v>630</v>
      </c>
      <c r="G32" s="242">
        <v>592.20000000000005</v>
      </c>
      <c r="H32" s="242">
        <v>667.8</v>
      </c>
      <c r="I32" s="242">
        <v>675</v>
      </c>
      <c r="J32" s="242">
        <v>2</v>
      </c>
      <c r="K32" s="242" t="s">
        <v>455</v>
      </c>
      <c r="L32" s="242">
        <v>45</v>
      </c>
      <c r="M32" s="242">
        <v>684</v>
      </c>
      <c r="N32" s="242">
        <v>666</v>
      </c>
      <c r="O32" s="39">
        <v>12</v>
      </c>
    </row>
    <row r="33" spans="1:15" x14ac:dyDescent="0.2">
      <c r="A33">
        <v>2021</v>
      </c>
      <c r="B33">
        <v>431</v>
      </c>
      <c r="C33">
        <v>710</v>
      </c>
      <c r="D33" s="49" t="s">
        <v>561</v>
      </c>
      <c r="E33" s="242" t="s">
        <v>562</v>
      </c>
      <c r="F33" s="242">
        <v>334</v>
      </c>
      <c r="G33" s="242">
        <v>313.95999999999998</v>
      </c>
      <c r="H33" s="242">
        <v>354.04</v>
      </c>
      <c r="I33" s="242">
        <v>371.7</v>
      </c>
      <c r="J33" s="242">
        <v>2</v>
      </c>
      <c r="K33" s="242" t="s">
        <v>455</v>
      </c>
      <c r="L33" s="242">
        <v>38</v>
      </c>
      <c r="M33" s="242">
        <v>373</v>
      </c>
      <c r="N33" s="242">
        <v>371</v>
      </c>
      <c r="O33" s="39">
        <v>1</v>
      </c>
    </row>
    <row r="34" spans="1:15" x14ac:dyDescent="0.2">
      <c r="A34">
        <v>2021</v>
      </c>
      <c r="B34">
        <v>431</v>
      </c>
      <c r="C34">
        <v>711</v>
      </c>
      <c r="D34" s="49" t="s">
        <v>563</v>
      </c>
      <c r="E34" s="242" t="s">
        <v>564</v>
      </c>
      <c r="F34" s="242">
        <v>233</v>
      </c>
      <c r="G34" s="242">
        <v>219.02</v>
      </c>
      <c r="H34" s="242">
        <v>246.98</v>
      </c>
      <c r="I34" s="242">
        <v>262.39999999999998</v>
      </c>
      <c r="J34" s="242">
        <v>2</v>
      </c>
      <c r="K34" s="242" t="s">
        <v>455</v>
      </c>
      <c r="L34" s="242">
        <v>29</v>
      </c>
      <c r="M34" s="242">
        <v>266</v>
      </c>
      <c r="N34" s="242">
        <v>259</v>
      </c>
      <c r="O34" s="39">
        <v>5</v>
      </c>
    </row>
    <row r="35" spans="1:15" x14ac:dyDescent="0.2">
      <c r="A35">
        <v>2021</v>
      </c>
      <c r="B35">
        <v>3</v>
      </c>
      <c r="C35">
        <v>10</v>
      </c>
      <c r="D35" s="49" t="s">
        <v>565</v>
      </c>
      <c r="E35" s="242" t="s">
        <v>566</v>
      </c>
      <c r="F35" s="242">
        <v>48.662500000000001</v>
      </c>
      <c r="G35" s="242">
        <v>45.256124999999997</v>
      </c>
      <c r="H35" s="242">
        <v>52.068874999999998</v>
      </c>
      <c r="I35" s="242">
        <v>54.3</v>
      </c>
      <c r="J35" s="242">
        <v>17</v>
      </c>
      <c r="K35" s="242" t="s">
        <v>454</v>
      </c>
      <c r="L35" s="242">
        <v>6</v>
      </c>
      <c r="M35" s="242">
        <v>61</v>
      </c>
      <c r="N35" s="242">
        <v>49</v>
      </c>
      <c r="O35" s="39">
        <v>4</v>
      </c>
    </row>
    <row r="36" spans="1:15" x14ac:dyDescent="0.2">
      <c r="A36">
        <v>2021</v>
      </c>
      <c r="B36">
        <v>5</v>
      </c>
      <c r="C36">
        <v>13</v>
      </c>
      <c r="D36" s="49" t="s">
        <v>567</v>
      </c>
      <c r="E36" s="242" t="s">
        <v>568</v>
      </c>
      <c r="F36" s="242">
        <v>35.875</v>
      </c>
      <c r="G36" s="242">
        <v>33.363750000000003</v>
      </c>
      <c r="H36" s="242">
        <v>38.386249999999997</v>
      </c>
      <c r="I36" s="242">
        <v>39.5</v>
      </c>
      <c r="J36" s="242">
        <v>5</v>
      </c>
      <c r="K36" s="242" t="s">
        <v>454</v>
      </c>
      <c r="L36" s="242">
        <v>4</v>
      </c>
      <c r="M36" s="242">
        <v>43</v>
      </c>
      <c r="N36" s="242">
        <v>37</v>
      </c>
      <c r="O36" s="39">
        <v>3</v>
      </c>
    </row>
    <row r="37" spans="1:15" x14ac:dyDescent="0.2">
      <c r="A37">
        <v>2021</v>
      </c>
      <c r="B37">
        <v>5</v>
      </c>
      <c r="C37">
        <v>14</v>
      </c>
      <c r="D37" s="49" t="s">
        <v>569</v>
      </c>
      <c r="E37" s="242" t="s">
        <v>570</v>
      </c>
      <c r="F37" s="242">
        <v>27</v>
      </c>
      <c r="G37" s="242">
        <v>25.11</v>
      </c>
      <c r="H37" s="242">
        <v>28.89</v>
      </c>
      <c r="I37" s="242">
        <v>30.7</v>
      </c>
      <c r="J37" s="242">
        <v>2</v>
      </c>
      <c r="K37" s="242" t="s">
        <v>454</v>
      </c>
      <c r="L37" s="242">
        <v>4</v>
      </c>
      <c r="M37" s="242">
        <v>32</v>
      </c>
      <c r="N37" s="242">
        <v>29</v>
      </c>
      <c r="O37" s="39">
        <v>2</v>
      </c>
    </row>
    <row r="38" spans="1:15" x14ac:dyDescent="0.2">
      <c r="A38">
        <v>2021</v>
      </c>
      <c r="B38">
        <v>56</v>
      </c>
      <c r="C38">
        <v>134</v>
      </c>
      <c r="D38" s="49" t="s">
        <v>571</v>
      </c>
      <c r="E38" s="242" t="s">
        <v>572</v>
      </c>
      <c r="F38" s="242">
        <v>9.9145833329999995</v>
      </c>
      <c r="G38" s="242">
        <v>9.2205624999999998</v>
      </c>
      <c r="H38" s="242">
        <v>10.60860417</v>
      </c>
      <c r="I38" s="242">
        <v>11.3</v>
      </c>
      <c r="J38" s="242">
        <v>12</v>
      </c>
      <c r="K38" s="242" t="s">
        <v>454</v>
      </c>
      <c r="L38" s="242">
        <v>1</v>
      </c>
      <c r="M38" s="242">
        <v>13</v>
      </c>
      <c r="N38" s="242">
        <v>10</v>
      </c>
      <c r="O38" s="39">
        <v>1</v>
      </c>
    </row>
    <row r="39" spans="1:15" x14ac:dyDescent="0.2">
      <c r="A39">
        <v>2021</v>
      </c>
      <c r="B39">
        <v>123</v>
      </c>
      <c r="C39">
        <v>645</v>
      </c>
      <c r="D39" s="49" t="s">
        <v>573</v>
      </c>
      <c r="E39" s="242" t="s">
        <v>574</v>
      </c>
      <c r="F39" s="242">
        <v>133</v>
      </c>
      <c r="G39" s="242">
        <v>123.69</v>
      </c>
      <c r="H39" s="242">
        <v>142.31</v>
      </c>
      <c r="I39" s="242">
        <v>151.30000000000001</v>
      </c>
      <c r="J39" s="242">
        <v>35</v>
      </c>
      <c r="K39" s="242" t="s">
        <v>454</v>
      </c>
      <c r="L39" s="242">
        <v>18</v>
      </c>
      <c r="M39" s="242">
        <v>193</v>
      </c>
      <c r="N39" s="242">
        <v>132</v>
      </c>
      <c r="O39" s="39">
        <v>16</v>
      </c>
    </row>
    <row r="40" spans="1:15" x14ac:dyDescent="0.2">
      <c r="A40">
        <v>2021</v>
      </c>
      <c r="B40">
        <v>194</v>
      </c>
      <c r="C40">
        <v>349</v>
      </c>
      <c r="D40" s="49" t="s">
        <v>575</v>
      </c>
      <c r="E40" s="242" t="s">
        <v>576</v>
      </c>
      <c r="F40" s="242">
        <v>285</v>
      </c>
      <c r="G40" s="242">
        <v>265.05</v>
      </c>
      <c r="H40" s="242">
        <v>304.95</v>
      </c>
      <c r="I40" s="242">
        <v>261.7</v>
      </c>
      <c r="J40" s="242">
        <v>2</v>
      </c>
      <c r="K40" s="242" t="s">
        <v>454</v>
      </c>
      <c r="L40" s="242">
        <v>-23</v>
      </c>
      <c r="M40" s="242">
        <v>262</v>
      </c>
      <c r="N40" s="242">
        <v>262</v>
      </c>
      <c r="O40" s="39">
        <v>0</v>
      </c>
    </row>
    <row r="41" spans="1:15" x14ac:dyDescent="0.2">
      <c r="A41">
        <v>2021</v>
      </c>
      <c r="B41">
        <v>374</v>
      </c>
      <c r="C41">
        <v>435</v>
      </c>
      <c r="D41" s="49" t="s">
        <v>577</v>
      </c>
      <c r="E41" s="242" t="s">
        <v>578</v>
      </c>
      <c r="F41" s="242">
        <v>296</v>
      </c>
      <c r="G41" s="242">
        <v>275.27999999999997</v>
      </c>
      <c r="H41" s="242">
        <v>316.72000000000003</v>
      </c>
      <c r="I41" s="242">
        <v>274.3</v>
      </c>
      <c r="J41" s="242">
        <v>4</v>
      </c>
      <c r="K41" s="242" t="s">
        <v>454</v>
      </c>
      <c r="L41" s="242">
        <v>-22</v>
      </c>
      <c r="M41" s="242">
        <v>285</v>
      </c>
      <c r="N41" s="242">
        <v>243</v>
      </c>
      <c r="O41" s="39">
        <v>21</v>
      </c>
    </row>
    <row r="42" spans="1:15" x14ac:dyDescent="0.2">
      <c r="A42">
        <v>2021</v>
      </c>
      <c r="B42">
        <v>374</v>
      </c>
      <c r="C42">
        <v>436</v>
      </c>
      <c r="D42" s="242" t="s">
        <v>579</v>
      </c>
      <c r="E42" s="242" t="s">
        <v>580</v>
      </c>
      <c r="F42" s="242">
        <v>180</v>
      </c>
      <c r="G42" s="242">
        <v>167.4</v>
      </c>
      <c r="H42" s="242">
        <v>192.6</v>
      </c>
      <c r="I42" s="242">
        <v>202.2</v>
      </c>
      <c r="J42" s="242">
        <v>4</v>
      </c>
      <c r="K42" s="242" t="s">
        <v>454</v>
      </c>
      <c r="L42" s="242">
        <v>22</v>
      </c>
      <c r="M42" s="242">
        <v>206</v>
      </c>
      <c r="N42" s="242">
        <v>199</v>
      </c>
      <c r="O42" s="39">
        <v>4</v>
      </c>
    </row>
    <row r="43" spans="1:15" x14ac:dyDescent="0.2">
      <c r="A43">
        <v>2021</v>
      </c>
      <c r="B43">
        <v>393</v>
      </c>
      <c r="C43">
        <v>749</v>
      </c>
      <c r="D43" s="242" t="s">
        <v>581</v>
      </c>
      <c r="E43" s="242" t="s">
        <v>582</v>
      </c>
      <c r="F43" s="242">
        <v>660</v>
      </c>
      <c r="G43" s="242">
        <v>613.79999999999995</v>
      </c>
      <c r="H43" s="242">
        <v>706.2</v>
      </c>
      <c r="I43" s="242">
        <v>708</v>
      </c>
      <c r="J43" s="242">
        <v>11</v>
      </c>
      <c r="K43" s="242" t="s">
        <v>454</v>
      </c>
      <c r="L43" s="242">
        <v>48</v>
      </c>
      <c r="M43" s="242">
        <v>725</v>
      </c>
      <c r="N43" s="242">
        <v>688</v>
      </c>
      <c r="O43" s="39">
        <v>12</v>
      </c>
    </row>
    <row r="44" spans="1:15" x14ac:dyDescent="0.2">
      <c r="A44">
        <v>2021</v>
      </c>
      <c r="B44">
        <v>394</v>
      </c>
      <c r="C44">
        <v>606</v>
      </c>
      <c r="D44" s="49" t="s">
        <v>583</v>
      </c>
      <c r="E44" s="242" t="s">
        <v>584</v>
      </c>
      <c r="F44" s="242">
        <v>325</v>
      </c>
      <c r="G44" s="242">
        <v>308.75</v>
      </c>
      <c r="H44" s="242">
        <v>341.25</v>
      </c>
      <c r="I44" s="242">
        <v>392.4</v>
      </c>
      <c r="J44" s="242">
        <v>7</v>
      </c>
      <c r="K44" s="242" t="s">
        <v>454</v>
      </c>
      <c r="L44" s="242">
        <v>67</v>
      </c>
      <c r="M44" s="242">
        <v>439</v>
      </c>
      <c r="N44" s="242">
        <v>371</v>
      </c>
      <c r="O44" s="39">
        <v>26</v>
      </c>
    </row>
    <row r="45" spans="1:15" x14ac:dyDescent="0.2">
      <c r="A45">
        <v>2021</v>
      </c>
      <c r="B45">
        <v>433</v>
      </c>
      <c r="C45">
        <v>453</v>
      </c>
      <c r="D45" s="49" t="s">
        <v>585</v>
      </c>
      <c r="E45" s="242" t="s">
        <v>586</v>
      </c>
      <c r="F45" s="242">
        <v>270</v>
      </c>
      <c r="G45" s="242">
        <v>251.1</v>
      </c>
      <c r="H45" s="242">
        <v>288.89999999999998</v>
      </c>
      <c r="I45" s="242">
        <v>244</v>
      </c>
      <c r="J45" s="242">
        <v>1</v>
      </c>
      <c r="K45" s="242" t="s">
        <v>454</v>
      </c>
      <c r="L45" s="242">
        <v>-26</v>
      </c>
      <c r="M45" s="242">
        <v>244</v>
      </c>
      <c r="N45" s="242">
        <v>244</v>
      </c>
      <c r="O45" s="39"/>
    </row>
    <row r="46" spans="1:15" x14ac:dyDescent="0.2">
      <c r="D46" s="49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39"/>
    </row>
    <row r="47" spans="1:15" x14ac:dyDescent="0.2">
      <c r="D47" s="49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39"/>
    </row>
    <row r="48" spans="1:15" x14ac:dyDescent="0.2">
      <c r="D48" s="49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39"/>
    </row>
    <row r="49" spans="4:15" x14ac:dyDescent="0.2">
      <c r="D49" s="49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39"/>
    </row>
    <row r="50" spans="4:15" x14ac:dyDescent="0.2">
      <c r="D50" s="49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39"/>
    </row>
    <row r="51" spans="4:15" x14ac:dyDescent="0.2">
      <c r="D51" s="49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39"/>
    </row>
    <row r="52" spans="4:15" x14ac:dyDescent="0.2">
      <c r="D52" s="49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39"/>
    </row>
    <row r="53" spans="4:15" x14ac:dyDescent="0.2">
      <c r="D53" s="49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39"/>
    </row>
    <row r="54" spans="4:15" x14ac:dyDescent="0.2">
      <c r="D54" s="49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39"/>
    </row>
    <row r="55" spans="4:15" x14ac:dyDescent="0.2">
      <c r="D55" s="49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39"/>
    </row>
    <row r="56" spans="4:15" x14ac:dyDescent="0.2">
      <c r="D56" s="49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39"/>
    </row>
    <row r="57" spans="4:15" x14ac:dyDescent="0.2">
      <c r="D57" s="49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39"/>
    </row>
    <row r="58" spans="4:15" x14ac:dyDescent="0.2">
      <c r="D58" s="49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39"/>
    </row>
    <row r="59" spans="4:15" x14ac:dyDescent="0.2">
      <c r="D59" s="49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39"/>
    </row>
    <row r="60" spans="4:15" x14ac:dyDescent="0.2">
      <c r="D60" s="49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39"/>
    </row>
    <row r="61" spans="4:15" x14ac:dyDescent="0.2">
      <c r="D61" s="49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39"/>
    </row>
    <row r="62" spans="4:15" x14ac:dyDescent="0.2">
      <c r="D62" s="49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39"/>
    </row>
    <row r="63" spans="4:15" x14ac:dyDescent="0.2">
      <c r="D63" s="49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39"/>
    </row>
    <row r="64" spans="4:15" x14ac:dyDescent="0.2">
      <c r="D64" s="49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39"/>
    </row>
    <row r="65" spans="4:15" x14ac:dyDescent="0.2">
      <c r="D65" s="49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39"/>
    </row>
    <row r="66" spans="4:15" x14ac:dyDescent="0.2">
      <c r="D66" s="49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39"/>
    </row>
    <row r="67" spans="4:15" x14ac:dyDescent="0.2">
      <c r="D67" s="49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39"/>
    </row>
    <row r="68" spans="4:15" x14ac:dyDescent="0.2">
      <c r="D68" s="49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39"/>
    </row>
    <row r="69" spans="4:15" x14ac:dyDescent="0.2">
      <c r="D69" s="49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39"/>
    </row>
    <row r="70" spans="4:15" x14ac:dyDescent="0.2">
      <c r="D70" s="49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39"/>
    </row>
    <row r="71" spans="4:15" x14ac:dyDescent="0.2">
      <c r="D71" s="49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39"/>
    </row>
    <row r="72" spans="4:15" x14ac:dyDescent="0.2">
      <c r="D72" s="49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39"/>
    </row>
    <row r="73" spans="4:15" x14ac:dyDescent="0.2">
      <c r="D73" s="49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39"/>
    </row>
    <row r="74" spans="4:15" x14ac:dyDescent="0.2">
      <c r="D74" s="49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39"/>
    </row>
    <row r="75" spans="4:15" x14ac:dyDescent="0.2">
      <c r="D75" s="49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39"/>
    </row>
    <row r="76" spans="4:15" x14ac:dyDescent="0.2">
      <c r="D76" s="49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39"/>
    </row>
    <row r="77" spans="4:15" x14ac:dyDescent="0.2">
      <c r="D77" s="49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39"/>
    </row>
    <row r="78" spans="4:15" x14ac:dyDescent="0.2">
      <c r="D78" s="49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39"/>
    </row>
    <row r="79" spans="4:15" x14ac:dyDescent="0.2">
      <c r="D79" s="49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39"/>
    </row>
    <row r="80" spans="4:15" x14ac:dyDescent="0.2">
      <c r="D80" s="49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39"/>
    </row>
    <row r="81" spans="4:15" x14ac:dyDescent="0.2">
      <c r="D81" s="49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39"/>
    </row>
    <row r="82" spans="4:15" x14ac:dyDescent="0.2">
      <c r="D82" s="49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39"/>
    </row>
    <row r="83" spans="4:15" x14ac:dyDescent="0.2">
      <c r="D83" s="49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39"/>
    </row>
    <row r="84" spans="4:15" x14ac:dyDescent="0.2">
      <c r="D84" s="49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39"/>
    </row>
    <row r="85" spans="4:15" x14ac:dyDescent="0.2">
      <c r="D85" s="49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39"/>
    </row>
    <row r="86" spans="4:15" x14ac:dyDescent="0.2">
      <c r="D86" s="49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39"/>
    </row>
    <row r="87" spans="4:15" x14ac:dyDescent="0.2">
      <c r="D87" s="49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39"/>
    </row>
    <row r="88" spans="4:15" x14ac:dyDescent="0.2">
      <c r="D88" s="49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39"/>
    </row>
    <row r="89" spans="4:15" x14ac:dyDescent="0.2">
      <c r="D89" s="49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39"/>
    </row>
    <row r="90" spans="4:15" x14ac:dyDescent="0.2">
      <c r="D90" s="49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39"/>
    </row>
    <row r="91" spans="4:15" x14ac:dyDescent="0.2">
      <c r="D91" s="49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39"/>
    </row>
    <row r="92" spans="4:15" x14ac:dyDescent="0.2">
      <c r="D92" s="49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39"/>
    </row>
    <row r="93" spans="4:15" x14ac:dyDescent="0.2">
      <c r="D93" s="49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39"/>
    </row>
    <row r="94" spans="4:15" x14ac:dyDescent="0.2">
      <c r="D94" s="49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39"/>
    </row>
    <row r="95" spans="4:15" x14ac:dyDescent="0.2">
      <c r="D95" s="49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39"/>
    </row>
    <row r="96" spans="4:15" x14ac:dyDescent="0.2">
      <c r="D96" s="49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39"/>
    </row>
    <row r="97" spans="4:15" x14ac:dyDescent="0.2">
      <c r="D97" s="49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39"/>
    </row>
    <row r="98" spans="4:15" x14ac:dyDescent="0.2">
      <c r="D98" s="49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39"/>
    </row>
    <row r="99" spans="4:15" x14ac:dyDescent="0.2">
      <c r="D99" s="49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39"/>
    </row>
    <row r="100" spans="4:15" x14ac:dyDescent="0.2">
      <c r="D100" s="49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39"/>
    </row>
    <row r="101" spans="4:15" x14ac:dyDescent="0.2">
      <c r="D101" s="49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39"/>
    </row>
    <row r="102" spans="4:15" x14ac:dyDescent="0.2">
      <c r="D102" s="49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39"/>
    </row>
    <row r="103" spans="4:15" x14ac:dyDescent="0.2">
      <c r="D103" s="49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39"/>
    </row>
    <row r="104" spans="4:15" x14ac:dyDescent="0.2">
      <c r="D104" s="49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39"/>
    </row>
    <row r="105" spans="4:15" x14ac:dyDescent="0.2">
      <c r="D105" s="49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39"/>
    </row>
    <row r="106" spans="4:15" x14ac:dyDescent="0.2">
      <c r="D106" s="49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39"/>
    </row>
    <row r="107" spans="4:15" x14ac:dyDescent="0.2">
      <c r="D107" s="49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39"/>
    </row>
    <row r="108" spans="4:15" x14ac:dyDescent="0.2">
      <c r="D108" s="49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39"/>
    </row>
    <row r="109" spans="4:15" x14ac:dyDescent="0.2">
      <c r="D109" s="49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39"/>
    </row>
    <row r="110" spans="4:15" x14ac:dyDescent="0.2">
      <c r="D110" s="49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39"/>
    </row>
    <row r="111" spans="4:15" x14ac:dyDescent="0.2">
      <c r="D111" s="49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39"/>
    </row>
    <row r="112" spans="4:15" x14ac:dyDescent="0.2">
      <c r="D112" s="49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39"/>
    </row>
    <row r="113" spans="4:15" x14ac:dyDescent="0.2">
      <c r="D113" s="49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39"/>
    </row>
    <row r="114" spans="4:15" x14ac:dyDescent="0.2">
      <c r="D114" s="49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39"/>
    </row>
    <row r="115" spans="4:15" x14ac:dyDescent="0.2">
      <c r="D115" s="49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39"/>
    </row>
    <row r="116" spans="4:15" x14ac:dyDescent="0.2">
      <c r="D116" s="49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39"/>
    </row>
    <row r="117" spans="4:15" x14ac:dyDescent="0.2">
      <c r="D117" s="49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39"/>
    </row>
    <row r="118" spans="4:15" x14ac:dyDescent="0.2">
      <c r="D118" s="49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39"/>
    </row>
    <row r="119" spans="4:15" x14ac:dyDescent="0.2">
      <c r="D119" s="49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39"/>
    </row>
    <row r="120" spans="4:15" x14ac:dyDescent="0.2">
      <c r="D120" s="49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39"/>
    </row>
    <row r="121" spans="4:15" x14ac:dyDescent="0.2">
      <c r="D121" s="49"/>
      <c r="E121" s="242"/>
      <c r="F121" s="242"/>
      <c r="G121" s="242"/>
      <c r="H121" s="242"/>
      <c r="I121" s="242"/>
      <c r="J121" s="242"/>
      <c r="K121" s="242"/>
      <c r="L121" s="242"/>
      <c r="M121" s="242"/>
      <c r="N121" s="242"/>
      <c r="O121" s="39"/>
    </row>
    <row r="122" spans="4:15" x14ac:dyDescent="0.2">
      <c r="D122" s="49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39"/>
    </row>
    <row r="123" spans="4:15" x14ac:dyDescent="0.2">
      <c r="D123" s="49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39"/>
    </row>
    <row r="124" spans="4:15" x14ac:dyDescent="0.2">
      <c r="D124" s="49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39"/>
    </row>
    <row r="125" spans="4:15" x14ac:dyDescent="0.2">
      <c r="D125" s="49"/>
      <c r="E125" s="242"/>
      <c r="F125" s="242"/>
      <c r="G125" s="242"/>
      <c r="H125" s="242"/>
      <c r="I125" s="242"/>
      <c r="J125" s="242"/>
      <c r="K125" s="242"/>
      <c r="L125" s="242"/>
      <c r="M125" s="242"/>
      <c r="N125" s="242"/>
      <c r="O125" s="39"/>
    </row>
    <row r="126" spans="4:15" x14ac:dyDescent="0.2">
      <c r="D126" s="49"/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39"/>
    </row>
    <row r="127" spans="4:15" x14ac:dyDescent="0.2">
      <c r="D127" s="49"/>
      <c r="E127" s="242"/>
      <c r="F127" s="242"/>
      <c r="G127" s="242"/>
      <c r="H127" s="242"/>
      <c r="I127" s="242"/>
      <c r="J127" s="242"/>
      <c r="K127" s="242"/>
      <c r="L127" s="242"/>
      <c r="M127" s="242"/>
      <c r="N127" s="242"/>
      <c r="O127" s="39"/>
    </row>
    <row r="128" spans="4:15" x14ac:dyDescent="0.2">
      <c r="D128" s="49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39"/>
    </row>
    <row r="129" spans="4:15" x14ac:dyDescent="0.2">
      <c r="D129" s="49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39"/>
    </row>
    <row r="130" spans="4:15" x14ac:dyDescent="0.2">
      <c r="D130" s="49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  <c r="O130" s="39"/>
    </row>
    <row r="131" spans="4:15" x14ac:dyDescent="0.2">
      <c r="D131" s="49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39"/>
    </row>
    <row r="132" spans="4:15" x14ac:dyDescent="0.2">
      <c r="D132" s="49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39"/>
    </row>
    <row r="133" spans="4:15" x14ac:dyDescent="0.2">
      <c r="D133" s="49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39"/>
    </row>
    <row r="134" spans="4:15" x14ac:dyDescent="0.2">
      <c r="D134" s="49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39"/>
    </row>
    <row r="135" spans="4:15" x14ac:dyDescent="0.2">
      <c r="D135" s="49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39"/>
    </row>
    <row r="136" spans="4:15" x14ac:dyDescent="0.2">
      <c r="D136" s="49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39"/>
    </row>
    <row r="137" spans="4:15" x14ac:dyDescent="0.2">
      <c r="D137" s="49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39"/>
    </row>
    <row r="138" spans="4:15" x14ac:dyDescent="0.2">
      <c r="D138" s="49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39"/>
    </row>
    <row r="139" spans="4:15" x14ac:dyDescent="0.2">
      <c r="D139" s="49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39"/>
    </row>
    <row r="140" spans="4:15" x14ac:dyDescent="0.2">
      <c r="D140" s="49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39"/>
    </row>
    <row r="141" spans="4:15" x14ac:dyDescent="0.2">
      <c r="D141" s="49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39"/>
    </row>
    <row r="142" spans="4:15" x14ac:dyDescent="0.2">
      <c r="D142" s="49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39"/>
    </row>
    <row r="143" spans="4:15" x14ac:dyDescent="0.2">
      <c r="D143" s="49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39"/>
    </row>
    <row r="144" spans="4:15" x14ac:dyDescent="0.2">
      <c r="D144" s="49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39"/>
    </row>
    <row r="145" spans="4:15" x14ac:dyDescent="0.2">
      <c r="D145" s="49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39"/>
    </row>
    <row r="146" spans="4:15" x14ac:dyDescent="0.2">
      <c r="D146" s="49"/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39"/>
    </row>
    <row r="147" spans="4:15" x14ac:dyDescent="0.2">
      <c r="D147" s="49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39"/>
    </row>
    <row r="148" spans="4:15" x14ac:dyDescent="0.2">
      <c r="D148" s="49"/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39"/>
    </row>
    <row r="149" spans="4:15" x14ac:dyDescent="0.2">
      <c r="D149" s="49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39"/>
    </row>
    <row r="150" spans="4:15" x14ac:dyDescent="0.2">
      <c r="D150" s="49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39"/>
    </row>
    <row r="151" spans="4:15" x14ac:dyDescent="0.2">
      <c r="D151" s="49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39"/>
    </row>
    <row r="152" spans="4:15" x14ac:dyDescent="0.2">
      <c r="D152" s="49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39"/>
    </row>
    <row r="153" spans="4:15" x14ac:dyDescent="0.2">
      <c r="D153" s="49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39"/>
    </row>
    <row r="154" spans="4:15" x14ac:dyDescent="0.2">
      <c r="D154" s="49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39"/>
    </row>
    <row r="155" spans="4:15" x14ac:dyDescent="0.2">
      <c r="D155" s="49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39"/>
    </row>
    <row r="156" spans="4:15" x14ac:dyDescent="0.2">
      <c r="D156" s="49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39"/>
    </row>
    <row r="157" spans="4:15" x14ac:dyDescent="0.2">
      <c r="D157" s="49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39"/>
    </row>
    <row r="158" spans="4:15" x14ac:dyDescent="0.2">
      <c r="D158" s="49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39"/>
    </row>
    <row r="159" spans="4:15" x14ac:dyDescent="0.2">
      <c r="D159" s="49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39"/>
    </row>
    <row r="160" spans="4:15" x14ac:dyDescent="0.2">
      <c r="D160" s="49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39"/>
    </row>
    <row r="161" spans="4:15" x14ac:dyDescent="0.2">
      <c r="D161" s="49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39"/>
    </row>
    <row r="162" spans="4:15" x14ac:dyDescent="0.2">
      <c r="D162" s="49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39"/>
    </row>
    <row r="163" spans="4:15" x14ac:dyDescent="0.2">
      <c r="D163" s="49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39"/>
    </row>
    <row r="164" spans="4:15" x14ac:dyDescent="0.2">
      <c r="D164" s="49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39"/>
    </row>
    <row r="165" spans="4:15" x14ac:dyDescent="0.2">
      <c r="D165" s="49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39"/>
    </row>
    <row r="166" spans="4:15" x14ac:dyDescent="0.2">
      <c r="D166" s="49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39"/>
    </row>
    <row r="167" spans="4:15" x14ac:dyDescent="0.2">
      <c r="D167" s="49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39"/>
    </row>
    <row r="168" spans="4:15" x14ac:dyDescent="0.2">
      <c r="D168" s="49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39"/>
    </row>
    <row r="169" spans="4:15" x14ac:dyDescent="0.2">
      <c r="D169" s="49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39"/>
    </row>
    <row r="170" spans="4:15" x14ac:dyDescent="0.2">
      <c r="D170" s="49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39"/>
    </row>
    <row r="171" spans="4:15" x14ac:dyDescent="0.2">
      <c r="D171" s="49"/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39"/>
    </row>
    <row r="172" spans="4:15" x14ac:dyDescent="0.2">
      <c r="D172" s="49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39"/>
    </row>
    <row r="173" spans="4:15" x14ac:dyDescent="0.2">
      <c r="D173" s="49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39"/>
    </row>
    <row r="174" spans="4:15" x14ac:dyDescent="0.2">
      <c r="D174" s="49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39"/>
    </row>
    <row r="175" spans="4:15" x14ac:dyDescent="0.2">
      <c r="D175" s="49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39"/>
    </row>
    <row r="176" spans="4:15" x14ac:dyDescent="0.2">
      <c r="D176" s="49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39"/>
    </row>
    <row r="177" spans="4:15" x14ac:dyDescent="0.2">
      <c r="D177" s="49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39"/>
    </row>
    <row r="178" spans="4:15" x14ac:dyDescent="0.2"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39"/>
    </row>
    <row r="179" spans="4:15" x14ac:dyDescent="0.2">
      <c r="D179" s="242"/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39"/>
    </row>
    <row r="180" spans="4:15" x14ac:dyDescent="0.2"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39"/>
    </row>
    <row r="181" spans="4:15" x14ac:dyDescent="0.2"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39"/>
    </row>
    <row r="182" spans="4:15" x14ac:dyDescent="0.2"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39"/>
    </row>
    <row r="183" spans="4:15" x14ac:dyDescent="0.2">
      <c r="D183" s="242"/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39"/>
    </row>
    <row r="184" spans="4:15" x14ac:dyDescent="0.2">
      <c r="D184" s="242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39"/>
    </row>
    <row r="185" spans="4:15" x14ac:dyDescent="0.2"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39"/>
    </row>
    <row r="186" spans="4:15" x14ac:dyDescent="0.2"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39"/>
    </row>
    <row r="187" spans="4:15" x14ac:dyDescent="0.2">
      <c r="D187" s="242"/>
      <c r="E187" s="242"/>
      <c r="F187" s="242"/>
      <c r="G187" s="242"/>
      <c r="H187" s="242"/>
      <c r="I187" s="242"/>
      <c r="J187" s="242"/>
      <c r="K187" s="242"/>
      <c r="L187" s="242"/>
      <c r="M187" s="242"/>
      <c r="N187" s="242"/>
      <c r="O187" s="39"/>
    </row>
    <row r="188" spans="4:15" x14ac:dyDescent="0.2"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39"/>
    </row>
    <row r="189" spans="4:15" x14ac:dyDescent="0.2"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</row>
    <row r="190" spans="4:15" x14ac:dyDescent="0.2">
      <c r="D190" s="242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</row>
    <row r="191" spans="4:15" x14ac:dyDescent="0.2">
      <c r="D191" s="242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</row>
    <row r="192" spans="4:15" x14ac:dyDescent="0.2">
      <c r="D192" s="242"/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</row>
    <row r="193" spans="4:15" x14ac:dyDescent="0.2">
      <c r="D193" s="242"/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</row>
    <row r="194" spans="4:15" x14ac:dyDescent="0.2"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</row>
    <row r="195" spans="4:15" x14ac:dyDescent="0.2">
      <c r="D195" s="242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</row>
    <row r="196" spans="4:15" x14ac:dyDescent="0.2">
      <c r="D196" s="242"/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</row>
    <row r="197" spans="4:15" x14ac:dyDescent="0.2">
      <c r="D197" s="242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</row>
    <row r="198" spans="4:15" x14ac:dyDescent="0.2">
      <c r="D198" s="242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</row>
    <row r="199" spans="4:15" x14ac:dyDescent="0.2">
      <c r="D199" s="242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</row>
    <row r="200" spans="4:15" x14ac:dyDescent="0.2">
      <c r="D200" s="242"/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</row>
    <row r="201" spans="4:15" x14ac:dyDescent="0.2"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</row>
    <row r="202" spans="4:15" x14ac:dyDescent="0.2">
      <c r="D202" s="242"/>
      <c r="E202" s="242"/>
      <c r="F202" s="242"/>
      <c r="G202" s="242"/>
      <c r="H202" s="242"/>
      <c r="I202" s="242"/>
      <c r="J202" s="242"/>
      <c r="K202" s="242"/>
      <c r="L202" s="242"/>
      <c r="M202" s="242"/>
      <c r="N202" s="242"/>
      <c r="O202" s="242"/>
    </row>
    <row r="203" spans="4:15" x14ac:dyDescent="0.2">
      <c r="D203" s="242"/>
      <c r="E203" s="242"/>
      <c r="F203" s="242"/>
      <c r="G203" s="242"/>
      <c r="H203" s="242"/>
      <c r="I203" s="242"/>
      <c r="J203" s="242"/>
      <c r="K203" s="242"/>
      <c r="L203" s="242"/>
      <c r="M203" s="242"/>
      <c r="N203" s="242"/>
      <c r="O203" s="242"/>
    </row>
    <row r="204" spans="4:15" x14ac:dyDescent="0.2">
      <c r="D204" s="242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</row>
    <row r="205" spans="4:15" x14ac:dyDescent="0.2"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</row>
    <row r="206" spans="4:15" x14ac:dyDescent="0.2">
      <c r="D206" s="242"/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2"/>
    </row>
    <row r="207" spans="4:15" x14ac:dyDescent="0.2">
      <c r="D207" s="242"/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2"/>
    </row>
    <row r="208" spans="4:15" x14ac:dyDescent="0.2">
      <c r="D208" s="242"/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</row>
    <row r="209" spans="4:15" x14ac:dyDescent="0.2">
      <c r="D209" s="242"/>
      <c r="E209" s="242"/>
      <c r="F209" s="242"/>
      <c r="G209" s="242"/>
      <c r="H209" s="242"/>
      <c r="I209" s="242"/>
      <c r="J209" s="242"/>
      <c r="K209" s="242"/>
      <c r="L209" s="242"/>
      <c r="M209" s="242"/>
      <c r="N209" s="242"/>
      <c r="O209" s="242"/>
    </row>
    <row r="210" spans="4:15" x14ac:dyDescent="0.2">
      <c r="D210" s="242"/>
      <c r="E210" s="242"/>
      <c r="F210" s="242"/>
      <c r="G210" s="242"/>
      <c r="H210" s="242"/>
      <c r="I210" s="242"/>
      <c r="J210" s="242"/>
      <c r="K210" s="242"/>
      <c r="L210" s="242"/>
      <c r="M210" s="242"/>
      <c r="N210" s="242"/>
      <c r="O210" s="242"/>
    </row>
    <row r="211" spans="4:15" x14ac:dyDescent="0.2"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</row>
    <row r="212" spans="4:15" x14ac:dyDescent="0.2"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</row>
    <row r="213" spans="4:15" x14ac:dyDescent="0.2">
      <c r="D213" s="242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</row>
    <row r="214" spans="4:15" x14ac:dyDescent="0.2">
      <c r="D214" s="242"/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</row>
    <row r="215" spans="4:15" x14ac:dyDescent="0.2">
      <c r="D215" s="242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</row>
    <row r="216" spans="4:15" x14ac:dyDescent="0.2">
      <c r="D216" s="242"/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  <c r="O216" s="242"/>
    </row>
    <row r="217" spans="4:15" x14ac:dyDescent="0.2">
      <c r="D217" s="242"/>
      <c r="E217" s="242"/>
      <c r="F217" s="242"/>
      <c r="G217" s="242"/>
      <c r="H217" s="242"/>
      <c r="I217" s="242"/>
      <c r="J217" s="242"/>
      <c r="K217" s="242"/>
      <c r="L217" s="242"/>
      <c r="M217" s="242"/>
      <c r="N217" s="242"/>
      <c r="O217" s="242"/>
    </row>
    <row r="218" spans="4:15" x14ac:dyDescent="0.2"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</row>
    <row r="219" spans="4:15" x14ac:dyDescent="0.2"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</row>
    <row r="220" spans="4:15" x14ac:dyDescent="0.2">
      <c r="D220" s="242"/>
      <c r="E220" s="242"/>
      <c r="F220" s="242"/>
      <c r="G220" s="242"/>
      <c r="H220" s="242"/>
      <c r="I220" s="242"/>
      <c r="J220" s="242"/>
      <c r="K220" s="242"/>
      <c r="L220" s="242"/>
      <c r="M220" s="242"/>
      <c r="N220" s="242"/>
      <c r="O220" s="242"/>
    </row>
    <row r="221" spans="4:15" x14ac:dyDescent="0.2"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</row>
    <row r="222" spans="4:15" x14ac:dyDescent="0.2">
      <c r="D222" s="242"/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</row>
    <row r="223" spans="4:15" x14ac:dyDescent="0.2">
      <c r="D223" s="242"/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  <c r="O223" s="242"/>
    </row>
    <row r="224" spans="4:15" x14ac:dyDescent="0.2"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</row>
    <row r="225" spans="4:15" x14ac:dyDescent="0.2"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</row>
    <row r="226" spans="4:15" x14ac:dyDescent="0.2"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</row>
    <row r="227" spans="4:15" x14ac:dyDescent="0.2"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</row>
    <row r="228" spans="4:15" x14ac:dyDescent="0.2"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</row>
    <row r="229" spans="4:15" x14ac:dyDescent="0.2"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</row>
    <row r="230" spans="4:15" x14ac:dyDescent="0.2">
      <c r="D230" s="242"/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</row>
    <row r="231" spans="4:15" x14ac:dyDescent="0.2"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</row>
    <row r="232" spans="4:15" x14ac:dyDescent="0.2"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</row>
    <row r="233" spans="4:15" x14ac:dyDescent="0.2">
      <c r="D233" s="242"/>
      <c r="E233" s="242"/>
      <c r="F233" s="242"/>
      <c r="G233" s="242"/>
      <c r="H233" s="242"/>
      <c r="I233" s="242"/>
      <c r="J233" s="242"/>
      <c r="K233" s="242"/>
      <c r="L233" s="242"/>
      <c r="M233" s="242"/>
      <c r="N233" s="242"/>
      <c r="O233" s="242"/>
    </row>
    <row r="234" spans="4:15" x14ac:dyDescent="0.2"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</row>
    <row r="235" spans="4:15" x14ac:dyDescent="0.2"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</row>
    <row r="236" spans="4:15" x14ac:dyDescent="0.2"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</row>
    <row r="237" spans="4:15" x14ac:dyDescent="0.2"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</row>
    <row r="238" spans="4:15" x14ac:dyDescent="0.2"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</row>
    <row r="239" spans="4:15" x14ac:dyDescent="0.2"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</row>
    <row r="240" spans="4:15" x14ac:dyDescent="0.2"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</row>
    <row r="241" spans="4:15" x14ac:dyDescent="0.2"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</row>
    <row r="242" spans="4:15" x14ac:dyDescent="0.2"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</row>
    <row r="243" spans="4:15" x14ac:dyDescent="0.2"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</row>
    <row r="244" spans="4:15" x14ac:dyDescent="0.2"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</row>
    <row r="245" spans="4:15" x14ac:dyDescent="0.2"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</row>
    <row r="246" spans="4:15" x14ac:dyDescent="0.2"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</row>
    <row r="247" spans="4:15" x14ac:dyDescent="0.2">
      <c r="D247" s="242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</row>
    <row r="248" spans="4:15" x14ac:dyDescent="0.2"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</row>
    <row r="249" spans="4:15" x14ac:dyDescent="0.2">
      <c r="D249" s="242"/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</row>
    <row r="250" spans="4:15" x14ac:dyDescent="0.2">
      <c r="D250" s="242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</row>
    <row r="251" spans="4:15" x14ac:dyDescent="0.2"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</row>
    <row r="252" spans="4:15" x14ac:dyDescent="0.2"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</row>
    <row r="253" spans="4:15" x14ac:dyDescent="0.2">
      <c r="D253" s="242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</row>
    <row r="254" spans="4:15" x14ac:dyDescent="0.2"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</row>
    <row r="255" spans="4:15" x14ac:dyDescent="0.2"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</row>
    <row r="256" spans="4:15" x14ac:dyDescent="0.2"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</row>
    <row r="257" spans="4:15" x14ac:dyDescent="0.2"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</row>
    <row r="258" spans="4:15" x14ac:dyDescent="0.2"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</row>
    <row r="259" spans="4:15" x14ac:dyDescent="0.2"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</row>
    <row r="260" spans="4:15" x14ac:dyDescent="0.2">
      <c r="D260" s="242"/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</row>
    <row r="261" spans="4:15" x14ac:dyDescent="0.2">
      <c r="D261" s="242"/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</row>
    <row r="262" spans="4:15" x14ac:dyDescent="0.2"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</row>
    <row r="263" spans="4:15" x14ac:dyDescent="0.2"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</row>
    <row r="264" spans="4:15" x14ac:dyDescent="0.2"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</row>
    <row r="265" spans="4:15" x14ac:dyDescent="0.2">
      <c r="D265" s="242"/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</row>
    <row r="266" spans="4:15" x14ac:dyDescent="0.2">
      <c r="D266" s="242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</row>
    <row r="267" spans="4:15" x14ac:dyDescent="0.2">
      <c r="D267" s="242"/>
      <c r="E267" s="242"/>
      <c r="F267" s="242"/>
      <c r="G267" s="242"/>
      <c r="H267" s="242"/>
      <c r="I267" s="242"/>
      <c r="J267" s="242"/>
      <c r="K267" s="242"/>
      <c r="L267" s="242"/>
      <c r="M267" s="242"/>
      <c r="N267" s="242"/>
      <c r="O267" s="242"/>
    </row>
    <row r="268" spans="4:15" x14ac:dyDescent="0.2">
      <c r="D268" s="242"/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</row>
    <row r="269" spans="4:15" x14ac:dyDescent="0.2"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</row>
    <row r="270" spans="4:15" x14ac:dyDescent="0.2">
      <c r="D270" s="242"/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</row>
    <row r="271" spans="4:15" x14ac:dyDescent="0.2"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</row>
    <row r="272" spans="4:15" x14ac:dyDescent="0.2">
      <c r="D272" s="242"/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2"/>
    </row>
    <row r="273" spans="4:15" x14ac:dyDescent="0.2">
      <c r="D273" s="242"/>
      <c r="E273" s="242"/>
      <c r="F273" s="242"/>
      <c r="G273" s="242"/>
      <c r="H273" s="242"/>
      <c r="I273" s="242"/>
      <c r="J273" s="242"/>
      <c r="K273" s="242"/>
      <c r="L273" s="242"/>
      <c r="M273" s="242"/>
      <c r="N273" s="242"/>
      <c r="O273" s="242"/>
    </row>
    <row r="274" spans="4:15" x14ac:dyDescent="0.2">
      <c r="D274" s="242"/>
      <c r="E274" s="242"/>
      <c r="F274" s="242"/>
      <c r="G274" s="242"/>
      <c r="H274" s="242"/>
      <c r="I274" s="242"/>
      <c r="J274" s="242"/>
      <c r="K274" s="242"/>
      <c r="L274" s="242"/>
      <c r="M274" s="242"/>
      <c r="N274" s="242"/>
      <c r="O274" s="242"/>
    </row>
    <row r="275" spans="4:15" x14ac:dyDescent="0.2"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</row>
    <row r="276" spans="4:15" x14ac:dyDescent="0.2">
      <c r="D276" s="242"/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</row>
    <row r="277" spans="4:15" x14ac:dyDescent="0.2">
      <c r="D277" s="242"/>
      <c r="E277" s="242"/>
      <c r="F277" s="242"/>
      <c r="G277" s="242"/>
      <c r="H277" s="242"/>
      <c r="I277" s="242"/>
      <c r="J277" s="242"/>
      <c r="K277" s="242"/>
      <c r="L277" s="242"/>
      <c r="M277" s="242"/>
      <c r="N277" s="242"/>
      <c r="O277" s="242"/>
    </row>
    <row r="278" spans="4:15" x14ac:dyDescent="0.2">
      <c r="D278" s="242"/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</row>
    <row r="279" spans="4:15" x14ac:dyDescent="0.2">
      <c r="D279" s="242"/>
      <c r="E279" s="242"/>
      <c r="F279" s="242"/>
      <c r="G279" s="242"/>
      <c r="H279" s="242"/>
      <c r="I279" s="242"/>
      <c r="J279" s="242"/>
      <c r="K279" s="242"/>
      <c r="L279" s="242"/>
      <c r="M279" s="242"/>
      <c r="N279" s="242"/>
      <c r="O279" s="242"/>
    </row>
    <row r="280" spans="4:15" x14ac:dyDescent="0.2">
      <c r="D280" s="242"/>
      <c r="E280" s="242"/>
      <c r="F280" s="242"/>
      <c r="G280" s="242"/>
      <c r="H280" s="242"/>
      <c r="I280" s="242"/>
      <c r="J280" s="242"/>
      <c r="K280" s="242"/>
      <c r="L280" s="242"/>
      <c r="M280" s="242"/>
      <c r="N280" s="242"/>
      <c r="O280" s="242"/>
    </row>
    <row r="281" spans="4:15" x14ac:dyDescent="0.2">
      <c r="D281" s="242"/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</row>
    <row r="282" spans="4:15" x14ac:dyDescent="0.2">
      <c r="D282" s="242"/>
      <c r="E282" s="242"/>
      <c r="F282" s="242"/>
      <c r="G282" s="242"/>
      <c r="H282" s="242"/>
      <c r="I282" s="242"/>
      <c r="J282" s="242"/>
      <c r="K282" s="242"/>
      <c r="L282" s="242"/>
      <c r="M282" s="242"/>
      <c r="N282" s="242"/>
      <c r="O282" s="242"/>
    </row>
    <row r="283" spans="4:15" x14ac:dyDescent="0.2">
      <c r="D283" s="242"/>
      <c r="E283" s="242"/>
      <c r="F283" s="242"/>
      <c r="G283" s="242"/>
      <c r="H283" s="242"/>
      <c r="I283" s="242"/>
      <c r="J283" s="242"/>
      <c r="K283" s="242"/>
      <c r="L283" s="242"/>
      <c r="M283" s="242"/>
      <c r="N283" s="242"/>
      <c r="O283" s="242"/>
    </row>
    <row r="284" spans="4:15" x14ac:dyDescent="0.2">
      <c r="D284" s="242"/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</row>
    <row r="285" spans="4:15" x14ac:dyDescent="0.2"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</row>
    <row r="286" spans="4:15" x14ac:dyDescent="0.2">
      <c r="D286" s="242"/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</row>
    <row r="287" spans="4:15" x14ac:dyDescent="0.2">
      <c r="D287" s="242"/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</row>
    <row r="288" spans="4:15" x14ac:dyDescent="0.2">
      <c r="D288" s="242"/>
      <c r="E288" s="242"/>
      <c r="F288" s="242"/>
      <c r="G288" s="242"/>
      <c r="H288" s="242"/>
      <c r="I288" s="242"/>
      <c r="J288" s="242"/>
      <c r="K288" s="242"/>
      <c r="L288" s="242"/>
      <c r="M288" s="242"/>
      <c r="N288" s="242"/>
      <c r="O288" s="242"/>
    </row>
    <row r="289" spans="4:15" x14ac:dyDescent="0.2">
      <c r="D289" s="242"/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</row>
    <row r="290" spans="4:15" x14ac:dyDescent="0.2">
      <c r="D290" s="242"/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</row>
    <row r="291" spans="4:15" x14ac:dyDescent="0.2">
      <c r="D291" s="242"/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</row>
    <row r="292" spans="4:15" x14ac:dyDescent="0.2">
      <c r="D292" s="242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</row>
    <row r="293" spans="4:15" x14ac:dyDescent="0.2"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</row>
    <row r="294" spans="4:15" x14ac:dyDescent="0.2">
      <c r="D294" s="242"/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2"/>
    </row>
    <row r="295" spans="4:15" x14ac:dyDescent="0.2">
      <c r="D295" s="242"/>
      <c r="E295" s="242"/>
      <c r="F295" s="242"/>
      <c r="G295" s="242"/>
      <c r="H295" s="242"/>
      <c r="I295" s="242"/>
      <c r="J295" s="242"/>
      <c r="K295" s="242"/>
      <c r="L295" s="242"/>
      <c r="M295" s="242"/>
      <c r="N295" s="242"/>
      <c r="O295" s="242"/>
    </row>
    <row r="296" spans="4:15" x14ac:dyDescent="0.2">
      <c r="D296" s="242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</row>
    <row r="297" spans="4:15" x14ac:dyDescent="0.2">
      <c r="D297" s="242"/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</row>
    <row r="298" spans="4:15" x14ac:dyDescent="0.2">
      <c r="D298" s="242"/>
      <c r="E298" s="242"/>
      <c r="F298" s="242"/>
      <c r="G298" s="242"/>
      <c r="H298" s="242"/>
      <c r="I298" s="242"/>
      <c r="J298" s="242"/>
      <c r="K298" s="242"/>
      <c r="L298" s="242"/>
      <c r="M298" s="242"/>
      <c r="N298" s="242"/>
      <c r="O298" s="242"/>
    </row>
    <row r="299" spans="4:15" x14ac:dyDescent="0.2">
      <c r="D299" s="242"/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</row>
    <row r="300" spans="4:15" x14ac:dyDescent="0.2">
      <c r="D300" s="242"/>
      <c r="E300" s="242"/>
      <c r="F300" s="242"/>
      <c r="G300" s="242"/>
      <c r="H300" s="242"/>
      <c r="I300" s="242"/>
      <c r="J300" s="242"/>
      <c r="K300" s="242"/>
      <c r="L300" s="242"/>
      <c r="M300" s="242"/>
      <c r="N300" s="242"/>
      <c r="O300" s="242"/>
    </row>
    <row r="301" spans="4:15" x14ac:dyDescent="0.2">
      <c r="D301" s="242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</row>
    <row r="302" spans="4:15" x14ac:dyDescent="0.2">
      <c r="D302" s="242"/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</row>
    <row r="303" spans="4:15" x14ac:dyDescent="0.2">
      <c r="D303" s="242"/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</row>
    <row r="304" spans="4:15" x14ac:dyDescent="0.2">
      <c r="D304" s="242"/>
      <c r="E304" s="242"/>
      <c r="F304" s="242"/>
      <c r="G304" s="242"/>
      <c r="H304" s="242"/>
      <c r="I304" s="242"/>
      <c r="J304" s="242"/>
      <c r="K304" s="242"/>
      <c r="L304" s="242"/>
      <c r="M304" s="242"/>
      <c r="N304" s="242"/>
      <c r="O304" s="242"/>
    </row>
    <row r="305" spans="4:15" x14ac:dyDescent="0.2">
      <c r="D305" s="242"/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</row>
    <row r="306" spans="4:15" x14ac:dyDescent="0.2">
      <c r="D306" s="242"/>
      <c r="E306" s="242"/>
      <c r="F306" s="242"/>
      <c r="G306" s="242"/>
      <c r="H306" s="242"/>
      <c r="I306" s="242"/>
      <c r="J306" s="242"/>
      <c r="K306" s="242"/>
      <c r="L306" s="242"/>
      <c r="M306" s="242"/>
      <c r="N306" s="242"/>
      <c r="O306" s="242"/>
    </row>
    <row r="307" spans="4:15" x14ac:dyDescent="0.2">
      <c r="D307" s="242"/>
      <c r="E307" s="242"/>
      <c r="F307" s="242"/>
      <c r="G307" s="242"/>
      <c r="H307" s="242"/>
      <c r="I307" s="242"/>
      <c r="J307" s="242"/>
      <c r="K307" s="242"/>
      <c r="L307" s="242"/>
      <c r="M307" s="242"/>
      <c r="N307" s="242"/>
      <c r="O307" s="242"/>
    </row>
    <row r="308" spans="4:15" x14ac:dyDescent="0.2">
      <c r="D308" s="242"/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</row>
    <row r="309" spans="4:15" x14ac:dyDescent="0.2">
      <c r="D309" s="242"/>
      <c r="E309" s="242"/>
      <c r="F309" s="242"/>
      <c r="G309" s="242"/>
      <c r="H309" s="242"/>
      <c r="I309" s="242"/>
      <c r="J309" s="242"/>
      <c r="K309" s="242"/>
      <c r="L309" s="242"/>
      <c r="M309" s="242"/>
      <c r="N309" s="242"/>
      <c r="O309" s="242"/>
    </row>
    <row r="310" spans="4:15" x14ac:dyDescent="0.2">
      <c r="D310" s="242"/>
      <c r="E310" s="242"/>
      <c r="F310" s="242"/>
      <c r="G310" s="242"/>
      <c r="H310" s="242"/>
      <c r="I310" s="242"/>
      <c r="J310" s="242"/>
      <c r="K310" s="242"/>
      <c r="L310" s="242"/>
      <c r="M310" s="242"/>
      <c r="N310" s="242"/>
      <c r="O310" s="242"/>
    </row>
    <row r="311" spans="4:15" x14ac:dyDescent="0.2">
      <c r="D311" s="242"/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</row>
    <row r="312" spans="4:15" x14ac:dyDescent="0.2">
      <c r="D312" s="242"/>
      <c r="E312" s="242"/>
      <c r="F312" s="242"/>
      <c r="G312" s="242"/>
      <c r="H312" s="242"/>
      <c r="I312" s="242"/>
      <c r="J312" s="242"/>
      <c r="K312" s="242"/>
      <c r="L312" s="242"/>
      <c r="M312" s="242"/>
      <c r="N312" s="242"/>
      <c r="O312" s="242"/>
    </row>
    <row r="313" spans="4:15" x14ac:dyDescent="0.2">
      <c r="D313" s="242"/>
      <c r="E313" s="242"/>
      <c r="F313" s="242"/>
      <c r="G313" s="242"/>
      <c r="H313" s="242"/>
      <c r="I313" s="242"/>
      <c r="J313" s="242"/>
      <c r="K313" s="242"/>
      <c r="L313" s="242"/>
      <c r="M313" s="242"/>
      <c r="N313" s="242"/>
      <c r="O313" s="242"/>
    </row>
    <row r="314" spans="4:15" x14ac:dyDescent="0.2">
      <c r="D314" s="242"/>
      <c r="E314" s="242"/>
      <c r="F314" s="242"/>
      <c r="G314" s="242"/>
      <c r="H314" s="242"/>
      <c r="I314" s="242"/>
      <c r="J314" s="242"/>
      <c r="K314" s="242"/>
      <c r="L314" s="242"/>
      <c r="M314" s="242"/>
      <c r="N314" s="242"/>
      <c r="O314" s="242"/>
    </row>
    <row r="315" spans="4:15" x14ac:dyDescent="0.2">
      <c r="D315" s="242"/>
      <c r="E315" s="242"/>
      <c r="F315" s="242"/>
      <c r="G315" s="242"/>
      <c r="H315" s="242"/>
      <c r="I315" s="242"/>
      <c r="J315" s="242"/>
      <c r="K315" s="242"/>
      <c r="L315" s="242"/>
      <c r="M315" s="242"/>
      <c r="N315" s="242"/>
      <c r="O315" s="242"/>
    </row>
    <row r="316" spans="4:15" x14ac:dyDescent="0.2">
      <c r="D316" s="242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</row>
    <row r="317" spans="4:15" x14ac:dyDescent="0.2"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</row>
    <row r="318" spans="4:15" x14ac:dyDescent="0.2">
      <c r="D318" s="242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</row>
    <row r="319" spans="4:15" x14ac:dyDescent="0.2">
      <c r="D319" s="242"/>
      <c r="E319" s="242"/>
      <c r="F319" s="242"/>
      <c r="G319" s="242"/>
      <c r="H319" s="242"/>
      <c r="I319" s="242"/>
      <c r="J319" s="242"/>
      <c r="K319" s="242"/>
      <c r="L319" s="242"/>
      <c r="M319" s="242"/>
      <c r="N319" s="242"/>
      <c r="O319" s="242"/>
    </row>
    <row r="320" spans="4:15" x14ac:dyDescent="0.2">
      <c r="D320" s="242"/>
      <c r="E320" s="242"/>
      <c r="F320" s="242"/>
      <c r="G320" s="242"/>
      <c r="H320" s="242"/>
      <c r="I320" s="242"/>
      <c r="J320" s="242"/>
      <c r="K320" s="242"/>
      <c r="L320" s="242"/>
      <c r="M320" s="242"/>
      <c r="N320" s="242"/>
      <c r="O320" s="242"/>
    </row>
    <row r="321" spans="4:15" x14ac:dyDescent="0.2">
      <c r="D321" s="242"/>
      <c r="E321" s="242"/>
      <c r="F321" s="242"/>
      <c r="G321" s="242"/>
      <c r="H321" s="242"/>
      <c r="I321" s="242"/>
      <c r="J321" s="242"/>
      <c r="K321" s="242"/>
      <c r="L321" s="242"/>
      <c r="M321" s="242"/>
      <c r="N321" s="242"/>
      <c r="O321" s="242"/>
    </row>
    <row r="322" spans="4:15" x14ac:dyDescent="0.2">
      <c r="D322" s="242"/>
      <c r="E322" s="242"/>
      <c r="F322" s="242"/>
      <c r="G322" s="242"/>
      <c r="H322" s="242"/>
      <c r="I322" s="242"/>
      <c r="J322" s="242"/>
      <c r="K322" s="242"/>
      <c r="L322" s="242"/>
      <c r="M322" s="242"/>
      <c r="N322" s="242"/>
      <c r="O322" s="242"/>
    </row>
    <row r="323" spans="4:15" x14ac:dyDescent="0.2">
      <c r="D323" s="242"/>
      <c r="E323" s="242"/>
      <c r="F323" s="242"/>
      <c r="G323" s="242"/>
      <c r="H323" s="242"/>
      <c r="I323" s="242"/>
      <c r="J323" s="242"/>
      <c r="K323" s="242"/>
      <c r="L323" s="242"/>
      <c r="M323" s="242"/>
      <c r="N323" s="242"/>
      <c r="O323" s="242"/>
    </row>
    <row r="324" spans="4:15" x14ac:dyDescent="0.2">
      <c r="D324" s="242"/>
      <c r="E324" s="242"/>
      <c r="F324" s="242"/>
      <c r="G324" s="242"/>
      <c r="H324" s="242"/>
      <c r="I324" s="242"/>
      <c r="J324" s="242"/>
      <c r="K324" s="242"/>
      <c r="L324" s="242"/>
      <c r="M324" s="242"/>
      <c r="N324" s="242"/>
      <c r="O324" s="242"/>
    </row>
    <row r="325" spans="4:15" x14ac:dyDescent="0.2">
      <c r="D325" s="242"/>
      <c r="E325" s="242"/>
      <c r="F325" s="242"/>
      <c r="G325" s="242"/>
      <c r="H325" s="242"/>
      <c r="I325" s="242"/>
      <c r="J325" s="242"/>
      <c r="K325" s="242"/>
      <c r="L325" s="242"/>
      <c r="M325" s="242"/>
      <c r="N325" s="242"/>
      <c r="O325" s="242"/>
    </row>
    <row r="326" spans="4:15" x14ac:dyDescent="0.2">
      <c r="D326" s="242"/>
      <c r="E326" s="242"/>
      <c r="F326" s="242"/>
      <c r="G326" s="242"/>
      <c r="H326" s="242"/>
      <c r="I326" s="242"/>
      <c r="J326" s="242"/>
      <c r="K326" s="242"/>
      <c r="L326" s="242"/>
      <c r="M326" s="242"/>
      <c r="N326" s="242"/>
      <c r="O326" s="242"/>
    </row>
    <row r="327" spans="4:15" x14ac:dyDescent="0.2">
      <c r="D327" s="242"/>
      <c r="E327" s="242"/>
      <c r="F327" s="242"/>
      <c r="G327" s="242"/>
      <c r="H327" s="242"/>
      <c r="I327" s="242"/>
      <c r="J327" s="242"/>
      <c r="K327" s="242"/>
      <c r="L327" s="242"/>
      <c r="M327" s="242"/>
      <c r="N327" s="242"/>
      <c r="O327" s="242"/>
    </row>
    <row r="328" spans="4:15" x14ac:dyDescent="0.2">
      <c r="D328" s="242"/>
      <c r="E328" s="242"/>
      <c r="F328" s="242"/>
      <c r="G328" s="242"/>
      <c r="H328" s="242"/>
      <c r="I328" s="242"/>
      <c r="J328" s="242"/>
      <c r="K328" s="242"/>
      <c r="L328" s="242"/>
      <c r="M328" s="242"/>
      <c r="N328" s="242"/>
      <c r="O328" s="242"/>
    </row>
    <row r="329" spans="4:15" x14ac:dyDescent="0.2">
      <c r="D329" s="242"/>
      <c r="E329" s="242"/>
      <c r="F329" s="242"/>
      <c r="G329" s="242"/>
      <c r="H329" s="242"/>
      <c r="I329" s="242"/>
      <c r="J329" s="242"/>
      <c r="K329" s="242"/>
      <c r="L329" s="242"/>
      <c r="M329" s="242"/>
      <c r="N329" s="242"/>
      <c r="O329" s="242"/>
    </row>
    <row r="330" spans="4:15" x14ac:dyDescent="0.2">
      <c r="D330" s="242"/>
      <c r="E330" s="242"/>
      <c r="F330" s="242"/>
      <c r="G330" s="242"/>
      <c r="H330" s="242"/>
      <c r="I330" s="242"/>
      <c r="J330" s="242"/>
      <c r="K330" s="242"/>
      <c r="L330" s="242"/>
      <c r="M330" s="242"/>
      <c r="N330" s="242"/>
      <c r="O330" s="242"/>
    </row>
    <row r="331" spans="4:15" x14ac:dyDescent="0.2">
      <c r="D331" s="242"/>
      <c r="E331" s="242"/>
      <c r="F331" s="242"/>
      <c r="G331" s="242"/>
      <c r="H331" s="242"/>
      <c r="I331" s="242"/>
      <c r="J331" s="242"/>
      <c r="K331" s="242"/>
      <c r="L331" s="242"/>
      <c r="M331" s="242"/>
      <c r="N331" s="242"/>
      <c r="O331" s="242"/>
    </row>
    <row r="332" spans="4:15" x14ac:dyDescent="0.2">
      <c r="D332" s="242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</row>
    <row r="333" spans="4:15" x14ac:dyDescent="0.2">
      <c r="D333" s="242"/>
      <c r="E333" s="242"/>
      <c r="F333" s="242"/>
      <c r="G333" s="242"/>
      <c r="H333" s="242"/>
      <c r="I333" s="242"/>
      <c r="J333" s="242"/>
      <c r="K333" s="242"/>
      <c r="L333" s="242"/>
      <c r="M333" s="242"/>
      <c r="N333" s="242"/>
      <c r="O333" s="242"/>
    </row>
    <row r="334" spans="4:15" x14ac:dyDescent="0.2">
      <c r="D334" s="242"/>
      <c r="E334" s="242"/>
      <c r="F334" s="242"/>
      <c r="G334" s="242"/>
      <c r="H334" s="242"/>
      <c r="I334" s="242"/>
      <c r="J334" s="242"/>
      <c r="K334" s="242"/>
      <c r="L334" s="242"/>
      <c r="M334" s="242"/>
      <c r="N334" s="242"/>
      <c r="O334" s="242"/>
    </row>
    <row r="335" spans="4:15" x14ac:dyDescent="0.2">
      <c r="D335" s="242"/>
      <c r="E335" s="242"/>
      <c r="F335" s="242"/>
      <c r="G335" s="242"/>
      <c r="H335" s="242"/>
      <c r="I335" s="242"/>
      <c r="J335" s="242"/>
      <c r="K335" s="242"/>
      <c r="L335" s="242"/>
      <c r="M335" s="242"/>
      <c r="N335" s="242"/>
      <c r="O335" s="242"/>
    </row>
    <row r="336" spans="4:15" x14ac:dyDescent="0.2">
      <c r="D336" s="242"/>
      <c r="E336" s="242"/>
      <c r="F336" s="242"/>
      <c r="G336" s="242"/>
      <c r="H336" s="242"/>
      <c r="I336" s="242"/>
      <c r="J336" s="242"/>
      <c r="K336" s="242"/>
      <c r="L336" s="242"/>
      <c r="M336" s="242"/>
      <c r="N336" s="242"/>
      <c r="O336" s="242"/>
    </row>
    <row r="337" spans="4:15" x14ac:dyDescent="0.2">
      <c r="D337" s="242"/>
      <c r="E337" s="242"/>
      <c r="F337" s="242"/>
      <c r="G337" s="242"/>
      <c r="H337" s="242"/>
      <c r="I337" s="242"/>
      <c r="J337" s="242"/>
      <c r="K337" s="242"/>
      <c r="L337" s="242"/>
      <c r="M337" s="242"/>
      <c r="N337" s="242"/>
      <c r="O337" s="242"/>
    </row>
    <row r="338" spans="4:15" x14ac:dyDescent="0.2">
      <c r="D338" s="242"/>
      <c r="E338" s="242"/>
      <c r="F338" s="242"/>
      <c r="G338" s="242"/>
      <c r="H338" s="242"/>
      <c r="I338" s="242"/>
      <c r="J338" s="242"/>
      <c r="K338" s="242"/>
      <c r="L338" s="242"/>
      <c r="M338" s="242"/>
      <c r="N338" s="242"/>
      <c r="O338" s="242"/>
    </row>
    <row r="339" spans="4:15" x14ac:dyDescent="0.2">
      <c r="D339" s="242"/>
      <c r="E339" s="242"/>
      <c r="F339" s="242"/>
      <c r="G339" s="242"/>
      <c r="H339" s="242"/>
      <c r="I339" s="242"/>
      <c r="J339" s="242"/>
      <c r="K339" s="242"/>
      <c r="L339" s="242"/>
      <c r="M339" s="242"/>
      <c r="N339" s="242"/>
      <c r="O339" s="242"/>
    </row>
    <row r="340" spans="4:15" x14ac:dyDescent="0.2">
      <c r="D340" s="242"/>
      <c r="E340" s="242"/>
      <c r="F340" s="242"/>
      <c r="G340" s="242"/>
      <c r="H340" s="242"/>
      <c r="I340" s="242"/>
      <c r="J340" s="242"/>
      <c r="K340" s="242"/>
      <c r="L340" s="242"/>
      <c r="M340" s="242"/>
      <c r="N340" s="242"/>
      <c r="O340" s="242"/>
    </row>
    <row r="341" spans="4:15" x14ac:dyDescent="0.2">
      <c r="D341" s="242"/>
      <c r="E341" s="242"/>
      <c r="F341" s="242"/>
      <c r="G341" s="242"/>
      <c r="H341" s="242"/>
      <c r="I341" s="242"/>
      <c r="J341" s="242"/>
      <c r="K341" s="242"/>
      <c r="L341" s="242"/>
      <c r="M341" s="242"/>
      <c r="N341" s="242"/>
      <c r="O341" s="242"/>
    </row>
    <row r="342" spans="4:15" x14ac:dyDescent="0.2">
      <c r="D342" s="242"/>
      <c r="E342" s="242"/>
      <c r="F342" s="242"/>
      <c r="G342" s="242"/>
      <c r="H342" s="242"/>
      <c r="I342" s="242"/>
      <c r="J342" s="242"/>
      <c r="K342" s="242"/>
      <c r="L342" s="242"/>
      <c r="M342" s="242"/>
      <c r="N342" s="242"/>
      <c r="O342" s="242"/>
    </row>
    <row r="343" spans="4:15" x14ac:dyDescent="0.2">
      <c r="D343" s="242"/>
      <c r="E343" s="242"/>
      <c r="F343" s="242"/>
      <c r="G343" s="242"/>
      <c r="H343" s="242"/>
      <c r="I343" s="242"/>
      <c r="J343" s="242"/>
      <c r="K343" s="242"/>
      <c r="L343" s="242"/>
      <c r="M343" s="242"/>
      <c r="N343" s="242"/>
      <c r="O343" s="242"/>
    </row>
    <row r="344" spans="4:15" x14ac:dyDescent="0.2">
      <c r="D344" s="242"/>
      <c r="E344" s="242"/>
      <c r="F344" s="242"/>
      <c r="G344" s="242"/>
      <c r="H344" s="242"/>
      <c r="I344" s="242"/>
      <c r="J344" s="242"/>
      <c r="K344" s="242"/>
      <c r="L344" s="242"/>
      <c r="M344" s="242"/>
      <c r="N344" s="242"/>
      <c r="O344" s="242"/>
    </row>
    <row r="345" spans="4:15" x14ac:dyDescent="0.2">
      <c r="D345" s="242"/>
      <c r="E345" s="242"/>
      <c r="F345" s="242"/>
      <c r="G345" s="242"/>
      <c r="H345" s="242"/>
      <c r="I345" s="242"/>
      <c r="J345" s="242"/>
      <c r="K345" s="242"/>
      <c r="L345" s="242"/>
      <c r="M345" s="242"/>
      <c r="N345" s="242"/>
      <c r="O345" s="242"/>
    </row>
    <row r="346" spans="4:15" x14ac:dyDescent="0.2">
      <c r="D346" s="242"/>
      <c r="E346" s="242"/>
      <c r="F346" s="242"/>
      <c r="G346" s="242"/>
      <c r="H346" s="242"/>
      <c r="I346" s="242"/>
      <c r="J346" s="242"/>
      <c r="K346" s="242"/>
      <c r="L346" s="242"/>
      <c r="M346" s="242"/>
      <c r="N346" s="242"/>
      <c r="O346" s="242"/>
    </row>
    <row r="347" spans="4:15" x14ac:dyDescent="0.2">
      <c r="D347" s="242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</row>
    <row r="348" spans="4:15" x14ac:dyDescent="0.2">
      <c r="D348" s="242"/>
      <c r="E348" s="242"/>
      <c r="F348" s="242"/>
      <c r="G348" s="242"/>
      <c r="H348" s="242"/>
      <c r="I348" s="242"/>
      <c r="J348" s="242"/>
      <c r="K348" s="242"/>
      <c r="L348" s="242"/>
      <c r="M348" s="242"/>
      <c r="N348" s="242"/>
      <c r="O348" s="242"/>
    </row>
    <row r="349" spans="4:15" x14ac:dyDescent="0.2">
      <c r="D349" s="242"/>
      <c r="E349" s="242"/>
      <c r="F349" s="242"/>
      <c r="G349" s="242"/>
      <c r="H349" s="242"/>
      <c r="I349" s="242"/>
      <c r="J349" s="242"/>
      <c r="K349" s="242"/>
      <c r="L349" s="242"/>
      <c r="M349" s="242"/>
      <c r="N349" s="242"/>
      <c r="O349" s="242"/>
    </row>
    <row r="350" spans="4:15" x14ac:dyDescent="0.2">
      <c r="D350" s="242"/>
      <c r="E350" s="242"/>
      <c r="F350" s="242"/>
      <c r="G350" s="242"/>
      <c r="H350" s="242"/>
      <c r="I350" s="242"/>
      <c r="J350" s="242"/>
      <c r="K350" s="242"/>
      <c r="L350" s="242"/>
      <c r="M350" s="242"/>
      <c r="N350" s="242"/>
      <c r="O350" s="242"/>
    </row>
    <row r="351" spans="4:15" x14ac:dyDescent="0.2">
      <c r="D351" s="242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</row>
    <row r="352" spans="4:15" x14ac:dyDescent="0.2">
      <c r="D352" s="242"/>
      <c r="E352" s="242"/>
      <c r="F352" s="242"/>
      <c r="G352" s="242"/>
      <c r="H352" s="242"/>
      <c r="I352" s="242"/>
      <c r="J352" s="242"/>
      <c r="K352" s="242"/>
      <c r="L352" s="242"/>
      <c r="M352" s="242"/>
      <c r="N352" s="242"/>
      <c r="O352" s="242"/>
    </row>
    <row r="353" spans="4:15" x14ac:dyDescent="0.2">
      <c r="D353" s="242"/>
      <c r="E353" s="242"/>
      <c r="F353" s="242"/>
      <c r="G353" s="242"/>
      <c r="H353" s="242"/>
      <c r="I353" s="242"/>
      <c r="J353" s="242"/>
      <c r="K353" s="242"/>
      <c r="L353" s="242"/>
      <c r="M353" s="242"/>
      <c r="N353" s="242"/>
      <c r="O353" s="242"/>
    </row>
    <row r="354" spans="4:15" x14ac:dyDescent="0.2">
      <c r="D354" s="242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</row>
    <row r="355" spans="4:15" x14ac:dyDescent="0.2">
      <c r="D355" s="242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</row>
    <row r="356" spans="4:15" x14ac:dyDescent="0.2">
      <c r="D356" s="242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</row>
    <row r="357" spans="4:15" x14ac:dyDescent="0.2">
      <c r="D357" s="242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</row>
    <row r="358" spans="4:15" x14ac:dyDescent="0.2">
      <c r="D358" s="242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</row>
    <row r="359" spans="4:15" x14ac:dyDescent="0.2">
      <c r="D359" s="242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</row>
    <row r="360" spans="4:15" x14ac:dyDescent="0.2">
      <c r="D360" s="242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</row>
    <row r="361" spans="4:15" x14ac:dyDescent="0.2">
      <c r="D361" s="242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</row>
    <row r="362" spans="4:15" x14ac:dyDescent="0.2">
      <c r="D362" s="242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</row>
    <row r="363" spans="4:15" x14ac:dyDescent="0.2">
      <c r="D363" s="242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</row>
    <row r="364" spans="4:15" x14ac:dyDescent="0.2">
      <c r="D364" s="242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</row>
    <row r="365" spans="4:15" x14ac:dyDescent="0.2">
      <c r="D365" s="242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</row>
    <row r="366" spans="4:15" x14ac:dyDescent="0.2">
      <c r="D366" s="242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</row>
    <row r="367" spans="4:15" x14ac:dyDescent="0.2">
      <c r="D367" s="242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</row>
    <row r="368" spans="4:15" x14ac:dyDescent="0.2">
      <c r="D368" s="242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</row>
    <row r="369" spans="4:15" x14ac:dyDescent="0.2">
      <c r="D369" s="242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</row>
    <row r="370" spans="4:15" x14ac:dyDescent="0.2">
      <c r="D370" s="242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</row>
    <row r="371" spans="4:15" x14ac:dyDescent="0.2">
      <c r="D371" s="242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</row>
    <row r="372" spans="4:15" x14ac:dyDescent="0.2">
      <c r="D372" s="242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</row>
    <row r="373" spans="4:15" x14ac:dyDescent="0.2">
      <c r="D373" s="242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</row>
    <row r="374" spans="4:15" x14ac:dyDescent="0.2">
      <c r="D374" s="242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</row>
    <row r="375" spans="4:15" x14ac:dyDescent="0.2">
      <c r="D375" s="242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</row>
    <row r="376" spans="4:15" x14ac:dyDescent="0.2">
      <c r="D376" s="242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</row>
    <row r="377" spans="4:15" x14ac:dyDescent="0.2">
      <c r="D377" s="242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</row>
    <row r="378" spans="4:15" x14ac:dyDescent="0.2">
      <c r="D378" s="242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</row>
    <row r="379" spans="4:15" x14ac:dyDescent="0.2">
      <c r="D379" s="242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</row>
    <row r="380" spans="4:15" x14ac:dyDescent="0.2">
      <c r="D380" s="242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</row>
    <row r="381" spans="4:15" x14ac:dyDescent="0.2">
      <c r="D381" s="242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</row>
    <row r="382" spans="4:15" x14ac:dyDescent="0.2">
      <c r="D382" s="242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</row>
    <row r="383" spans="4:15" x14ac:dyDescent="0.2">
      <c r="D383" s="242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</row>
    <row r="384" spans="4:15" x14ac:dyDescent="0.2">
      <c r="D384" s="242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</row>
    <row r="385" spans="4:15" x14ac:dyDescent="0.2">
      <c r="D385" s="242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</row>
    <row r="386" spans="4:15" x14ac:dyDescent="0.2">
      <c r="D386" s="242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</row>
    <row r="387" spans="4:15" x14ac:dyDescent="0.2">
      <c r="D387" s="242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</row>
    <row r="388" spans="4:15" x14ac:dyDescent="0.2">
      <c r="D388" s="242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</row>
    <row r="389" spans="4:15" x14ac:dyDescent="0.2">
      <c r="D389" s="242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</row>
    <row r="390" spans="4:15" x14ac:dyDescent="0.2">
      <c r="D390" s="242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</row>
    <row r="391" spans="4:15" x14ac:dyDescent="0.2">
      <c r="D391" s="242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</row>
    <row r="392" spans="4:15" x14ac:dyDescent="0.2">
      <c r="D392" s="242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</row>
    <row r="393" spans="4:15" x14ac:dyDescent="0.2">
      <c r="D393" s="242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</row>
    <row r="394" spans="4:15" x14ac:dyDescent="0.2">
      <c r="D394" s="242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</row>
    <row r="395" spans="4:15" x14ac:dyDescent="0.2">
      <c r="D395" s="242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</row>
    <row r="396" spans="4:15" x14ac:dyDescent="0.2">
      <c r="D396" s="242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</row>
    <row r="397" spans="4:15" x14ac:dyDescent="0.2">
      <c r="D397" s="242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</row>
    <row r="398" spans="4:15" x14ac:dyDescent="0.2">
      <c r="D398" s="242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</row>
    <row r="399" spans="4:15" x14ac:dyDescent="0.2">
      <c r="D399" s="242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</row>
    <row r="400" spans="4:15" x14ac:dyDescent="0.2">
      <c r="D400" s="242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</row>
    <row r="401" spans="4:15" x14ac:dyDescent="0.2">
      <c r="D401" s="242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</row>
    <row r="402" spans="4:15" x14ac:dyDescent="0.2">
      <c r="D402" s="242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</row>
    <row r="403" spans="4:15" x14ac:dyDescent="0.2">
      <c r="D403" s="242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</row>
    <row r="404" spans="4:15" x14ac:dyDescent="0.2"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</row>
    <row r="405" spans="4:15" x14ac:dyDescent="0.2">
      <c r="D405" s="242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</row>
    <row r="406" spans="4:15" x14ac:dyDescent="0.2">
      <c r="D406" s="242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</row>
    <row r="407" spans="4:15" x14ac:dyDescent="0.2">
      <c r="D407" s="242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</row>
    <row r="408" spans="4:15" x14ac:dyDescent="0.2">
      <c r="D408" s="242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</row>
    <row r="409" spans="4:15" x14ac:dyDescent="0.2">
      <c r="D409" s="242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</row>
    <row r="410" spans="4:15" x14ac:dyDescent="0.2">
      <c r="D410" s="242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</row>
    <row r="411" spans="4:15" x14ac:dyDescent="0.2">
      <c r="D411" s="242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</row>
    <row r="412" spans="4:15" x14ac:dyDescent="0.2">
      <c r="D412" s="242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</row>
    <row r="413" spans="4:15" x14ac:dyDescent="0.2">
      <c r="D413" s="242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</row>
    <row r="414" spans="4:15" x14ac:dyDescent="0.2">
      <c r="D414" s="242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</row>
    <row r="415" spans="4:15" x14ac:dyDescent="0.2">
      <c r="D415" s="242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</row>
    <row r="416" spans="4:15" x14ac:dyDescent="0.2">
      <c r="D416" s="242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</row>
    <row r="417" spans="4:15" x14ac:dyDescent="0.2">
      <c r="D417" s="242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</row>
    <row r="418" spans="4:15" x14ac:dyDescent="0.2">
      <c r="D418" s="242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</row>
    <row r="419" spans="4:15" x14ac:dyDescent="0.2">
      <c r="D419" s="242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</row>
    <row r="420" spans="4:15" x14ac:dyDescent="0.2">
      <c r="D420" s="242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</row>
    <row r="421" spans="4:15" x14ac:dyDescent="0.2">
      <c r="D421" s="242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</row>
    <row r="422" spans="4:15" x14ac:dyDescent="0.2">
      <c r="D422" s="242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</row>
    <row r="423" spans="4:15" x14ac:dyDescent="0.2">
      <c r="D423" s="242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</row>
    <row r="424" spans="4:15" x14ac:dyDescent="0.2">
      <c r="D424" s="242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</row>
    <row r="425" spans="4:15" x14ac:dyDescent="0.2">
      <c r="D425" s="242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</row>
    <row r="426" spans="4:15" x14ac:dyDescent="0.2">
      <c r="D426" s="242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</row>
    <row r="427" spans="4:15" x14ac:dyDescent="0.2">
      <c r="D427" s="242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</row>
    <row r="428" spans="4:15" x14ac:dyDescent="0.2">
      <c r="D428" s="242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</row>
    <row r="429" spans="4:15" x14ac:dyDescent="0.2">
      <c r="D429" s="242"/>
      <c r="E429" s="242"/>
      <c r="F429" s="242"/>
      <c r="G429" s="242"/>
      <c r="H429" s="242"/>
      <c r="I429" s="242"/>
      <c r="J429" s="242"/>
      <c r="K429" s="242"/>
      <c r="L429" s="242"/>
      <c r="M429" s="242"/>
      <c r="N429" s="242"/>
      <c r="O429" s="242"/>
    </row>
    <row r="430" spans="4:15" x14ac:dyDescent="0.2">
      <c r="D430" s="242"/>
      <c r="E430" s="242"/>
      <c r="F430" s="242"/>
      <c r="G430" s="242"/>
      <c r="H430" s="242"/>
      <c r="I430" s="242"/>
      <c r="J430" s="242"/>
      <c r="K430" s="242"/>
      <c r="L430" s="242"/>
      <c r="M430" s="242"/>
      <c r="N430" s="242"/>
      <c r="O430" s="242"/>
    </row>
    <row r="431" spans="4:15" x14ac:dyDescent="0.2">
      <c r="D431" s="242"/>
      <c r="E431" s="242"/>
      <c r="F431" s="242"/>
      <c r="G431" s="242"/>
      <c r="H431" s="242"/>
      <c r="I431" s="242"/>
      <c r="J431" s="242"/>
      <c r="K431" s="242"/>
      <c r="L431" s="242"/>
      <c r="M431" s="242"/>
      <c r="N431" s="242"/>
      <c r="O431" s="242"/>
    </row>
    <row r="432" spans="4:15" x14ac:dyDescent="0.2">
      <c r="D432" s="242"/>
      <c r="E432" s="242"/>
      <c r="F432" s="242"/>
      <c r="G432" s="242"/>
      <c r="H432" s="242"/>
      <c r="I432" s="242"/>
      <c r="J432" s="242"/>
      <c r="K432" s="242"/>
      <c r="L432" s="242"/>
      <c r="M432" s="242"/>
      <c r="N432" s="242"/>
      <c r="O432" s="242"/>
    </row>
    <row r="433" spans="4:15" x14ac:dyDescent="0.2">
      <c r="D433" s="242"/>
      <c r="E433" s="242"/>
      <c r="F433" s="242"/>
      <c r="G433" s="242"/>
      <c r="H433" s="242"/>
      <c r="I433" s="242"/>
      <c r="J433" s="242"/>
      <c r="K433" s="242"/>
      <c r="L433" s="242"/>
      <c r="M433" s="242"/>
      <c r="N433" s="242"/>
      <c r="O433" s="242"/>
    </row>
    <row r="434" spans="4:15" x14ac:dyDescent="0.2">
      <c r="D434" s="242"/>
      <c r="E434" s="242"/>
      <c r="F434" s="242"/>
      <c r="G434" s="242"/>
      <c r="H434" s="242"/>
      <c r="I434" s="242"/>
      <c r="J434" s="242"/>
      <c r="K434" s="242"/>
      <c r="L434" s="242"/>
      <c r="M434" s="242"/>
      <c r="N434" s="242"/>
      <c r="O434" s="242"/>
    </row>
    <row r="435" spans="4:15" x14ac:dyDescent="0.2">
      <c r="D435" s="242"/>
      <c r="E435" s="242"/>
      <c r="F435" s="242"/>
      <c r="G435" s="242"/>
      <c r="H435" s="242"/>
      <c r="I435" s="242"/>
      <c r="J435" s="242"/>
      <c r="K435" s="242"/>
      <c r="L435" s="242"/>
      <c r="M435" s="242"/>
      <c r="N435" s="242"/>
      <c r="O435" s="242"/>
    </row>
    <row r="436" spans="4:15" x14ac:dyDescent="0.2">
      <c r="D436" s="242"/>
      <c r="E436" s="242"/>
      <c r="F436" s="242"/>
      <c r="G436" s="242"/>
      <c r="H436" s="242"/>
      <c r="I436" s="242"/>
      <c r="J436" s="242"/>
      <c r="K436" s="242"/>
      <c r="L436" s="242"/>
      <c r="M436" s="242"/>
      <c r="N436" s="242"/>
      <c r="O436" s="242"/>
    </row>
    <row r="437" spans="4:15" x14ac:dyDescent="0.2">
      <c r="D437" s="242"/>
      <c r="E437" s="242"/>
      <c r="F437" s="242"/>
      <c r="G437" s="242"/>
      <c r="H437" s="242"/>
      <c r="I437" s="242"/>
      <c r="J437" s="242"/>
      <c r="K437" s="242"/>
      <c r="L437" s="242"/>
      <c r="M437" s="242"/>
      <c r="N437" s="242"/>
      <c r="O437" s="242"/>
    </row>
    <row r="438" spans="4:15" x14ac:dyDescent="0.2">
      <c r="D438" s="242"/>
      <c r="E438" s="242"/>
      <c r="F438" s="242"/>
      <c r="G438" s="242"/>
      <c r="H438" s="242"/>
      <c r="I438" s="242"/>
      <c r="J438" s="242"/>
      <c r="K438" s="242"/>
      <c r="L438" s="242"/>
      <c r="M438" s="242"/>
      <c r="N438" s="242"/>
      <c r="O438" s="242"/>
    </row>
    <row r="439" spans="4:15" x14ac:dyDescent="0.2">
      <c r="D439" s="242"/>
      <c r="E439" s="242"/>
      <c r="F439" s="242"/>
      <c r="G439" s="242"/>
      <c r="H439" s="242"/>
      <c r="I439" s="242"/>
      <c r="J439" s="242"/>
      <c r="K439" s="242"/>
      <c r="L439" s="242"/>
      <c r="M439" s="242"/>
      <c r="N439" s="242"/>
      <c r="O439" s="242"/>
    </row>
    <row r="440" spans="4:15" x14ac:dyDescent="0.2">
      <c r="D440" s="242"/>
      <c r="E440" s="242"/>
      <c r="F440" s="242"/>
      <c r="G440" s="242"/>
      <c r="H440" s="242"/>
      <c r="I440" s="242"/>
      <c r="J440" s="242"/>
      <c r="K440" s="242"/>
      <c r="L440" s="242"/>
      <c r="M440" s="242"/>
      <c r="N440" s="242"/>
      <c r="O440" s="242"/>
    </row>
    <row r="441" spans="4:15" x14ac:dyDescent="0.2">
      <c r="D441" s="242"/>
      <c r="E441" s="242"/>
      <c r="F441" s="242"/>
      <c r="G441" s="242"/>
      <c r="H441" s="242"/>
      <c r="I441" s="242"/>
      <c r="J441" s="242"/>
      <c r="K441" s="242"/>
      <c r="L441" s="242"/>
      <c r="M441" s="242"/>
      <c r="N441" s="242"/>
      <c r="O441" s="242"/>
    </row>
    <row r="442" spans="4:15" x14ac:dyDescent="0.2">
      <c r="D442" s="242"/>
      <c r="E442" s="242"/>
      <c r="F442" s="242"/>
      <c r="G442" s="242"/>
      <c r="H442" s="242"/>
      <c r="I442" s="242"/>
      <c r="J442" s="242"/>
      <c r="K442" s="242"/>
      <c r="L442" s="242"/>
      <c r="M442" s="242"/>
      <c r="N442" s="242"/>
      <c r="O442" s="242"/>
    </row>
    <row r="443" spans="4:15" x14ac:dyDescent="0.2">
      <c r="D443" s="242"/>
      <c r="E443" s="242"/>
      <c r="F443" s="242"/>
      <c r="G443" s="242"/>
      <c r="H443" s="242"/>
      <c r="I443" s="242"/>
      <c r="J443" s="242"/>
      <c r="K443" s="242"/>
      <c r="L443" s="242"/>
      <c r="M443" s="242"/>
      <c r="N443" s="242"/>
      <c r="O443" s="242"/>
    </row>
    <row r="444" spans="4:15" x14ac:dyDescent="0.2">
      <c r="D444" s="242"/>
      <c r="E444" s="242"/>
      <c r="F444" s="242"/>
      <c r="G444" s="242"/>
      <c r="H444" s="242"/>
      <c r="I444" s="242"/>
      <c r="J444" s="242"/>
      <c r="K444" s="242"/>
      <c r="L444" s="242"/>
      <c r="M444" s="242"/>
      <c r="N444" s="242"/>
      <c r="O444" s="242"/>
    </row>
    <row r="445" spans="4:15" x14ac:dyDescent="0.2">
      <c r="D445" s="242"/>
      <c r="E445" s="242"/>
      <c r="F445" s="242"/>
      <c r="G445" s="242"/>
      <c r="H445" s="242"/>
      <c r="I445" s="242"/>
      <c r="J445" s="242"/>
      <c r="K445" s="242"/>
      <c r="L445" s="242"/>
      <c r="M445" s="242"/>
      <c r="N445" s="242"/>
      <c r="O445" s="242"/>
    </row>
    <row r="446" spans="4:15" x14ac:dyDescent="0.2">
      <c r="D446" s="242"/>
      <c r="E446" s="242"/>
      <c r="F446" s="242"/>
      <c r="G446" s="242"/>
      <c r="H446" s="242"/>
      <c r="I446" s="242"/>
      <c r="J446" s="242"/>
      <c r="K446" s="242"/>
      <c r="L446" s="242"/>
      <c r="M446" s="242"/>
      <c r="N446" s="242"/>
      <c r="O446" s="242"/>
    </row>
    <row r="447" spans="4:15" x14ac:dyDescent="0.2">
      <c r="D447" s="242"/>
      <c r="E447" s="242"/>
      <c r="F447" s="242"/>
      <c r="G447" s="242"/>
      <c r="H447" s="242"/>
      <c r="I447" s="242"/>
      <c r="J447" s="242"/>
      <c r="K447" s="242"/>
      <c r="L447" s="242"/>
      <c r="M447" s="242"/>
      <c r="N447" s="242"/>
      <c r="O447" s="242"/>
    </row>
    <row r="448" spans="4:15" x14ac:dyDescent="0.2">
      <c r="D448" s="242"/>
      <c r="E448" s="242"/>
      <c r="F448" s="242"/>
      <c r="G448" s="242"/>
      <c r="H448" s="242"/>
      <c r="I448" s="242"/>
      <c r="J448" s="242"/>
      <c r="K448" s="242"/>
      <c r="L448" s="242"/>
      <c r="M448" s="242"/>
      <c r="N448" s="242"/>
      <c r="O448" s="242"/>
    </row>
    <row r="449" spans="4:15" x14ac:dyDescent="0.2">
      <c r="D449" s="242"/>
      <c r="E449" s="242"/>
      <c r="F449" s="242"/>
      <c r="G449" s="242"/>
      <c r="H449" s="242"/>
      <c r="I449" s="242"/>
      <c r="J449" s="242"/>
      <c r="K449" s="242"/>
      <c r="L449" s="242"/>
      <c r="M449" s="242"/>
      <c r="N449" s="242"/>
      <c r="O449" s="242"/>
    </row>
    <row r="450" spans="4:15" x14ac:dyDescent="0.2">
      <c r="D450" s="242"/>
      <c r="E450" s="242"/>
      <c r="F450" s="242"/>
      <c r="G450" s="242"/>
      <c r="H450" s="242"/>
      <c r="I450" s="242"/>
      <c r="J450" s="242"/>
      <c r="K450" s="242"/>
      <c r="L450" s="242"/>
      <c r="M450" s="242"/>
      <c r="N450" s="242"/>
      <c r="O450" s="242"/>
    </row>
    <row r="451" spans="4:15" x14ac:dyDescent="0.2">
      <c r="D451" s="242"/>
      <c r="E451" s="242"/>
      <c r="F451" s="242"/>
      <c r="G451" s="242"/>
      <c r="H451" s="242"/>
      <c r="I451" s="242"/>
      <c r="J451" s="242"/>
      <c r="K451" s="242"/>
      <c r="L451" s="242"/>
      <c r="M451" s="242"/>
      <c r="N451" s="242"/>
      <c r="O451" s="242"/>
    </row>
    <row r="452" spans="4:15" x14ac:dyDescent="0.2">
      <c r="D452" s="242"/>
      <c r="E452" s="242"/>
      <c r="F452" s="242"/>
      <c r="G452" s="242"/>
      <c r="H452" s="242"/>
      <c r="I452" s="242"/>
      <c r="J452" s="242"/>
      <c r="K452" s="242"/>
      <c r="L452" s="242"/>
      <c r="M452" s="242"/>
      <c r="N452" s="242"/>
      <c r="O452" s="242"/>
    </row>
    <row r="453" spans="4:15" x14ac:dyDescent="0.2">
      <c r="D453" s="242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</row>
    <row r="454" spans="4:15" x14ac:dyDescent="0.2">
      <c r="D454" s="242"/>
      <c r="E454" s="242"/>
      <c r="F454" s="242"/>
      <c r="G454" s="242"/>
      <c r="H454" s="242"/>
      <c r="I454" s="242"/>
      <c r="J454" s="242"/>
      <c r="K454" s="242"/>
      <c r="L454" s="242"/>
      <c r="M454" s="242"/>
      <c r="N454" s="242"/>
      <c r="O454" s="242"/>
    </row>
    <row r="455" spans="4:15" x14ac:dyDescent="0.2">
      <c r="D455" s="242"/>
      <c r="E455" s="242"/>
      <c r="F455" s="242"/>
      <c r="G455" s="242"/>
      <c r="H455" s="242"/>
      <c r="I455" s="242"/>
      <c r="J455" s="242"/>
      <c r="K455" s="242"/>
      <c r="L455" s="242"/>
      <c r="M455" s="242"/>
      <c r="N455" s="242"/>
      <c r="O455" s="242"/>
    </row>
    <row r="456" spans="4:15" x14ac:dyDescent="0.2">
      <c r="D456" s="242"/>
      <c r="E456" s="242"/>
      <c r="F456" s="242"/>
      <c r="G456" s="242"/>
      <c r="H456" s="242"/>
      <c r="I456" s="242"/>
      <c r="J456" s="242"/>
      <c r="K456" s="242"/>
      <c r="L456" s="242"/>
      <c r="M456" s="242"/>
      <c r="N456" s="242"/>
      <c r="O456" s="242"/>
    </row>
    <row r="457" spans="4:15" x14ac:dyDescent="0.2">
      <c r="D457" s="242"/>
      <c r="E457" s="242"/>
      <c r="F457" s="242"/>
      <c r="G457" s="242"/>
      <c r="H457" s="242"/>
      <c r="I457" s="242"/>
      <c r="J457" s="242"/>
      <c r="K457" s="242"/>
      <c r="L457" s="242"/>
      <c r="M457" s="242"/>
      <c r="N457" s="242"/>
      <c r="O457" s="242"/>
    </row>
    <row r="458" spans="4:15" x14ac:dyDescent="0.2">
      <c r="D458" s="242"/>
      <c r="E458" s="242"/>
      <c r="F458" s="242"/>
      <c r="G458" s="242"/>
      <c r="H458" s="242"/>
      <c r="I458" s="242"/>
      <c r="J458" s="242"/>
      <c r="K458" s="242"/>
      <c r="L458" s="242"/>
      <c r="M458" s="242"/>
      <c r="N458" s="242"/>
      <c r="O458" s="242"/>
    </row>
    <row r="459" spans="4:15" x14ac:dyDescent="0.2">
      <c r="D459" s="242"/>
      <c r="E459" s="242"/>
      <c r="F459" s="242"/>
      <c r="G459" s="242"/>
      <c r="H459" s="242"/>
      <c r="I459" s="242"/>
      <c r="J459" s="242"/>
      <c r="K459" s="242"/>
      <c r="L459" s="242"/>
      <c r="M459" s="242"/>
      <c r="N459" s="242"/>
      <c r="O459" s="242"/>
    </row>
    <row r="460" spans="4:15" x14ac:dyDescent="0.2">
      <c r="D460" s="242"/>
      <c r="E460" s="242"/>
      <c r="F460" s="242"/>
      <c r="G460" s="242"/>
      <c r="H460" s="242"/>
      <c r="I460" s="242"/>
      <c r="J460" s="242"/>
      <c r="K460" s="242"/>
      <c r="L460" s="242"/>
      <c r="M460" s="242"/>
      <c r="N460" s="242"/>
      <c r="O460" s="242"/>
    </row>
    <row r="461" spans="4:15" x14ac:dyDescent="0.2">
      <c r="D461" s="242"/>
      <c r="E461" s="242"/>
      <c r="F461" s="242"/>
      <c r="G461" s="242"/>
      <c r="H461" s="242"/>
      <c r="I461" s="242"/>
      <c r="J461" s="242"/>
      <c r="K461" s="242"/>
      <c r="L461" s="242"/>
      <c r="M461" s="242"/>
      <c r="N461" s="242"/>
      <c r="O461" s="242"/>
    </row>
    <row r="462" spans="4:15" x14ac:dyDescent="0.2">
      <c r="D462" s="242"/>
      <c r="E462" s="242"/>
      <c r="F462" s="242"/>
      <c r="G462" s="242"/>
      <c r="H462" s="242"/>
      <c r="I462" s="242"/>
      <c r="J462" s="242"/>
      <c r="K462" s="242"/>
      <c r="L462" s="242"/>
      <c r="M462" s="242"/>
      <c r="N462" s="242"/>
      <c r="O462" s="242"/>
    </row>
    <row r="463" spans="4:15" x14ac:dyDescent="0.2">
      <c r="D463" s="242"/>
      <c r="E463" s="242"/>
      <c r="F463" s="242"/>
      <c r="G463" s="242"/>
      <c r="H463" s="242"/>
      <c r="I463" s="242"/>
      <c r="J463" s="242"/>
      <c r="K463" s="242"/>
      <c r="L463" s="242"/>
      <c r="M463" s="242"/>
      <c r="N463" s="242"/>
      <c r="O463" s="242"/>
    </row>
    <row r="464" spans="4:15" x14ac:dyDescent="0.2">
      <c r="D464" s="242"/>
      <c r="E464" s="242"/>
      <c r="F464" s="242"/>
      <c r="G464" s="242"/>
      <c r="H464" s="242"/>
      <c r="I464" s="242"/>
      <c r="J464" s="242"/>
      <c r="K464" s="242"/>
      <c r="L464" s="242"/>
      <c r="M464" s="242"/>
      <c r="N464" s="242"/>
      <c r="O464" s="242"/>
    </row>
    <row r="465" spans="4:15" x14ac:dyDescent="0.2">
      <c r="D465" s="242"/>
      <c r="E465" s="242"/>
      <c r="F465" s="242"/>
      <c r="G465" s="242"/>
      <c r="H465" s="242"/>
      <c r="I465" s="242"/>
      <c r="J465" s="242"/>
      <c r="K465" s="242"/>
      <c r="L465" s="242"/>
      <c r="M465" s="242"/>
      <c r="N465" s="242"/>
      <c r="O465" s="242"/>
    </row>
    <row r="466" spans="4:15" x14ac:dyDescent="0.2">
      <c r="D466" s="242"/>
      <c r="E466" s="242"/>
      <c r="F466" s="242"/>
      <c r="G466" s="242"/>
      <c r="H466" s="242"/>
      <c r="I466" s="242"/>
      <c r="J466" s="242"/>
      <c r="K466" s="242"/>
      <c r="L466" s="242"/>
      <c r="M466" s="242"/>
      <c r="N466" s="242"/>
      <c r="O466" s="242"/>
    </row>
    <row r="467" spans="4:15" x14ac:dyDescent="0.2">
      <c r="D467" s="242"/>
      <c r="E467" s="242"/>
      <c r="F467" s="242"/>
      <c r="G467" s="242"/>
      <c r="H467" s="242"/>
      <c r="I467" s="242"/>
      <c r="J467" s="242"/>
      <c r="K467" s="242"/>
      <c r="L467" s="242"/>
      <c r="M467" s="242"/>
      <c r="N467" s="242"/>
      <c r="O467" s="242"/>
    </row>
    <row r="468" spans="4:15" x14ac:dyDescent="0.2">
      <c r="D468" s="242"/>
      <c r="E468" s="242"/>
      <c r="F468" s="242"/>
      <c r="G468" s="242"/>
      <c r="H468" s="242"/>
      <c r="I468" s="242"/>
      <c r="J468" s="242"/>
      <c r="K468" s="242"/>
      <c r="L468" s="242"/>
      <c r="M468" s="242"/>
      <c r="N468" s="242"/>
      <c r="O468" s="242"/>
    </row>
    <row r="469" spans="4:15" x14ac:dyDescent="0.2">
      <c r="D469" s="242"/>
      <c r="E469" s="242"/>
      <c r="F469" s="242"/>
      <c r="G469" s="242"/>
      <c r="H469" s="242"/>
      <c r="I469" s="242"/>
      <c r="J469" s="242"/>
      <c r="K469" s="242"/>
      <c r="L469" s="242"/>
      <c r="M469" s="242"/>
      <c r="N469" s="242"/>
      <c r="O469" s="242"/>
    </row>
    <row r="470" spans="4:15" x14ac:dyDescent="0.2">
      <c r="D470" s="242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2"/>
    </row>
    <row r="471" spans="4:15" x14ac:dyDescent="0.2">
      <c r="D471" s="242"/>
      <c r="E471" s="242"/>
      <c r="F471" s="242"/>
      <c r="G471" s="242"/>
      <c r="H471" s="242"/>
      <c r="I471" s="242"/>
      <c r="J471" s="242"/>
      <c r="K471" s="242"/>
      <c r="L471" s="242"/>
      <c r="M471" s="242"/>
      <c r="N471" s="242"/>
      <c r="O471" s="242"/>
    </row>
    <row r="472" spans="4:15" x14ac:dyDescent="0.2">
      <c r="D472" s="242"/>
      <c r="E472" s="242"/>
      <c r="F472" s="242"/>
      <c r="G472" s="242"/>
      <c r="H472" s="242"/>
      <c r="I472" s="242"/>
      <c r="J472" s="242"/>
      <c r="K472" s="242"/>
      <c r="L472" s="242"/>
      <c r="M472" s="242"/>
      <c r="N472" s="242"/>
      <c r="O472" s="242"/>
    </row>
    <row r="473" spans="4:15" x14ac:dyDescent="0.2">
      <c r="D473" s="242"/>
      <c r="E473" s="242"/>
      <c r="F473" s="242"/>
      <c r="G473" s="242"/>
      <c r="H473" s="242"/>
      <c r="I473" s="242"/>
      <c r="J473" s="242"/>
      <c r="K473" s="242"/>
      <c r="L473" s="242"/>
      <c r="M473" s="242"/>
      <c r="N473" s="242"/>
      <c r="O473" s="242"/>
    </row>
    <row r="474" spans="4:15" x14ac:dyDescent="0.2">
      <c r="D474" s="242"/>
      <c r="E474" s="242"/>
      <c r="F474" s="242"/>
      <c r="G474" s="242"/>
      <c r="H474" s="242"/>
      <c r="I474" s="242"/>
      <c r="J474" s="242"/>
      <c r="K474" s="242"/>
      <c r="L474" s="242"/>
      <c r="M474" s="242"/>
      <c r="N474" s="242"/>
      <c r="O474" s="242"/>
    </row>
    <row r="475" spans="4:15" x14ac:dyDescent="0.2">
      <c r="D475" s="242"/>
      <c r="E475" s="242"/>
      <c r="F475" s="242"/>
      <c r="G475" s="242"/>
      <c r="H475" s="242"/>
      <c r="I475" s="242"/>
      <c r="J475" s="242"/>
      <c r="K475" s="242"/>
      <c r="L475" s="242"/>
      <c r="M475" s="242"/>
      <c r="N475" s="242"/>
      <c r="O475" s="242"/>
    </row>
    <row r="476" spans="4:15" x14ac:dyDescent="0.2">
      <c r="D476" s="242"/>
      <c r="E476" s="242"/>
      <c r="F476" s="242"/>
      <c r="G476" s="242"/>
      <c r="H476" s="242"/>
      <c r="I476" s="242"/>
      <c r="J476" s="242"/>
      <c r="K476" s="242"/>
      <c r="L476" s="242"/>
      <c r="M476" s="242"/>
      <c r="N476" s="242"/>
      <c r="O476" s="242"/>
    </row>
    <row r="477" spans="4:15" x14ac:dyDescent="0.2">
      <c r="D477" s="242"/>
      <c r="E477" s="242"/>
      <c r="F477" s="242"/>
      <c r="G477" s="242"/>
      <c r="H477" s="242"/>
      <c r="I477" s="242"/>
      <c r="J477" s="242"/>
      <c r="K477" s="242"/>
      <c r="L477" s="242"/>
      <c r="M477" s="242"/>
      <c r="N477" s="242"/>
      <c r="O477" s="242"/>
    </row>
    <row r="478" spans="4:15" x14ac:dyDescent="0.2">
      <c r="D478" s="242"/>
      <c r="E478" s="242"/>
      <c r="F478" s="242"/>
      <c r="G478" s="242"/>
      <c r="H478" s="242"/>
      <c r="I478" s="242"/>
      <c r="J478" s="242"/>
      <c r="K478" s="242"/>
      <c r="L478" s="242"/>
      <c r="M478" s="242"/>
      <c r="N478" s="242"/>
      <c r="O478" s="242"/>
    </row>
  </sheetData>
  <autoFilter ref="A9:S9" xr:uid="{00000000-0009-0000-0000-00000F000000}"/>
  <mergeCells count="12">
    <mergeCell ref="I8:I9"/>
    <mergeCell ref="J8:J9"/>
    <mergeCell ref="L8:O8"/>
    <mergeCell ref="G1:G2"/>
    <mergeCell ref="H1:H2"/>
    <mergeCell ref="I1:I2"/>
    <mergeCell ref="K8:K9"/>
    <mergeCell ref="E1:F2"/>
    <mergeCell ref="D8:D9"/>
    <mergeCell ref="E8:E9"/>
    <mergeCell ref="F8:F9"/>
    <mergeCell ref="G8:H8"/>
  </mergeCells>
  <hyperlinks>
    <hyperlink ref="P1" location="index!A1" display="العودة للفهرس" xr:uid="{00000000-0004-0000-0F00-000000000000}"/>
  </hyperlink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35" hidden="1" customWidth="1"/>
    <col min="2" max="2" width="8.25" style="235" hidden="1" customWidth="1"/>
    <col min="3" max="3" width="25.25" style="242" customWidth="1"/>
    <col min="4" max="4" width="10.875" style="242" customWidth="1"/>
    <col min="5" max="5" width="11" style="242" customWidth="1"/>
    <col min="6" max="6" width="11.25" style="242" customWidth="1"/>
    <col min="7" max="7" width="11.375" style="242" customWidth="1"/>
    <col min="8" max="8" width="10.625" style="242" customWidth="1"/>
    <col min="9" max="9" width="6.75" style="242" customWidth="1"/>
    <col min="10" max="10" width="11.125" style="242" customWidth="1"/>
    <col min="11" max="11" width="6.25" style="242" customWidth="1"/>
    <col min="12" max="12" width="6.875" style="242" customWidth="1"/>
    <col min="13" max="13" width="14.625" style="242" bestFit="1" customWidth="1"/>
    <col min="14" max="14" width="6.875" style="242" customWidth="1"/>
    <col min="15" max="15" width="12.125" style="242" customWidth="1"/>
    <col min="16" max="16" width="13.375" style="242" bestFit="1" customWidth="1"/>
  </cols>
  <sheetData>
    <row r="1" spans="1:22" ht="15.75" customHeight="1" x14ac:dyDescent="0.2">
      <c r="B1" s="9"/>
      <c r="C1" s="20" t="s">
        <v>433</v>
      </c>
      <c r="D1" s="386" t="s">
        <v>587</v>
      </c>
      <c r="E1" s="373"/>
      <c r="F1" s="369" t="s">
        <v>86</v>
      </c>
      <c r="G1" s="369">
        <f>output!A3</f>
        <v>2021</v>
      </c>
      <c r="H1" s="34"/>
      <c r="I1" s="139"/>
      <c r="J1" s="139"/>
      <c r="K1" s="139"/>
      <c r="L1" s="34"/>
      <c r="M1" s="34"/>
      <c r="N1" s="34"/>
      <c r="O1" s="139"/>
      <c r="P1" s="139"/>
      <c r="Q1" s="66" t="s">
        <v>80</v>
      </c>
    </row>
    <row r="2" spans="1:22" ht="15.75" customHeight="1" x14ac:dyDescent="0.2">
      <c r="B2" s="11"/>
      <c r="C2" s="21" t="s">
        <v>435</v>
      </c>
      <c r="D2" s="375"/>
      <c r="E2" s="375"/>
      <c r="F2" s="375"/>
      <c r="G2" s="375"/>
      <c r="H2" s="139"/>
      <c r="I2" s="139"/>
      <c r="J2" s="139"/>
      <c r="K2" s="139"/>
      <c r="L2" s="139"/>
      <c r="M2" s="139"/>
      <c r="N2" s="139"/>
      <c r="O2" s="139"/>
      <c r="P2" s="36"/>
      <c r="R2" s="4"/>
      <c r="S2" s="4"/>
      <c r="T2" s="4"/>
      <c r="U2" s="4"/>
      <c r="V2" s="4"/>
    </row>
    <row r="3" spans="1:22" x14ac:dyDescent="0.2">
      <c r="B3" s="11"/>
      <c r="P3" s="12"/>
    </row>
    <row r="4" spans="1:22" x14ac:dyDescent="0.2">
      <c r="B4" s="374" t="s">
        <v>458</v>
      </c>
      <c r="C4" s="375"/>
      <c r="D4" s="375"/>
      <c r="E4" s="375"/>
      <c r="F4">
        <f>COUNTA(output_molds_yearly!C3:C500)</f>
        <v>82</v>
      </c>
      <c r="P4" s="12"/>
    </row>
    <row r="5" spans="1:22" x14ac:dyDescent="0.2">
      <c r="B5" s="374" t="s">
        <v>459</v>
      </c>
      <c r="C5" s="375"/>
      <c r="D5" s="375"/>
      <c r="E5" s="375"/>
      <c r="F5">
        <f>F4-F6</f>
        <v>60</v>
      </c>
      <c r="P5" s="12"/>
    </row>
    <row r="6" spans="1:22" x14ac:dyDescent="0.2">
      <c r="B6" s="374" t="s">
        <v>460</v>
      </c>
      <c r="C6" s="375"/>
      <c r="D6" s="375"/>
      <c r="E6" s="375"/>
      <c r="F6">
        <f>COUNTA(C11:C32)</f>
        <v>22</v>
      </c>
      <c r="P6" s="12"/>
    </row>
    <row r="7" spans="1:22" x14ac:dyDescent="0.2">
      <c r="B7" s="374" t="s">
        <v>461</v>
      </c>
      <c r="C7" s="375"/>
      <c r="D7" s="375"/>
      <c r="E7" s="375"/>
      <c r="F7" s="155">
        <f>F6/F4</f>
        <v>0.26829268292682928</v>
      </c>
      <c r="P7" s="12"/>
    </row>
    <row r="8" spans="1:22" ht="15.75" customHeight="1" thickBot="1" x14ac:dyDescent="0.25">
      <c r="B8" s="374" t="s">
        <v>462</v>
      </c>
      <c r="C8" s="375"/>
      <c r="D8" s="375"/>
      <c r="E8" s="375"/>
      <c r="P8" s="12"/>
    </row>
    <row r="9" spans="1:22" ht="15.75" customHeight="1" thickBot="1" x14ac:dyDescent="0.25">
      <c r="B9" s="9"/>
      <c r="C9" s="377" t="s">
        <v>463</v>
      </c>
      <c r="D9" s="376" t="s">
        <v>464</v>
      </c>
      <c r="E9" s="376" t="s">
        <v>465</v>
      </c>
      <c r="F9" s="376" t="s">
        <v>403</v>
      </c>
      <c r="G9" s="376" t="s">
        <v>404</v>
      </c>
      <c r="H9" s="355" t="s">
        <v>445</v>
      </c>
      <c r="I9" s="355" t="s">
        <v>446</v>
      </c>
      <c r="J9" s="360" t="s">
        <v>588</v>
      </c>
      <c r="K9" s="356"/>
      <c r="L9" s="356"/>
      <c r="M9" s="356"/>
      <c r="N9" s="356"/>
      <c r="O9" s="356"/>
      <c r="P9" s="357"/>
    </row>
    <row r="10" spans="1:22" ht="45.75" customHeight="1" thickBot="1" x14ac:dyDescent="0.25">
      <c r="A10" s="8" t="s">
        <v>394</v>
      </c>
      <c r="B10" s="19" t="s">
        <v>276</v>
      </c>
      <c r="C10" s="362"/>
      <c r="D10" s="364"/>
      <c r="E10" s="364"/>
      <c r="F10" s="364"/>
      <c r="G10" s="364"/>
      <c r="H10" s="366"/>
      <c r="I10" s="366"/>
      <c r="J10" s="149" t="s">
        <v>467</v>
      </c>
      <c r="K10" s="243" t="s">
        <v>451</v>
      </c>
      <c r="L10" s="243" t="s">
        <v>452</v>
      </c>
      <c r="M10" s="238" t="s">
        <v>453</v>
      </c>
      <c r="N10" s="243" t="s">
        <v>468</v>
      </c>
      <c r="O10" s="238" t="s">
        <v>469</v>
      </c>
      <c r="P10" s="4" t="s">
        <v>589</v>
      </c>
    </row>
    <row r="11" spans="1:22" x14ac:dyDescent="0.2">
      <c r="A11">
        <v>2021</v>
      </c>
      <c r="B11" s="49">
        <v>10</v>
      </c>
      <c r="C11" t="s">
        <v>590</v>
      </c>
      <c r="D11">
        <v>145</v>
      </c>
      <c r="E11">
        <v>99</v>
      </c>
      <c r="F11">
        <v>137</v>
      </c>
      <c r="G11">
        <v>106</v>
      </c>
      <c r="H11">
        <v>37</v>
      </c>
      <c r="I11" t="s">
        <v>455</v>
      </c>
      <c r="J11">
        <v>7</v>
      </c>
      <c r="K11">
        <v>145</v>
      </c>
      <c r="L11">
        <v>86</v>
      </c>
      <c r="M11">
        <v>10</v>
      </c>
      <c r="N11">
        <v>77348</v>
      </c>
      <c r="O11">
        <v>157</v>
      </c>
      <c r="P11" s="39">
        <v>0.57999999999999996</v>
      </c>
    </row>
    <row r="12" spans="1:22" x14ac:dyDescent="0.2">
      <c r="A12">
        <v>2021</v>
      </c>
      <c r="B12" s="49">
        <v>32</v>
      </c>
      <c r="C12" t="s">
        <v>591</v>
      </c>
      <c r="D12" s="55">
        <v>74</v>
      </c>
      <c r="E12">
        <v>97</v>
      </c>
      <c r="F12">
        <v>68</v>
      </c>
      <c r="G12">
        <v>107</v>
      </c>
      <c r="H12">
        <v>72</v>
      </c>
      <c r="I12" t="s">
        <v>455</v>
      </c>
      <c r="J12">
        <v>10</v>
      </c>
      <c r="K12">
        <v>137</v>
      </c>
      <c r="L12">
        <v>84</v>
      </c>
      <c r="M12">
        <v>10</v>
      </c>
      <c r="N12">
        <v>69831</v>
      </c>
      <c r="O12">
        <v>200</v>
      </c>
      <c r="P12" s="39">
        <v>0.7</v>
      </c>
    </row>
    <row r="13" spans="1:22" x14ac:dyDescent="0.2">
      <c r="A13">
        <v>2021</v>
      </c>
      <c r="B13" s="49">
        <v>137</v>
      </c>
      <c r="C13" t="s">
        <v>210</v>
      </c>
      <c r="D13" s="55">
        <v>93</v>
      </c>
      <c r="E13">
        <v>116</v>
      </c>
      <c r="F13">
        <v>79</v>
      </c>
      <c r="G13">
        <v>138</v>
      </c>
      <c r="H13">
        <v>210</v>
      </c>
      <c r="I13" t="s">
        <v>455</v>
      </c>
      <c r="J13">
        <v>22</v>
      </c>
      <c r="K13">
        <v>160</v>
      </c>
      <c r="L13">
        <v>112</v>
      </c>
      <c r="M13">
        <v>12</v>
      </c>
      <c r="N13">
        <v>223036</v>
      </c>
      <c r="O13">
        <v>1344</v>
      </c>
      <c r="P13" s="39">
        <v>0.54</v>
      </c>
    </row>
    <row r="14" spans="1:22" x14ac:dyDescent="0.2">
      <c r="A14">
        <v>2021</v>
      </c>
      <c r="B14" s="49">
        <v>138</v>
      </c>
      <c r="C14" t="s">
        <v>592</v>
      </c>
      <c r="D14" s="55">
        <v>90</v>
      </c>
      <c r="E14">
        <v>120</v>
      </c>
      <c r="F14">
        <v>84</v>
      </c>
      <c r="G14">
        <v>130</v>
      </c>
      <c r="H14">
        <v>30</v>
      </c>
      <c r="I14" t="s">
        <v>455</v>
      </c>
      <c r="J14">
        <v>10</v>
      </c>
      <c r="K14">
        <v>140</v>
      </c>
      <c r="L14">
        <v>114</v>
      </c>
      <c r="M14">
        <v>9</v>
      </c>
      <c r="N14">
        <v>30146</v>
      </c>
      <c r="O14">
        <v>82</v>
      </c>
      <c r="P14" s="39">
        <v>0.46</v>
      </c>
    </row>
    <row r="15" spans="1:22" x14ac:dyDescent="0.2">
      <c r="A15">
        <v>2021</v>
      </c>
      <c r="B15" s="49">
        <v>142</v>
      </c>
      <c r="C15" t="s">
        <v>219</v>
      </c>
      <c r="D15" s="55">
        <v>105</v>
      </c>
      <c r="E15">
        <v>103</v>
      </c>
      <c r="F15">
        <v>94</v>
      </c>
      <c r="G15">
        <v>116</v>
      </c>
      <c r="H15">
        <v>25</v>
      </c>
      <c r="I15" t="s">
        <v>455</v>
      </c>
      <c r="J15">
        <v>13</v>
      </c>
      <c r="K15">
        <v>137</v>
      </c>
      <c r="L15">
        <v>98</v>
      </c>
      <c r="M15">
        <v>12</v>
      </c>
      <c r="N15">
        <v>27936</v>
      </c>
      <c r="O15">
        <v>101</v>
      </c>
      <c r="P15" s="39">
        <v>0.5</v>
      </c>
    </row>
    <row r="16" spans="1:22" x14ac:dyDescent="0.2">
      <c r="A16">
        <v>2021</v>
      </c>
      <c r="B16" s="49">
        <v>148</v>
      </c>
      <c r="C16" t="s">
        <v>593</v>
      </c>
      <c r="D16" s="55">
        <v>25</v>
      </c>
      <c r="E16">
        <v>144</v>
      </c>
      <c r="F16">
        <v>44</v>
      </c>
      <c r="G16">
        <v>164</v>
      </c>
      <c r="H16">
        <v>15</v>
      </c>
      <c r="I16" t="s">
        <v>455</v>
      </c>
      <c r="J16">
        <v>20</v>
      </c>
      <c r="K16">
        <v>169</v>
      </c>
      <c r="L16">
        <v>158</v>
      </c>
      <c r="M16">
        <v>4</v>
      </c>
      <c r="N16">
        <v>5052</v>
      </c>
      <c r="O16">
        <v>29</v>
      </c>
      <c r="P16" s="39">
        <v>0.96</v>
      </c>
    </row>
    <row r="17" spans="1:16" x14ac:dyDescent="0.2">
      <c r="A17">
        <v>2021</v>
      </c>
      <c r="B17" s="49">
        <v>224</v>
      </c>
      <c r="C17" t="s">
        <v>594</v>
      </c>
      <c r="D17" s="55">
        <v>142</v>
      </c>
      <c r="E17">
        <v>101</v>
      </c>
      <c r="F17">
        <v>135</v>
      </c>
      <c r="G17">
        <v>107</v>
      </c>
      <c r="H17">
        <v>8</v>
      </c>
      <c r="I17" t="s">
        <v>455</v>
      </c>
      <c r="J17">
        <v>6</v>
      </c>
      <c r="K17">
        <v>116</v>
      </c>
      <c r="L17">
        <v>98</v>
      </c>
      <c r="M17">
        <v>6</v>
      </c>
      <c r="N17">
        <v>15307</v>
      </c>
      <c r="O17">
        <v>27</v>
      </c>
      <c r="P17" s="39">
        <v>0.6</v>
      </c>
    </row>
    <row r="18" spans="1:16" x14ac:dyDescent="0.2">
      <c r="A18">
        <v>2021</v>
      </c>
      <c r="B18" s="49">
        <v>241</v>
      </c>
      <c r="C18" t="s">
        <v>265</v>
      </c>
      <c r="D18" s="55">
        <v>60</v>
      </c>
      <c r="E18">
        <v>120</v>
      </c>
      <c r="F18">
        <v>53</v>
      </c>
      <c r="G18">
        <v>136</v>
      </c>
      <c r="H18">
        <v>13</v>
      </c>
      <c r="I18" t="s">
        <v>455</v>
      </c>
      <c r="J18">
        <v>16</v>
      </c>
      <c r="K18">
        <v>151</v>
      </c>
      <c r="L18">
        <v>120</v>
      </c>
      <c r="M18">
        <v>10</v>
      </c>
      <c r="N18">
        <v>7378</v>
      </c>
      <c r="O18">
        <v>32</v>
      </c>
      <c r="P18" s="39">
        <v>0.4</v>
      </c>
    </row>
    <row r="19" spans="1:16" x14ac:dyDescent="0.2">
      <c r="A19">
        <v>2021</v>
      </c>
      <c r="B19" s="49">
        <v>243</v>
      </c>
      <c r="C19" t="s">
        <v>132</v>
      </c>
      <c r="D19" s="55">
        <v>55</v>
      </c>
      <c r="E19">
        <v>131</v>
      </c>
      <c r="F19">
        <v>49</v>
      </c>
      <c r="G19">
        <v>149</v>
      </c>
      <c r="H19">
        <v>52</v>
      </c>
      <c r="I19" t="s">
        <v>455</v>
      </c>
      <c r="J19">
        <v>18</v>
      </c>
      <c r="K19">
        <v>182</v>
      </c>
      <c r="L19">
        <v>126</v>
      </c>
      <c r="M19">
        <v>14</v>
      </c>
      <c r="N19">
        <v>33437</v>
      </c>
      <c r="O19">
        <v>164</v>
      </c>
      <c r="P19" s="39">
        <v>0.53</v>
      </c>
    </row>
    <row r="20" spans="1:16" x14ac:dyDescent="0.2">
      <c r="A20">
        <v>2021</v>
      </c>
      <c r="B20" s="49">
        <v>295</v>
      </c>
      <c r="C20" t="s">
        <v>216</v>
      </c>
      <c r="D20" s="55">
        <v>238</v>
      </c>
      <c r="E20">
        <v>91</v>
      </c>
      <c r="F20">
        <v>222</v>
      </c>
      <c r="G20">
        <v>98</v>
      </c>
      <c r="H20">
        <v>7</v>
      </c>
      <c r="I20" t="s">
        <v>455</v>
      </c>
      <c r="J20">
        <v>7</v>
      </c>
      <c r="K20">
        <v>112</v>
      </c>
      <c r="L20">
        <v>85</v>
      </c>
      <c r="M20">
        <v>10</v>
      </c>
      <c r="N20">
        <v>16598</v>
      </c>
      <c r="O20">
        <v>34</v>
      </c>
      <c r="P20" s="39">
        <v>0.49</v>
      </c>
    </row>
    <row r="21" spans="1:16" x14ac:dyDescent="0.2">
      <c r="A21">
        <v>2021</v>
      </c>
      <c r="B21" s="49">
        <v>301</v>
      </c>
      <c r="C21" t="s">
        <v>229</v>
      </c>
      <c r="D21" s="55">
        <v>169</v>
      </c>
      <c r="E21">
        <v>128</v>
      </c>
      <c r="F21">
        <v>144</v>
      </c>
      <c r="G21">
        <v>151</v>
      </c>
      <c r="H21">
        <v>10</v>
      </c>
      <c r="I21" t="s">
        <v>455</v>
      </c>
      <c r="J21">
        <v>23</v>
      </c>
      <c r="K21">
        <v>173</v>
      </c>
      <c r="L21">
        <v>140</v>
      </c>
      <c r="M21">
        <v>10</v>
      </c>
      <c r="N21">
        <v>18817</v>
      </c>
      <c r="O21">
        <v>120</v>
      </c>
      <c r="P21" s="39">
        <v>0.4</v>
      </c>
    </row>
    <row r="22" spans="1:16" x14ac:dyDescent="0.2">
      <c r="A22">
        <v>2021</v>
      </c>
      <c r="B22" s="49">
        <v>420</v>
      </c>
      <c r="C22" t="s">
        <v>595</v>
      </c>
      <c r="D22" s="55">
        <v>72</v>
      </c>
      <c r="E22">
        <v>150</v>
      </c>
      <c r="F22">
        <v>67</v>
      </c>
      <c r="G22">
        <v>161</v>
      </c>
      <c r="H22">
        <v>5</v>
      </c>
      <c r="I22" t="s">
        <v>455</v>
      </c>
      <c r="J22">
        <v>11</v>
      </c>
      <c r="K22">
        <v>166</v>
      </c>
      <c r="L22">
        <v>156</v>
      </c>
      <c r="M22">
        <v>4</v>
      </c>
      <c r="N22">
        <v>2504</v>
      </c>
      <c r="O22">
        <v>7</v>
      </c>
      <c r="P22" s="39">
        <v>0.15</v>
      </c>
    </row>
    <row r="23" spans="1:16" x14ac:dyDescent="0.2">
      <c r="A23">
        <v>2021</v>
      </c>
      <c r="B23" s="49">
        <v>422</v>
      </c>
      <c r="C23" t="s">
        <v>596</v>
      </c>
      <c r="D23" s="55">
        <v>103</v>
      </c>
      <c r="E23">
        <v>70</v>
      </c>
      <c r="F23">
        <v>71</v>
      </c>
      <c r="G23">
        <v>104</v>
      </c>
      <c r="H23">
        <v>19</v>
      </c>
      <c r="I23" t="s">
        <v>455</v>
      </c>
      <c r="J23">
        <v>34</v>
      </c>
      <c r="K23">
        <v>122</v>
      </c>
      <c r="L23">
        <v>66</v>
      </c>
      <c r="M23">
        <v>14</v>
      </c>
      <c r="N23">
        <v>24498</v>
      </c>
      <c r="O23">
        <v>231</v>
      </c>
      <c r="P23" s="39">
        <v>0.51</v>
      </c>
    </row>
    <row r="24" spans="1:16" x14ac:dyDescent="0.2">
      <c r="A24">
        <v>2021</v>
      </c>
      <c r="B24" s="49">
        <v>423</v>
      </c>
      <c r="C24" t="s">
        <v>138</v>
      </c>
      <c r="D24" s="55">
        <v>40</v>
      </c>
      <c r="E24">
        <v>180</v>
      </c>
      <c r="F24">
        <v>36</v>
      </c>
      <c r="G24">
        <v>202</v>
      </c>
      <c r="H24">
        <v>73</v>
      </c>
      <c r="I24" t="s">
        <v>455</v>
      </c>
      <c r="J24">
        <v>22</v>
      </c>
      <c r="K24">
        <v>259</v>
      </c>
      <c r="L24">
        <v>136</v>
      </c>
      <c r="M24">
        <v>28</v>
      </c>
      <c r="N24">
        <v>35420</v>
      </c>
      <c r="O24">
        <v>216</v>
      </c>
      <c r="P24" s="39">
        <v>0.27</v>
      </c>
    </row>
    <row r="25" spans="1:16" x14ac:dyDescent="0.2">
      <c r="A25">
        <v>2021</v>
      </c>
      <c r="B25" s="49">
        <v>432</v>
      </c>
      <c r="C25" t="s">
        <v>597</v>
      </c>
      <c r="D25" s="55">
        <v>120</v>
      </c>
      <c r="E25">
        <v>90</v>
      </c>
      <c r="F25">
        <v>102</v>
      </c>
      <c r="G25">
        <v>107</v>
      </c>
      <c r="H25">
        <v>2</v>
      </c>
      <c r="I25" t="s">
        <v>455</v>
      </c>
      <c r="J25">
        <v>17</v>
      </c>
      <c r="K25">
        <v>109</v>
      </c>
      <c r="L25">
        <v>104</v>
      </c>
      <c r="M25">
        <v>4</v>
      </c>
      <c r="N25">
        <v>1591</v>
      </c>
      <c r="O25">
        <v>7</v>
      </c>
      <c r="P25" s="39">
        <v>0.31</v>
      </c>
    </row>
    <row r="26" spans="1:16" x14ac:dyDescent="0.2">
      <c r="A26">
        <v>2021</v>
      </c>
      <c r="B26" s="49">
        <v>52</v>
      </c>
      <c r="C26" t="s">
        <v>598</v>
      </c>
      <c r="D26" s="55">
        <v>336</v>
      </c>
      <c r="E26">
        <v>96</v>
      </c>
      <c r="F26">
        <v>322</v>
      </c>
      <c r="G26">
        <v>104</v>
      </c>
      <c r="H26">
        <v>30</v>
      </c>
      <c r="I26" t="s">
        <v>454</v>
      </c>
      <c r="J26">
        <v>8</v>
      </c>
      <c r="K26">
        <v>145</v>
      </c>
      <c r="L26">
        <v>57</v>
      </c>
      <c r="M26">
        <v>16</v>
      </c>
      <c r="N26">
        <v>91921</v>
      </c>
      <c r="O26">
        <v>196</v>
      </c>
      <c r="P26" s="39">
        <v>0.4</v>
      </c>
    </row>
    <row r="27" spans="1:16" x14ac:dyDescent="0.2">
      <c r="A27">
        <v>2021</v>
      </c>
      <c r="B27" s="49">
        <v>56</v>
      </c>
      <c r="C27" t="s">
        <v>571</v>
      </c>
      <c r="D27" s="55">
        <v>429</v>
      </c>
      <c r="E27">
        <v>101</v>
      </c>
      <c r="F27">
        <v>405</v>
      </c>
      <c r="G27">
        <v>107</v>
      </c>
      <c r="H27">
        <v>12</v>
      </c>
      <c r="I27" t="s">
        <v>454</v>
      </c>
      <c r="J27">
        <v>6</v>
      </c>
      <c r="K27">
        <v>118</v>
      </c>
      <c r="L27">
        <v>96</v>
      </c>
      <c r="M27">
        <v>7</v>
      </c>
      <c r="N27">
        <v>44081</v>
      </c>
      <c r="O27">
        <v>74</v>
      </c>
      <c r="P27" s="39">
        <v>0.33</v>
      </c>
    </row>
    <row r="28" spans="1:16" x14ac:dyDescent="0.2">
      <c r="A28">
        <v>2021</v>
      </c>
      <c r="B28" s="49">
        <v>123</v>
      </c>
      <c r="C28" t="s">
        <v>573</v>
      </c>
      <c r="D28" s="55">
        <v>80</v>
      </c>
      <c r="E28">
        <v>180</v>
      </c>
      <c r="F28">
        <v>78</v>
      </c>
      <c r="G28">
        <v>196</v>
      </c>
      <c r="H28">
        <v>35</v>
      </c>
      <c r="I28" t="s">
        <v>454</v>
      </c>
      <c r="J28">
        <v>16</v>
      </c>
      <c r="K28">
        <v>290</v>
      </c>
      <c r="L28">
        <v>85</v>
      </c>
      <c r="M28">
        <v>44</v>
      </c>
      <c r="N28">
        <v>31987</v>
      </c>
      <c r="O28">
        <v>141</v>
      </c>
      <c r="P28" s="39">
        <v>0.5</v>
      </c>
    </row>
    <row r="29" spans="1:16" x14ac:dyDescent="0.2">
      <c r="A29">
        <v>2021</v>
      </c>
      <c r="B29" s="49">
        <v>259</v>
      </c>
      <c r="C29" t="s">
        <v>599</v>
      </c>
      <c r="D29" s="55">
        <v>508</v>
      </c>
      <c r="E29">
        <v>85</v>
      </c>
      <c r="F29">
        <v>403</v>
      </c>
      <c r="G29">
        <v>110</v>
      </c>
      <c r="H29">
        <v>29</v>
      </c>
      <c r="I29" t="s">
        <v>454</v>
      </c>
      <c r="J29">
        <v>25</v>
      </c>
      <c r="K29">
        <v>138</v>
      </c>
      <c r="L29">
        <v>80</v>
      </c>
      <c r="M29">
        <v>16</v>
      </c>
      <c r="N29">
        <v>131501</v>
      </c>
      <c r="O29">
        <v>902</v>
      </c>
      <c r="P29" s="39">
        <v>0.43</v>
      </c>
    </row>
    <row r="30" spans="1:16" x14ac:dyDescent="0.2">
      <c r="A30">
        <v>2021</v>
      </c>
      <c r="B30" s="49">
        <v>393</v>
      </c>
      <c r="C30" t="s">
        <v>600</v>
      </c>
      <c r="D30" s="55">
        <v>13</v>
      </c>
      <c r="E30">
        <v>200</v>
      </c>
      <c r="F30">
        <v>16</v>
      </c>
      <c r="G30">
        <v>232</v>
      </c>
      <c r="H30">
        <v>11</v>
      </c>
      <c r="I30" t="s">
        <v>454</v>
      </c>
      <c r="J30">
        <v>32</v>
      </c>
      <c r="K30">
        <v>279</v>
      </c>
      <c r="L30">
        <v>192</v>
      </c>
      <c r="M30">
        <v>29</v>
      </c>
      <c r="N30">
        <v>2945</v>
      </c>
      <c r="O30">
        <v>26</v>
      </c>
      <c r="P30" s="39">
        <v>0.41</v>
      </c>
    </row>
    <row r="31" spans="1:16" x14ac:dyDescent="0.2">
      <c r="A31">
        <v>2021</v>
      </c>
      <c r="B31" s="49">
        <v>394</v>
      </c>
      <c r="C31" t="s">
        <v>601</v>
      </c>
      <c r="D31" s="55">
        <v>80</v>
      </c>
      <c r="E31">
        <v>157</v>
      </c>
      <c r="F31">
        <v>76</v>
      </c>
      <c r="G31">
        <v>190</v>
      </c>
      <c r="H31">
        <v>7</v>
      </c>
      <c r="I31" t="s">
        <v>454</v>
      </c>
      <c r="J31">
        <v>33</v>
      </c>
      <c r="K31">
        <v>211</v>
      </c>
      <c r="L31">
        <v>161</v>
      </c>
      <c r="M31">
        <v>16</v>
      </c>
      <c r="N31">
        <v>5240</v>
      </c>
      <c r="O31">
        <v>48</v>
      </c>
      <c r="P31" s="39">
        <v>0.4</v>
      </c>
    </row>
    <row r="32" spans="1:16" x14ac:dyDescent="0.2">
      <c r="A32">
        <v>2021</v>
      </c>
      <c r="B32" s="49">
        <v>433</v>
      </c>
      <c r="C32" t="s">
        <v>602</v>
      </c>
      <c r="D32" s="55">
        <v>96</v>
      </c>
      <c r="E32">
        <v>150</v>
      </c>
      <c r="F32">
        <v>86</v>
      </c>
      <c r="G32">
        <v>168</v>
      </c>
      <c r="H32">
        <v>1</v>
      </c>
      <c r="I32" t="s">
        <v>454</v>
      </c>
      <c r="J32">
        <v>18</v>
      </c>
      <c r="K32">
        <v>168</v>
      </c>
      <c r="L32">
        <v>168</v>
      </c>
      <c r="N32">
        <v>240</v>
      </c>
      <c r="O32">
        <v>1</v>
      </c>
      <c r="P32" s="39"/>
    </row>
    <row r="33" spans="2:16" x14ac:dyDescent="0.2">
      <c r="B33" s="11"/>
      <c r="D33" s="55"/>
      <c r="P33" s="39"/>
    </row>
    <row r="34" spans="2:16" x14ac:dyDescent="0.2">
      <c r="B34" s="11"/>
      <c r="D34" s="55"/>
      <c r="P34" s="39"/>
    </row>
    <row r="35" spans="2:16" x14ac:dyDescent="0.2">
      <c r="B35" s="11"/>
      <c r="D35" s="55"/>
      <c r="P35" s="39"/>
    </row>
    <row r="36" spans="2:16" x14ac:dyDescent="0.2">
      <c r="B36" s="11"/>
      <c r="D36" s="55"/>
      <c r="P36" s="39"/>
    </row>
    <row r="37" spans="2:16" x14ac:dyDescent="0.2">
      <c r="B37" s="11"/>
      <c r="D37" s="55"/>
      <c r="P37" s="39"/>
    </row>
    <row r="38" spans="2:16" x14ac:dyDescent="0.2">
      <c r="B38" s="11"/>
      <c r="D38" s="55"/>
      <c r="P38" s="39"/>
    </row>
    <row r="39" spans="2:16" x14ac:dyDescent="0.2">
      <c r="B39" s="11"/>
      <c r="D39" s="55"/>
      <c r="P39" s="39"/>
    </row>
    <row r="40" spans="2:16" x14ac:dyDescent="0.2">
      <c r="B40" s="11"/>
      <c r="D40" s="55"/>
      <c r="P40" s="39"/>
    </row>
    <row r="41" spans="2:16" x14ac:dyDescent="0.2">
      <c r="B41" s="11"/>
      <c r="D41" s="55"/>
      <c r="P41" s="39"/>
    </row>
    <row r="42" spans="2:16" x14ac:dyDescent="0.2">
      <c r="B42" s="11"/>
      <c r="P42" s="39"/>
    </row>
    <row r="43" spans="2:16" x14ac:dyDescent="0.2">
      <c r="B43" s="11"/>
      <c r="P43" s="39"/>
    </row>
    <row r="44" spans="2:16" x14ac:dyDescent="0.2">
      <c r="B44" s="11"/>
      <c r="P44" s="39"/>
    </row>
    <row r="45" spans="2:16" x14ac:dyDescent="0.2">
      <c r="B45" s="11"/>
      <c r="P45" s="39"/>
    </row>
    <row r="46" spans="2:16" x14ac:dyDescent="0.2">
      <c r="B46" s="11"/>
      <c r="P46" s="39"/>
    </row>
    <row r="47" spans="2:16" x14ac:dyDescent="0.2">
      <c r="B47" s="11"/>
      <c r="P47" s="39"/>
    </row>
    <row r="48" spans="2:16" x14ac:dyDescent="0.2">
      <c r="B48" s="11"/>
      <c r="P48" s="39"/>
    </row>
    <row r="49" spans="2:16" x14ac:dyDescent="0.2">
      <c r="B49" s="11"/>
      <c r="P49" s="39"/>
    </row>
    <row r="50" spans="2:16" x14ac:dyDescent="0.2">
      <c r="B50" s="11"/>
      <c r="P50" s="39"/>
    </row>
    <row r="51" spans="2:16" x14ac:dyDescent="0.2">
      <c r="B51" s="11"/>
      <c r="P51" s="39"/>
    </row>
    <row r="52" spans="2:16" x14ac:dyDescent="0.2">
      <c r="B52" s="11"/>
      <c r="P52" s="39"/>
    </row>
    <row r="53" spans="2:16" x14ac:dyDescent="0.2">
      <c r="B53" s="11"/>
      <c r="P53" s="39"/>
    </row>
    <row r="54" spans="2:16" x14ac:dyDescent="0.2">
      <c r="B54" s="11"/>
      <c r="P54" s="39"/>
    </row>
    <row r="55" spans="2:16" x14ac:dyDescent="0.2">
      <c r="B55" s="11"/>
      <c r="P55" s="39"/>
    </row>
    <row r="56" spans="2:16" x14ac:dyDescent="0.2">
      <c r="B56" s="11"/>
      <c r="P56" s="39"/>
    </row>
    <row r="57" spans="2:16" x14ac:dyDescent="0.2">
      <c r="B57" s="11"/>
      <c r="P57" s="39"/>
    </row>
    <row r="58" spans="2:16" x14ac:dyDescent="0.2">
      <c r="B58" s="11"/>
      <c r="P58" s="39"/>
    </row>
    <row r="59" spans="2:16" x14ac:dyDescent="0.2">
      <c r="B59" s="11"/>
      <c r="P59" s="39"/>
    </row>
    <row r="60" spans="2:16" x14ac:dyDescent="0.2">
      <c r="B60" s="11"/>
      <c r="P60" s="39"/>
    </row>
    <row r="61" spans="2:16" x14ac:dyDescent="0.2">
      <c r="B61" s="11"/>
      <c r="P61" s="39"/>
    </row>
    <row r="62" spans="2:16" x14ac:dyDescent="0.2">
      <c r="B62" s="11"/>
      <c r="P62" s="39"/>
    </row>
    <row r="63" spans="2:16" x14ac:dyDescent="0.2">
      <c r="B63" s="11"/>
      <c r="P63" s="39"/>
    </row>
    <row r="64" spans="2:16" x14ac:dyDescent="0.2">
      <c r="B64" s="11"/>
      <c r="P64" s="39"/>
    </row>
    <row r="65" spans="2:16" x14ac:dyDescent="0.2">
      <c r="B65" s="11"/>
      <c r="P65" s="39"/>
    </row>
    <row r="66" spans="2:16" x14ac:dyDescent="0.2">
      <c r="B66" s="11"/>
      <c r="P66" s="39"/>
    </row>
    <row r="67" spans="2:16" x14ac:dyDescent="0.2">
      <c r="B67" s="11"/>
      <c r="P67" s="39"/>
    </row>
    <row r="68" spans="2:16" x14ac:dyDescent="0.2">
      <c r="B68" s="11"/>
      <c r="P68" s="39"/>
    </row>
    <row r="69" spans="2:16" x14ac:dyDescent="0.2">
      <c r="B69" s="11"/>
      <c r="P69" s="39"/>
    </row>
    <row r="70" spans="2:16" x14ac:dyDescent="0.2">
      <c r="B70" s="11"/>
      <c r="P70" s="39"/>
    </row>
    <row r="71" spans="2:16" x14ac:dyDescent="0.2">
      <c r="B71" s="11"/>
      <c r="P71" s="39"/>
    </row>
    <row r="72" spans="2:16" x14ac:dyDescent="0.2">
      <c r="B72" s="11"/>
      <c r="P72" s="39"/>
    </row>
    <row r="73" spans="2:16" x14ac:dyDescent="0.2">
      <c r="B73" s="11"/>
      <c r="P73" s="39"/>
    </row>
    <row r="74" spans="2:16" x14ac:dyDescent="0.2">
      <c r="B74" s="11"/>
      <c r="P74" s="39"/>
    </row>
    <row r="75" spans="2:16" x14ac:dyDescent="0.2">
      <c r="B75" s="11"/>
      <c r="P75" s="39"/>
    </row>
    <row r="76" spans="2:16" x14ac:dyDescent="0.2">
      <c r="B76" s="11"/>
      <c r="P76" s="39"/>
    </row>
    <row r="77" spans="2:16" x14ac:dyDescent="0.2">
      <c r="B77" s="11"/>
      <c r="P77" s="39"/>
    </row>
    <row r="78" spans="2:16" x14ac:dyDescent="0.2">
      <c r="B78" s="11"/>
      <c r="P78" s="39"/>
    </row>
    <row r="79" spans="2:16" x14ac:dyDescent="0.2">
      <c r="B79" s="11"/>
      <c r="P79" s="39"/>
    </row>
    <row r="80" spans="2:16" x14ac:dyDescent="0.2">
      <c r="B80" s="11"/>
      <c r="P80" s="39"/>
    </row>
    <row r="81" spans="1:16" x14ac:dyDescent="0.2">
      <c r="B81" s="11"/>
      <c r="P81" s="39"/>
    </row>
    <row r="82" spans="1:16" x14ac:dyDescent="0.2">
      <c r="B82" s="11"/>
      <c r="P82" s="39"/>
    </row>
    <row r="83" spans="1:16" x14ac:dyDescent="0.2">
      <c r="B83" s="11"/>
      <c r="P83" s="39"/>
    </row>
    <row r="84" spans="1:16" x14ac:dyDescent="0.2">
      <c r="B84" s="11"/>
      <c r="P84" s="39"/>
    </row>
    <row r="85" spans="1:16" x14ac:dyDescent="0.2">
      <c r="B85" s="11"/>
      <c r="P85" s="39"/>
    </row>
    <row r="86" spans="1:16" x14ac:dyDescent="0.2">
      <c r="B86" s="11"/>
      <c r="P86" s="39"/>
    </row>
    <row r="87" spans="1:16" x14ac:dyDescent="0.2">
      <c r="B87" s="11"/>
      <c r="P87" s="39"/>
    </row>
    <row r="88" spans="1:16" x14ac:dyDescent="0.2">
      <c r="B88" s="11"/>
      <c r="P88" s="39"/>
    </row>
    <row r="89" spans="1:16" x14ac:dyDescent="0.2">
      <c r="B89" s="11"/>
      <c r="P89" s="39"/>
    </row>
    <row r="90" spans="1:16" x14ac:dyDescent="0.2">
      <c r="B90" s="11"/>
      <c r="P90" s="39"/>
    </row>
    <row r="91" spans="1:16" x14ac:dyDescent="0.2">
      <c r="B91" s="11"/>
      <c r="P91" s="39"/>
    </row>
    <row r="92" spans="1:16" x14ac:dyDescent="0.2">
      <c r="B92" s="11"/>
      <c r="P92" s="39"/>
    </row>
    <row r="93" spans="1:16" x14ac:dyDescent="0.2">
      <c r="B93" s="11"/>
      <c r="P93" s="39"/>
    </row>
    <row r="94" spans="1:16" x14ac:dyDescent="0.2">
      <c r="B94" s="11"/>
      <c r="P94" s="39"/>
    </row>
    <row r="95" spans="1:16" x14ac:dyDescent="0.2">
      <c r="A95" s="242"/>
      <c r="B95" s="242"/>
      <c r="P95" s="39"/>
    </row>
    <row r="96" spans="1:16" x14ac:dyDescent="0.2">
      <c r="A96" s="242"/>
      <c r="B96" s="242"/>
      <c r="P96" s="39"/>
    </row>
    <row r="97" spans="1:16" x14ac:dyDescent="0.2">
      <c r="A97" s="242"/>
      <c r="B97" s="242"/>
      <c r="P97" s="39"/>
    </row>
    <row r="98" spans="1:16" x14ac:dyDescent="0.2">
      <c r="A98" s="242"/>
      <c r="B98" s="242"/>
      <c r="P98" s="39"/>
    </row>
    <row r="99" spans="1:16" x14ac:dyDescent="0.2">
      <c r="A99" s="242"/>
      <c r="B99" s="242"/>
      <c r="P99" s="39"/>
    </row>
    <row r="100" spans="1:16" x14ac:dyDescent="0.2">
      <c r="P100" s="39"/>
    </row>
    <row r="101" spans="1:16" x14ac:dyDescent="0.2">
      <c r="P101" s="39"/>
    </row>
    <row r="102" spans="1:16" x14ac:dyDescent="0.2">
      <c r="P102" s="39"/>
    </row>
    <row r="103" spans="1:16" x14ac:dyDescent="0.2">
      <c r="P103" s="39"/>
    </row>
    <row r="104" spans="1:16" x14ac:dyDescent="0.2">
      <c r="P104" s="39"/>
    </row>
    <row r="105" spans="1:16" x14ac:dyDescent="0.2">
      <c r="P105" s="39"/>
    </row>
    <row r="106" spans="1:16" x14ac:dyDescent="0.2">
      <c r="P106" s="39"/>
    </row>
    <row r="107" spans="1:16" x14ac:dyDescent="0.2">
      <c r="P107" s="39"/>
    </row>
    <row r="108" spans="1:16" x14ac:dyDescent="0.2">
      <c r="P108" s="39"/>
    </row>
    <row r="109" spans="1:16" x14ac:dyDescent="0.2">
      <c r="P109" s="39"/>
    </row>
    <row r="110" spans="1:16" x14ac:dyDescent="0.2">
      <c r="P110" s="39"/>
    </row>
    <row r="111" spans="1:16" x14ac:dyDescent="0.2">
      <c r="P111" s="39"/>
    </row>
    <row r="112" spans="1:16" x14ac:dyDescent="0.2">
      <c r="P112" s="39"/>
    </row>
    <row r="113" spans="16:16" x14ac:dyDescent="0.2">
      <c r="P113" s="39"/>
    </row>
    <row r="114" spans="16:16" x14ac:dyDescent="0.2">
      <c r="P114" s="39"/>
    </row>
    <row r="115" spans="16:16" x14ac:dyDescent="0.2">
      <c r="P115" s="39"/>
    </row>
    <row r="116" spans="16:16" x14ac:dyDescent="0.2">
      <c r="P116" s="39"/>
    </row>
    <row r="117" spans="16:16" x14ac:dyDescent="0.2">
      <c r="P117" s="39"/>
    </row>
    <row r="118" spans="16:16" x14ac:dyDescent="0.2">
      <c r="P118" s="39"/>
    </row>
    <row r="119" spans="16:16" x14ac:dyDescent="0.2">
      <c r="P119" s="39"/>
    </row>
    <row r="120" spans="16:16" x14ac:dyDescent="0.2">
      <c r="P120" s="39"/>
    </row>
    <row r="121" spans="16:16" x14ac:dyDescent="0.2">
      <c r="P121" s="39"/>
    </row>
    <row r="122" spans="16:16" x14ac:dyDescent="0.2">
      <c r="P122" s="39"/>
    </row>
    <row r="123" spans="16:16" x14ac:dyDescent="0.2">
      <c r="P123" s="39"/>
    </row>
    <row r="124" spans="16:16" x14ac:dyDescent="0.2">
      <c r="P124" s="39"/>
    </row>
    <row r="125" spans="16:16" x14ac:dyDescent="0.2">
      <c r="P125" s="39"/>
    </row>
    <row r="126" spans="16:16" x14ac:dyDescent="0.2">
      <c r="P126" s="39"/>
    </row>
    <row r="127" spans="16:16" x14ac:dyDescent="0.2">
      <c r="P127" s="39"/>
    </row>
    <row r="128" spans="16:16" x14ac:dyDescent="0.2">
      <c r="P128" s="39"/>
    </row>
    <row r="129" spans="16:16" x14ac:dyDescent="0.2">
      <c r="P129" s="39"/>
    </row>
    <row r="130" spans="16:16" x14ac:dyDescent="0.2">
      <c r="P130" s="39"/>
    </row>
    <row r="131" spans="16:16" x14ac:dyDescent="0.2">
      <c r="P131" s="39"/>
    </row>
    <row r="132" spans="16:16" x14ac:dyDescent="0.2">
      <c r="P132" s="39"/>
    </row>
    <row r="133" spans="16:16" x14ac:dyDescent="0.2">
      <c r="P133" s="39"/>
    </row>
    <row r="134" spans="16:16" x14ac:dyDescent="0.2">
      <c r="P134" s="39"/>
    </row>
    <row r="135" spans="16:16" x14ac:dyDescent="0.2">
      <c r="P135" s="39"/>
    </row>
    <row r="136" spans="16:16" x14ac:dyDescent="0.2">
      <c r="P136" s="39"/>
    </row>
    <row r="137" spans="16:16" x14ac:dyDescent="0.2">
      <c r="P137" s="39"/>
    </row>
    <row r="138" spans="16:16" x14ac:dyDescent="0.2">
      <c r="P138" s="39"/>
    </row>
    <row r="139" spans="16:16" x14ac:dyDescent="0.2">
      <c r="P139" s="39"/>
    </row>
    <row r="140" spans="16:16" x14ac:dyDescent="0.2">
      <c r="P140" s="39"/>
    </row>
    <row r="141" spans="16:16" x14ac:dyDescent="0.2">
      <c r="P141" s="39"/>
    </row>
    <row r="142" spans="16:16" x14ac:dyDescent="0.2">
      <c r="P142" s="39"/>
    </row>
    <row r="143" spans="16:16" x14ac:dyDescent="0.2">
      <c r="P143" s="39"/>
    </row>
    <row r="144" spans="16:16" x14ac:dyDescent="0.2">
      <c r="P144" s="39"/>
    </row>
    <row r="145" spans="16:16" x14ac:dyDescent="0.2">
      <c r="P145" s="39"/>
    </row>
    <row r="146" spans="16:16" x14ac:dyDescent="0.2">
      <c r="P146" s="39"/>
    </row>
    <row r="147" spans="16:16" x14ac:dyDescent="0.2">
      <c r="P147" s="39"/>
    </row>
    <row r="148" spans="16:16" x14ac:dyDescent="0.2">
      <c r="P148" s="39"/>
    </row>
    <row r="149" spans="16:16" x14ac:dyDescent="0.2">
      <c r="P149" s="39"/>
    </row>
    <row r="150" spans="16:16" x14ac:dyDescent="0.2">
      <c r="P150" s="39"/>
    </row>
    <row r="151" spans="16:16" x14ac:dyDescent="0.2">
      <c r="P151" s="39"/>
    </row>
    <row r="152" spans="16:16" x14ac:dyDescent="0.2">
      <c r="P152" s="39"/>
    </row>
    <row r="153" spans="16:16" x14ac:dyDescent="0.2">
      <c r="P153" s="39"/>
    </row>
    <row r="154" spans="16:16" x14ac:dyDescent="0.2">
      <c r="P154" s="39"/>
    </row>
    <row r="155" spans="16:16" x14ac:dyDescent="0.2">
      <c r="P155" s="39"/>
    </row>
    <row r="156" spans="16:16" x14ac:dyDescent="0.2">
      <c r="P156" s="39"/>
    </row>
    <row r="157" spans="16:16" x14ac:dyDescent="0.2">
      <c r="P157" s="39"/>
    </row>
    <row r="158" spans="16:16" x14ac:dyDescent="0.2">
      <c r="P158" s="39"/>
    </row>
    <row r="159" spans="16:16" x14ac:dyDescent="0.2">
      <c r="P159" s="39"/>
    </row>
    <row r="160" spans="16:16" x14ac:dyDescent="0.2">
      <c r="P160" s="39"/>
    </row>
    <row r="161" spans="16:16" x14ac:dyDescent="0.2">
      <c r="P161" s="39"/>
    </row>
    <row r="162" spans="16:16" x14ac:dyDescent="0.2">
      <c r="P162" s="39"/>
    </row>
    <row r="163" spans="16:16" x14ac:dyDescent="0.2">
      <c r="P163" s="39"/>
    </row>
    <row r="164" spans="16:16" x14ac:dyDescent="0.2">
      <c r="P164" s="39"/>
    </row>
    <row r="165" spans="16:16" x14ac:dyDescent="0.2">
      <c r="P165" s="39"/>
    </row>
    <row r="166" spans="16:16" x14ac:dyDescent="0.2">
      <c r="P166" s="39"/>
    </row>
    <row r="167" spans="16:16" x14ac:dyDescent="0.2">
      <c r="P167" s="39"/>
    </row>
    <row r="168" spans="16:16" x14ac:dyDescent="0.2">
      <c r="P168" s="39"/>
    </row>
    <row r="169" spans="16:16" x14ac:dyDescent="0.2">
      <c r="P169" s="39"/>
    </row>
    <row r="170" spans="16:16" x14ac:dyDescent="0.2">
      <c r="P170" s="39"/>
    </row>
    <row r="171" spans="16:16" x14ac:dyDescent="0.2">
      <c r="P171" s="39"/>
    </row>
    <row r="172" spans="16:16" x14ac:dyDescent="0.2">
      <c r="P172" s="39"/>
    </row>
    <row r="173" spans="16:16" x14ac:dyDescent="0.2">
      <c r="P173" s="39"/>
    </row>
    <row r="174" spans="16:16" x14ac:dyDescent="0.2">
      <c r="P174" s="39"/>
    </row>
    <row r="175" spans="16:16" x14ac:dyDescent="0.2">
      <c r="P175" s="39"/>
    </row>
    <row r="176" spans="16:16" x14ac:dyDescent="0.2">
      <c r="P176" s="39"/>
    </row>
    <row r="177" spans="16:16" x14ac:dyDescent="0.2">
      <c r="P177" s="39"/>
    </row>
    <row r="178" spans="16:16" x14ac:dyDescent="0.2">
      <c r="P178" s="39"/>
    </row>
    <row r="179" spans="16:16" x14ac:dyDescent="0.2">
      <c r="P179" s="39"/>
    </row>
    <row r="180" spans="16:16" x14ac:dyDescent="0.2">
      <c r="P180" s="39"/>
    </row>
    <row r="181" spans="16:16" x14ac:dyDescent="0.2">
      <c r="P181" s="39"/>
    </row>
    <row r="182" spans="16:16" x14ac:dyDescent="0.2">
      <c r="P182" s="39"/>
    </row>
    <row r="183" spans="16:16" x14ac:dyDescent="0.2">
      <c r="P183" s="39"/>
    </row>
    <row r="184" spans="16:16" x14ac:dyDescent="0.2">
      <c r="P184" s="39"/>
    </row>
    <row r="185" spans="16:16" x14ac:dyDescent="0.2">
      <c r="P185" s="39"/>
    </row>
    <row r="186" spans="16:16" x14ac:dyDescent="0.2">
      <c r="P186" s="39"/>
    </row>
    <row r="187" spans="16:16" x14ac:dyDescent="0.2">
      <c r="P187" s="39"/>
    </row>
    <row r="188" spans="16:16" x14ac:dyDescent="0.2">
      <c r="P188" s="39"/>
    </row>
    <row r="189" spans="16:16" x14ac:dyDescent="0.2">
      <c r="P189" s="39"/>
    </row>
    <row r="190" spans="16:16" x14ac:dyDescent="0.2">
      <c r="P190" s="39"/>
    </row>
    <row r="191" spans="16:16" x14ac:dyDescent="0.2">
      <c r="P191" s="39"/>
    </row>
    <row r="192" spans="16:16" x14ac:dyDescent="0.2">
      <c r="P192" s="39"/>
    </row>
    <row r="193" spans="16:16" x14ac:dyDescent="0.2">
      <c r="P193" s="39"/>
    </row>
    <row r="194" spans="16:16" x14ac:dyDescent="0.2">
      <c r="P194" s="39"/>
    </row>
    <row r="195" spans="16:16" x14ac:dyDescent="0.2">
      <c r="P195" s="39"/>
    </row>
    <row r="196" spans="16:16" x14ac:dyDescent="0.2">
      <c r="P196" s="39"/>
    </row>
    <row r="197" spans="16:16" x14ac:dyDescent="0.2">
      <c r="P197" s="39"/>
    </row>
    <row r="198" spans="16:16" x14ac:dyDescent="0.2">
      <c r="P198" s="39"/>
    </row>
    <row r="199" spans="16:16" x14ac:dyDescent="0.2">
      <c r="P199" s="39"/>
    </row>
    <row r="200" spans="16:16" x14ac:dyDescent="0.2">
      <c r="P200" s="39"/>
    </row>
    <row r="201" spans="16:16" x14ac:dyDescent="0.2">
      <c r="P201" s="39"/>
    </row>
    <row r="202" spans="16:16" x14ac:dyDescent="0.2">
      <c r="P202" s="39"/>
    </row>
    <row r="203" spans="16:16" x14ac:dyDescent="0.2">
      <c r="P203" s="39"/>
    </row>
    <row r="204" spans="16:16" x14ac:dyDescent="0.2">
      <c r="P204" s="39"/>
    </row>
    <row r="205" spans="16:16" x14ac:dyDescent="0.2">
      <c r="P205" s="39"/>
    </row>
    <row r="206" spans="16:16" x14ac:dyDescent="0.2">
      <c r="P206" s="39"/>
    </row>
    <row r="207" spans="16:16" x14ac:dyDescent="0.2">
      <c r="P207" s="39"/>
    </row>
    <row r="208" spans="16:16" x14ac:dyDescent="0.2">
      <c r="P208" s="39"/>
    </row>
    <row r="209" spans="16:16" x14ac:dyDescent="0.2">
      <c r="P209" s="39"/>
    </row>
    <row r="210" spans="16:16" x14ac:dyDescent="0.2">
      <c r="P210" s="39"/>
    </row>
    <row r="211" spans="16:16" x14ac:dyDescent="0.2">
      <c r="P211" s="39"/>
    </row>
    <row r="212" spans="16:16" x14ac:dyDescent="0.2">
      <c r="P212" s="39"/>
    </row>
    <row r="213" spans="16:16" x14ac:dyDescent="0.2">
      <c r="P213" s="39"/>
    </row>
    <row r="214" spans="16:16" x14ac:dyDescent="0.2">
      <c r="P214" s="39"/>
    </row>
    <row r="215" spans="16:16" x14ac:dyDescent="0.2">
      <c r="P215" s="39"/>
    </row>
    <row r="216" spans="16:16" x14ac:dyDescent="0.2">
      <c r="P216" s="39"/>
    </row>
    <row r="217" spans="16:16" x14ac:dyDescent="0.2">
      <c r="P217" s="39"/>
    </row>
    <row r="218" spans="16:16" x14ac:dyDescent="0.2">
      <c r="P218" s="39"/>
    </row>
    <row r="219" spans="16:16" x14ac:dyDescent="0.2">
      <c r="P219" s="39"/>
    </row>
    <row r="220" spans="16:16" x14ac:dyDescent="0.2">
      <c r="P220" s="39"/>
    </row>
    <row r="221" spans="16:16" x14ac:dyDescent="0.2">
      <c r="P221" s="39"/>
    </row>
    <row r="222" spans="16:16" x14ac:dyDescent="0.2">
      <c r="P222" s="39"/>
    </row>
    <row r="223" spans="16:16" x14ac:dyDescent="0.2">
      <c r="P223" s="39"/>
    </row>
    <row r="224" spans="16:16" x14ac:dyDescent="0.2">
      <c r="P224" s="39"/>
    </row>
    <row r="225" spans="16:16" x14ac:dyDescent="0.2">
      <c r="P225" s="39"/>
    </row>
    <row r="226" spans="16:16" x14ac:dyDescent="0.2">
      <c r="P226" s="39"/>
    </row>
    <row r="227" spans="16:16" x14ac:dyDescent="0.2">
      <c r="P227" s="39"/>
    </row>
    <row r="228" spans="16:16" x14ac:dyDescent="0.2">
      <c r="P228" s="39"/>
    </row>
    <row r="229" spans="16:16" x14ac:dyDescent="0.2">
      <c r="P229" s="39"/>
    </row>
    <row r="230" spans="16:16" x14ac:dyDescent="0.2">
      <c r="P230" s="39"/>
    </row>
    <row r="231" spans="16:16" x14ac:dyDescent="0.2">
      <c r="P231" s="39"/>
    </row>
    <row r="232" spans="16:16" x14ac:dyDescent="0.2">
      <c r="P232" s="39"/>
    </row>
    <row r="233" spans="16:16" x14ac:dyDescent="0.2">
      <c r="P233" s="39"/>
    </row>
    <row r="234" spans="16:16" x14ac:dyDescent="0.2">
      <c r="P234" s="39"/>
    </row>
    <row r="235" spans="16:16" x14ac:dyDescent="0.2">
      <c r="P235" s="39"/>
    </row>
    <row r="236" spans="16:16" x14ac:dyDescent="0.2">
      <c r="P236" s="39"/>
    </row>
    <row r="237" spans="16:16" x14ac:dyDescent="0.2">
      <c r="P237" s="39"/>
    </row>
    <row r="238" spans="16:16" x14ac:dyDescent="0.2">
      <c r="P238" s="39"/>
    </row>
    <row r="239" spans="16:16" x14ac:dyDescent="0.2">
      <c r="P239" s="39"/>
    </row>
    <row r="240" spans="16:16" x14ac:dyDescent="0.2">
      <c r="P240" s="39"/>
    </row>
    <row r="241" spans="16:16" x14ac:dyDescent="0.2">
      <c r="P241" s="39"/>
    </row>
    <row r="242" spans="16:16" x14ac:dyDescent="0.2">
      <c r="P242" s="39"/>
    </row>
    <row r="243" spans="16:16" x14ac:dyDescent="0.2">
      <c r="P243" s="39"/>
    </row>
    <row r="244" spans="16:16" x14ac:dyDescent="0.2">
      <c r="P244" s="39"/>
    </row>
    <row r="245" spans="16:16" x14ac:dyDescent="0.2">
      <c r="P245" s="39"/>
    </row>
    <row r="246" spans="16:16" x14ac:dyDescent="0.2">
      <c r="P246" s="39"/>
    </row>
    <row r="247" spans="16:16" x14ac:dyDescent="0.2">
      <c r="P247" s="39"/>
    </row>
    <row r="248" spans="16:16" x14ac:dyDescent="0.2">
      <c r="P248" s="39"/>
    </row>
    <row r="249" spans="16:16" x14ac:dyDescent="0.2">
      <c r="P249" s="39"/>
    </row>
    <row r="250" spans="16:16" x14ac:dyDescent="0.2">
      <c r="P250" s="39"/>
    </row>
    <row r="251" spans="16:16" x14ac:dyDescent="0.2">
      <c r="P251" s="39"/>
    </row>
    <row r="252" spans="16:16" x14ac:dyDescent="0.2">
      <c r="P252" s="39"/>
    </row>
    <row r="253" spans="16:16" x14ac:dyDescent="0.2">
      <c r="P253" s="39"/>
    </row>
    <row r="254" spans="16:16" x14ac:dyDescent="0.2">
      <c r="P254" s="39"/>
    </row>
    <row r="255" spans="16:16" x14ac:dyDescent="0.2">
      <c r="P255" s="39"/>
    </row>
    <row r="256" spans="16:16" x14ac:dyDescent="0.2">
      <c r="P256" s="39"/>
    </row>
    <row r="257" spans="16:16" x14ac:dyDescent="0.2">
      <c r="P257" s="39"/>
    </row>
    <row r="258" spans="16:16" x14ac:dyDescent="0.2">
      <c r="P258" s="39"/>
    </row>
    <row r="259" spans="16:16" x14ac:dyDescent="0.2">
      <c r="P259" s="39"/>
    </row>
    <row r="260" spans="16:16" x14ac:dyDescent="0.2">
      <c r="P260" s="39"/>
    </row>
    <row r="261" spans="16:16" x14ac:dyDescent="0.2">
      <c r="P261" s="39"/>
    </row>
    <row r="262" spans="16:16" x14ac:dyDescent="0.2">
      <c r="P262" s="39"/>
    </row>
    <row r="263" spans="16:16" x14ac:dyDescent="0.2">
      <c r="P263" s="39"/>
    </row>
    <row r="264" spans="16:16" x14ac:dyDescent="0.2">
      <c r="P264" s="39"/>
    </row>
    <row r="265" spans="16:16" x14ac:dyDescent="0.2">
      <c r="P265" s="39"/>
    </row>
    <row r="266" spans="16:16" x14ac:dyDescent="0.2">
      <c r="P266" s="39"/>
    </row>
    <row r="267" spans="16:16" x14ac:dyDescent="0.2">
      <c r="P267" s="39"/>
    </row>
    <row r="268" spans="16:16" x14ac:dyDescent="0.2">
      <c r="P268" s="39"/>
    </row>
    <row r="269" spans="16:16" x14ac:dyDescent="0.2">
      <c r="P269" s="39"/>
    </row>
    <row r="270" spans="16:16" x14ac:dyDescent="0.2">
      <c r="P270" s="39"/>
    </row>
    <row r="271" spans="16:16" x14ac:dyDescent="0.2">
      <c r="P271" s="39"/>
    </row>
    <row r="272" spans="16:16" x14ac:dyDescent="0.2">
      <c r="P272" s="39"/>
    </row>
    <row r="273" spans="16:16" x14ac:dyDescent="0.2">
      <c r="P273" s="39"/>
    </row>
    <row r="274" spans="16:16" x14ac:dyDescent="0.2">
      <c r="P274" s="39"/>
    </row>
    <row r="275" spans="16:16" x14ac:dyDescent="0.2">
      <c r="P275" s="39"/>
    </row>
    <row r="276" spans="16:16" x14ac:dyDescent="0.2">
      <c r="P276" s="39"/>
    </row>
    <row r="277" spans="16:16" x14ac:dyDescent="0.2">
      <c r="P277" s="39"/>
    </row>
    <row r="278" spans="16:16" x14ac:dyDescent="0.2">
      <c r="P278" s="39"/>
    </row>
    <row r="279" spans="16:16" x14ac:dyDescent="0.2">
      <c r="P279" s="39"/>
    </row>
    <row r="280" spans="16:16" x14ac:dyDescent="0.2">
      <c r="P280" s="39"/>
    </row>
    <row r="281" spans="16:16" x14ac:dyDescent="0.2">
      <c r="P281" s="39"/>
    </row>
    <row r="282" spans="16:16" x14ac:dyDescent="0.2">
      <c r="P282" s="39"/>
    </row>
    <row r="283" spans="16:16" x14ac:dyDescent="0.2">
      <c r="P283" s="39"/>
    </row>
    <row r="284" spans="16:16" x14ac:dyDescent="0.2">
      <c r="P284" s="39"/>
    </row>
    <row r="285" spans="16:16" x14ac:dyDescent="0.2">
      <c r="P285" s="39"/>
    </row>
    <row r="286" spans="16:16" x14ac:dyDescent="0.2">
      <c r="P286" s="39"/>
    </row>
    <row r="287" spans="16:16" x14ac:dyDescent="0.2">
      <c r="P287" s="39"/>
    </row>
    <row r="288" spans="16:16" x14ac:dyDescent="0.2">
      <c r="P288" s="39"/>
    </row>
    <row r="289" spans="16:16" x14ac:dyDescent="0.2">
      <c r="P289" s="39"/>
    </row>
    <row r="290" spans="16:16" x14ac:dyDescent="0.2">
      <c r="P290" s="39"/>
    </row>
    <row r="291" spans="16:16" x14ac:dyDescent="0.2">
      <c r="P291" s="39"/>
    </row>
    <row r="292" spans="16:16" x14ac:dyDescent="0.2">
      <c r="P292" s="39"/>
    </row>
    <row r="293" spans="16:16" x14ac:dyDescent="0.2">
      <c r="P293" s="39"/>
    </row>
    <row r="294" spans="16:16" x14ac:dyDescent="0.2">
      <c r="P294" s="39"/>
    </row>
    <row r="295" spans="16:16" x14ac:dyDescent="0.2">
      <c r="P295" s="39"/>
    </row>
    <row r="296" spans="16:16" x14ac:dyDescent="0.2">
      <c r="P296" s="39"/>
    </row>
    <row r="297" spans="16:16" x14ac:dyDescent="0.2">
      <c r="P297" s="39"/>
    </row>
    <row r="298" spans="16:16" x14ac:dyDescent="0.2">
      <c r="P298" s="39"/>
    </row>
    <row r="299" spans="16:16" x14ac:dyDescent="0.2">
      <c r="P299" s="39"/>
    </row>
    <row r="300" spans="16:16" x14ac:dyDescent="0.2">
      <c r="P300" s="39"/>
    </row>
    <row r="301" spans="16:16" x14ac:dyDescent="0.2">
      <c r="P301" s="39"/>
    </row>
    <row r="302" spans="16:16" x14ac:dyDescent="0.2">
      <c r="P302" s="39"/>
    </row>
    <row r="303" spans="16:16" x14ac:dyDescent="0.2">
      <c r="P303" s="39"/>
    </row>
    <row r="304" spans="16:16" x14ac:dyDescent="0.2">
      <c r="P304" s="39"/>
    </row>
    <row r="305" spans="16:16" x14ac:dyDescent="0.2">
      <c r="P305" s="39"/>
    </row>
    <row r="306" spans="16:16" x14ac:dyDescent="0.2">
      <c r="P306" s="39"/>
    </row>
    <row r="307" spans="16:16" x14ac:dyDescent="0.2">
      <c r="P307" s="39"/>
    </row>
    <row r="308" spans="16:16" x14ac:dyDescent="0.2">
      <c r="P308" s="39"/>
    </row>
    <row r="309" spans="16:16" x14ac:dyDescent="0.2">
      <c r="P309" s="39"/>
    </row>
    <row r="310" spans="16:16" x14ac:dyDescent="0.2">
      <c r="P310" s="39"/>
    </row>
    <row r="311" spans="16:16" x14ac:dyDescent="0.2">
      <c r="P311" s="39"/>
    </row>
    <row r="312" spans="16:16" x14ac:dyDescent="0.2">
      <c r="P312" s="39"/>
    </row>
    <row r="313" spans="16:16" x14ac:dyDescent="0.2">
      <c r="P313" s="39"/>
    </row>
    <row r="314" spans="16:16" x14ac:dyDescent="0.2">
      <c r="P314" s="39"/>
    </row>
    <row r="315" spans="16:16" x14ac:dyDescent="0.2">
      <c r="P315" s="39"/>
    </row>
    <row r="316" spans="16:16" x14ac:dyDescent="0.2">
      <c r="P316" s="39"/>
    </row>
    <row r="317" spans="16:16" x14ac:dyDescent="0.2">
      <c r="P317" s="39"/>
    </row>
    <row r="318" spans="16:16" x14ac:dyDescent="0.2">
      <c r="P318" s="39"/>
    </row>
    <row r="319" spans="16:16" x14ac:dyDescent="0.2">
      <c r="P319" s="39"/>
    </row>
    <row r="320" spans="16:16" x14ac:dyDescent="0.2">
      <c r="P320" s="39"/>
    </row>
    <row r="321" spans="16:16" x14ac:dyDescent="0.2">
      <c r="P321" s="39"/>
    </row>
    <row r="322" spans="16:16" x14ac:dyDescent="0.2">
      <c r="P322" s="39"/>
    </row>
    <row r="323" spans="16:16" x14ac:dyDescent="0.2">
      <c r="P323" s="39"/>
    </row>
    <row r="324" spans="16:16" x14ac:dyDescent="0.2">
      <c r="P324" s="39"/>
    </row>
    <row r="325" spans="16:16" x14ac:dyDescent="0.2">
      <c r="P325" s="39"/>
    </row>
    <row r="326" spans="16:16" x14ac:dyDescent="0.2">
      <c r="P326" s="39"/>
    </row>
    <row r="327" spans="16:16" x14ac:dyDescent="0.2">
      <c r="P327" s="39"/>
    </row>
    <row r="328" spans="16:16" x14ac:dyDescent="0.2">
      <c r="P328" s="39"/>
    </row>
    <row r="329" spans="16:16" x14ac:dyDescent="0.2">
      <c r="P329" s="39"/>
    </row>
    <row r="330" spans="16:16" x14ac:dyDescent="0.2">
      <c r="P330" s="39"/>
    </row>
    <row r="331" spans="16:16" x14ac:dyDescent="0.2">
      <c r="P331" s="39"/>
    </row>
    <row r="332" spans="16:16" x14ac:dyDescent="0.2">
      <c r="P332" s="39"/>
    </row>
    <row r="333" spans="16:16" x14ac:dyDescent="0.2">
      <c r="P333" s="39"/>
    </row>
    <row r="334" spans="16:16" x14ac:dyDescent="0.2">
      <c r="P334" s="39"/>
    </row>
    <row r="335" spans="16:16" x14ac:dyDescent="0.2">
      <c r="P335" s="39"/>
    </row>
    <row r="336" spans="16:16" x14ac:dyDescent="0.2">
      <c r="P336" s="39"/>
    </row>
    <row r="337" spans="16:16" x14ac:dyDescent="0.2">
      <c r="P337" s="39"/>
    </row>
    <row r="338" spans="16:16" x14ac:dyDescent="0.2">
      <c r="P338" s="39"/>
    </row>
    <row r="339" spans="16:16" x14ac:dyDescent="0.2">
      <c r="P339" s="39"/>
    </row>
    <row r="340" spans="16:16" x14ac:dyDescent="0.2">
      <c r="P340" s="39"/>
    </row>
    <row r="341" spans="16:16" x14ac:dyDescent="0.2">
      <c r="P341" s="39"/>
    </row>
    <row r="342" spans="16:16" x14ac:dyDescent="0.2">
      <c r="P342" s="39"/>
    </row>
    <row r="343" spans="16:16" x14ac:dyDescent="0.2">
      <c r="P343" s="39"/>
    </row>
    <row r="344" spans="16:16" x14ac:dyDescent="0.2">
      <c r="P344" s="39"/>
    </row>
    <row r="345" spans="16:16" x14ac:dyDescent="0.2">
      <c r="P345" s="39"/>
    </row>
    <row r="346" spans="16:16" x14ac:dyDescent="0.2">
      <c r="P346" s="39"/>
    </row>
    <row r="347" spans="16:16" x14ac:dyDescent="0.2">
      <c r="P347" s="39"/>
    </row>
    <row r="348" spans="16:16" x14ac:dyDescent="0.2">
      <c r="P348" s="39"/>
    </row>
    <row r="349" spans="16:16" x14ac:dyDescent="0.2">
      <c r="P349" s="39"/>
    </row>
    <row r="350" spans="16:16" x14ac:dyDescent="0.2">
      <c r="P350" s="39"/>
    </row>
    <row r="351" spans="16:16" x14ac:dyDescent="0.2">
      <c r="P351" s="39"/>
    </row>
    <row r="352" spans="16:16" x14ac:dyDescent="0.2">
      <c r="P352" s="39"/>
    </row>
    <row r="353" spans="16:16" x14ac:dyDescent="0.2">
      <c r="P353" s="39"/>
    </row>
    <row r="354" spans="16:16" x14ac:dyDescent="0.2">
      <c r="P354" s="39"/>
    </row>
    <row r="355" spans="16:16" x14ac:dyDescent="0.2">
      <c r="P355" s="39"/>
    </row>
    <row r="356" spans="16:16" x14ac:dyDescent="0.2">
      <c r="P356" s="39"/>
    </row>
    <row r="357" spans="16:16" x14ac:dyDescent="0.2">
      <c r="P357" s="39"/>
    </row>
    <row r="358" spans="16:16" x14ac:dyDescent="0.2">
      <c r="P358" s="39"/>
    </row>
    <row r="359" spans="16:16" x14ac:dyDescent="0.2">
      <c r="P359" s="39"/>
    </row>
    <row r="360" spans="16:16" x14ac:dyDescent="0.2">
      <c r="P360" s="39"/>
    </row>
    <row r="361" spans="16:16" x14ac:dyDescent="0.2">
      <c r="P361" s="39"/>
    </row>
    <row r="362" spans="16:16" x14ac:dyDescent="0.2">
      <c r="P362" s="39"/>
    </row>
    <row r="363" spans="16:16" x14ac:dyDescent="0.2">
      <c r="P363" s="39"/>
    </row>
    <row r="364" spans="16:16" x14ac:dyDescent="0.2">
      <c r="P364" s="39"/>
    </row>
    <row r="365" spans="16:16" x14ac:dyDescent="0.2">
      <c r="P365" s="39"/>
    </row>
    <row r="366" spans="16:16" x14ac:dyDescent="0.2">
      <c r="P366" s="39"/>
    </row>
    <row r="367" spans="16:16" x14ac:dyDescent="0.2">
      <c r="P367" s="39"/>
    </row>
    <row r="368" spans="16:16" x14ac:dyDescent="0.2">
      <c r="P368" s="39"/>
    </row>
    <row r="369" spans="16:16" x14ac:dyDescent="0.2">
      <c r="P369" s="39"/>
    </row>
    <row r="370" spans="16:16" x14ac:dyDescent="0.2">
      <c r="P370" s="39"/>
    </row>
    <row r="371" spans="16:16" x14ac:dyDescent="0.2">
      <c r="P371" s="39"/>
    </row>
    <row r="372" spans="16:16" x14ac:dyDescent="0.2">
      <c r="P372" s="39"/>
    </row>
    <row r="373" spans="16:16" x14ac:dyDescent="0.2">
      <c r="P373" s="39"/>
    </row>
    <row r="374" spans="16:16" x14ac:dyDescent="0.2">
      <c r="P374" s="39"/>
    </row>
    <row r="375" spans="16:16" x14ac:dyDescent="0.2">
      <c r="P375" s="39"/>
    </row>
    <row r="376" spans="16:16" x14ac:dyDescent="0.2">
      <c r="P376" s="39"/>
    </row>
    <row r="377" spans="16:16" x14ac:dyDescent="0.2">
      <c r="P377" s="39"/>
    </row>
    <row r="378" spans="16:16" x14ac:dyDescent="0.2">
      <c r="P378" s="39"/>
    </row>
    <row r="379" spans="16:16" x14ac:dyDescent="0.2">
      <c r="P379" s="39"/>
    </row>
    <row r="380" spans="16:16" x14ac:dyDescent="0.2">
      <c r="P380" s="39"/>
    </row>
    <row r="381" spans="16:16" x14ac:dyDescent="0.2">
      <c r="P381" s="39"/>
    </row>
    <row r="382" spans="16:16" x14ac:dyDescent="0.2">
      <c r="P382" s="39"/>
    </row>
    <row r="383" spans="16:16" x14ac:dyDescent="0.2">
      <c r="P383" s="39"/>
    </row>
    <row r="384" spans="16:16" x14ac:dyDescent="0.2">
      <c r="P384" s="39"/>
    </row>
    <row r="385" spans="16:16" x14ac:dyDescent="0.2">
      <c r="P385" s="39"/>
    </row>
    <row r="386" spans="16:16" x14ac:dyDescent="0.2">
      <c r="P386" s="39"/>
    </row>
    <row r="387" spans="16:16" x14ac:dyDescent="0.2">
      <c r="P387" s="39"/>
    </row>
    <row r="388" spans="16:16" x14ac:dyDescent="0.2">
      <c r="P388" s="39"/>
    </row>
    <row r="389" spans="16:16" x14ac:dyDescent="0.2">
      <c r="P389" s="39"/>
    </row>
    <row r="390" spans="16:16" x14ac:dyDescent="0.2">
      <c r="P390" s="39"/>
    </row>
    <row r="391" spans="16:16" x14ac:dyDescent="0.2">
      <c r="P391" s="39"/>
    </row>
    <row r="392" spans="16:16" x14ac:dyDescent="0.2">
      <c r="P392" s="39"/>
    </row>
    <row r="393" spans="16:16" x14ac:dyDescent="0.2">
      <c r="P393" s="39"/>
    </row>
    <row r="394" spans="16:16" x14ac:dyDescent="0.2">
      <c r="P394" s="39"/>
    </row>
    <row r="395" spans="16:16" x14ac:dyDescent="0.2">
      <c r="P395" s="39"/>
    </row>
    <row r="396" spans="16:16" x14ac:dyDescent="0.2">
      <c r="P396" s="39"/>
    </row>
    <row r="397" spans="16:16" x14ac:dyDescent="0.2">
      <c r="P397" s="39"/>
    </row>
    <row r="398" spans="16:16" x14ac:dyDescent="0.2">
      <c r="P398" s="39"/>
    </row>
    <row r="399" spans="16:16" x14ac:dyDescent="0.2">
      <c r="P399" s="39"/>
    </row>
    <row r="400" spans="16:16" x14ac:dyDescent="0.2">
      <c r="P400" s="39"/>
    </row>
    <row r="401" spans="16:16" x14ac:dyDescent="0.2">
      <c r="P401" s="39"/>
    </row>
    <row r="402" spans="16:16" x14ac:dyDescent="0.2">
      <c r="P402" s="39"/>
    </row>
    <row r="403" spans="16:16" x14ac:dyDescent="0.2">
      <c r="P403" s="39"/>
    </row>
    <row r="404" spans="16:16" x14ac:dyDescent="0.2">
      <c r="P404" s="39"/>
    </row>
    <row r="405" spans="16:16" x14ac:dyDescent="0.2">
      <c r="P405" s="39"/>
    </row>
    <row r="406" spans="16:16" x14ac:dyDescent="0.2">
      <c r="P406" s="39"/>
    </row>
    <row r="407" spans="16:16" x14ac:dyDescent="0.2">
      <c r="P407" s="39"/>
    </row>
    <row r="408" spans="16:16" x14ac:dyDescent="0.2">
      <c r="P408" s="39"/>
    </row>
    <row r="409" spans="16:16" x14ac:dyDescent="0.2">
      <c r="P409" s="39"/>
    </row>
    <row r="410" spans="16:16" x14ac:dyDescent="0.2">
      <c r="P410" s="39"/>
    </row>
    <row r="411" spans="16:16" x14ac:dyDescent="0.2">
      <c r="P411" s="39"/>
    </row>
    <row r="412" spans="16:16" x14ac:dyDescent="0.2">
      <c r="P412" s="39"/>
    </row>
    <row r="413" spans="16:16" x14ac:dyDescent="0.2">
      <c r="P413" s="39"/>
    </row>
    <row r="414" spans="16:16" x14ac:dyDescent="0.2">
      <c r="P414" s="39"/>
    </row>
    <row r="415" spans="16:16" x14ac:dyDescent="0.2">
      <c r="P415" s="39"/>
    </row>
    <row r="416" spans="16:16" x14ac:dyDescent="0.2">
      <c r="P416" s="39"/>
    </row>
    <row r="417" spans="16:16" x14ac:dyDescent="0.2">
      <c r="P417" s="39"/>
    </row>
    <row r="418" spans="16:16" x14ac:dyDescent="0.2">
      <c r="P418" s="39"/>
    </row>
    <row r="419" spans="16:16" x14ac:dyDescent="0.2">
      <c r="P419" s="39"/>
    </row>
    <row r="420" spans="16:16" x14ac:dyDescent="0.2">
      <c r="P420" s="39"/>
    </row>
    <row r="421" spans="16:16" x14ac:dyDescent="0.2">
      <c r="P421" s="39"/>
    </row>
    <row r="422" spans="16:16" x14ac:dyDescent="0.2">
      <c r="P422" s="39"/>
    </row>
    <row r="423" spans="16:16" x14ac:dyDescent="0.2">
      <c r="P423" s="39"/>
    </row>
    <row r="424" spans="16:16" x14ac:dyDescent="0.2">
      <c r="P424" s="39"/>
    </row>
    <row r="425" spans="16:16" x14ac:dyDescent="0.2">
      <c r="P425" s="39"/>
    </row>
    <row r="426" spans="16:16" x14ac:dyDescent="0.2">
      <c r="P426" s="39"/>
    </row>
    <row r="427" spans="16:16" x14ac:dyDescent="0.2">
      <c r="P427" s="39"/>
    </row>
    <row r="428" spans="16:16" x14ac:dyDescent="0.2">
      <c r="P428" s="39"/>
    </row>
    <row r="429" spans="16:16" x14ac:dyDescent="0.2">
      <c r="P429" s="39"/>
    </row>
    <row r="430" spans="16:16" x14ac:dyDescent="0.2">
      <c r="P430" s="39"/>
    </row>
    <row r="431" spans="16:16" x14ac:dyDescent="0.2">
      <c r="P431" s="39"/>
    </row>
    <row r="432" spans="16:16" x14ac:dyDescent="0.2">
      <c r="P432" s="39"/>
    </row>
    <row r="433" spans="16:16" x14ac:dyDescent="0.2">
      <c r="P433" s="39"/>
    </row>
    <row r="434" spans="16:16" x14ac:dyDescent="0.2">
      <c r="P434" s="39"/>
    </row>
    <row r="435" spans="16:16" x14ac:dyDescent="0.2">
      <c r="P435" s="39"/>
    </row>
    <row r="436" spans="16:16" x14ac:dyDescent="0.2">
      <c r="P436" s="39"/>
    </row>
    <row r="437" spans="16:16" x14ac:dyDescent="0.2">
      <c r="P437" s="39"/>
    </row>
    <row r="438" spans="16:16" x14ac:dyDescent="0.2">
      <c r="P438" s="39"/>
    </row>
    <row r="439" spans="16:16" x14ac:dyDescent="0.2">
      <c r="P439" s="39"/>
    </row>
    <row r="440" spans="16:16" x14ac:dyDescent="0.2">
      <c r="P440" s="39"/>
    </row>
    <row r="441" spans="16:16" x14ac:dyDescent="0.2">
      <c r="P441" s="39"/>
    </row>
    <row r="442" spans="16:16" x14ac:dyDescent="0.2">
      <c r="P442" s="39"/>
    </row>
    <row r="443" spans="16:16" x14ac:dyDescent="0.2">
      <c r="P443" s="39"/>
    </row>
    <row r="444" spans="16:16" x14ac:dyDescent="0.2">
      <c r="P444" s="39"/>
    </row>
    <row r="445" spans="16:16" x14ac:dyDescent="0.2">
      <c r="P445" s="39"/>
    </row>
    <row r="446" spans="16:16" x14ac:dyDescent="0.2">
      <c r="P446" s="39"/>
    </row>
    <row r="447" spans="16:16" x14ac:dyDescent="0.2">
      <c r="P447" s="39"/>
    </row>
    <row r="448" spans="16:16" x14ac:dyDescent="0.2">
      <c r="P448" s="39"/>
    </row>
    <row r="449" spans="16:16" x14ac:dyDescent="0.2">
      <c r="P449" s="39"/>
    </row>
    <row r="450" spans="16:16" x14ac:dyDescent="0.2">
      <c r="P450" s="39"/>
    </row>
    <row r="451" spans="16:16" x14ac:dyDescent="0.2">
      <c r="P451" s="39"/>
    </row>
    <row r="452" spans="16:16" x14ac:dyDescent="0.2">
      <c r="P452" s="39"/>
    </row>
    <row r="453" spans="16:16" x14ac:dyDescent="0.2">
      <c r="P453" s="39"/>
    </row>
    <row r="454" spans="16:16" x14ac:dyDescent="0.2">
      <c r="P454" s="39"/>
    </row>
    <row r="455" spans="16:16" x14ac:dyDescent="0.2">
      <c r="P455" s="39"/>
    </row>
    <row r="456" spans="16:16" x14ac:dyDescent="0.2">
      <c r="P456" s="39"/>
    </row>
    <row r="457" spans="16:16" x14ac:dyDescent="0.2">
      <c r="P457" s="39"/>
    </row>
    <row r="458" spans="16:16" x14ac:dyDescent="0.2">
      <c r="P458" s="39"/>
    </row>
    <row r="459" spans="16:16" x14ac:dyDescent="0.2">
      <c r="P459" s="39"/>
    </row>
    <row r="460" spans="16:16" x14ac:dyDescent="0.2">
      <c r="P460" s="39"/>
    </row>
    <row r="461" spans="16:16" x14ac:dyDescent="0.2">
      <c r="P461" s="39"/>
    </row>
    <row r="462" spans="16:16" x14ac:dyDescent="0.2">
      <c r="P462" s="39"/>
    </row>
    <row r="463" spans="16:16" x14ac:dyDescent="0.2">
      <c r="P463" s="39"/>
    </row>
    <row r="464" spans="16:16" x14ac:dyDescent="0.2">
      <c r="P464" s="39"/>
    </row>
    <row r="465" spans="16:16" x14ac:dyDescent="0.2">
      <c r="P465" s="39"/>
    </row>
    <row r="466" spans="16:16" x14ac:dyDescent="0.2">
      <c r="P466" s="39"/>
    </row>
    <row r="467" spans="16:16" x14ac:dyDescent="0.2">
      <c r="P467" s="39"/>
    </row>
    <row r="468" spans="16:16" x14ac:dyDescent="0.2">
      <c r="P468" s="39"/>
    </row>
    <row r="469" spans="16:16" x14ac:dyDescent="0.2">
      <c r="P469" s="39"/>
    </row>
    <row r="470" spans="16:16" x14ac:dyDescent="0.2">
      <c r="P470" s="39"/>
    </row>
    <row r="471" spans="16:16" x14ac:dyDescent="0.2">
      <c r="P471" s="39"/>
    </row>
    <row r="472" spans="16:16" x14ac:dyDescent="0.2">
      <c r="P472" s="39"/>
    </row>
    <row r="473" spans="16:16" x14ac:dyDescent="0.2">
      <c r="P473" s="39"/>
    </row>
    <row r="474" spans="16:16" x14ac:dyDescent="0.2">
      <c r="P474" s="39"/>
    </row>
    <row r="475" spans="16:16" x14ac:dyDescent="0.2">
      <c r="P475" s="39"/>
    </row>
    <row r="476" spans="16:16" x14ac:dyDescent="0.2">
      <c r="P476" s="39"/>
    </row>
    <row r="477" spans="16:16" x14ac:dyDescent="0.2">
      <c r="P477" s="39"/>
    </row>
    <row r="478" spans="16:16" x14ac:dyDescent="0.2">
      <c r="P478" s="39"/>
    </row>
    <row r="479" spans="16:16" x14ac:dyDescent="0.2">
      <c r="P479" s="39"/>
    </row>
    <row r="480" spans="16:16" x14ac:dyDescent="0.2">
      <c r="P480" s="39"/>
    </row>
    <row r="481" spans="16:16" x14ac:dyDescent="0.2">
      <c r="P481" s="39"/>
    </row>
    <row r="482" spans="16:16" x14ac:dyDescent="0.2">
      <c r="P482" s="39"/>
    </row>
    <row r="483" spans="16:16" x14ac:dyDescent="0.2">
      <c r="P483" s="39"/>
    </row>
    <row r="484" spans="16:16" x14ac:dyDescent="0.2">
      <c r="P484" s="39"/>
    </row>
    <row r="485" spans="16:16" x14ac:dyDescent="0.2">
      <c r="P485" s="39"/>
    </row>
    <row r="486" spans="16:16" x14ac:dyDescent="0.2">
      <c r="P486" s="39"/>
    </row>
    <row r="487" spans="16:16" x14ac:dyDescent="0.2">
      <c r="P487" s="39"/>
    </row>
    <row r="488" spans="16:16" x14ac:dyDescent="0.2">
      <c r="P488" s="39"/>
    </row>
    <row r="489" spans="16:16" x14ac:dyDescent="0.2">
      <c r="P489" s="39"/>
    </row>
    <row r="490" spans="16:16" x14ac:dyDescent="0.2">
      <c r="P490" s="39"/>
    </row>
    <row r="491" spans="16:16" x14ac:dyDescent="0.2">
      <c r="P491" s="39"/>
    </row>
    <row r="492" spans="16:16" x14ac:dyDescent="0.2">
      <c r="P492" s="39"/>
    </row>
    <row r="493" spans="16:16" x14ac:dyDescent="0.2">
      <c r="P493" s="39"/>
    </row>
    <row r="494" spans="16:16" x14ac:dyDescent="0.2">
      <c r="P494" s="39"/>
    </row>
    <row r="495" spans="16:16" x14ac:dyDescent="0.2">
      <c r="P495" s="39"/>
    </row>
    <row r="496" spans="16:16" x14ac:dyDescent="0.2">
      <c r="P496" s="39"/>
    </row>
    <row r="497" spans="16:16" x14ac:dyDescent="0.2">
      <c r="P497" s="39"/>
    </row>
    <row r="498" spans="16:16" x14ac:dyDescent="0.2">
      <c r="P498" s="39"/>
    </row>
    <row r="499" spans="16:16" x14ac:dyDescent="0.2">
      <c r="P499" s="39"/>
    </row>
    <row r="500" spans="16:16" x14ac:dyDescent="0.2">
      <c r="P500" s="39"/>
    </row>
    <row r="501" spans="16:16" x14ac:dyDescent="0.2">
      <c r="P501" s="39"/>
    </row>
    <row r="502" spans="16:16" x14ac:dyDescent="0.2">
      <c r="P502" s="39"/>
    </row>
    <row r="503" spans="16:16" x14ac:dyDescent="0.2">
      <c r="P503" s="39"/>
    </row>
    <row r="504" spans="16:16" x14ac:dyDescent="0.2">
      <c r="P504" s="39"/>
    </row>
    <row r="505" spans="16:16" x14ac:dyDescent="0.2">
      <c r="P505" s="39"/>
    </row>
    <row r="506" spans="16:16" x14ac:dyDescent="0.2">
      <c r="P506" s="39"/>
    </row>
    <row r="507" spans="16:16" x14ac:dyDescent="0.2">
      <c r="P507" s="39"/>
    </row>
    <row r="508" spans="16:16" x14ac:dyDescent="0.2">
      <c r="P508" s="39"/>
    </row>
    <row r="509" spans="16:16" x14ac:dyDescent="0.2">
      <c r="P509" s="39"/>
    </row>
    <row r="510" spans="16:16" x14ac:dyDescent="0.2">
      <c r="P510" s="39"/>
    </row>
    <row r="511" spans="16:16" x14ac:dyDescent="0.2">
      <c r="P511" s="39"/>
    </row>
    <row r="512" spans="16:16" x14ac:dyDescent="0.2">
      <c r="P512" s="39"/>
    </row>
    <row r="513" spans="16:16" x14ac:dyDescent="0.2">
      <c r="P513" s="39"/>
    </row>
    <row r="514" spans="16:16" x14ac:dyDescent="0.2">
      <c r="P514" s="39"/>
    </row>
    <row r="515" spans="16:16" x14ac:dyDescent="0.2">
      <c r="P515" s="39"/>
    </row>
    <row r="516" spans="16:16" x14ac:dyDescent="0.2">
      <c r="P516" s="39"/>
    </row>
    <row r="517" spans="16:16" x14ac:dyDescent="0.2">
      <c r="P517" s="39"/>
    </row>
    <row r="518" spans="16:16" x14ac:dyDescent="0.2">
      <c r="P518" s="39"/>
    </row>
    <row r="519" spans="16:16" x14ac:dyDescent="0.2">
      <c r="P519" s="39"/>
    </row>
    <row r="520" spans="16:16" x14ac:dyDescent="0.2">
      <c r="P520" s="39"/>
    </row>
    <row r="521" spans="16:16" x14ac:dyDescent="0.2">
      <c r="P521" s="39"/>
    </row>
    <row r="522" spans="16:16" x14ac:dyDescent="0.2">
      <c r="P522" s="39"/>
    </row>
    <row r="523" spans="16:16" x14ac:dyDescent="0.2">
      <c r="P523" s="39"/>
    </row>
    <row r="524" spans="16:16" x14ac:dyDescent="0.2">
      <c r="P524" s="39"/>
    </row>
    <row r="525" spans="16:16" x14ac:dyDescent="0.2">
      <c r="P525" s="39"/>
    </row>
    <row r="526" spans="16:16" x14ac:dyDescent="0.2">
      <c r="P526" s="39"/>
    </row>
    <row r="527" spans="16:16" x14ac:dyDescent="0.2">
      <c r="P527" s="39"/>
    </row>
    <row r="528" spans="16:16" x14ac:dyDescent="0.2">
      <c r="P528" s="39"/>
    </row>
    <row r="529" spans="16:16" x14ac:dyDescent="0.2">
      <c r="P529" s="39"/>
    </row>
    <row r="530" spans="16:16" x14ac:dyDescent="0.2">
      <c r="P530" s="39"/>
    </row>
    <row r="531" spans="16:16" x14ac:dyDescent="0.2">
      <c r="P531" s="39"/>
    </row>
    <row r="532" spans="16:16" x14ac:dyDescent="0.2">
      <c r="P532" s="39"/>
    </row>
    <row r="533" spans="16:16" x14ac:dyDescent="0.2">
      <c r="P533" s="39"/>
    </row>
    <row r="534" spans="16:16" x14ac:dyDescent="0.2">
      <c r="P534" s="39"/>
    </row>
    <row r="535" spans="16:16" x14ac:dyDescent="0.2">
      <c r="P535" s="39"/>
    </row>
    <row r="536" spans="16:16" x14ac:dyDescent="0.2">
      <c r="P536" s="39"/>
    </row>
    <row r="537" spans="16:16" x14ac:dyDescent="0.2">
      <c r="P537" s="39"/>
    </row>
    <row r="538" spans="16:16" x14ac:dyDescent="0.2">
      <c r="P538" s="39"/>
    </row>
    <row r="539" spans="16:16" x14ac:dyDescent="0.2">
      <c r="P539" s="39"/>
    </row>
    <row r="540" spans="16:16" x14ac:dyDescent="0.2">
      <c r="P540" s="39"/>
    </row>
    <row r="541" spans="16:16" x14ac:dyDescent="0.2">
      <c r="P541" s="39"/>
    </row>
    <row r="542" spans="16:16" x14ac:dyDescent="0.2">
      <c r="P542" s="39"/>
    </row>
    <row r="543" spans="16:16" x14ac:dyDescent="0.2">
      <c r="P543" s="39"/>
    </row>
    <row r="544" spans="16:16" x14ac:dyDescent="0.2">
      <c r="P544" s="39"/>
    </row>
    <row r="545" spans="16:16" x14ac:dyDescent="0.2">
      <c r="P545" s="39"/>
    </row>
    <row r="546" spans="16:16" x14ac:dyDescent="0.2">
      <c r="P546" s="39"/>
    </row>
    <row r="547" spans="16:16" x14ac:dyDescent="0.2">
      <c r="P547" s="39"/>
    </row>
    <row r="548" spans="16:16" x14ac:dyDescent="0.2">
      <c r="P548" s="39"/>
    </row>
    <row r="549" spans="16:16" x14ac:dyDescent="0.2">
      <c r="P549" s="39"/>
    </row>
    <row r="550" spans="16:16" x14ac:dyDescent="0.2">
      <c r="P550" s="39"/>
    </row>
    <row r="551" spans="16:16" x14ac:dyDescent="0.2">
      <c r="P551" s="39"/>
    </row>
    <row r="552" spans="16:16" x14ac:dyDescent="0.2">
      <c r="P552" s="39"/>
    </row>
    <row r="553" spans="16:16" x14ac:dyDescent="0.2">
      <c r="P553" s="39"/>
    </row>
    <row r="554" spans="16:16" x14ac:dyDescent="0.2">
      <c r="P554" s="39"/>
    </row>
    <row r="555" spans="16:16" x14ac:dyDescent="0.2">
      <c r="P555" s="39"/>
    </row>
    <row r="556" spans="16:16" x14ac:dyDescent="0.2">
      <c r="P556" s="39"/>
    </row>
    <row r="557" spans="16:16" x14ac:dyDescent="0.2">
      <c r="P557" s="39"/>
    </row>
    <row r="558" spans="16:16" x14ac:dyDescent="0.2">
      <c r="P558" s="39"/>
    </row>
    <row r="559" spans="16:16" x14ac:dyDescent="0.2">
      <c r="P559" s="39"/>
    </row>
    <row r="560" spans="16:16" x14ac:dyDescent="0.2">
      <c r="P560" s="39"/>
    </row>
    <row r="561" spans="16:16" x14ac:dyDescent="0.2">
      <c r="P561" s="39"/>
    </row>
    <row r="562" spans="16:16" x14ac:dyDescent="0.2">
      <c r="P562" s="39"/>
    </row>
    <row r="563" spans="16:16" x14ac:dyDescent="0.2">
      <c r="P563" s="39"/>
    </row>
    <row r="564" spans="16:16" x14ac:dyDescent="0.2">
      <c r="P564" s="39"/>
    </row>
    <row r="565" spans="16:16" x14ac:dyDescent="0.2">
      <c r="P565" s="39"/>
    </row>
    <row r="566" spans="16:16" x14ac:dyDescent="0.2">
      <c r="P566" s="39"/>
    </row>
    <row r="567" spans="16:16" x14ac:dyDescent="0.2">
      <c r="P567" s="39"/>
    </row>
    <row r="568" spans="16:16" x14ac:dyDescent="0.2">
      <c r="P568" s="39"/>
    </row>
    <row r="569" spans="16:16" x14ac:dyDescent="0.2">
      <c r="P569" s="39"/>
    </row>
    <row r="570" spans="16:16" x14ac:dyDescent="0.2">
      <c r="P570" s="39"/>
    </row>
    <row r="571" spans="16:16" x14ac:dyDescent="0.2">
      <c r="P571" s="39"/>
    </row>
    <row r="572" spans="16:16" x14ac:dyDescent="0.2">
      <c r="P572" s="39"/>
    </row>
    <row r="573" spans="16:16" x14ac:dyDescent="0.2">
      <c r="P573" s="39"/>
    </row>
    <row r="574" spans="16:16" x14ac:dyDescent="0.2">
      <c r="P574" s="39"/>
    </row>
    <row r="575" spans="16:16" x14ac:dyDescent="0.2">
      <c r="P575" s="39"/>
    </row>
    <row r="576" spans="16:16" x14ac:dyDescent="0.2">
      <c r="P576" s="39"/>
    </row>
    <row r="577" spans="16:16" x14ac:dyDescent="0.2">
      <c r="P577" s="39"/>
    </row>
    <row r="578" spans="16:16" x14ac:dyDescent="0.2">
      <c r="P578" s="39"/>
    </row>
    <row r="579" spans="16:16" x14ac:dyDescent="0.2">
      <c r="P579" s="39"/>
    </row>
    <row r="580" spans="16:16" x14ac:dyDescent="0.2">
      <c r="P580" s="39"/>
    </row>
    <row r="581" spans="16:16" x14ac:dyDescent="0.2">
      <c r="P581" s="39"/>
    </row>
    <row r="582" spans="16:16" x14ac:dyDescent="0.2">
      <c r="P582" s="39"/>
    </row>
    <row r="583" spans="16:16" x14ac:dyDescent="0.2">
      <c r="P583" s="39"/>
    </row>
    <row r="584" spans="16:16" x14ac:dyDescent="0.2">
      <c r="P584" s="39"/>
    </row>
    <row r="585" spans="16:16" x14ac:dyDescent="0.2">
      <c r="P585" s="39"/>
    </row>
    <row r="586" spans="16:16" x14ac:dyDescent="0.2">
      <c r="P586" s="39"/>
    </row>
    <row r="587" spans="16:16" x14ac:dyDescent="0.2">
      <c r="P587" s="39"/>
    </row>
    <row r="588" spans="16:16" x14ac:dyDescent="0.2">
      <c r="P588" s="39"/>
    </row>
    <row r="589" spans="16:16" x14ac:dyDescent="0.2">
      <c r="P589" s="39"/>
    </row>
    <row r="590" spans="16:16" x14ac:dyDescent="0.2">
      <c r="P590" s="39"/>
    </row>
    <row r="591" spans="16:16" x14ac:dyDescent="0.2">
      <c r="P591" s="39"/>
    </row>
    <row r="592" spans="16:16" x14ac:dyDescent="0.2">
      <c r="P592" s="39"/>
    </row>
    <row r="593" spans="16:16" x14ac:dyDescent="0.2">
      <c r="P593" s="39"/>
    </row>
    <row r="594" spans="16:16" x14ac:dyDescent="0.2">
      <c r="P594" s="39"/>
    </row>
    <row r="595" spans="16:16" x14ac:dyDescent="0.2">
      <c r="P595" s="39"/>
    </row>
    <row r="596" spans="16:16" x14ac:dyDescent="0.2">
      <c r="P596" s="39"/>
    </row>
    <row r="597" spans="16:16" x14ac:dyDescent="0.2">
      <c r="P597" s="39"/>
    </row>
    <row r="598" spans="16:16" x14ac:dyDescent="0.2">
      <c r="P598" s="39"/>
    </row>
    <row r="599" spans="16:16" x14ac:dyDescent="0.2">
      <c r="P599" s="39"/>
    </row>
    <row r="600" spans="16:16" x14ac:dyDescent="0.2">
      <c r="P600" s="39"/>
    </row>
    <row r="601" spans="16:16" x14ac:dyDescent="0.2">
      <c r="P601" s="39"/>
    </row>
    <row r="602" spans="16:16" x14ac:dyDescent="0.2">
      <c r="P602" s="39"/>
    </row>
    <row r="603" spans="16:16" x14ac:dyDescent="0.2">
      <c r="P603" s="39"/>
    </row>
    <row r="604" spans="16:16" x14ac:dyDescent="0.2">
      <c r="P604" s="39"/>
    </row>
    <row r="605" spans="16:16" x14ac:dyDescent="0.2">
      <c r="P605" s="39"/>
    </row>
    <row r="606" spans="16:16" x14ac:dyDescent="0.2">
      <c r="P606" s="39"/>
    </row>
    <row r="607" spans="16:16" x14ac:dyDescent="0.2">
      <c r="P607" s="39"/>
    </row>
    <row r="608" spans="16:16" x14ac:dyDescent="0.2">
      <c r="P608" s="39"/>
    </row>
    <row r="609" spans="16:16" x14ac:dyDescent="0.2">
      <c r="P609" s="39"/>
    </row>
    <row r="610" spans="16:16" x14ac:dyDescent="0.2">
      <c r="P610" s="39"/>
    </row>
    <row r="611" spans="16:16" x14ac:dyDescent="0.2">
      <c r="P611" s="39"/>
    </row>
    <row r="612" spans="16:16" x14ac:dyDescent="0.2">
      <c r="P612" s="39"/>
    </row>
    <row r="613" spans="16:16" x14ac:dyDescent="0.2">
      <c r="P613" s="39"/>
    </row>
    <row r="614" spans="16:16" x14ac:dyDescent="0.2">
      <c r="P614" s="39"/>
    </row>
    <row r="615" spans="16:16" x14ac:dyDescent="0.2">
      <c r="P615" s="39"/>
    </row>
    <row r="616" spans="16:16" x14ac:dyDescent="0.2">
      <c r="P616" s="39"/>
    </row>
    <row r="617" spans="16:16" x14ac:dyDescent="0.2">
      <c r="P617" s="39"/>
    </row>
    <row r="618" spans="16:16" x14ac:dyDescent="0.2">
      <c r="P618" s="39"/>
    </row>
    <row r="619" spans="16:16" x14ac:dyDescent="0.2">
      <c r="P619" s="39"/>
    </row>
    <row r="620" spans="16:16" x14ac:dyDescent="0.2">
      <c r="P620" s="39"/>
    </row>
    <row r="621" spans="16:16" x14ac:dyDescent="0.2">
      <c r="P621" s="39"/>
    </row>
    <row r="622" spans="16:16" x14ac:dyDescent="0.2">
      <c r="P622" s="39"/>
    </row>
    <row r="623" spans="16:16" x14ac:dyDescent="0.2">
      <c r="P623" s="39"/>
    </row>
    <row r="624" spans="16:16" x14ac:dyDescent="0.2">
      <c r="P624" s="39"/>
    </row>
    <row r="625" spans="16:16" x14ac:dyDescent="0.2">
      <c r="P625" s="39"/>
    </row>
    <row r="626" spans="16:16" x14ac:dyDescent="0.2">
      <c r="P626" s="39"/>
    </row>
    <row r="627" spans="16:16" x14ac:dyDescent="0.2">
      <c r="P627" s="39"/>
    </row>
    <row r="628" spans="16:16" x14ac:dyDescent="0.2">
      <c r="P628" s="39"/>
    </row>
    <row r="629" spans="16:16" x14ac:dyDescent="0.2">
      <c r="P629" s="39"/>
    </row>
    <row r="630" spans="16:16" x14ac:dyDescent="0.2">
      <c r="P630" s="39"/>
    </row>
    <row r="631" spans="16:16" x14ac:dyDescent="0.2">
      <c r="P631" s="39"/>
    </row>
    <row r="632" spans="16:16" x14ac:dyDescent="0.2">
      <c r="P632" s="39"/>
    </row>
    <row r="633" spans="16:16" x14ac:dyDescent="0.2">
      <c r="P633" s="39"/>
    </row>
    <row r="634" spans="16:16" x14ac:dyDescent="0.2">
      <c r="P634" s="39"/>
    </row>
    <row r="635" spans="16:16" x14ac:dyDescent="0.2">
      <c r="P635" s="39"/>
    </row>
    <row r="636" spans="16:16" x14ac:dyDescent="0.2">
      <c r="P636" s="39"/>
    </row>
    <row r="637" spans="16:16" x14ac:dyDescent="0.2">
      <c r="P637" s="39"/>
    </row>
    <row r="638" spans="16:16" x14ac:dyDescent="0.2">
      <c r="P638" s="39"/>
    </row>
    <row r="639" spans="16:16" x14ac:dyDescent="0.2">
      <c r="P639" s="39"/>
    </row>
    <row r="640" spans="16:16" x14ac:dyDescent="0.2">
      <c r="P640" s="39"/>
    </row>
    <row r="641" spans="16:16" x14ac:dyDescent="0.2">
      <c r="P641" s="39"/>
    </row>
    <row r="642" spans="16:16" x14ac:dyDescent="0.2">
      <c r="P642" s="39"/>
    </row>
    <row r="643" spans="16:16" x14ac:dyDescent="0.2">
      <c r="P643" s="39"/>
    </row>
    <row r="644" spans="16:16" x14ac:dyDescent="0.2">
      <c r="P644" s="39"/>
    </row>
    <row r="645" spans="16:16" x14ac:dyDescent="0.2">
      <c r="P645" s="39"/>
    </row>
    <row r="646" spans="16:16" x14ac:dyDescent="0.2">
      <c r="P646" s="39"/>
    </row>
    <row r="647" spans="16:16" x14ac:dyDescent="0.2">
      <c r="P647" s="39"/>
    </row>
  </sheetData>
  <autoFilter ref="A10:V10" xr:uid="{00000000-0009-0000-0000-000010000000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F9" sqref="F9"/>
      <selection pane="topRight" activeCell="F9" sqref="F9"/>
      <selection pane="bottomLeft" activeCell="F9" sqref="F9"/>
      <selection pane="bottomRight" activeCell="F9" sqref="F9"/>
    </sheetView>
  </sheetViews>
  <sheetFormatPr defaultRowHeight="14.25" x14ac:dyDescent="0.2"/>
  <cols>
    <col min="1" max="1" width="5" style="235" hidden="1" customWidth="1"/>
    <col min="2" max="2" width="17.125" style="235" hidden="1" customWidth="1"/>
    <col min="3" max="3" width="7.875" style="235" hidden="1" customWidth="1"/>
    <col min="4" max="4" width="39" style="235" bestFit="1" customWidth="1"/>
    <col min="5" max="5" width="16.375" style="235" bestFit="1" customWidth="1"/>
    <col min="6" max="6" width="15.625" style="235" bestFit="1" customWidth="1"/>
    <col min="7" max="7" width="18.25" style="235" customWidth="1"/>
    <col min="8" max="8" width="13.125" style="235" customWidth="1"/>
    <col min="9" max="9" width="9.75" style="235" customWidth="1"/>
    <col min="10" max="10" width="11.25" style="235" customWidth="1"/>
    <col min="11" max="11" width="18.875" style="235" bestFit="1" customWidth="1"/>
    <col min="12" max="12" width="16.75" style="235" bestFit="1" customWidth="1"/>
    <col min="13" max="13" width="20.625" style="235" bestFit="1" customWidth="1"/>
    <col min="14" max="14" width="20.375" style="235" bestFit="1" customWidth="1"/>
    <col min="15" max="15" width="20.75" style="235" bestFit="1" customWidth="1"/>
    <col min="16" max="16" width="23.625" style="235" bestFit="1" customWidth="1"/>
    <col min="17" max="17" width="25.25" style="235" bestFit="1" customWidth="1"/>
    <col min="18" max="18" width="16.375" style="235" bestFit="1" customWidth="1"/>
    <col min="20" max="20" width="0" style="235" hidden="1"/>
  </cols>
  <sheetData>
    <row r="1" spans="1:19" ht="15.75" customHeight="1" x14ac:dyDescent="0.2">
      <c r="D1" s="20" t="s">
        <v>433</v>
      </c>
      <c r="E1" s="369" t="s">
        <v>603</v>
      </c>
      <c r="F1" s="373"/>
      <c r="G1" s="369" t="s">
        <v>86</v>
      </c>
      <c r="H1" s="369">
        <f>output!A4</f>
        <v>2021</v>
      </c>
      <c r="I1" s="237"/>
      <c r="J1" s="10"/>
      <c r="K1" s="66" t="s">
        <v>80</v>
      </c>
    </row>
    <row r="2" spans="1:19" ht="15.75" customHeight="1" x14ac:dyDescent="0.2">
      <c r="D2" s="21" t="s">
        <v>435</v>
      </c>
      <c r="E2" s="286"/>
      <c r="F2" s="286"/>
      <c r="G2" s="286"/>
      <c r="H2" s="286"/>
      <c r="J2" s="12"/>
      <c r="L2" s="4"/>
      <c r="M2" s="4"/>
      <c r="N2" s="4"/>
      <c r="O2" s="4"/>
      <c r="P2" s="4"/>
    </row>
    <row r="3" spans="1:19" x14ac:dyDescent="0.2">
      <c r="D3" s="11"/>
      <c r="J3" s="12"/>
    </row>
    <row r="4" spans="1:19" x14ac:dyDescent="0.2">
      <c r="D4" s="11"/>
      <c r="J4" s="12"/>
    </row>
    <row r="5" spans="1:19" x14ac:dyDescent="0.2">
      <c r="D5" s="11" t="s">
        <v>436</v>
      </c>
      <c r="F5">
        <f>COUNTA(output_yearly!E3:E200)</f>
        <v>149</v>
      </c>
      <c r="J5" s="12"/>
    </row>
    <row r="6" spans="1:19" x14ac:dyDescent="0.2">
      <c r="D6" s="11"/>
      <c r="J6" s="12"/>
    </row>
    <row r="7" spans="1:19" x14ac:dyDescent="0.2">
      <c r="D7" s="11" t="s">
        <v>471</v>
      </c>
      <c r="F7">
        <f>F5-F8</f>
        <v>81</v>
      </c>
      <c r="H7" t="s">
        <v>439</v>
      </c>
      <c r="J7" s="12"/>
    </row>
    <row r="8" spans="1:19" x14ac:dyDescent="0.2">
      <c r="D8" s="11" t="s">
        <v>472</v>
      </c>
      <c r="F8">
        <f>COUNTA(D15:D500)</f>
        <v>68</v>
      </c>
      <c r="H8" t="s">
        <v>439</v>
      </c>
      <c r="I8" s="155">
        <f>F8/F5</f>
        <v>0.4563758389261745</v>
      </c>
      <c r="J8" s="12"/>
    </row>
    <row r="9" spans="1:19" x14ac:dyDescent="0.2">
      <c r="D9" s="11" t="s">
        <v>67</v>
      </c>
      <c r="E9">
        <f>SUM(output_yearly!Z3:Z1000)</f>
        <v>59343</v>
      </c>
      <c r="F9" t="s">
        <v>101</v>
      </c>
      <c r="G9">
        <f>SUM(output_yearly!AA3:AA1000)</f>
        <v>5175696</v>
      </c>
      <c r="H9" t="s">
        <v>422</v>
      </c>
      <c r="I9" s="155">
        <f>E9/G9</f>
        <v>1.1465704322665009E-2</v>
      </c>
      <c r="J9" s="12"/>
    </row>
    <row r="10" spans="1:19" x14ac:dyDescent="0.2">
      <c r="D10" s="11"/>
      <c r="J10" s="12"/>
    </row>
    <row r="11" spans="1:19" x14ac:dyDescent="0.2">
      <c r="D11" s="11"/>
      <c r="J11" s="12"/>
    </row>
    <row r="12" spans="1:19" x14ac:dyDescent="0.2">
      <c r="D12" s="51" t="s">
        <v>480</v>
      </c>
      <c r="J12" s="12"/>
    </row>
    <row r="13" spans="1:19" ht="15.75" customHeight="1" thickBot="1" x14ac:dyDescent="0.25">
      <c r="D13" s="52"/>
      <c r="E13" s="236"/>
      <c r="F13" s="156"/>
      <c r="G13" s="236"/>
      <c r="H13" s="236"/>
      <c r="I13" s="236"/>
      <c r="J13" s="240"/>
    </row>
    <row r="14" spans="1:19" s="224" customFormat="1" ht="33" customHeight="1" x14ac:dyDescent="0.2">
      <c r="A14" t="s">
        <v>87</v>
      </c>
      <c r="B14" t="s">
        <v>276</v>
      </c>
      <c r="C14" t="s">
        <v>90</v>
      </c>
      <c r="D14" s="53" t="s">
        <v>396</v>
      </c>
      <c r="E14" s="4" t="s">
        <v>397</v>
      </c>
      <c r="F14" s="153" t="s">
        <v>481</v>
      </c>
      <c r="G14" s="4" t="s">
        <v>415</v>
      </c>
      <c r="H14" s="4" t="s">
        <v>416</v>
      </c>
      <c r="I14" s="4" t="s">
        <v>417</v>
      </c>
      <c r="J14" s="276" t="s">
        <v>422</v>
      </c>
      <c r="K14" s="14"/>
      <c r="S14" s="157"/>
    </row>
    <row r="15" spans="1:19" s="242" customFormat="1" x14ac:dyDescent="0.2">
      <c r="A15">
        <v>2021</v>
      </c>
      <c r="B15">
        <v>3</v>
      </c>
      <c r="C15">
        <v>10</v>
      </c>
      <c r="D15" s="54" t="s">
        <v>565</v>
      </c>
      <c r="E15" t="s">
        <v>566</v>
      </c>
      <c r="F15" s="152">
        <v>0.02</v>
      </c>
      <c r="G15">
        <v>283</v>
      </c>
      <c r="H15">
        <v>8863</v>
      </c>
      <c r="I15">
        <v>17</v>
      </c>
      <c r="J15" s="158">
        <v>3.2000000000000001E-2</v>
      </c>
      <c r="K15" s="7"/>
      <c r="S15" s="152"/>
    </row>
    <row r="16" spans="1:19" s="242" customFormat="1" x14ac:dyDescent="0.2">
      <c r="A16">
        <v>2021</v>
      </c>
      <c r="B16">
        <v>4</v>
      </c>
      <c r="C16">
        <v>11</v>
      </c>
      <c r="D16" s="54" t="s">
        <v>195</v>
      </c>
      <c r="E16" t="s">
        <v>196</v>
      </c>
      <c r="F16" s="152">
        <v>0.02</v>
      </c>
      <c r="G16">
        <v>944</v>
      </c>
      <c r="H16">
        <v>38290</v>
      </c>
      <c r="I16">
        <v>59</v>
      </c>
      <c r="J16" s="158">
        <v>2.5000000000000001E-2</v>
      </c>
      <c r="K16" s="7"/>
      <c r="S16" s="152"/>
    </row>
    <row r="17" spans="1:19" s="242" customFormat="1" x14ac:dyDescent="0.2">
      <c r="A17">
        <v>2021</v>
      </c>
      <c r="B17">
        <v>4</v>
      </c>
      <c r="C17">
        <v>12</v>
      </c>
      <c r="D17" s="54" t="s">
        <v>198</v>
      </c>
      <c r="E17" t="s">
        <v>199</v>
      </c>
      <c r="F17" s="152">
        <v>0.02</v>
      </c>
      <c r="G17">
        <v>916</v>
      </c>
      <c r="H17">
        <v>37909</v>
      </c>
      <c r="I17">
        <v>59</v>
      </c>
      <c r="J17" s="158">
        <v>2.4E-2</v>
      </c>
      <c r="K17" s="7"/>
      <c r="S17" s="152"/>
    </row>
    <row r="18" spans="1:19" s="242" customFormat="1" x14ac:dyDescent="0.2">
      <c r="A18">
        <v>2021</v>
      </c>
      <c r="B18">
        <v>5</v>
      </c>
      <c r="C18">
        <v>13</v>
      </c>
      <c r="D18" s="54" t="s">
        <v>567</v>
      </c>
      <c r="E18" t="s">
        <v>568</v>
      </c>
      <c r="F18" s="152">
        <v>0.02</v>
      </c>
      <c r="G18">
        <v>128</v>
      </c>
      <c r="H18">
        <v>1968</v>
      </c>
      <c r="I18">
        <v>5</v>
      </c>
      <c r="J18" s="158">
        <v>6.5000000000000002E-2</v>
      </c>
      <c r="K18" s="7"/>
      <c r="S18" s="152"/>
    </row>
    <row r="19" spans="1:19" s="242" customFormat="1" x14ac:dyDescent="0.2">
      <c r="A19">
        <v>2021</v>
      </c>
      <c r="B19">
        <v>5</v>
      </c>
      <c r="C19">
        <v>14</v>
      </c>
      <c r="D19" s="54" t="s">
        <v>569</v>
      </c>
      <c r="E19" t="s">
        <v>570</v>
      </c>
      <c r="F19" s="152">
        <v>0.02</v>
      </c>
      <c r="G19">
        <v>28</v>
      </c>
      <c r="H19">
        <v>1028</v>
      </c>
      <c r="I19">
        <v>2</v>
      </c>
      <c r="J19" s="158">
        <v>2.7E-2</v>
      </c>
      <c r="K19" s="7"/>
      <c r="S19" s="152"/>
    </row>
    <row r="20" spans="1:19" s="242" customFormat="1" x14ac:dyDescent="0.2">
      <c r="A20">
        <v>2021</v>
      </c>
      <c r="B20">
        <v>29</v>
      </c>
      <c r="C20">
        <v>81</v>
      </c>
      <c r="D20" s="54" t="s">
        <v>250</v>
      </c>
      <c r="E20" t="s">
        <v>251</v>
      </c>
      <c r="F20" s="152">
        <v>1.4999999999999999E-2</v>
      </c>
      <c r="G20">
        <v>825</v>
      </c>
      <c r="H20">
        <v>47175</v>
      </c>
      <c r="I20">
        <v>53</v>
      </c>
      <c r="J20" s="158">
        <v>1.7000000000000001E-2</v>
      </c>
      <c r="K20" s="7"/>
      <c r="S20" s="152"/>
    </row>
    <row r="21" spans="1:19" s="242" customFormat="1" x14ac:dyDescent="0.2">
      <c r="A21">
        <v>2021</v>
      </c>
      <c r="B21">
        <v>32</v>
      </c>
      <c r="C21">
        <v>93</v>
      </c>
      <c r="D21" s="54" t="s">
        <v>604</v>
      </c>
      <c r="E21" t="s">
        <v>605</v>
      </c>
      <c r="F21" s="152">
        <v>1.4999999999999999E-2</v>
      </c>
      <c r="G21">
        <v>1344</v>
      </c>
      <c r="H21">
        <v>85129</v>
      </c>
      <c r="I21">
        <v>71</v>
      </c>
      <c r="J21" s="158">
        <v>1.6E-2</v>
      </c>
      <c r="K21" s="7"/>
      <c r="S21" s="152"/>
    </row>
    <row r="22" spans="1:19" s="242" customFormat="1" x14ac:dyDescent="0.2">
      <c r="A22">
        <v>2021</v>
      </c>
      <c r="B22">
        <v>32</v>
      </c>
      <c r="C22">
        <v>94</v>
      </c>
      <c r="D22" s="54" t="s">
        <v>606</v>
      </c>
      <c r="E22" t="s">
        <v>607</v>
      </c>
      <c r="F22" s="152">
        <v>1.4999999999999999E-2</v>
      </c>
      <c r="G22">
        <v>435</v>
      </c>
      <c r="H22">
        <v>18675</v>
      </c>
      <c r="I22">
        <v>24</v>
      </c>
      <c r="J22" s="158">
        <v>2.3E-2</v>
      </c>
      <c r="K22" s="7"/>
      <c r="S22" s="152"/>
    </row>
    <row r="23" spans="1:19" s="242" customFormat="1" x14ac:dyDescent="0.2">
      <c r="A23">
        <v>2021</v>
      </c>
      <c r="B23">
        <v>47</v>
      </c>
      <c r="C23">
        <v>122</v>
      </c>
      <c r="D23" s="54" t="s">
        <v>158</v>
      </c>
      <c r="E23" t="s">
        <v>159</v>
      </c>
      <c r="F23" s="152">
        <v>1.4999999999999999E-2</v>
      </c>
      <c r="G23">
        <v>960</v>
      </c>
      <c r="H23">
        <v>54768</v>
      </c>
      <c r="I23">
        <v>73</v>
      </c>
      <c r="J23" s="158">
        <v>1.7999999999999999E-2</v>
      </c>
      <c r="K23" s="7"/>
      <c r="S23" s="152"/>
    </row>
    <row r="24" spans="1:19" s="242" customFormat="1" x14ac:dyDescent="0.2">
      <c r="A24">
        <v>2021</v>
      </c>
      <c r="B24">
        <v>48</v>
      </c>
      <c r="C24">
        <v>124</v>
      </c>
      <c r="D24" s="54" t="s">
        <v>608</v>
      </c>
      <c r="E24" t="s">
        <v>609</v>
      </c>
      <c r="F24" s="152">
        <v>0.02</v>
      </c>
      <c r="G24">
        <v>55</v>
      </c>
      <c r="H24">
        <v>2050</v>
      </c>
      <c r="I24">
        <v>3</v>
      </c>
      <c r="J24" s="158">
        <v>2.7E-2</v>
      </c>
      <c r="K24" s="7"/>
      <c r="S24" s="152"/>
    </row>
    <row r="25" spans="1:19" s="242" customFormat="1" x14ac:dyDescent="0.2">
      <c r="A25">
        <v>2021</v>
      </c>
      <c r="B25">
        <v>133</v>
      </c>
      <c r="C25">
        <v>269</v>
      </c>
      <c r="D25" s="54" t="s">
        <v>610</v>
      </c>
      <c r="E25" t="s">
        <v>611</v>
      </c>
      <c r="F25" s="152">
        <v>0.02</v>
      </c>
      <c r="G25">
        <v>38</v>
      </c>
      <c r="H25">
        <v>1416</v>
      </c>
      <c r="I25">
        <v>3</v>
      </c>
      <c r="J25" s="158">
        <v>2.7E-2</v>
      </c>
      <c r="K25" s="7"/>
      <c r="S25" s="152"/>
    </row>
    <row r="26" spans="1:19" s="242" customFormat="1" x14ac:dyDescent="0.2">
      <c r="A26">
        <v>2021</v>
      </c>
      <c r="B26">
        <v>148</v>
      </c>
      <c r="C26">
        <v>347</v>
      </c>
      <c r="D26" s="54" t="s">
        <v>612</v>
      </c>
      <c r="E26" t="s">
        <v>613</v>
      </c>
      <c r="F26" s="152">
        <v>1.4999999999999999E-2</v>
      </c>
      <c r="G26">
        <v>46</v>
      </c>
      <c r="H26">
        <v>1684</v>
      </c>
      <c r="I26">
        <v>5</v>
      </c>
      <c r="J26" s="158">
        <v>2.7E-2</v>
      </c>
      <c r="K26" s="7"/>
      <c r="S26" s="152"/>
    </row>
    <row r="27" spans="1:19" s="242" customFormat="1" x14ac:dyDescent="0.2">
      <c r="A27">
        <v>2021</v>
      </c>
      <c r="B27">
        <v>157</v>
      </c>
      <c r="C27">
        <v>430</v>
      </c>
      <c r="D27" s="54" t="s">
        <v>531</v>
      </c>
      <c r="E27" t="s">
        <v>532</v>
      </c>
      <c r="F27" s="152">
        <v>1.4999999999999999E-2</v>
      </c>
      <c r="G27">
        <v>18</v>
      </c>
      <c r="H27">
        <v>378</v>
      </c>
      <c r="I27">
        <v>1</v>
      </c>
      <c r="J27" s="158">
        <v>4.8000000000000001E-2</v>
      </c>
      <c r="K27" s="7"/>
    </row>
    <row r="28" spans="1:19" s="242" customFormat="1" x14ac:dyDescent="0.2">
      <c r="A28">
        <v>2021</v>
      </c>
      <c r="B28">
        <v>157</v>
      </c>
      <c r="C28">
        <v>431</v>
      </c>
      <c r="D28" s="54" t="s">
        <v>533</v>
      </c>
      <c r="E28" t="s">
        <v>534</v>
      </c>
      <c r="F28" s="152">
        <v>1.4999999999999999E-2</v>
      </c>
      <c r="G28">
        <v>13</v>
      </c>
      <c r="H28">
        <v>373</v>
      </c>
      <c r="I28">
        <v>1</v>
      </c>
      <c r="J28" s="158">
        <v>3.5000000000000003E-2</v>
      </c>
      <c r="K28" s="7"/>
    </row>
    <row r="29" spans="1:19" s="242" customFormat="1" x14ac:dyDescent="0.2">
      <c r="A29">
        <v>2021</v>
      </c>
      <c r="B29">
        <v>157</v>
      </c>
      <c r="C29">
        <v>432</v>
      </c>
      <c r="D29" s="54" t="s">
        <v>614</v>
      </c>
      <c r="E29" t="s">
        <v>615</v>
      </c>
      <c r="F29" s="152">
        <v>1.4999999999999999E-2</v>
      </c>
      <c r="G29">
        <v>16</v>
      </c>
      <c r="H29">
        <v>376</v>
      </c>
      <c r="I29">
        <v>1</v>
      </c>
      <c r="J29" s="158">
        <v>4.2999999999999997E-2</v>
      </c>
      <c r="K29" s="7"/>
    </row>
    <row r="30" spans="1:19" s="242" customFormat="1" x14ac:dyDescent="0.2">
      <c r="A30">
        <v>2021</v>
      </c>
      <c r="B30">
        <v>164</v>
      </c>
      <c r="C30">
        <v>652</v>
      </c>
      <c r="D30" s="54" t="s">
        <v>268</v>
      </c>
      <c r="E30" t="s">
        <v>269</v>
      </c>
      <c r="F30" s="152">
        <v>0.02</v>
      </c>
      <c r="G30">
        <v>14</v>
      </c>
      <c r="H30">
        <v>444</v>
      </c>
      <c r="I30">
        <v>5</v>
      </c>
      <c r="J30" s="158">
        <v>3.2000000000000001E-2</v>
      </c>
      <c r="K30" s="7"/>
    </row>
    <row r="31" spans="1:19" s="242" customFormat="1" x14ac:dyDescent="0.2">
      <c r="A31">
        <v>2021</v>
      </c>
      <c r="B31">
        <v>165</v>
      </c>
      <c r="C31">
        <v>306</v>
      </c>
      <c r="D31" s="54" t="s">
        <v>120</v>
      </c>
      <c r="E31" t="s">
        <v>121</v>
      </c>
      <c r="F31" s="152">
        <v>0.02</v>
      </c>
      <c r="G31">
        <v>57</v>
      </c>
      <c r="H31">
        <v>1977</v>
      </c>
      <c r="I31">
        <v>9</v>
      </c>
      <c r="J31" s="158">
        <v>2.9000000000000001E-2</v>
      </c>
      <c r="K31" s="7"/>
    </row>
    <row r="32" spans="1:19" s="242" customFormat="1" x14ac:dyDescent="0.2">
      <c r="A32">
        <v>2021</v>
      </c>
      <c r="B32">
        <v>190</v>
      </c>
      <c r="C32">
        <v>342</v>
      </c>
      <c r="D32" s="54" t="s">
        <v>616</v>
      </c>
      <c r="E32" t="s">
        <v>617</v>
      </c>
      <c r="F32" s="152">
        <v>1.4999999999999999E-2</v>
      </c>
      <c r="G32">
        <v>212</v>
      </c>
      <c r="H32">
        <v>9902</v>
      </c>
      <c r="I32">
        <v>12</v>
      </c>
      <c r="J32" s="158">
        <v>2.1000000000000001E-2</v>
      </c>
      <c r="K32" s="7"/>
    </row>
    <row r="33" spans="1:11" s="242" customFormat="1" x14ac:dyDescent="0.2">
      <c r="A33">
        <v>2021</v>
      </c>
      <c r="B33">
        <v>212</v>
      </c>
      <c r="C33">
        <v>140</v>
      </c>
      <c r="D33" s="54" t="s">
        <v>207</v>
      </c>
      <c r="E33" t="s">
        <v>208</v>
      </c>
      <c r="F33" s="152">
        <v>1.4999999999999999E-2</v>
      </c>
      <c r="G33">
        <v>549</v>
      </c>
      <c r="H33">
        <v>33180</v>
      </c>
      <c r="I33">
        <v>36</v>
      </c>
      <c r="J33" s="158">
        <v>1.7000000000000001E-2</v>
      </c>
      <c r="K33" s="7"/>
    </row>
    <row r="34" spans="1:11" s="242" customFormat="1" x14ac:dyDescent="0.2">
      <c r="A34">
        <v>2021</v>
      </c>
      <c r="B34">
        <v>212</v>
      </c>
      <c r="C34">
        <v>178</v>
      </c>
      <c r="D34" s="54" t="s">
        <v>213</v>
      </c>
      <c r="E34" t="s">
        <v>214</v>
      </c>
      <c r="F34" s="152">
        <v>1.4999999999999999E-2</v>
      </c>
      <c r="G34">
        <v>782</v>
      </c>
      <c r="H34">
        <v>32484</v>
      </c>
      <c r="I34">
        <v>36</v>
      </c>
      <c r="J34" s="158">
        <v>2.4E-2</v>
      </c>
      <c r="K34" s="7"/>
    </row>
    <row r="35" spans="1:11" s="242" customFormat="1" x14ac:dyDescent="0.2">
      <c r="A35">
        <v>2021</v>
      </c>
      <c r="B35">
        <v>214</v>
      </c>
      <c r="C35">
        <v>142</v>
      </c>
      <c r="D35" s="54" t="s">
        <v>618</v>
      </c>
      <c r="E35" t="s">
        <v>619</v>
      </c>
      <c r="F35" s="152">
        <v>0.02</v>
      </c>
      <c r="G35">
        <v>677</v>
      </c>
      <c r="H35">
        <v>24554</v>
      </c>
      <c r="I35">
        <v>33</v>
      </c>
      <c r="J35" s="158">
        <v>2.8000000000000001E-2</v>
      </c>
      <c r="K35" s="7"/>
    </row>
    <row r="36" spans="1:11" s="242" customFormat="1" x14ac:dyDescent="0.2">
      <c r="A36">
        <v>2021</v>
      </c>
      <c r="B36">
        <v>377</v>
      </c>
      <c r="C36">
        <v>439</v>
      </c>
      <c r="D36" s="54" t="s">
        <v>167</v>
      </c>
      <c r="E36" t="s">
        <v>168</v>
      </c>
      <c r="F36" s="152">
        <v>1.4999999999999999E-2</v>
      </c>
      <c r="G36">
        <v>817</v>
      </c>
      <c r="H36">
        <v>31422</v>
      </c>
      <c r="I36">
        <v>49</v>
      </c>
      <c r="J36" s="158">
        <v>2.5999999999999999E-2</v>
      </c>
      <c r="K36" s="7"/>
    </row>
    <row r="37" spans="1:11" s="242" customFormat="1" x14ac:dyDescent="0.2">
      <c r="A37">
        <v>2021</v>
      </c>
      <c r="B37">
        <v>384</v>
      </c>
      <c r="C37">
        <v>556</v>
      </c>
      <c r="D37" s="54" t="s">
        <v>123</v>
      </c>
      <c r="E37" t="s">
        <v>124</v>
      </c>
      <c r="F37" s="152">
        <v>1.4999999999999999E-2</v>
      </c>
      <c r="G37">
        <v>967</v>
      </c>
      <c r="H37">
        <v>39205</v>
      </c>
      <c r="I37">
        <v>107</v>
      </c>
      <c r="J37" s="158">
        <v>2.5000000000000001E-2</v>
      </c>
      <c r="K37" s="7"/>
    </row>
    <row r="38" spans="1:11" s="242" customFormat="1" x14ac:dyDescent="0.2">
      <c r="A38">
        <v>2021</v>
      </c>
      <c r="B38">
        <v>384</v>
      </c>
      <c r="C38">
        <v>557</v>
      </c>
      <c r="D38" s="54" t="s">
        <v>126</v>
      </c>
      <c r="E38" t="s">
        <v>127</v>
      </c>
      <c r="F38" s="152">
        <v>1.4999999999999999E-2</v>
      </c>
      <c r="G38">
        <v>898</v>
      </c>
      <c r="H38">
        <v>37981</v>
      </c>
      <c r="I38">
        <v>107</v>
      </c>
      <c r="J38" s="158">
        <v>2.4E-2</v>
      </c>
      <c r="K38" s="7"/>
    </row>
    <row r="39" spans="1:11" x14ac:dyDescent="0.2">
      <c r="A39">
        <v>2021</v>
      </c>
      <c r="B39">
        <v>387</v>
      </c>
      <c r="C39">
        <v>560</v>
      </c>
      <c r="D39" s="51" t="s">
        <v>620</v>
      </c>
      <c r="E39" t="s">
        <v>621</v>
      </c>
      <c r="F39" s="152">
        <v>1.4999999999999999E-2</v>
      </c>
      <c r="G39">
        <v>31</v>
      </c>
      <c r="H39">
        <v>661</v>
      </c>
      <c r="I39">
        <v>2</v>
      </c>
      <c r="J39" s="158">
        <v>4.7E-2</v>
      </c>
    </row>
    <row r="40" spans="1:11" x14ac:dyDescent="0.2">
      <c r="A40">
        <v>2021</v>
      </c>
      <c r="B40">
        <v>387</v>
      </c>
      <c r="C40">
        <v>561</v>
      </c>
      <c r="D40" s="51" t="s">
        <v>622</v>
      </c>
      <c r="E40" t="s">
        <v>623</v>
      </c>
      <c r="F40" s="152">
        <v>1.4999999999999999E-2</v>
      </c>
      <c r="G40">
        <v>29</v>
      </c>
      <c r="H40">
        <v>659</v>
      </c>
      <c r="I40">
        <v>2</v>
      </c>
      <c r="J40" s="158">
        <v>4.3999999999999997E-2</v>
      </c>
    </row>
    <row r="41" spans="1:11" x14ac:dyDescent="0.2">
      <c r="A41">
        <v>2021</v>
      </c>
      <c r="B41">
        <v>387</v>
      </c>
      <c r="C41">
        <v>562</v>
      </c>
      <c r="D41" s="51" t="s">
        <v>624</v>
      </c>
      <c r="E41" t="s">
        <v>625</v>
      </c>
      <c r="F41" s="152">
        <v>1.4999999999999999E-2</v>
      </c>
      <c r="G41">
        <v>31</v>
      </c>
      <c r="H41">
        <v>661</v>
      </c>
      <c r="I41">
        <v>2</v>
      </c>
      <c r="J41" s="158">
        <v>4.7E-2</v>
      </c>
    </row>
    <row r="42" spans="1:11" x14ac:dyDescent="0.2">
      <c r="A42">
        <v>2021</v>
      </c>
      <c r="B42">
        <v>387</v>
      </c>
      <c r="C42">
        <v>563</v>
      </c>
      <c r="D42" s="11" t="s">
        <v>626</v>
      </c>
      <c r="E42" t="s">
        <v>627</v>
      </c>
      <c r="F42" s="152">
        <v>1.4999999999999999E-2</v>
      </c>
      <c r="G42">
        <v>12</v>
      </c>
      <c r="H42">
        <v>642</v>
      </c>
      <c r="I42">
        <v>2</v>
      </c>
      <c r="J42" s="158">
        <v>1.9E-2</v>
      </c>
    </row>
    <row r="43" spans="1:11" x14ac:dyDescent="0.2">
      <c r="A43">
        <v>2021</v>
      </c>
      <c r="B43">
        <v>393</v>
      </c>
      <c r="C43">
        <v>605</v>
      </c>
      <c r="D43" s="11" t="s">
        <v>628</v>
      </c>
      <c r="E43" t="s">
        <v>629</v>
      </c>
      <c r="F43" s="152">
        <v>0.02</v>
      </c>
      <c r="G43">
        <v>251</v>
      </c>
      <c r="H43">
        <v>2947</v>
      </c>
      <c r="I43">
        <v>11</v>
      </c>
      <c r="J43" s="158">
        <v>8.5000000000000006E-2</v>
      </c>
    </row>
    <row r="44" spans="1:11" x14ac:dyDescent="0.2">
      <c r="A44">
        <v>2021</v>
      </c>
      <c r="B44">
        <v>393</v>
      </c>
      <c r="C44">
        <v>749</v>
      </c>
      <c r="D44" s="11" t="s">
        <v>581</v>
      </c>
      <c r="E44" t="s">
        <v>582</v>
      </c>
      <c r="F44" s="152">
        <v>0.02</v>
      </c>
      <c r="G44">
        <v>12</v>
      </c>
      <c r="H44">
        <v>12</v>
      </c>
      <c r="I44">
        <v>11</v>
      </c>
      <c r="J44" s="158">
        <v>1</v>
      </c>
    </row>
    <row r="45" spans="1:11" x14ac:dyDescent="0.2">
      <c r="A45">
        <v>2021</v>
      </c>
      <c r="B45">
        <v>405</v>
      </c>
      <c r="C45">
        <v>619</v>
      </c>
      <c r="D45" s="11" t="s">
        <v>630</v>
      </c>
      <c r="E45" t="s">
        <v>631</v>
      </c>
      <c r="F45" s="152">
        <v>1.4999999999999999E-2</v>
      </c>
      <c r="G45">
        <v>199</v>
      </c>
      <c r="H45">
        <v>8584</v>
      </c>
      <c r="I45">
        <v>24</v>
      </c>
      <c r="J45" s="158">
        <v>2.3E-2</v>
      </c>
    </row>
    <row r="46" spans="1:11" x14ac:dyDescent="0.2">
      <c r="A46">
        <v>2021</v>
      </c>
      <c r="B46">
        <v>405</v>
      </c>
      <c r="C46">
        <v>620</v>
      </c>
      <c r="D46" s="11" t="s">
        <v>632</v>
      </c>
      <c r="E46" t="s">
        <v>633</v>
      </c>
      <c r="F46" s="152">
        <v>1.4999999999999999E-2</v>
      </c>
      <c r="G46">
        <v>214</v>
      </c>
      <c r="H46">
        <v>8574</v>
      </c>
      <c r="I46">
        <v>24</v>
      </c>
      <c r="J46" s="158">
        <v>2.5000000000000001E-2</v>
      </c>
    </row>
    <row r="47" spans="1:11" x14ac:dyDescent="0.2">
      <c r="A47">
        <v>2021</v>
      </c>
      <c r="B47">
        <v>405</v>
      </c>
      <c r="C47">
        <v>621</v>
      </c>
      <c r="D47" s="11" t="s">
        <v>634</v>
      </c>
      <c r="E47" t="s">
        <v>635</v>
      </c>
      <c r="F47" s="152">
        <v>1.4999999999999999E-2</v>
      </c>
      <c r="G47">
        <v>211</v>
      </c>
      <c r="H47">
        <v>8491</v>
      </c>
      <c r="I47">
        <v>24</v>
      </c>
      <c r="J47" s="158">
        <v>2.5000000000000001E-2</v>
      </c>
    </row>
    <row r="48" spans="1:11" x14ac:dyDescent="0.2">
      <c r="A48">
        <v>2021</v>
      </c>
      <c r="B48">
        <v>405</v>
      </c>
      <c r="C48">
        <v>622</v>
      </c>
      <c r="D48" s="11" t="s">
        <v>636</v>
      </c>
      <c r="E48" t="s">
        <v>637</v>
      </c>
      <c r="F48" s="152">
        <v>1.4999999999999999E-2</v>
      </c>
      <c r="G48">
        <v>322</v>
      </c>
      <c r="H48">
        <v>9082</v>
      </c>
      <c r="I48">
        <v>24</v>
      </c>
      <c r="J48" s="158">
        <v>3.5000000000000003E-2</v>
      </c>
    </row>
    <row r="49" spans="1:10" x14ac:dyDescent="0.2">
      <c r="A49">
        <v>2021</v>
      </c>
      <c r="B49">
        <v>406</v>
      </c>
      <c r="C49">
        <v>623</v>
      </c>
      <c r="D49" s="11" t="s">
        <v>638</v>
      </c>
      <c r="E49" t="s">
        <v>639</v>
      </c>
      <c r="F49" s="152">
        <v>1.4999999999999999E-2</v>
      </c>
      <c r="G49">
        <v>362</v>
      </c>
      <c r="H49">
        <v>13152</v>
      </c>
      <c r="I49">
        <v>40</v>
      </c>
      <c r="J49" s="158">
        <v>2.8000000000000001E-2</v>
      </c>
    </row>
    <row r="50" spans="1:10" x14ac:dyDescent="0.2">
      <c r="A50">
        <v>2021</v>
      </c>
      <c r="B50">
        <v>406</v>
      </c>
      <c r="C50">
        <v>624</v>
      </c>
      <c r="D50" s="11" t="s">
        <v>640</v>
      </c>
      <c r="E50" t="s">
        <v>641</v>
      </c>
      <c r="F50" s="152">
        <v>1.4999999999999999E-2</v>
      </c>
      <c r="G50">
        <v>360</v>
      </c>
      <c r="H50">
        <v>13380</v>
      </c>
      <c r="I50">
        <v>40</v>
      </c>
      <c r="J50" s="158">
        <v>2.7E-2</v>
      </c>
    </row>
    <row r="51" spans="1:10" x14ac:dyDescent="0.2">
      <c r="A51">
        <v>2021</v>
      </c>
      <c r="B51">
        <v>406</v>
      </c>
      <c r="C51">
        <v>625</v>
      </c>
      <c r="D51" s="11" t="s">
        <v>642</v>
      </c>
      <c r="E51" t="s">
        <v>643</v>
      </c>
      <c r="F51" s="152">
        <v>1.4999999999999999E-2</v>
      </c>
      <c r="G51">
        <v>376</v>
      </c>
      <c r="H51">
        <v>13621</v>
      </c>
      <c r="I51">
        <v>40</v>
      </c>
      <c r="J51" s="158">
        <v>2.8000000000000001E-2</v>
      </c>
    </row>
    <row r="52" spans="1:10" x14ac:dyDescent="0.2">
      <c r="A52">
        <v>2021</v>
      </c>
      <c r="B52">
        <v>406</v>
      </c>
      <c r="C52">
        <v>626</v>
      </c>
      <c r="D52" s="11" t="s">
        <v>644</v>
      </c>
      <c r="E52" t="s">
        <v>645</v>
      </c>
      <c r="F52" s="152">
        <v>1.4999999999999999E-2</v>
      </c>
      <c r="G52">
        <v>586</v>
      </c>
      <c r="H52">
        <v>14911</v>
      </c>
      <c r="I52">
        <v>39</v>
      </c>
      <c r="J52" s="158">
        <v>3.9E-2</v>
      </c>
    </row>
    <row r="53" spans="1:10" x14ac:dyDescent="0.2">
      <c r="A53">
        <v>2021</v>
      </c>
      <c r="B53">
        <v>407</v>
      </c>
      <c r="C53">
        <v>627</v>
      </c>
      <c r="D53" s="11" t="s">
        <v>232</v>
      </c>
      <c r="E53" t="s">
        <v>233</v>
      </c>
      <c r="F53" s="152">
        <v>1.4999999999999999E-2</v>
      </c>
      <c r="G53">
        <v>330</v>
      </c>
      <c r="H53">
        <v>14630</v>
      </c>
      <c r="I53">
        <v>40</v>
      </c>
      <c r="J53" s="158">
        <v>2.3E-2</v>
      </c>
    </row>
    <row r="54" spans="1:10" x14ac:dyDescent="0.2">
      <c r="A54">
        <v>2021</v>
      </c>
      <c r="B54">
        <v>407</v>
      </c>
      <c r="C54">
        <v>628</v>
      </c>
      <c r="D54" s="11" t="s">
        <v>235</v>
      </c>
      <c r="E54" t="s">
        <v>236</v>
      </c>
      <c r="F54" s="152">
        <v>1.4999999999999999E-2</v>
      </c>
      <c r="G54">
        <v>351</v>
      </c>
      <c r="H54">
        <v>14651</v>
      </c>
      <c r="I54">
        <v>40</v>
      </c>
      <c r="J54" s="158">
        <v>2.4E-2</v>
      </c>
    </row>
    <row r="55" spans="1:10" x14ac:dyDescent="0.2">
      <c r="A55">
        <v>2021</v>
      </c>
      <c r="B55">
        <v>407</v>
      </c>
      <c r="C55">
        <v>629</v>
      </c>
      <c r="D55" s="11" t="s">
        <v>238</v>
      </c>
      <c r="E55" t="s">
        <v>239</v>
      </c>
      <c r="F55" s="152">
        <v>1.4999999999999999E-2</v>
      </c>
      <c r="G55">
        <v>343</v>
      </c>
      <c r="H55">
        <v>14718</v>
      </c>
      <c r="I55">
        <v>40</v>
      </c>
      <c r="J55" s="158">
        <v>2.3E-2</v>
      </c>
    </row>
    <row r="56" spans="1:10" x14ac:dyDescent="0.2">
      <c r="A56">
        <v>2021</v>
      </c>
      <c r="B56">
        <v>407</v>
      </c>
      <c r="C56">
        <v>630</v>
      </c>
      <c r="D56" s="11" t="s">
        <v>241</v>
      </c>
      <c r="E56" t="s">
        <v>242</v>
      </c>
      <c r="F56" s="152">
        <v>1.4999999999999999E-2</v>
      </c>
      <c r="G56">
        <v>630</v>
      </c>
      <c r="H56">
        <v>16660</v>
      </c>
      <c r="I56">
        <v>40</v>
      </c>
      <c r="J56" s="158">
        <v>3.7999999999999999E-2</v>
      </c>
    </row>
    <row r="57" spans="1:10" x14ac:dyDescent="0.2">
      <c r="A57">
        <v>2021</v>
      </c>
      <c r="B57">
        <v>415</v>
      </c>
      <c r="C57">
        <v>655</v>
      </c>
      <c r="D57" s="11" t="s">
        <v>173</v>
      </c>
      <c r="E57" t="s">
        <v>174</v>
      </c>
      <c r="F57" s="152">
        <v>0.02</v>
      </c>
      <c r="G57">
        <v>521</v>
      </c>
      <c r="H57">
        <v>23911</v>
      </c>
      <c r="I57">
        <v>32</v>
      </c>
      <c r="J57" s="158">
        <v>2.1999999999999999E-2</v>
      </c>
    </row>
    <row r="58" spans="1:10" x14ac:dyDescent="0.2">
      <c r="A58">
        <v>2021</v>
      </c>
      <c r="B58">
        <v>415</v>
      </c>
      <c r="C58">
        <v>657</v>
      </c>
      <c r="D58" s="11" t="s">
        <v>179</v>
      </c>
      <c r="E58" t="s">
        <v>180</v>
      </c>
      <c r="F58" s="152">
        <v>0.02</v>
      </c>
      <c r="G58">
        <v>522</v>
      </c>
      <c r="H58">
        <v>24412</v>
      </c>
      <c r="I58">
        <v>32</v>
      </c>
      <c r="J58" s="158">
        <v>2.1000000000000001E-2</v>
      </c>
    </row>
    <row r="59" spans="1:10" x14ac:dyDescent="0.2">
      <c r="A59">
        <v>2021</v>
      </c>
      <c r="B59">
        <v>416</v>
      </c>
      <c r="C59">
        <v>659</v>
      </c>
      <c r="D59" s="11" t="s">
        <v>129</v>
      </c>
      <c r="E59" t="s">
        <v>130</v>
      </c>
      <c r="F59" s="152">
        <v>1.4999999999999999E-2</v>
      </c>
      <c r="G59">
        <v>220</v>
      </c>
      <c r="H59">
        <v>13945</v>
      </c>
      <c r="I59">
        <v>16</v>
      </c>
      <c r="J59" s="158">
        <v>1.6E-2</v>
      </c>
    </row>
    <row r="60" spans="1:10" x14ac:dyDescent="0.2">
      <c r="A60">
        <v>2021</v>
      </c>
      <c r="B60">
        <v>417</v>
      </c>
      <c r="C60">
        <v>660</v>
      </c>
      <c r="D60" s="11" t="s">
        <v>201</v>
      </c>
      <c r="E60" t="s">
        <v>202</v>
      </c>
      <c r="F60" s="152">
        <v>1.4999999999999999E-2</v>
      </c>
      <c r="G60">
        <v>359</v>
      </c>
      <c r="H60">
        <v>16082</v>
      </c>
      <c r="I60">
        <v>49</v>
      </c>
      <c r="J60" s="158">
        <v>2.1999999999999999E-2</v>
      </c>
    </row>
    <row r="61" spans="1:10" x14ac:dyDescent="0.2">
      <c r="A61">
        <v>2021</v>
      </c>
      <c r="B61">
        <v>417</v>
      </c>
      <c r="C61">
        <v>661</v>
      </c>
      <c r="D61" s="11" t="s">
        <v>204</v>
      </c>
      <c r="E61" t="s">
        <v>205</v>
      </c>
      <c r="F61" s="152">
        <v>1.4999999999999999E-2</v>
      </c>
      <c r="G61">
        <v>328</v>
      </c>
      <c r="H61">
        <v>14521</v>
      </c>
      <c r="I61">
        <v>48</v>
      </c>
      <c r="J61" s="158">
        <v>2.3E-2</v>
      </c>
    </row>
    <row r="62" spans="1:10" x14ac:dyDescent="0.2">
      <c r="A62">
        <v>2021</v>
      </c>
      <c r="B62">
        <v>418</v>
      </c>
      <c r="C62">
        <v>662</v>
      </c>
      <c r="D62" s="11" t="s">
        <v>539</v>
      </c>
      <c r="E62" t="s">
        <v>540</v>
      </c>
      <c r="F62" s="152">
        <v>1.4999999999999999E-2</v>
      </c>
      <c r="G62">
        <v>24</v>
      </c>
      <c r="H62">
        <v>696</v>
      </c>
      <c r="I62">
        <v>2</v>
      </c>
      <c r="J62" s="158">
        <v>3.4000000000000002E-2</v>
      </c>
    </row>
    <row r="63" spans="1:10" x14ac:dyDescent="0.2">
      <c r="A63">
        <v>2021</v>
      </c>
      <c r="B63">
        <v>418</v>
      </c>
      <c r="C63">
        <v>663</v>
      </c>
      <c r="D63" s="11" t="s">
        <v>541</v>
      </c>
      <c r="E63" t="s">
        <v>542</v>
      </c>
      <c r="F63" s="152">
        <v>1.4999999999999999E-2</v>
      </c>
      <c r="G63">
        <v>26</v>
      </c>
      <c r="H63">
        <v>698</v>
      </c>
      <c r="I63">
        <v>2</v>
      </c>
      <c r="J63" s="158">
        <v>3.6999999999999998E-2</v>
      </c>
    </row>
    <row r="64" spans="1:10" x14ac:dyDescent="0.2">
      <c r="A64">
        <v>2021</v>
      </c>
      <c r="B64">
        <v>418</v>
      </c>
      <c r="C64">
        <v>664</v>
      </c>
      <c r="D64" s="11" t="s">
        <v>543</v>
      </c>
      <c r="E64" t="s">
        <v>544</v>
      </c>
      <c r="F64" s="152">
        <v>1.4999999999999999E-2</v>
      </c>
      <c r="G64">
        <v>35</v>
      </c>
      <c r="H64">
        <v>707</v>
      </c>
      <c r="I64">
        <v>2</v>
      </c>
      <c r="J64" s="158">
        <v>0.05</v>
      </c>
    </row>
    <row r="65" spans="1:10" x14ac:dyDescent="0.2">
      <c r="A65">
        <v>2021</v>
      </c>
      <c r="B65">
        <v>418</v>
      </c>
      <c r="C65">
        <v>665</v>
      </c>
      <c r="D65" s="11" t="s">
        <v>545</v>
      </c>
      <c r="E65" t="s">
        <v>546</v>
      </c>
      <c r="F65" s="152">
        <v>1.4999999999999999E-2</v>
      </c>
      <c r="G65">
        <v>434</v>
      </c>
      <c r="H65">
        <v>2414</v>
      </c>
      <c r="I65">
        <v>3</v>
      </c>
      <c r="J65" s="158">
        <v>0.18</v>
      </c>
    </row>
    <row r="66" spans="1:10" x14ac:dyDescent="0.2">
      <c r="A66">
        <v>2021</v>
      </c>
      <c r="B66">
        <v>419</v>
      </c>
      <c r="C66">
        <v>670</v>
      </c>
      <c r="D66" s="11" t="s">
        <v>254</v>
      </c>
      <c r="E66" t="s">
        <v>255</v>
      </c>
      <c r="F66" s="152">
        <v>1.4999999999999999E-2</v>
      </c>
      <c r="G66">
        <v>236</v>
      </c>
      <c r="H66">
        <v>14780</v>
      </c>
      <c r="I66">
        <v>19</v>
      </c>
      <c r="J66" s="158">
        <v>1.6E-2</v>
      </c>
    </row>
    <row r="67" spans="1:10" x14ac:dyDescent="0.2">
      <c r="A67">
        <v>2021</v>
      </c>
      <c r="B67">
        <v>420</v>
      </c>
      <c r="C67">
        <v>666</v>
      </c>
      <c r="D67" s="11" t="s">
        <v>595</v>
      </c>
      <c r="E67" t="s">
        <v>646</v>
      </c>
      <c r="F67" s="152">
        <v>1.4999999999999999E-2</v>
      </c>
      <c r="G67">
        <v>64</v>
      </c>
      <c r="H67">
        <v>2504</v>
      </c>
      <c r="I67">
        <v>5</v>
      </c>
      <c r="J67" s="158">
        <v>2.5999999999999999E-2</v>
      </c>
    </row>
    <row r="68" spans="1:10" x14ac:dyDescent="0.2">
      <c r="A68">
        <v>2021</v>
      </c>
      <c r="B68">
        <v>421</v>
      </c>
      <c r="C68">
        <v>667</v>
      </c>
      <c r="D68" s="11" t="s">
        <v>547</v>
      </c>
      <c r="E68" t="s">
        <v>548</v>
      </c>
      <c r="F68" s="152">
        <v>1.4999999999999999E-2</v>
      </c>
      <c r="G68">
        <v>423</v>
      </c>
      <c r="H68">
        <v>16692</v>
      </c>
      <c r="I68">
        <v>35</v>
      </c>
      <c r="J68" s="158">
        <v>2.5000000000000001E-2</v>
      </c>
    </row>
    <row r="69" spans="1:10" x14ac:dyDescent="0.2">
      <c r="A69">
        <v>2021</v>
      </c>
      <c r="B69">
        <v>421</v>
      </c>
      <c r="C69">
        <v>673</v>
      </c>
      <c r="D69" s="11" t="s">
        <v>549</v>
      </c>
      <c r="E69" t="s">
        <v>550</v>
      </c>
      <c r="F69" s="152">
        <v>1.4999999999999999E-2</v>
      </c>
      <c r="G69">
        <v>449</v>
      </c>
      <c r="H69">
        <v>11785</v>
      </c>
      <c r="I69">
        <v>33</v>
      </c>
      <c r="J69" s="158">
        <v>3.7999999999999999E-2</v>
      </c>
    </row>
    <row r="70" spans="1:10" x14ac:dyDescent="0.2">
      <c r="A70">
        <v>2021</v>
      </c>
      <c r="B70">
        <v>423</v>
      </c>
      <c r="C70">
        <v>669</v>
      </c>
      <c r="D70" s="11" t="s">
        <v>138</v>
      </c>
      <c r="E70" t="s">
        <v>139</v>
      </c>
      <c r="F70" s="152">
        <v>1.4999999999999999E-2</v>
      </c>
      <c r="G70">
        <v>1537</v>
      </c>
      <c r="H70">
        <v>35893</v>
      </c>
      <c r="I70">
        <v>75</v>
      </c>
      <c r="J70" s="158">
        <v>4.2999999999999997E-2</v>
      </c>
    </row>
    <row r="71" spans="1:10" x14ac:dyDescent="0.2">
      <c r="A71">
        <v>2021</v>
      </c>
      <c r="B71">
        <v>428</v>
      </c>
      <c r="C71">
        <v>694</v>
      </c>
      <c r="D71" t="s">
        <v>647</v>
      </c>
      <c r="E71" t="s">
        <v>648</v>
      </c>
      <c r="F71">
        <v>1.4999999999999999E-2</v>
      </c>
      <c r="G71">
        <v>34</v>
      </c>
      <c r="H71">
        <v>1459</v>
      </c>
      <c r="I71">
        <v>4</v>
      </c>
      <c r="J71" s="158">
        <v>2.3E-2</v>
      </c>
    </row>
    <row r="72" spans="1:10" x14ac:dyDescent="0.2">
      <c r="A72">
        <v>2021</v>
      </c>
      <c r="B72">
        <v>428</v>
      </c>
      <c r="C72">
        <v>695</v>
      </c>
      <c r="D72" t="s">
        <v>649</v>
      </c>
      <c r="E72" t="s">
        <v>650</v>
      </c>
      <c r="F72">
        <v>1.4999999999999999E-2</v>
      </c>
      <c r="G72">
        <v>38</v>
      </c>
      <c r="H72">
        <v>1463</v>
      </c>
      <c r="I72">
        <v>4</v>
      </c>
      <c r="J72" s="158">
        <v>2.5999999999999999E-2</v>
      </c>
    </row>
    <row r="73" spans="1:10" x14ac:dyDescent="0.2">
      <c r="A73">
        <v>2021</v>
      </c>
      <c r="B73">
        <v>428</v>
      </c>
      <c r="C73">
        <v>696</v>
      </c>
      <c r="D73" t="s">
        <v>551</v>
      </c>
      <c r="E73" t="s">
        <v>552</v>
      </c>
      <c r="F73">
        <v>1.4999999999999999E-2</v>
      </c>
      <c r="G73">
        <v>35</v>
      </c>
      <c r="H73">
        <v>1460</v>
      </c>
      <c r="I73">
        <v>4</v>
      </c>
      <c r="J73" s="158">
        <v>2.4E-2</v>
      </c>
    </row>
    <row r="74" spans="1:10" x14ac:dyDescent="0.2">
      <c r="A74">
        <v>2021</v>
      </c>
      <c r="B74">
        <v>428</v>
      </c>
      <c r="C74">
        <v>697</v>
      </c>
      <c r="D74" t="s">
        <v>553</v>
      </c>
      <c r="E74" t="s">
        <v>554</v>
      </c>
      <c r="F74">
        <v>1.4999999999999999E-2</v>
      </c>
      <c r="G74">
        <v>37</v>
      </c>
      <c r="H74">
        <v>1462</v>
      </c>
      <c r="I74">
        <v>4</v>
      </c>
      <c r="J74" s="158">
        <v>2.5000000000000001E-2</v>
      </c>
    </row>
    <row r="75" spans="1:10" x14ac:dyDescent="0.2">
      <c r="A75">
        <v>2021</v>
      </c>
      <c r="B75">
        <v>429</v>
      </c>
      <c r="C75">
        <v>699</v>
      </c>
      <c r="D75" t="s">
        <v>555</v>
      </c>
      <c r="E75" t="s">
        <v>556</v>
      </c>
      <c r="F75">
        <v>1.4999999999999999E-2</v>
      </c>
      <c r="G75">
        <v>27</v>
      </c>
      <c r="H75">
        <v>627</v>
      </c>
      <c r="I75">
        <v>3</v>
      </c>
      <c r="J75" s="158">
        <v>4.2999999999999997E-2</v>
      </c>
    </row>
    <row r="76" spans="1:10" x14ac:dyDescent="0.2">
      <c r="A76">
        <v>2021</v>
      </c>
      <c r="B76">
        <v>429</v>
      </c>
      <c r="C76">
        <v>700</v>
      </c>
      <c r="D76" t="s">
        <v>651</v>
      </c>
      <c r="E76" t="s">
        <v>652</v>
      </c>
      <c r="F76">
        <v>1.4999999999999999E-2</v>
      </c>
      <c r="G76">
        <v>27</v>
      </c>
      <c r="H76">
        <v>627</v>
      </c>
      <c r="I76">
        <v>3</v>
      </c>
      <c r="J76" s="158">
        <v>4.2999999999999997E-2</v>
      </c>
    </row>
    <row r="77" spans="1:10" x14ac:dyDescent="0.2">
      <c r="A77">
        <v>2021</v>
      </c>
      <c r="B77">
        <v>429</v>
      </c>
      <c r="C77">
        <v>701</v>
      </c>
      <c r="D77" t="s">
        <v>653</v>
      </c>
      <c r="E77" t="s">
        <v>654</v>
      </c>
      <c r="F77" s="152">
        <v>1.4999999999999999E-2</v>
      </c>
      <c r="G77">
        <v>26</v>
      </c>
      <c r="H77">
        <v>626</v>
      </c>
      <c r="I77">
        <v>3</v>
      </c>
      <c r="J77" s="158">
        <v>4.2000000000000003E-2</v>
      </c>
    </row>
    <row r="78" spans="1:10" x14ac:dyDescent="0.2">
      <c r="A78">
        <v>2021</v>
      </c>
      <c r="B78">
        <v>429</v>
      </c>
      <c r="C78">
        <v>702</v>
      </c>
      <c r="D78" t="s">
        <v>655</v>
      </c>
      <c r="E78" t="s">
        <v>656</v>
      </c>
      <c r="F78" s="152">
        <v>1.4999999999999999E-2</v>
      </c>
      <c r="G78">
        <v>27</v>
      </c>
      <c r="H78">
        <v>627</v>
      </c>
      <c r="I78">
        <v>3</v>
      </c>
      <c r="J78" s="158">
        <v>4.2999999999999997E-2</v>
      </c>
    </row>
    <row r="79" spans="1:10" x14ac:dyDescent="0.2">
      <c r="A79">
        <v>2021</v>
      </c>
      <c r="B79">
        <v>431</v>
      </c>
      <c r="C79">
        <v>709</v>
      </c>
      <c r="D79" t="s">
        <v>559</v>
      </c>
      <c r="E79" t="s">
        <v>560</v>
      </c>
      <c r="F79" s="152">
        <v>1.4999999999999999E-2</v>
      </c>
      <c r="G79">
        <v>13</v>
      </c>
      <c r="H79">
        <v>508</v>
      </c>
      <c r="I79">
        <v>2</v>
      </c>
      <c r="J79" s="158">
        <v>2.5999999999999999E-2</v>
      </c>
    </row>
    <row r="80" spans="1:10" x14ac:dyDescent="0.2">
      <c r="A80">
        <v>2021</v>
      </c>
      <c r="B80">
        <v>431</v>
      </c>
      <c r="C80">
        <v>710</v>
      </c>
      <c r="D80" t="s">
        <v>561</v>
      </c>
      <c r="E80" t="s">
        <v>562</v>
      </c>
      <c r="F80" s="152">
        <v>1.4999999999999999E-2</v>
      </c>
      <c r="G80">
        <v>17</v>
      </c>
      <c r="H80">
        <v>512</v>
      </c>
      <c r="I80">
        <v>2</v>
      </c>
      <c r="J80" s="158">
        <v>3.3000000000000002E-2</v>
      </c>
    </row>
    <row r="81" spans="1:10" x14ac:dyDescent="0.2">
      <c r="A81">
        <v>2021</v>
      </c>
      <c r="B81">
        <v>431</v>
      </c>
      <c r="C81">
        <v>711</v>
      </c>
      <c r="D81" t="s">
        <v>563</v>
      </c>
      <c r="E81" t="s">
        <v>564</v>
      </c>
      <c r="F81" s="152">
        <v>1.4999999999999999E-2</v>
      </c>
      <c r="G81">
        <v>16</v>
      </c>
      <c r="H81">
        <v>511</v>
      </c>
      <c r="I81">
        <v>2</v>
      </c>
      <c r="J81" s="158">
        <v>3.1E-2</v>
      </c>
    </row>
    <row r="82" spans="1:10" x14ac:dyDescent="0.2">
      <c r="A82">
        <v>2021</v>
      </c>
      <c r="B82">
        <v>431</v>
      </c>
      <c r="C82">
        <v>712</v>
      </c>
      <c r="D82" t="s">
        <v>657</v>
      </c>
      <c r="E82" t="s">
        <v>658</v>
      </c>
      <c r="F82" s="152">
        <v>1.4999999999999999E-2</v>
      </c>
      <c r="G82">
        <v>17</v>
      </c>
      <c r="H82">
        <v>512</v>
      </c>
      <c r="I82">
        <v>2</v>
      </c>
      <c r="J82" s="158">
        <v>3.3000000000000002E-2</v>
      </c>
    </row>
    <row r="83" spans="1:10" x14ac:dyDescent="0.2">
      <c r="F83" s="152"/>
      <c r="J83" s="158"/>
    </row>
    <row r="84" spans="1:10" x14ac:dyDescent="0.2">
      <c r="F84" s="152"/>
      <c r="J84" s="158"/>
    </row>
    <row r="85" spans="1:10" x14ac:dyDescent="0.2">
      <c r="F85" s="152"/>
      <c r="J85" s="158"/>
    </row>
    <row r="86" spans="1:10" x14ac:dyDescent="0.2">
      <c r="F86" s="152"/>
      <c r="J86" s="158"/>
    </row>
    <row r="87" spans="1:10" x14ac:dyDescent="0.2">
      <c r="F87" s="152"/>
      <c r="J87" s="158"/>
    </row>
    <row r="88" spans="1:10" x14ac:dyDescent="0.2">
      <c r="F88" s="152"/>
      <c r="J88" s="158"/>
    </row>
    <row r="89" spans="1:10" x14ac:dyDescent="0.2">
      <c r="F89" s="152"/>
      <c r="J89" s="158"/>
    </row>
    <row r="90" spans="1:10" x14ac:dyDescent="0.2">
      <c r="F90" s="152"/>
      <c r="J90" s="158"/>
    </row>
    <row r="91" spans="1:10" x14ac:dyDescent="0.2">
      <c r="F91" s="152"/>
      <c r="J91" s="158"/>
    </row>
    <row r="92" spans="1:10" x14ac:dyDescent="0.2">
      <c r="F92" s="152"/>
      <c r="J92" s="158"/>
    </row>
    <row r="93" spans="1:10" x14ac:dyDescent="0.2">
      <c r="F93" s="152"/>
      <c r="J93" s="158"/>
    </row>
    <row r="94" spans="1:10" x14ac:dyDescent="0.2">
      <c r="F94" s="152"/>
      <c r="J94" s="158"/>
    </row>
    <row r="95" spans="1:10" x14ac:dyDescent="0.2">
      <c r="F95" s="152"/>
      <c r="J95" s="158"/>
    </row>
    <row r="96" spans="1:10" x14ac:dyDescent="0.2">
      <c r="F96" s="152"/>
      <c r="J96" s="158"/>
    </row>
    <row r="97" spans="6:10" x14ac:dyDescent="0.2">
      <c r="F97" s="152"/>
      <c r="J97" s="158"/>
    </row>
    <row r="98" spans="6:10" x14ac:dyDescent="0.2">
      <c r="F98" s="152"/>
      <c r="J98" s="158"/>
    </row>
    <row r="99" spans="6:10" x14ac:dyDescent="0.2">
      <c r="F99" s="152"/>
      <c r="J99" s="158"/>
    </row>
    <row r="100" spans="6:10" x14ac:dyDescent="0.2">
      <c r="F100" s="152"/>
      <c r="J100" s="158"/>
    </row>
    <row r="101" spans="6:10" x14ac:dyDescent="0.2">
      <c r="F101" s="152"/>
      <c r="J101" s="158"/>
    </row>
    <row r="102" spans="6:10" x14ac:dyDescent="0.2">
      <c r="F102" s="152"/>
      <c r="J102" s="158"/>
    </row>
    <row r="103" spans="6:10" x14ac:dyDescent="0.2">
      <c r="F103" s="152"/>
      <c r="J103" s="158"/>
    </row>
    <row r="104" spans="6:10" x14ac:dyDescent="0.2">
      <c r="F104" s="152"/>
      <c r="J104" s="158"/>
    </row>
    <row r="105" spans="6:10" x14ac:dyDescent="0.2">
      <c r="F105" s="152"/>
      <c r="J105" s="158"/>
    </row>
    <row r="106" spans="6:10" x14ac:dyDescent="0.2">
      <c r="F106" s="152"/>
      <c r="J106" s="158"/>
    </row>
    <row r="107" spans="6:10" x14ac:dyDescent="0.2">
      <c r="F107" s="152"/>
      <c r="J107" s="158"/>
    </row>
    <row r="108" spans="6:10" x14ac:dyDescent="0.2">
      <c r="F108" s="152"/>
      <c r="J108" s="158"/>
    </row>
    <row r="109" spans="6:10" x14ac:dyDescent="0.2">
      <c r="F109" s="152"/>
      <c r="J109" s="158"/>
    </row>
    <row r="110" spans="6:10" x14ac:dyDescent="0.2">
      <c r="F110" s="152"/>
      <c r="J110" s="158"/>
    </row>
    <row r="111" spans="6:10" x14ac:dyDescent="0.2">
      <c r="F111" s="152"/>
      <c r="J111" s="158"/>
    </row>
    <row r="112" spans="6:10" x14ac:dyDescent="0.2">
      <c r="F112" s="152"/>
      <c r="J112" s="158"/>
    </row>
    <row r="113" spans="6:10" x14ac:dyDescent="0.2">
      <c r="F113" s="152"/>
      <c r="J113" s="158"/>
    </row>
    <row r="114" spans="6:10" x14ac:dyDescent="0.2">
      <c r="F114" s="152"/>
      <c r="J114" s="158"/>
    </row>
    <row r="115" spans="6:10" x14ac:dyDescent="0.2">
      <c r="F115" s="152"/>
      <c r="J115" s="158"/>
    </row>
    <row r="116" spans="6:10" x14ac:dyDescent="0.2">
      <c r="F116" s="152"/>
      <c r="J116" s="158"/>
    </row>
    <row r="117" spans="6:10" x14ac:dyDescent="0.2">
      <c r="F117" s="152"/>
      <c r="J117" s="158"/>
    </row>
    <row r="118" spans="6:10" x14ac:dyDescent="0.2">
      <c r="F118" s="152"/>
      <c r="J118" s="158"/>
    </row>
    <row r="119" spans="6:10" x14ac:dyDescent="0.2">
      <c r="F119" s="152"/>
      <c r="J119" s="158"/>
    </row>
    <row r="120" spans="6:10" x14ac:dyDescent="0.2">
      <c r="F120" s="152"/>
      <c r="J120" s="158"/>
    </row>
    <row r="121" spans="6:10" x14ac:dyDescent="0.2">
      <c r="F121" s="152"/>
      <c r="J121" s="158"/>
    </row>
    <row r="122" spans="6:10" x14ac:dyDescent="0.2">
      <c r="F122" s="152"/>
      <c r="J122" s="158" t="str">
        <f t="shared" ref="J122:J161" si="0">IFERROR(G122/H122,"")</f>
        <v/>
      </c>
    </row>
    <row r="123" spans="6:10" x14ac:dyDescent="0.2">
      <c r="F123" s="152"/>
      <c r="J123" s="158" t="str">
        <f t="shared" si="0"/>
        <v/>
      </c>
    </row>
    <row r="124" spans="6:10" x14ac:dyDescent="0.2">
      <c r="F124" s="152"/>
      <c r="J124" s="158" t="str">
        <f t="shared" si="0"/>
        <v/>
      </c>
    </row>
    <row r="125" spans="6:10" x14ac:dyDescent="0.2">
      <c r="F125" s="152"/>
      <c r="J125" s="158" t="str">
        <f t="shared" si="0"/>
        <v/>
      </c>
    </row>
    <row r="126" spans="6:10" x14ac:dyDescent="0.2">
      <c r="F126" s="152"/>
      <c r="J126" s="158" t="str">
        <f t="shared" si="0"/>
        <v/>
      </c>
    </row>
    <row r="127" spans="6:10" x14ac:dyDescent="0.2">
      <c r="F127" s="152"/>
      <c r="J127" s="158" t="str">
        <f t="shared" si="0"/>
        <v/>
      </c>
    </row>
    <row r="128" spans="6:10" x14ac:dyDescent="0.2">
      <c r="F128" s="152"/>
      <c r="J128" s="158" t="str">
        <f t="shared" si="0"/>
        <v/>
      </c>
    </row>
    <row r="129" spans="6:10" x14ac:dyDescent="0.2">
      <c r="F129" s="152"/>
      <c r="J129" s="158" t="str">
        <f t="shared" si="0"/>
        <v/>
      </c>
    </row>
    <row r="130" spans="6:10" x14ac:dyDescent="0.2">
      <c r="F130" s="152"/>
      <c r="J130" s="158" t="str">
        <f t="shared" si="0"/>
        <v/>
      </c>
    </row>
    <row r="131" spans="6:10" x14ac:dyDescent="0.2">
      <c r="F131" s="152"/>
      <c r="J131" s="158" t="str">
        <f t="shared" si="0"/>
        <v/>
      </c>
    </row>
    <row r="132" spans="6:10" x14ac:dyDescent="0.2">
      <c r="F132" s="152"/>
      <c r="J132" s="158" t="str">
        <f t="shared" si="0"/>
        <v/>
      </c>
    </row>
    <row r="133" spans="6:10" x14ac:dyDescent="0.2">
      <c r="F133" s="152"/>
      <c r="J133" s="158" t="str">
        <f t="shared" si="0"/>
        <v/>
      </c>
    </row>
    <row r="134" spans="6:10" x14ac:dyDescent="0.2">
      <c r="F134" s="152"/>
      <c r="J134" s="158" t="str">
        <f t="shared" si="0"/>
        <v/>
      </c>
    </row>
    <row r="135" spans="6:10" x14ac:dyDescent="0.2">
      <c r="F135" s="152"/>
      <c r="J135" s="158" t="str">
        <f t="shared" si="0"/>
        <v/>
      </c>
    </row>
    <row r="136" spans="6:10" x14ac:dyDescent="0.2">
      <c r="F136" s="152"/>
      <c r="J136" s="158" t="str">
        <f t="shared" si="0"/>
        <v/>
      </c>
    </row>
    <row r="137" spans="6:10" x14ac:dyDescent="0.2">
      <c r="F137" s="152"/>
      <c r="J137" s="158" t="str">
        <f t="shared" si="0"/>
        <v/>
      </c>
    </row>
    <row r="138" spans="6:10" x14ac:dyDescent="0.2">
      <c r="F138" s="152"/>
      <c r="J138" s="158" t="str">
        <f t="shared" si="0"/>
        <v/>
      </c>
    </row>
    <row r="139" spans="6:10" x14ac:dyDescent="0.2">
      <c r="F139" s="152"/>
      <c r="J139" s="158" t="str">
        <f t="shared" si="0"/>
        <v/>
      </c>
    </row>
    <row r="140" spans="6:10" x14ac:dyDescent="0.2">
      <c r="F140" s="152"/>
      <c r="J140" s="158" t="str">
        <f t="shared" si="0"/>
        <v/>
      </c>
    </row>
    <row r="141" spans="6:10" x14ac:dyDescent="0.2">
      <c r="F141" s="152"/>
      <c r="J141" s="158" t="str">
        <f t="shared" si="0"/>
        <v/>
      </c>
    </row>
    <row r="142" spans="6:10" x14ac:dyDescent="0.2">
      <c r="F142" s="152"/>
      <c r="J142" s="158" t="str">
        <f t="shared" si="0"/>
        <v/>
      </c>
    </row>
    <row r="143" spans="6:10" x14ac:dyDescent="0.2">
      <c r="F143" s="152"/>
      <c r="J143" s="158" t="str">
        <f t="shared" si="0"/>
        <v/>
      </c>
    </row>
    <row r="144" spans="6:10" x14ac:dyDescent="0.2">
      <c r="F144" s="152"/>
      <c r="J144" s="158" t="str">
        <f t="shared" si="0"/>
        <v/>
      </c>
    </row>
    <row r="145" spans="6:10" x14ac:dyDescent="0.2">
      <c r="F145" s="152"/>
      <c r="J145" s="158" t="str">
        <f t="shared" si="0"/>
        <v/>
      </c>
    </row>
    <row r="146" spans="6:10" x14ac:dyDescent="0.2">
      <c r="F146" s="152"/>
      <c r="J146" s="158" t="str">
        <f t="shared" si="0"/>
        <v/>
      </c>
    </row>
    <row r="147" spans="6:10" x14ac:dyDescent="0.2">
      <c r="F147" s="152"/>
      <c r="J147" s="158" t="str">
        <f t="shared" si="0"/>
        <v/>
      </c>
    </row>
    <row r="148" spans="6:10" x14ac:dyDescent="0.2">
      <c r="F148" s="152"/>
      <c r="J148" s="158" t="str">
        <f t="shared" si="0"/>
        <v/>
      </c>
    </row>
    <row r="149" spans="6:10" x14ac:dyDescent="0.2">
      <c r="F149" s="152"/>
      <c r="J149" s="158" t="str">
        <f t="shared" si="0"/>
        <v/>
      </c>
    </row>
    <row r="150" spans="6:10" x14ac:dyDescent="0.2">
      <c r="F150" s="152"/>
      <c r="J150" s="158" t="str">
        <f t="shared" si="0"/>
        <v/>
      </c>
    </row>
    <row r="151" spans="6:10" x14ac:dyDescent="0.2">
      <c r="F151" s="152"/>
      <c r="J151" s="158" t="str">
        <f t="shared" si="0"/>
        <v/>
      </c>
    </row>
    <row r="152" spans="6:10" x14ac:dyDescent="0.2">
      <c r="F152" s="152"/>
      <c r="J152" s="158" t="str">
        <f t="shared" si="0"/>
        <v/>
      </c>
    </row>
    <row r="153" spans="6:10" x14ac:dyDescent="0.2">
      <c r="F153" s="152"/>
      <c r="J153" s="158" t="str">
        <f t="shared" si="0"/>
        <v/>
      </c>
    </row>
    <row r="154" spans="6:10" x14ac:dyDescent="0.2">
      <c r="F154" s="152"/>
      <c r="J154" s="158" t="str">
        <f t="shared" si="0"/>
        <v/>
      </c>
    </row>
    <row r="155" spans="6:10" x14ac:dyDescent="0.2">
      <c r="F155" s="152"/>
      <c r="J155" s="158" t="str">
        <f t="shared" si="0"/>
        <v/>
      </c>
    </row>
    <row r="156" spans="6:10" x14ac:dyDescent="0.2">
      <c r="F156" s="152"/>
      <c r="J156" s="158" t="str">
        <f t="shared" si="0"/>
        <v/>
      </c>
    </row>
    <row r="157" spans="6:10" x14ac:dyDescent="0.2">
      <c r="F157" s="152"/>
      <c r="J157" s="158" t="str">
        <f t="shared" si="0"/>
        <v/>
      </c>
    </row>
    <row r="158" spans="6:10" x14ac:dyDescent="0.2">
      <c r="F158" s="152"/>
      <c r="J158" s="158" t="str">
        <f t="shared" si="0"/>
        <v/>
      </c>
    </row>
    <row r="159" spans="6:10" x14ac:dyDescent="0.2">
      <c r="F159" s="152"/>
      <c r="J159" s="158" t="str">
        <f t="shared" si="0"/>
        <v/>
      </c>
    </row>
    <row r="160" spans="6:10" x14ac:dyDescent="0.2">
      <c r="F160" s="152"/>
      <c r="J160" s="158" t="str">
        <f t="shared" si="0"/>
        <v/>
      </c>
    </row>
    <row r="161" spans="6:10" x14ac:dyDescent="0.2">
      <c r="F161" s="152"/>
      <c r="J161" s="158" t="str">
        <f t="shared" si="0"/>
        <v/>
      </c>
    </row>
    <row r="162" spans="6:10" x14ac:dyDescent="0.2">
      <c r="F162" s="152"/>
      <c r="J162" s="158"/>
    </row>
    <row r="163" spans="6:10" x14ac:dyDescent="0.2">
      <c r="F163" s="152"/>
      <c r="J163" s="158"/>
    </row>
    <row r="164" spans="6:10" x14ac:dyDescent="0.2">
      <c r="F164" s="152"/>
      <c r="J164" s="158"/>
    </row>
    <row r="165" spans="6:10" x14ac:dyDescent="0.2">
      <c r="F165" s="152"/>
      <c r="J165" s="158"/>
    </row>
    <row r="166" spans="6:10" x14ac:dyDescent="0.2">
      <c r="F166" s="152"/>
      <c r="J166" s="158"/>
    </row>
    <row r="167" spans="6:10" x14ac:dyDescent="0.2">
      <c r="F167" s="152"/>
      <c r="J167" s="158"/>
    </row>
    <row r="168" spans="6:10" x14ac:dyDescent="0.2">
      <c r="F168" s="152"/>
      <c r="J168" s="158"/>
    </row>
    <row r="169" spans="6:10" x14ac:dyDescent="0.2">
      <c r="F169" s="152"/>
      <c r="J169" s="158"/>
    </row>
    <row r="170" spans="6:10" x14ac:dyDescent="0.2">
      <c r="F170" s="152"/>
      <c r="J170" s="158"/>
    </row>
    <row r="171" spans="6:10" x14ac:dyDescent="0.2">
      <c r="F171" s="152"/>
      <c r="J171" s="158"/>
    </row>
    <row r="172" spans="6:10" x14ac:dyDescent="0.2">
      <c r="F172" s="152"/>
      <c r="J172" s="158"/>
    </row>
    <row r="173" spans="6:10" x14ac:dyDescent="0.2">
      <c r="F173" s="152"/>
      <c r="J173" s="158"/>
    </row>
    <row r="174" spans="6:10" x14ac:dyDescent="0.2">
      <c r="F174" s="152"/>
      <c r="J174" s="158"/>
    </row>
    <row r="175" spans="6:10" x14ac:dyDescent="0.2">
      <c r="F175" s="152"/>
      <c r="J175" s="158"/>
    </row>
    <row r="176" spans="6:10" x14ac:dyDescent="0.2">
      <c r="F176" s="152"/>
      <c r="J176" s="158"/>
    </row>
    <row r="177" spans="6:10" x14ac:dyDescent="0.2">
      <c r="F177" s="152"/>
      <c r="J177" s="158"/>
    </row>
    <row r="178" spans="6:10" x14ac:dyDescent="0.2">
      <c r="F178" s="152"/>
      <c r="J178" s="158"/>
    </row>
    <row r="179" spans="6:10" x14ac:dyDescent="0.2">
      <c r="F179" s="152"/>
      <c r="J179" s="158"/>
    </row>
    <row r="180" spans="6:10" x14ac:dyDescent="0.2">
      <c r="F180" s="152"/>
      <c r="J180" s="158"/>
    </row>
    <row r="181" spans="6:10" x14ac:dyDescent="0.2">
      <c r="F181" s="152"/>
      <c r="J181" s="158"/>
    </row>
    <row r="182" spans="6:10" x14ac:dyDescent="0.2">
      <c r="F182" s="152"/>
      <c r="J182" s="158"/>
    </row>
    <row r="183" spans="6:10" x14ac:dyDescent="0.2">
      <c r="F183" s="152"/>
      <c r="J183" s="158"/>
    </row>
    <row r="184" spans="6:10" x14ac:dyDescent="0.2">
      <c r="F184" s="152"/>
      <c r="J184" s="158"/>
    </row>
    <row r="185" spans="6:10" x14ac:dyDescent="0.2">
      <c r="F185" s="152"/>
      <c r="J185" s="158"/>
    </row>
    <row r="186" spans="6:10" x14ac:dyDescent="0.2">
      <c r="F186" s="152"/>
      <c r="J186" s="158"/>
    </row>
    <row r="187" spans="6:10" x14ac:dyDescent="0.2">
      <c r="F187" s="152"/>
      <c r="J187" s="158"/>
    </row>
    <row r="188" spans="6:10" x14ac:dyDescent="0.2">
      <c r="F188" s="152"/>
      <c r="J188" s="158"/>
    </row>
    <row r="189" spans="6:10" x14ac:dyDescent="0.2">
      <c r="F189" s="152"/>
      <c r="J189" s="158"/>
    </row>
    <row r="190" spans="6:10" x14ac:dyDescent="0.2">
      <c r="F190" s="152"/>
      <c r="J190" s="158"/>
    </row>
    <row r="191" spans="6:10" x14ac:dyDescent="0.2">
      <c r="F191" s="152"/>
      <c r="J191" s="158"/>
    </row>
    <row r="192" spans="6:10" x14ac:dyDescent="0.2">
      <c r="F192" s="152"/>
      <c r="J192" s="158"/>
    </row>
    <row r="193" spans="6:10" x14ac:dyDescent="0.2">
      <c r="F193" s="152"/>
      <c r="J193" s="158"/>
    </row>
    <row r="194" spans="6:10" x14ac:dyDescent="0.2">
      <c r="F194" s="152"/>
      <c r="J194" s="158"/>
    </row>
    <row r="195" spans="6:10" x14ac:dyDescent="0.2">
      <c r="F195" s="152"/>
      <c r="J195" s="158"/>
    </row>
    <row r="196" spans="6:10" x14ac:dyDescent="0.2">
      <c r="F196" s="152"/>
      <c r="J196" s="158"/>
    </row>
    <row r="197" spans="6:10" x14ac:dyDescent="0.2">
      <c r="F197" s="152"/>
      <c r="J197" s="158"/>
    </row>
    <row r="198" spans="6:10" x14ac:dyDescent="0.2">
      <c r="F198" s="152"/>
      <c r="J198" s="158"/>
    </row>
    <row r="199" spans="6:10" x14ac:dyDescent="0.2">
      <c r="F199" s="152"/>
      <c r="J199" s="158"/>
    </row>
    <row r="200" spans="6:10" x14ac:dyDescent="0.2">
      <c r="F200" s="152"/>
      <c r="J200" s="158"/>
    </row>
    <row r="201" spans="6:10" x14ac:dyDescent="0.2">
      <c r="F201" s="152"/>
      <c r="J201" s="158"/>
    </row>
    <row r="202" spans="6:10" x14ac:dyDescent="0.2">
      <c r="F202" s="152"/>
      <c r="J202" s="158"/>
    </row>
    <row r="203" spans="6:10" x14ac:dyDescent="0.2">
      <c r="F203" s="152"/>
      <c r="J203" s="158"/>
    </row>
    <row r="204" spans="6:10" x14ac:dyDescent="0.2">
      <c r="F204" s="152"/>
      <c r="J204" s="158"/>
    </row>
    <row r="205" spans="6:10" x14ac:dyDescent="0.2">
      <c r="F205" s="152"/>
      <c r="J205" s="158"/>
    </row>
    <row r="206" spans="6:10" x14ac:dyDescent="0.2">
      <c r="F206" s="152"/>
      <c r="J206" s="158"/>
    </row>
    <row r="207" spans="6:10" x14ac:dyDescent="0.2">
      <c r="F207" s="152"/>
      <c r="J207" s="158"/>
    </row>
    <row r="208" spans="6:10" x14ac:dyDescent="0.2">
      <c r="F208" s="152"/>
      <c r="J208" s="158"/>
    </row>
    <row r="209" spans="6:10" x14ac:dyDescent="0.2">
      <c r="F209" s="152"/>
      <c r="J209" s="158"/>
    </row>
    <row r="210" spans="6:10" x14ac:dyDescent="0.2">
      <c r="F210" s="152"/>
      <c r="J210" s="158"/>
    </row>
    <row r="211" spans="6:10" x14ac:dyDescent="0.2">
      <c r="F211" s="152"/>
      <c r="J211" s="158"/>
    </row>
    <row r="212" spans="6:10" x14ac:dyDescent="0.2">
      <c r="F212" s="152"/>
      <c r="J212" s="158"/>
    </row>
    <row r="213" spans="6:10" x14ac:dyDescent="0.2">
      <c r="F213" s="152"/>
      <c r="J213" s="158"/>
    </row>
    <row r="214" spans="6:10" x14ac:dyDescent="0.2">
      <c r="F214" s="152"/>
      <c r="J214" s="158"/>
    </row>
    <row r="215" spans="6:10" x14ac:dyDescent="0.2">
      <c r="F215" s="152"/>
      <c r="J215" s="158"/>
    </row>
    <row r="216" spans="6:10" x14ac:dyDescent="0.2">
      <c r="F216" s="152"/>
      <c r="J216" s="158"/>
    </row>
    <row r="217" spans="6:10" x14ac:dyDescent="0.2">
      <c r="F217" s="152"/>
      <c r="J217" s="158"/>
    </row>
    <row r="218" spans="6:10" x14ac:dyDescent="0.2">
      <c r="F218" s="152"/>
      <c r="J218" s="158"/>
    </row>
    <row r="219" spans="6:10" x14ac:dyDescent="0.2">
      <c r="F219" s="152"/>
      <c r="J219" s="158"/>
    </row>
    <row r="220" spans="6:10" x14ac:dyDescent="0.2">
      <c r="F220" s="152"/>
      <c r="J220" s="158"/>
    </row>
    <row r="221" spans="6:10" x14ac:dyDescent="0.2">
      <c r="F221" s="152"/>
      <c r="J221" s="158"/>
    </row>
    <row r="222" spans="6:10" x14ac:dyDescent="0.2">
      <c r="F222" s="152"/>
      <c r="J222" s="158"/>
    </row>
    <row r="223" spans="6:10" x14ac:dyDescent="0.2">
      <c r="F223" s="152"/>
      <c r="J223" s="158"/>
    </row>
    <row r="224" spans="6:10" x14ac:dyDescent="0.2">
      <c r="F224" s="152"/>
      <c r="J224" s="158"/>
    </row>
    <row r="225" spans="6:10" x14ac:dyDescent="0.2">
      <c r="F225" s="152"/>
      <c r="J225" s="158"/>
    </row>
    <row r="226" spans="6:10" x14ac:dyDescent="0.2">
      <c r="F226" s="152"/>
      <c r="J226" s="158"/>
    </row>
    <row r="227" spans="6:10" x14ac:dyDescent="0.2">
      <c r="F227" s="152"/>
      <c r="J227" s="158"/>
    </row>
    <row r="228" spans="6:10" x14ac:dyDescent="0.2">
      <c r="F228" s="152"/>
      <c r="J228" s="158"/>
    </row>
    <row r="229" spans="6:10" x14ac:dyDescent="0.2">
      <c r="F229" s="152"/>
      <c r="J229" s="158"/>
    </row>
    <row r="230" spans="6:10" x14ac:dyDescent="0.2">
      <c r="F230" s="152"/>
      <c r="J230" s="158"/>
    </row>
    <row r="231" spans="6:10" x14ac:dyDescent="0.2">
      <c r="F231" s="152"/>
      <c r="J231" s="158"/>
    </row>
    <row r="232" spans="6:10" x14ac:dyDescent="0.2">
      <c r="F232" s="152"/>
      <c r="J232" s="158"/>
    </row>
    <row r="233" spans="6:10" x14ac:dyDescent="0.2">
      <c r="F233" s="152"/>
      <c r="J233" s="158"/>
    </row>
    <row r="234" spans="6:10" x14ac:dyDescent="0.2">
      <c r="F234" s="152"/>
      <c r="J234" s="158"/>
    </row>
    <row r="235" spans="6:10" x14ac:dyDescent="0.2">
      <c r="F235" s="152"/>
      <c r="J235" s="158"/>
    </row>
    <row r="236" spans="6:10" x14ac:dyDescent="0.2">
      <c r="F236" s="152"/>
      <c r="J236" s="158"/>
    </row>
    <row r="237" spans="6:10" x14ac:dyDescent="0.2">
      <c r="F237" s="152"/>
      <c r="J237" s="158"/>
    </row>
    <row r="238" spans="6:10" x14ac:dyDescent="0.2">
      <c r="F238" s="152"/>
      <c r="J238" s="158"/>
    </row>
    <row r="239" spans="6:10" x14ac:dyDescent="0.2">
      <c r="F239" s="152"/>
      <c r="J239" s="158"/>
    </row>
    <row r="240" spans="6:10" x14ac:dyDescent="0.2">
      <c r="F240" s="152"/>
      <c r="J240" s="158"/>
    </row>
    <row r="241" spans="6:10" x14ac:dyDescent="0.2">
      <c r="F241" s="152"/>
      <c r="J241" s="158"/>
    </row>
    <row r="242" spans="6:10" x14ac:dyDescent="0.2">
      <c r="F242" s="152"/>
      <c r="J242" s="158"/>
    </row>
    <row r="243" spans="6:10" x14ac:dyDescent="0.2">
      <c r="F243" s="152"/>
      <c r="J243" s="158"/>
    </row>
    <row r="244" spans="6:10" x14ac:dyDescent="0.2">
      <c r="F244" s="152"/>
      <c r="J244" s="158"/>
    </row>
    <row r="245" spans="6:10" x14ac:dyDescent="0.2">
      <c r="F245" s="152"/>
      <c r="J245" s="158"/>
    </row>
    <row r="246" spans="6:10" x14ac:dyDescent="0.2">
      <c r="F246" s="152"/>
      <c r="J246" s="158"/>
    </row>
    <row r="247" spans="6:10" x14ac:dyDescent="0.2">
      <c r="F247" s="152"/>
      <c r="J247" s="158"/>
    </row>
    <row r="248" spans="6:10" x14ac:dyDescent="0.2">
      <c r="F248" s="152"/>
      <c r="J248" s="158"/>
    </row>
    <row r="249" spans="6:10" x14ac:dyDescent="0.2">
      <c r="F249" s="152"/>
      <c r="J249" s="158"/>
    </row>
    <row r="250" spans="6:10" x14ac:dyDescent="0.2">
      <c r="F250" s="152"/>
      <c r="J250" s="158"/>
    </row>
    <row r="251" spans="6:10" x14ac:dyDescent="0.2">
      <c r="F251" s="152"/>
      <c r="J251" s="158"/>
    </row>
    <row r="252" spans="6:10" x14ac:dyDescent="0.2">
      <c r="F252" s="152"/>
      <c r="J252" s="158"/>
    </row>
    <row r="253" spans="6:10" x14ac:dyDescent="0.2">
      <c r="F253" s="152"/>
      <c r="J253" s="158"/>
    </row>
    <row r="254" spans="6:10" x14ac:dyDescent="0.2">
      <c r="F254" s="152"/>
      <c r="J254" s="158"/>
    </row>
    <row r="255" spans="6:10" x14ac:dyDescent="0.2">
      <c r="F255" s="152"/>
      <c r="J255" s="158"/>
    </row>
    <row r="256" spans="6:10" x14ac:dyDescent="0.2">
      <c r="F256" s="152"/>
      <c r="J256" s="158"/>
    </row>
    <row r="257" spans="6:10" x14ac:dyDescent="0.2">
      <c r="F257" s="152"/>
      <c r="J257" s="158"/>
    </row>
    <row r="258" spans="6:10" x14ac:dyDescent="0.2">
      <c r="F258" s="152"/>
      <c r="J258" s="158"/>
    </row>
    <row r="259" spans="6:10" x14ac:dyDescent="0.2">
      <c r="F259" s="152"/>
      <c r="J259" s="158"/>
    </row>
    <row r="260" spans="6:10" x14ac:dyDescent="0.2">
      <c r="F260" s="152"/>
      <c r="J260" s="158"/>
    </row>
    <row r="261" spans="6:10" x14ac:dyDescent="0.2">
      <c r="F261" s="152"/>
      <c r="J261" s="158"/>
    </row>
    <row r="262" spans="6:10" x14ac:dyDescent="0.2">
      <c r="F262" s="152"/>
      <c r="J262" s="158"/>
    </row>
    <row r="263" spans="6:10" x14ac:dyDescent="0.2">
      <c r="F263" s="152"/>
      <c r="J263" s="158"/>
    </row>
    <row r="264" spans="6:10" x14ac:dyDescent="0.2">
      <c r="F264" s="152"/>
      <c r="J264" s="158"/>
    </row>
    <row r="265" spans="6:10" x14ac:dyDescent="0.2">
      <c r="F265" s="152"/>
      <c r="J265" s="158"/>
    </row>
    <row r="266" spans="6:10" x14ac:dyDescent="0.2">
      <c r="F266" s="152"/>
      <c r="J266" s="158"/>
    </row>
    <row r="267" spans="6:10" x14ac:dyDescent="0.2">
      <c r="F267" s="152"/>
      <c r="J267" s="158"/>
    </row>
    <row r="268" spans="6:10" x14ac:dyDescent="0.2">
      <c r="F268" s="152"/>
      <c r="J268" s="158"/>
    </row>
    <row r="269" spans="6:10" x14ac:dyDescent="0.2">
      <c r="F269" s="152"/>
      <c r="J269" s="158"/>
    </row>
    <row r="270" spans="6:10" x14ac:dyDescent="0.2">
      <c r="F270" s="152"/>
      <c r="J270" s="158"/>
    </row>
    <row r="271" spans="6:10" x14ac:dyDescent="0.2">
      <c r="F271" s="152"/>
      <c r="J271" s="158"/>
    </row>
    <row r="272" spans="6:10" x14ac:dyDescent="0.2">
      <c r="F272" s="152"/>
      <c r="J272" s="158"/>
    </row>
    <row r="273" spans="6:10" x14ac:dyDescent="0.2">
      <c r="F273" s="152"/>
      <c r="J273" s="158"/>
    </row>
    <row r="274" spans="6:10" x14ac:dyDescent="0.2">
      <c r="F274" s="152"/>
      <c r="J274" s="158"/>
    </row>
    <row r="275" spans="6:10" x14ac:dyDescent="0.2">
      <c r="F275" s="152"/>
      <c r="J275" s="158"/>
    </row>
    <row r="276" spans="6:10" x14ac:dyDescent="0.2">
      <c r="F276" s="152"/>
      <c r="J276" s="158"/>
    </row>
    <row r="277" spans="6:10" x14ac:dyDescent="0.2">
      <c r="F277" s="152"/>
      <c r="J277" s="158"/>
    </row>
    <row r="278" spans="6:10" x14ac:dyDescent="0.2">
      <c r="F278" s="152"/>
      <c r="J278" s="158"/>
    </row>
    <row r="279" spans="6:10" x14ac:dyDescent="0.2">
      <c r="F279" s="152"/>
      <c r="J279" s="158"/>
    </row>
    <row r="280" spans="6:10" x14ac:dyDescent="0.2">
      <c r="F280" s="152"/>
      <c r="J280" s="158"/>
    </row>
    <row r="281" spans="6:10" x14ac:dyDescent="0.2">
      <c r="F281" s="152"/>
      <c r="J281" s="158"/>
    </row>
    <row r="282" spans="6:10" x14ac:dyDescent="0.2">
      <c r="F282" s="152"/>
      <c r="J282" s="158"/>
    </row>
    <row r="283" spans="6:10" x14ac:dyDescent="0.2">
      <c r="F283" s="152"/>
      <c r="J283" s="158"/>
    </row>
    <row r="284" spans="6:10" x14ac:dyDescent="0.2">
      <c r="F284" s="152"/>
      <c r="J284" s="158"/>
    </row>
    <row r="285" spans="6:10" x14ac:dyDescent="0.2">
      <c r="F285" s="152"/>
      <c r="J285" s="158"/>
    </row>
    <row r="286" spans="6:10" x14ac:dyDescent="0.2">
      <c r="F286" s="152"/>
      <c r="J286" s="158"/>
    </row>
    <row r="287" spans="6:10" x14ac:dyDescent="0.2">
      <c r="F287" s="152"/>
      <c r="J287" s="158"/>
    </row>
    <row r="288" spans="6:10" x14ac:dyDescent="0.2">
      <c r="F288" s="152"/>
      <c r="J288" s="158"/>
    </row>
    <row r="289" spans="6:10" x14ac:dyDescent="0.2">
      <c r="F289" s="152"/>
      <c r="J289" s="158"/>
    </row>
    <row r="290" spans="6:10" x14ac:dyDescent="0.2">
      <c r="F290" s="152"/>
      <c r="J290" s="158"/>
    </row>
    <row r="291" spans="6:10" x14ac:dyDescent="0.2">
      <c r="F291" s="152"/>
      <c r="J291" s="158"/>
    </row>
    <row r="292" spans="6:10" x14ac:dyDescent="0.2">
      <c r="F292" s="152"/>
      <c r="J292" s="158"/>
    </row>
    <row r="293" spans="6:10" x14ac:dyDescent="0.2">
      <c r="F293" s="152"/>
      <c r="J293" s="158"/>
    </row>
    <row r="294" spans="6:10" x14ac:dyDescent="0.2">
      <c r="F294" s="152"/>
      <c r="J294" s="158"/>
    </row>
    <row r="295" spans="6:10" x14ac:dyDescent="0.2">
      <c r="F295" s="152"/>
      <c r="J295" s="158"/>
    </row>
    <row r="296" spans="6:10" x14ac:dyDescent="0.2">
      <c r="F296" s="152"/>
      <c r="J296" s="158"/>
    </row>
    <row r="297" spans="6:10" x14ac:dyDescent="0.2">
      <c r="F297" s="152"/>
      <c r="J297" s="158"/>
    </row>
    <row r="298" spans="6:10" x14ac:dyDescent="0.2">
      <c r="F298" s="152"/>
      <c r="J298" s="158"/>
    </row>
    <row r="299" spans="6:10" x14ac:dyDescent="0.2">
      <c r="F299" s="152"/>
      <c r="J299" s="158"/>
    </row>
    <row r="300" spans="6:10" x14ac:dyDescent="0.2">
      <c r="J300" s="158"/>
    </row>
    <row r="301" spans="6:10" x14ac:dyDescent="0.2">
      <c r="J301" s="158"/>
    </row>
    <row r="302" spans="6:10" x14ac:dyDescent="0.2">
      <c r="J302" s="158"/>
    </row>
    <row r="303" spans="6:10" x14ac:dyDescent="0.2">
      <c r="J303" s="158"/>
    </row>
    <row r="304" spans="6:10" x14ac:dyDescent="0.2">
      <c r="J304" s="158"/>
    </row>
    <row r="305" spans="10:10" x14ac:dyDescent="0.2">
      <c r="J305" s="158"/>
    </row>
    <row r="306" spans="10:10" x14ac:dyDescent="0.2">
      <c r="J306" s="158"/>
    </row>
    <row r="307" spans="10:10" x14ac:dyDescent="0.2">
      <c r="J307" s="158"/>
    </row>
    <row r="308" spans="10:10" x14ac:dyDescent="0.2">
      <c r="J308" s="158"/>
    </row>
    <row r="309" spans="10:10" x14ac:dyDescent="0.2">
      <c r="J309" s="158"/>
    </row>
    <row r="310" spans="10:10" x14ac:dyDescent="0.2">
      <c r="J310" s="158"/>
    </row>
    <row r="311" spans="10:10" x14ac:dyDescent="0.2">
      <c r="J311" s="158"/>
    </row>
    <row r="312" spans="10:10" x14ac:dyDescent="0.2">
      <c r="J312" s="158"/>
    </row>
    <row r="313" spans="10:10" x14ac:dyDescent="0.2">
      <c r="J313" s="158"/>
    </row>
    <row r="314" spans="10:10" x14ac:dyDescent="0.2">
      <c r="J314" s="158"/>
    </row>
    <row r="315" spans="10:10" x14ac:dyDescent="0.2">
      <c r="J315" s="158"/>
    </row>
    <row r="316" spans="10:10" x14ac:dyDescent="0.2">
      <c r="J316" s="158"/>
    </row>
    <row r="317" spans="10:10" x14ac:dyDescent="0.2">
      <c r="J317" s="158"/>
    </row>
    <row r="318" spans="10:10" x14ac:dyDescent="0.2">
      <c r="J318" s="158"/>
    </row>
    <row r="319" spans="10:10" x14ac:dyDescent="0.2">
      <c r="J319" s="158"/>
    </row>
    <row r="320" spans="10:10" x14ac:dyDescent="0.2">
      <c r="J320" s="158"/>
    </row>
    <row r="321" spans="10:10" x14ac:dyDescent="0.2">
      <c r="J321" s="158"/>
    </row>
    <row r="322" spans="10:10" x14ac:dyDescent="0.2">
      <c r="J322" s="158"/>
    </row>
    <row r="323" spans="10:10" x14ac:dyDescent="0.2">
      <c r="J323" s="158"/>
    </row>
    <row r="324" spans="10:10" x14ac:dyDescent="0.2">
      <c r="J324" s="158"/>
    </row>
    <row r="325" spans="10:10" x14ac:dyDescent="0.2">
      <c r="J325" s="158"/>
    </row>
    <row r="326" spans="10:10" x14ac:dyDescent="0.2">
      <c r="J326" s="158"/>
    </row>
    <row r="327" spans="10:10" x14ac:dyDescent="0.2">
      <c r="J327" s="158"/>
    </row>
    <row r="328" spans="10:10" x14ac:dyDescent="0.2">
      <c r="J328" s="158"/>
    </row>
    <row r="329" spans="10:10" x14ac:dyDescent="0.2">
      <c r="J329" s="158"/>
    </row>
    <row r="330" spans="10:10" x14ac:dyDescent="0.2">
      <c r="J330" s="158"/>
    </row>
    <row r="331" spans="10:10" x14ac:dyDescent="0.2">
      <c r="J331" s="158"/>
    </row>
  </sheetData>
  <autoFilter ref="A14:T14" xr:uid="{00000000-0009-0000-0000-000011000000}"/>
  <mergeCells count="3">
    <mergeCell ref="E1:F2"/>
    <mergeCell ref="G1:G2"/>
    <mergeCell ref="H1:H2"/>
  </mergeCells>
  <hyperlinks>
    <hyperlink ref="K1" location="index!A1" display="العودة للفهرس" xr:uid="{00000000-0004-0000-1100-000000000000}"/>
  </hyperlinks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35" hidden="1" customWidth="1"/>
    <col min="2" max="2" width="19.25" style="235" hidden="1" customWidth="1"/>
    <col min="3" max="3" width="11.25" style="235" hidden="1" customWidth="1"/>
    <col min="4" max="4" width="11.375" style="235" hidden="1" customWidth="1"/>
    <col min="5" max="5" width="20.375" style="235" hidden="1" customWidth="1"/>
    <col min="6" max="6" width="15.625" style="235" customWidth="1"/>
    <col min="7" max="7" width="19" style="235" customWidth="1"/>
    <col min="8" max="8" width="17.625" style="235" customWidth="1"/>
    <col min="9" max="9" width="21.375" style="235" bestFit="1" customWidth="1"/>
    <col min="10" max="10" width="23" style="235" customWidth="1"/>
    <col min="11" max="11" width="18.875" style="235" customWidth="1"/>
    <col min="12" max="12" width="16.75" style="235" customWidth="1"/>
    <col min="13" max="13" width="20.625" style="235" bestFit="1" customWidth="1"/>
    <col min="14" max="14" width="20.375" style="235" bestFit="1" customWidth="1"/>
    <col min="15" max="15" width="20.75" style="235" bestFit="1" customWidth="1"/>
    <col min="16" max="16" width="23.625" style="235" bestFit="1" customWidth="1"/>
    <col min="17" max="17" width="25.25" style="235" bestFit="1" customWidth="1"/>
    <col min="18" max="18" width="13.375" style="235" bestFit="1" customWidth="1"/>
    <col min="19" max="19" width="13.625" style="235" bestFit="1" customWidth="1"/>
    <col min="20" max="20" width="17.25" style="235" bestFit="1" customWidth="1"/>
    <col min="21" max="21" width="13.75" style="235" bestFit="1" customWidth="1"/>
    <col min="22" max="22" width="17.875" style="235" bestFit="1" customWidth="1"/>
    <col min="23" max="23" width="15.625" style="235" bestFit="1" customWidth="1"/>
    <col min="24" max="24" width="14.75" style="235" bestFit="1" customWidth="1"/>
    <col min="25" max="25" width="10.75" style="235" bestFit="1" customWidth="1"/>
    <col min="26" max="26" width="11.625" style="235" bestFit="1" customWidth="1"/>
    <col min="27" max="27" width="15.25" style="235" bestFit="1" customWidth="1"/>
  </cols>
  <sheetData>
    <row r="1" spans="1:19" ht="15" customHeight="1" x14ac:dyDescent="0.2">
      <c r="F1" s="46" t="s">
        <v>659</v>
      </c>
      <c r="G1" s="242"/>
      <c r="H1" s="242" t="s">
        <v>272</v>
      </c>
      <c r="I1" s="242">
        <f>B3</f>
        <v>10</v>
      </c>
      <c r="J1" s="242" t="s">
        <v>273</v>
      </c>
      <c r="K1" s="242">
        <f>A3</f>
        <v>2021</v>
      </c>
    </row>
    <row r="2" spans="1:19" x14ac:dyDescent="0.2">
      <c r="A2" s="4" t="s">
        <v>87</v>
      </c>
      <c r="B2" s="4" t="s">
        <v>395</v>
      </c>
      <c r="C2" t="s">
        <v>485</v>
      </c>
      <c r="D2" t="s">
        <v>486</v>
      </c>
      <c r="E2" t="s">
        <v>487</v>
      </c>
      <c r="F2" s="4" t="s">
        <v>405</v>
      </c>
      <c r="G2" s="4" t="s">
        <v>406</v>
      </c>
      <c r="H2" s="4" t="s">
        <v>407</v>
      </c>
      <c r="I2" s="4" t="s">
        <v>408</v>
      </c>
      <c r="J2" s="4" t="s">
        <v>409</v>
      </c>
      <c r="K2" s="4" t="s">
        <v>410</v>
      </c>
      <c r="L2" s="4" t="s">
        <v>411</v>
      </c>
      <c r="M2" s="4" t="s">
        <v>412</v>
      </c>
      <c r="N2" s="4" t="s">
        <v>413</v>
      </c>
      <c r="O2" s="4" t="s">
        <v>660</v>
      </c>
      <c r="P2" s="4" t="s">
        <v>415</v>
      </c>
      <c r="Q2" s="4" t="s">
        <v>661</v>
      </c>
      <c r="R2" s="4" t="s">
        <v>662</v>
      </c>
      <c r="S2" s="4" t="s">
        <v>422</v>
      </c>
    </row>
    <row r="3" spans="1:19" x14ac:dyDescent="0.2">
      <c r="A3">
        <v>2021</v>
      </c>
      <c r="B3">
        <v>10</v>
      </c>
      <c r="C3">
        <v>267.2</v>
      </c>
      <c r="D3">
        <v>77</v>
      </c>
      <c r="E3">
        <v>134</v>
      </c>
      <c r="F3">
        <v>485</v>
      </c>
      <c r="G3">
        <v>645</v>
      </c>
      <c r="H3">
        <v>729</v>
      </c>
      <c r="I3">
        <v>131</v>
      </c>
      <c r="J3">
        <v>146</v>
      </c>
      <c r="M3">
        <v>1</v>
      </c>
      <c r="O3">
        <v>3314</v>
      </c>
      <c r="P3">
        <v>2087</v>
      </c>
      <c r="Q3">
        <v>183804</v>
      </c>
      <c r="R3" s="155"/>
      <c r="S3" s="6"/>
    </row>
    <row r="4" spans="1:19" x14ac:dyDescent="0.2">
      <c r="R4" s="155" t="str">
        <f t="shared" ref="R4:R13" si="0">IFERROR(O4/P4,"")</f>
        <v/>
      </c>
    </row>
    <row r="5" spans="1:19" x14ac:dyDescent="0.2">
      <c r="R5" s="155" t="str">
        <f t="shared" si="0"/>
        <v/>
      </c>
    </row>
    <row r="6" spans="1:19" x14ac:dyDescent="0.2">
      <c r="R6" s="155" t="str">
        <f t="shared" si="0"/>
        <v/>
      </c>
    </row>
    <row r="7" spans="1:19" x14ac:dyDescent="0.2">
      <c r="R7" s="155" t="str">
        <f t="shared" si="0"/>
        <v/>
      </c>
    </row>
    <row r="8" spans="1:19" x14ac:dyDescent="0.2">
      <c r="R8" s="155" t="str">
        <f t="shared" si="0"/>
        <v/>
      </c>
    </row>
    <row r="9" spans="1:19" x14ac:dyDescent="0.2">
      <c r="R9" s="155" t="str">
        <f t="shared" si="0"/>
        <v/>
      </c>
    </row>
    <row r="10" spans="1:19" x14ac:dyDescent="0.2">
      <c r="R10" s="155" t="str">
        <f t="shared" si="0"/>
        <v/>
      </c>
    </row>
    <row r="11" spans="1:19" x14ac:dyDescent="0.2">
      <c r="R11" s="155" t="str">
        <f t="shared" si="0"/>
        <v/>
      </c>
    </row>
    <row r="12" spans="1:19" x14ac:dyDescent="0.2">
      <c r="D12" s="50"/>
      <c r="R12" s="155" t="str">
        <f t="shared" si="0"/>
        <v/>
      </c>
    </row>
    <row r="13" spans="1:19" x14ac:dyDescent="0.2">
      <c r="D13" s="50"/>
      <c r="R13" s="155" t="str">
        <f t="shared" si="0"/>
        <v/>
      </c>
    </row>
    <row r="14" spans="1:19" x14ac:dyDescent="0.2">
      <c r="D14" s="50"/>
    </row>
    <row r="15" spans="1:19" x14ac:dyDescent="0.2">
      <c r="D15" s="50"/>
    </row>
    <row r="16" spans="1:19" x14ac:dyDescent="0.2">
      <c r="D16" s="50"/>
    </row>
    <row r="17" spans="4:4" x14ac:dyDescent="0.2">
      <c r="D17" s="50"/>
    </row>
    <row r="18" spans="4:4" x14ac:dyDescent="0.2">
      <c r="D18" s="50"/>
    </row>
    <row r="19" spans="4:4" x14ac:dyDescent="0.2">
      <c r="D19" s="50"/>
    </row>
    <row r="20" spans="4:4" x14ac:dyDescent="0.2">
      <c r="D20" s="50"/>
    </row>
    <row r="21" spans="4:4" x14ac:dyDescent="0.2">
      <c r="D21" s="50"/>
    </row>
    <row r="22" spans="4:4" x14ac:dyDescent="0.2">
      <c r="D22" s="50"/>
    </row>
    <row r="23" spans="4:4" x14ac:dyDescent="0.2">
      <c r="D23" s="50"/>
    </row>
    <row r="24" spans="4:4" x14ac:dyDescent="0.2">
      <c r="D24" s="50"/>
    </row>
    <row r="25" spans="4:4" x14ac:dyDescent="0.2">
      <c r="D25" s="50"/>
    </row>
    <row r="26" spans="4:4" x14ac:dyDescent="0.2">
      <c r="D26" s="50"/>
    </row>
    <row r="27" spans="4:4" x14ac:dyDescent="0.2">
      <c r="D27" s="50"/>
    </row>
    <row r="28" spans="4:4" x14ac:dyDescent="0.2">
      <c r="D28" s="50"/>
    </row>
    <row r="29" spans="4:4" x14ac:dyDescent="0.2">
      <c r="D29" s="50"/>
    </row>
    <row r="30" spans="4:4" x14ac:dyDescent="0.2">
      <c r="D30" s="50"/>
    </row>
    <row r="31" spans="4:4" x14ac:dyDescent="0.2">
      <c r="D31" s="50"/>
    </row>
    <row r="32" spans="4:4" x14ac:dyDescent="0.2">
      <c r="D32" s="50"/>
    </row>
    <row r="33" spans="4:4" x14ac:dyDescent="0.2">
      <c r="D33" s="50"/>
    </row>
    <row r="34" spans="4:4" x14ac:dyDescent="0.2">
      <c r="D34" s="50"/>
    </row>
    <row r="35" spans="4:4" x14ac:dyDescent="0.2">
      <c r="D35" s="50"/>
    </row>
    <row r="36" spans="4:4" x14ac:dyDescent="0.2">
      <c r="D36" s="50"/>
    </row>
    <row r="37" spans="4:4" x14ac:dyDescent="0.2">
      <c r="D37" s="50"/>
    </row>
    <row r="38" spans="4:4" x14ac:dyDescent="0.2">
      <c r="D38" s="50"/>
    </row>
    <row r="39" spans="4:4" x14ac:dyDescent="0.2">
      <c r="D39" s="50"/>
    </row>
    <row r="40" spans="4:4" x14ac:dyDescent="0.2">
      <c r="D40" s="50"/>
    </row>
    <row r="41" spans="4:4" x14ac:dyDescent="0.2">
      <c r="D41" s="50"/>
    </row>
  </sheetData>
  <autoFilter ref="A2:R2" xr:uid="{00000000-0009-0000-0000-000012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66" t="s">
        <v>80</v>
      </c>
    </row>
    <row r="23" spans="18:18" x14ac:dyDescent="0.2">
      <c r="R23" s="66" t="s">
        <v>80</v>
      </c>
    </row>
    <row r="38" spans="2:4" x14ac:dyDescent="0.2">
      <c r="C38" s="192" t="s">
        <v>81</v>
      </c>
    </row>
    <row r="39" spans="2:4" ht="15" customHeight="1" x14ac:dyDescent="0.2">
      <c r="B39" s="285" t="s">
        <v>82</v>
      </c>
      <c r="C39" s="286"/>
      <c r="D39" s="286"/>
    </row>
    <row r="40" spans="2:4" x14ac:dyDescent="0.2">
      <c r="B40" s="286"/>
      <c r="C40" s="286"/>
      <c r="D40" s="286"/>
    </row>
    <row r="41" spans="2:4" x14ac:dyDescent="0.2">
      <c r="B41" s="286"/>
      <c r="C41" s="286"/>
      <c r="D41" s="286"/>
    </row>
    <row r="42" spans="2:4" x14ac:dyDescent="0.2">
      <c r="B42" s="286"/>
      <c r="C42" s="286"/>
      <c r="D42" s="286"/>
    </row>
    <row r="43" spans="2:4" x14ac:dyDescent="0.2">
      <c r="B43" s="286"/>
      <c r="C43" s="286"/>
      <c r="D43" s="286"/>
    </row>
    <row r="44" spans="2:4" x14ac:dyDescent="0.2">
      <c r="B44" s="286"/>
      <c r="C44" s="286"/>
      <c r="D44" s="286"/>
    </row>
    <row r="52" spans="3:6" x14ac:dyDescent="0.2">
      <c r="F52" s="192" t="s">
        <v>81</v>
      </c>
    </row>
    <row r="53" spans="3:6" x14ac:dyDescent="0.2">
      <c r="C53" t="s">
        <v>82</v>
      </c>
    </row>
    <row r="69" spans="13:13" x14ac:dyDescent="0.2">
      <c r="M69" s="66" t="s">
        <v>80</v>
      </c>
    </row>
  </sheetData>
  <mergeCells count="1">
    <mergeCell ref="B39:D44"/>
  </mergeCells>
  <hyperlinks>
    <hyperlink ref="L1" location="index!A1" display="العودة للفهرس" xr:uid="{00000000-0004-0000-0100-000000000000}"/>
    <hyperlink ref="R23" location="index!A1" display="العودة للفهرس" xr:uid="{00000000-0004-0000-0100-000001000000}"/>
    <hyperlink ref="C38" location="customer" display="sheetLink" xr:uid="{00000000-0004-0000-0100-000002000000}"/>
    <hyperlink ref="F52" location="Molds_name" display="sheetLink" xr:uid="{00000000-0004-0000-0100-000003000000}"/>
    <hyperlink ref="M69" location="index!A1" display="العودة للفهرس" xr:uid="{00000000-0004-0000-0100-000004000000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>
    <tabColor theme="5"/>
  </sheetPr>
  <dimension ref="A1:AB117"/>
  <sheetViews>
    <sheetView rightToLeft="1" workbookViewId="0">
      <pane xSplit="4" ySplit="2" topLeftCell="F40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42" hidden="1" customWidth="1"/>
    <col min="2" max="2" width="5.125" style="242" hidden="1" customWidth="1"/>
    <col min="3" max="3" width="8.25" style="242" hidden="1" customWidth="1"/>
    <col min="4" max="4" width="16.375" style="242" customWidth="1"/>
    <col min="5" max="16" width="12.125" style="242" customWidth="1"/>
    <col min="17" max="17" width="12.125" style="282" customWidth="1"/>
    <col min="18" max="19" width="12.125" style="242" customWidth="1"/>
    <col min="24" max="25" width="12.125" style="242" customWidth="1"/>
    <col min="26" max="26" width="12.125" style="151" customWidth="1"/>
    <col min="27" max="27" width="12.125" style="282" customWidth="1"/>
    <col min="28" max="28" width="9.125" style="235" hidden="1" customWidth="1"/>
  </cols>
  <sheetData>
    <row r="1" spans="1:28" x14ac:dyDescent="0.2">
      <c r="D1" s="242" t="s">
        <v>663</v>
      </c>
      <c r="E1" s="254" t="s">
        <v>272</v>
      </c>
      <c r="F1" s="15">
        <f>$B$3</f>
        <v>10</v>
      </c>
      <c r="H1" s="192" t="s">
        <v>274</v>
      </c>
      <c r="Q1" s="254" t="s">
        <v>273</v>
      </c>
      <c r="R1" s="15">
        <f>$A$3</f>
        <v>2021</v>
      </c>
      <c r="W1" s="66" t="s">
        <v>80</v>
      </c>
    </row>
    <row r="2" spans="1:28" s="3" customFormat="1" ht="43.5" customHeight="1" x14ac:dyDescent="0.2">
      <c r="A2" s="4" t="s">
        <v>394</v>
      </c>
      <c r="B2" s="4" t="s">
        <v>395</v>
      </c>
      <c r="C2" s="4" t="s">
        <v>276</v>
      </c>
      <c r="D2" s="4" t="s">
        <v>463</v>
      </c>
      <c r="E2" s="4" t="s">
        <v>664</v>
      </c>
      <c r="F2" s="4" t="s">
        <v>403</v>
      </c>
      <c r="G2" s="4" t="s">
        <v>404</v>
      </c>
      <c r="H2" s="4" t="s">
        <v>665</v>
      </c>
      <c r="I2" s="4" t="s">
        <v>666</v>
      </c>
      <c r="J2" s="4" t="s">
        <v>667</v>
      </c>
      <c r="K2" s="4" t="s">
        <v>668</v>
      </c>
      <c r="L2" s="4" t="s">
        <v>669</v>
      </c>
      <c r="M2" s="4" t="s">
        <v>670</v>
      </c>
      <c r="N2" s="4" t="s">
        <v>671</v>
      </c>
      <c r="O2" s="4" t="s">
        <v>672</v>
      </c>
      <c r="P2" s="4" t="s">
        <v>673</v>
      </c>
      <c r="Q2" s="17" t="s">
        <v>481</v>
      </c>
      <c r="R2" s="4" t="s">
        <v>415</v>
      </c>
      <c r="S2" s="4" t="s">
        <v>674</v>
      </c>
      <c r="T2" s="4" t="s">
        <v>296</v>
      </c>
      <c r="U2" s="4" t="s">
        <v>297</v>
      </c>
      <c r="V2" s="4" t="s">
        <v>298</v>
      </c>
      <c r="W2" s="4" t="s">
        <v>299</v>
      </c>
      <c r="X2" s="4" t="s">
        <v>417</v>
      </c>
      <c r="Y2" s="4" t="s">
        <v>418</v>
      </c>
      <c r="Z2" s="4" t="s">
        <v>675</v>
      </c>
      <c r="AA2" s="283" t="s">
        <v>482</v>
      </c>
      <c r="AB2" s="3" t="s">
        <v>423</v>
      </c>
    </row>
    <row r="3" spans="1:28" x14ac:dyDescent="0.2">
      <c r="A3" s="242">
        <v>2021</v>
      </c>
      <c r="B3" s="242">
        <v>10</v>
      </c>
      <c r="C3" s="242">
        <v>18</v>
      </c>
      <c r="D3" t="s">
        <v>676</v>
      </c>
      <c r="E3">
        <v>107</v>
      </c>
      <c r="F3" s="2">
        <v>105</v>
      </c>
      <c r="G3" s="140">
        <v>68</v>
      </c>
      <c r="H3">
        <v>24</v>
      </c>
      <c r="I3">
        <v>26</v>
      </c>
      <c r="J3">
        <v>20</v>
      </c>
      <c r="K3">
        <v>8</v>
      </c>
      <c r="L3">
        <v>6</v>
      </c>
      <c r="Q3">
        <v>1.4999999999999999E-2</v>
      </c>
      <c r="R3">
        <v>87</v>
      </c>
      <c r="S3">
        <v>9336</v>
      </c>
      <c r="T3">
        <v>5.7</v>
      </c>
      <c r="U3">
        <v>549.79999999999995</v>
      </c>
      <c r="V3">
        <v>7.4</v>
      </c>
      <c r="W3">
        <v>713.6</v>
      </c>
      <c r="X3">
        <v>5</v>
      </c>
      <c r="Y3">
        <v>1.3</v>
      </c>
      <c r="Z3">
        <v>1.2669999999999999</v>
      </c>
      <c r="AA3" s="68">
        <f t="shared" ref="AA3:AA34" si="0">IFERROR(R3/S3,"")</f>
        <v>9.3187660668380464E-3</v>
      </c>
      <c r="AB3">
        <f t="shared" ref="AB3:AB34" si="1">IFERROR(IF(AA3&gt;Q3,0,1),"")</f>
        <v>1</v>
      </c>
    </row>
    <row r="4" spans="1:28" x14ac:dyDescent="0.2">
      <c r="A4">
        <v>2021</v>
      </c>
      <c r="B4">
        <v>10</v>
      </c>
      <c r="C4">
        <v>29</v>
      </c>
      <c r="D4" t="s">
        <v>677</v>
      </c>
      <c r="E4">
        <v>120</v>
      </c>
      <c r="F4" s="2">
        <v>117</v>
      </c>
      <c r="G4" s="140">
        <v>62</v>
      </c>
      <c r="H4">
        <v>2</v>
      </c>
      <c r="I4">
        <v>2</v>
      </c>
      <c r="J4">
        <v>8</v>
      </c>
      <c r="Q4">
        <v>1.4999999999999999E-2</v>
      </c>
      <c r="R4">
        <v>12</v>
      </c>
      <c r="S4">
        <v>382</v>
      </c>
      <c r="T4">
        <v>0.4</v>
      </c>
      <c r="U4">
        <v>11.1</v>
      </c>
      <c r="V4">
        <v>0.1</v>
      </c>
      <c r="W4">
        <v>4.7</v>
      </c>
      <c r="X4">
        <v>1</v>
      </c>
      <c r="Y4">
        <v>0.2</v>
      </c>
      <c r="Z4">
        <v>0.28899999999999998</v>
      </c>
      <c r="AA4" s="68">
        <f t="shared" si="0"/>
        <v>3.1413612565445025E-2</v>
      </c>
      <c r="AB4">
        <f t="shared" si="1"/>
        <v>0</v>
      </c>
    </row>
    <row r="5" spans="1:28" x14ac:dyDescent="0.2">
      <c r="A5">
        <v>2021</v>
      </c>
      <c r="B5">
        <v>10</v>
      </c>
      <c r="C5">
        <v>47</v>
      </c>
      <c r="D5" t="s">
        <v>678</v>
      </c>
      <c r="E5">
        <v>115</v>
      </c>
      <c r="F5" s="2">
        <v>111</v>
      </c>
      <c r="G5" s="140">
        <v>65</v>
      </c>
      <c r="H5">
        <v>13</v>
      </c>
      <c r="I5">
        <v>21</v>
      </c>
      <c r="J5">
        <v>25</v>
      </c>
      <c r="K5">
        <v>4</v>
      </c>
      <c r="L5">
        <v>9</v>
      </c>
      <c r="Q5">
        <v>1.4999999999999999E-2</v>
      </c>
      <c r="R5">
        <v>72</v>
      </c>
      <c r="S5">
        <v>3172</v>
      </c>
      <c r="T5">
        <v>0.3</v>
      </c>
      <c r="U5">
        <v>11.3</v>
      </c>
      <c r="V5">
        <v>0.3</v>
      </c>
      <c r="W5">
        <v>9</v>
      </c>
      <c r="X5">
        <v>5</v>
      </c>
      <c r="Y5">
        <v>1.1000000000000001</v>
      </c>
      <c r="Z5">
        <v>0.45800000000000002</v>
      </c>
      <c r="AA5" s="68">
        <f t="shared" si="0"/>
        <v>2.269861286254729E-2</v>
      </c>
      <c r="AB5">
        <f t="shared" si="1"/>
        <v>0</v>
      </c>
    </row>
    <row r="6" spans="1:28" x14ac:dyDescent="0.2">
      <c r="A6">
        <v>2021</v>
      </c>
      <c r="B6">
        <v>10</v>
      </c>
      <c r="C6">
        <v>135</v>
      </c>
      <c r="D6" t="s">
        <v>149</v>
      </c>
      <c r="E6">
        <v>95</v>
      </c>
      <c r="F6" s="2">
        <v>97</v>
      </c>
      <c r="G6" s="140">
        <v>149</v>
      </c>
      <c r="H6">
        <v>2</v>
      </c>
      <c r="I6">
        <v>6</v>
      </c>
      <c r="J6">
        <v>7</v>
      </c>
      <c r="K6">
        <v>2</v>
      </c>
      <c r="L6">
        <v>14</v>
      </c>
      <c r="O6">
        <v>1</v>
      </c>
      <c r="Q6">
        <v>1.4999999999999999E-2</v>
      </c>
      <c r="R6">
        <v>30</v>
      </c>
      <c r="S6">
        <v>3670</v>
      </c>
      <c r="T6">
        <v>1.7</v>
      </c>
      <c r="U6">
        <v>205.2</v>
      </c>
      <c r="V6">
        <v>0.5</v>
      </c>
      <c r="W6">
        <v>67.5</v>
      </c>
      <c r="X6">
        <v>2</v>
      </c>
      <c r="Y6">
        <v>0.2</v>
      </c>
      <c r="Z6">
        <v>0.55200000000000005</v>
      </c>
      <c r="AA6" s="68">
        <f t="shared" si="0"/>
        <v>8.1743869209809257E-3</v>
      </c>
      <c r="AB6">
        <f t="shared" si="1"/>
        <v>1</v>
      </c>
    </row>
    <row r="7" spans="1:28" x14ac:dyDescent="0.2">
      <c r="A7">
        <v>2021</v>
      </c>
      <c r="B7">
        <v>10</v>
      </c>
      <c r="C7">
        <v>137</v>
      </c>
      <c r="D7" t="s">
        <v>210</v>
      </c>
      <c r="E7">
        <v>116</v>
      </c>
      <c r="F7" s="2"/>
      <c r="G7" s="140"/>
      <c r="Q7">
        <v>1.4999999999999999E-2</v>
      </c>
      <c r="X7">
        <v>0</v>
      </c>
      <c r="AA7" s="68" t="str">
        <f t="shared" si="0"/>
        <v/>
      </c>
      <c r="AB7">
        <f t="shared" si="1"/>
        <v>0</v>
      </c>
    </row>
    <row r="8" spans="1:28" x14ac:dyDescent="0.2">
      <c r="A8">
        <v>2021</v>
      </c>
      <c r="B8">
        <v>10</v>
      </c>
      <c r="C8">
        <v>142</v>
      </c>
      <c r="D8" t="s">
        <v>219</v>
      </c>
      <c r="E8">
        <v>103</v>
      </c>
      <c r="F8" s="2"/>
      <c r="G8" s="140"/>
      <c r="Q8">
        <v>1.4999999999999999E-2</v>
      </c>
      <c r="X8">
        <v>0</v>
      </c>
      <c r="AA8" s="68" t="str">
        <f t="shared" si="0"/>
        <v/>
      </c>
      <c r="AB8">
        <f t="shared" si="1"/>
        <v>0</v>
      </c>
    </row>
    <row r="9" spans="1:28" x14ac:dyDescent="0.2">
      <c r="A9">
        <v>2021</v>
      </c>
      <c r="B9">
        <v>10</v>
      </c>
      <c r="C9">
        <v>143</v>
      </c>
      <c r="D9" t="s">
        <v>679</v>
      </c>
      <c r="E9">
        <v>120</v>
      </c>
      <c r="F9" s="2">
        <v>118</v>
      </c>
      <c r="G9" s="140">
        <v>122</v>
      </c>
      <c r="H9">
        <v>8</v>
      </c>
      <c r="I9">
        <v>8</v>
      </c>
      <c r="J9">
        <v>12</v>
      </c>
      <c r="K9">
        <v>4</v>
      </c>
      <c r="L9">
        <v>4</v>
      </c>
      <c r="Q9">
        <v>1.4999999999999999E-2</v>
      </c>
      <c r="R9">
        <v>34</v>
      </c>
      <c r="S9">
        <v>2996</v>
      </c>
      <c r="T9">
        <v>0.1</v>
      </c>
      <c r="U9">
        <v>10.5</v>
      </c>
      <c r="V9">
        <v>0.1</v>
      </c>
      <c r="W9">
        <v>9.4</v>
      </c>
      <c r="X9">
        <v>2</v>
      </c>
      <c r="Y9">
        <v>0.3</v>
      </c>
      <c r="Z9">
        <v>0.56699999999999995</v>
      </c>
      <c r="AA9" s="68">
        <f t="shared" si="0"/>
        <v>1.1348464619492658E-2</v>
      </c>
      <c r="AB9">
        <f t="shared" si="1"/>
        <v>1</v>
      </c>
    </row>
    <row r="10" spans="1:28" x14ac:dyDescent="0.2">
      <c r="A10">
        <v>2021</v>
      </c>
      <c r="B10">
        <v>10</v>
      </c>
      <c r="C10">
        <v>212</v>
      </c>
      <c r="D10" t="s">
        <v>680</v>
      </c>
      <c r="E10">
        <v>120</v>
      </c>
      <c r="F10" s="2">
        <v>122</v>
      </c>
      <c r="G10" s="140">
        <v>60</v>
      </c>
      <c r="H10">
        <v>11</v>
      </c>
      <c r="I10">
        <v>20</v>
      </c>
      <c r="J10">
        <v>17</v>
      </c>
      <c r="Q10">
        <v>1.4999999999999999E-2</v>
      </c>
      <c r="R10">
        <v>55</v>
      </c>
      <c r="S10">
        <v>2908</v>
      </c>
      <c r="T10">
        <v>1.1000000000000001</v>
      </c>
      <c r="U10">
        <v>50.2</v>
      </c>
      <c r="V10">
        <v>1.5</v>
      </c>
      <c r="W10">
        <v>69</v>
      </c>
      <c r="X10">
        <v>3</v>
      </c>
      <c r="Y10">
        <v>0.9</v>
      </c>
      <c r="Z10">
        <v>0.73399999999999999</v>
      </c>
      <c r="AA10" s="68">
        <f t="shared" si="0"/>
        <v>1.891334250343879E-2</v>
      </c>
      <c r="AB10">
        <f t="shared" si="1"/>
        <v>0</v>
      </c>
    </row>
    <row r="11" spans="1:28" x14ac:dyDescent="0.2">
      <c r="A11">
        <v>2021</v>
      </c>
      <c r="B11">
        <v>10</v>
      </c>
      <c r="C11">
        <v>241</v>
      </c>
      <c r="D11" t="s">
        <v>265</v>
      </c>
      <c r="E11">
        <v>120</v>
      </c>
      <c r="F11" s="2">
        <v>150</v>
      </c>
      <c r="G11" s="140">
        <v>48</v>
      </c>
      <c r="H11">
        <v>2</v>
      </c>
      <c r="I11">
        <v>5</v>
      </c>
      <c r="J11">
        <v>3</v>
      </c>
      <c r="Q11">
        <v>1.4999999999999999E-2</v>
      </c>
      <c r="R11">
        <v>8</v>
      </c>
      <c r="S11">
        <v>983</v>
      </c>
      <c r="T11">
        <v>0.1</v>
      </c>
      <c r="U11">
        <v>12.5</v>
      </c>
      <c r="V11">
        <v>0</v>
      </c>
      <c r="W11">
        <v>4.2</v>
      </c>
      <c r="X11">
        <v>2</v>
      </c>
      <c r="Y11">
        <v>0.2</v>
      </c>
      <c r="Z11">
        <v>0.372</v>
      </c>
      <c r="AA11" s="68">
        <f t="shared" si="0"/>
        <v>8.1383519837232958E-3</v>
      </c>
      <c r="AB11">
        <f t="shared" si="1"/>
        <v>1</v>
      </c>
    </row>
    <row r="12" spans="1:28" x14ac:dyDescent="0.2">
      <c r="A12">
        <v>2021</v>
      </c>
      <c r="B12">
        <v>10</v>
      </c>
      <c r="C12">
        <v>243</v>
      </c>
      <c r="D12" s="50" t="s">
        <v>132</v>
      </c>
      <c r="E12">
        <v>131</v>
      </c>
      <c r="F12" s="2">
        <v>134</v>
      </c>
      <c r="G12" s="140">
        <v>54</v>
      </c>
      <c r="H12">
        <v>4</v>
      </c>
      <c r="I12">
        <v>8</v>
      </c>
      <c r="J12">
        <v>5</v>
      </c>
      <c r="K12">
        <v>3</v>
      </c>
      <c r="L12">
        <v>1</v>
      </c>
      <c r="Q12">
        <v>1.4999999999999999E-2</v>
      </c>
      <c r="R12">
        <v>18</v>
      </c>
      <c r="S12">
        <v>1482</v>
      </c>
      <c r="T12">
        <v>0.2</v>
      </c>
      <c r="U12">
        <v>15</v>
      </c>
      <c r="V12">
        <v>0.1</v>
      </c>
      <c r="W12">
        <v>4.8</v>
      </c>
      <c r="X12">
        <v>2</v>
      </c>
      <c r="Y12">
        <v>0.3</v>
      </c>
      <c r="Z12">
        <v>0.61199999999999999</v>
      </c>
      <c r="AA12" s="68">
        <f t="shared" si="0"/>
        <v>1.2145748987854251E-2</v>
      </c>
      <c r="AB12">
        <f t="shared" si="1"/>
        <v>1</v>
      </c>
    </row>
    <row r="13" spans="1:28" x14ac:dyDescent="0.2">
      <c r="A13">
        <v>2021</v>
      </c>
      <c r="B13">
        <v>10</v>
      </c>
      <c r="C13">
        <v>295</v>
      </c>
      <c r="D13" s="50" t="s">
        <v>216</v>
      </c>
      <c r="E13">
        <v>91</v>
      </c>
      <c r="F13" s="2">
        <v>101</v>
      </c>
      <c r="G13" s="140">
        <v>215</v>
      </c>
      <c r="H13">
        <v>8</v>
      </c>
      <c r="I13">
        <v>3</v>
      </c>
      <c r="J13">
        <v>11</v>
      </c>
      <c r="K13">
        <v>3</v>
      </c>
      <c r="L13">
        <v>2</v>
      </c>
      <c r="Q13">
        <v>1.4999999999999999E-2</v>
      </c>
      <c r="R13">
        <v>27</v>
      </c>
      <c r="S13">
        <v>2646</v>
      </c>
      <c r="T13">
        <v>0.2</v>
      </c>
      <c r="U13">
        <v>23.2</v>
      </c>
      <c r="V13">
        <v>0.2</v>
      </c>
      <c r="W13">
        <v>21.3</v>
      </c>
      <c r="X13">
        <v>1</v>
      </c>
      <c r="Y13">
        <v>0.1</v>
      </c>
      <c r="Z13">
        <v>0.505</v>
      </c>
      <c r="AA13" s="68">
        <f t="shared" si="0"/>
        <v>1.020408163265306E-2</v>
      </c>
      <c r="AB13">
        <f t="shared" si="1"/>
        <v>1</v>
      </c>
    </row>
    <row r="14" spans="1:28" x14ac:dyDescent="0.2">
      <c r="A14">
        <v>2021</v>
      </c>
      <c r="B14">
        <v>10</v>
      </c>
      <c r="C14">
        <v>301</v>
      </c>
      <c r="D14" s="50" t="s">
        <v>229</v>
      </c>
      <c r="E14">
        <v>128</v>
      </c>
      <c r="F14" s="2"/>
      <c r="G14" s="140"/>
      <c r="Q14">
        <v>1.4999999999999999E-2</v>
      </c>
      <c r="X14">
        <v>0</v>
      </c>
      <c r="AA14" s="68" t="str">
        <f t="shared" si="0"/>
        <v/>
      </c>
      <c r="AB14">
        <f t="shared" si="1"/>
        <v>0</v>
      </c>
    </row>
    <row r="15" spans="1:28" x14ac:dyDescent="0.2">
      <c r="A15">
        <v>2021</v>
      </c>
      <c r="B15">
        <v>10</v>
      </c>
      <c r="C15">
        <v>331</v>
      </c>
      <c r="D15" s="50" t="s">
        <v>135</v>
      </c>
      <c r="E15">
        <v>89</v>
      </c>
      <c r="F15" s="2">
        <v>94</v>
      </c>
      <c r="G15" s="140">
        <v>116</v>
      </c>
      <c r="H15">
        <v>20</v>
      </c>
      <c r="I15">
        <v>34</v>
      </c>
      <c r="J15">
        <v>33</v>
      </c>
      <c r="K15">
        <v>5</v>
      </c>
      <c r="L15">
        <v>2</v>
      </c>
      <c r="Q15">
        <v>1.4999999999999999E-2</v>
      </c>
      <c r="R15">
        <v>89</v>
      </c>
      <c r="S15">
        <v>11089</v>
      </c>
      <c r="T15">
        <v>1.3</v>
      </c>
      <c r="U15">
        <v>163.9</v>
      </c>
      <c r="V15">
        <v>1.3</v>
      </c>
      <c r="W15">
        <v>166.2</v>
      </c>
      <c r="X15">
        <v>7</v>
      </c>
      <c r="Y15">
        <v>0.8</v>
      </c>
      <c r="Z15">
        <v>0.59499999999999997</v>
      </c>
      <c r="AA15" s="68">
        <f t="shared" si="0"/>
        <v>8.0259716836504642E-3</v>
      </c>
      <c r="AB15">
        <f t="shared" si="1"/>
        <v>1</v>
      </c>
    </row>
    <row r="16" spans="1:28" x14ac:dyDescent="0.2">
      <c r="A16">
        <v>2021</v>
      </c>
      <c r="B16">
        <v>10</v>
      </c>
      <c r="C16">
        <v>375</v>
      </c>
      <c r="D16" s="50" t="s">
        <v>152</v>
      </c>
      <c r="E16">
        <v>120</v>
      </c>
      <c r="F16" s="2">
        <v>115</v>
      </c>
      <c r="G16" s="140">
        <v>126</v>
      </c>
      <c r="H16">
        <v>9</v>
      </c>
      <c r="I16">
        <v>19</v>
      </c>
      <c r="J16">
        <v>18</v>
      </c>
      <c r="K16">
        <v>4</v>
      </c>
      <c r="L16">
        <v>9</v>
      </c>
      <c r="Q16">
        <v>1.4999999999999999E-2</v>
      </c>
      <c r="R16">
        <v>56</v>
      </c>
      <c r="S16">
        <v>6106</v>
      </c>
      <c r="T16">
        <v>1.5</v>
      </c>
      <c r="U16">
        <v>163.6</v>
      </c>
      <c r="V16">
        <v>1.9</v>
      </c>
      <c r="W16">
        <v>197.4</v>
      </c>
      <c r="X16">
        <v>3</v>
      </c>
      <c r="Y16">
        <v>0.4</v>
      </c>
      <c r="Z16">
        <v>0.77100000000000002</v>
      </c>
      <c r="AA16" s="68">
        <f t="shared" si="0"/>
        <v>9.1713069112348503E-3</v>
      </c>
      <c r="AB16">
        <f t="shared" si="1"/>
        <v>1</v>
      </c>
    </row>
    <row r="17" spans="1:28" x14ac:dyDescent="0.2">
      <c r="A17">
        <v>2021</v>
      </c>
      <c r="B17">
        <v>10</v>
      </c>
      <c r="C17">
        <v>376</v>
      </c>
      <c r="D17" s="50" t="s">
        <v>222</v>
      </c>
      <c r="E17">
        <v>161</v>
      </c>
      <c r="F17" s="2">
        <v>147</v>
      </c>
      <c r="G17" s="140">
        <v>74</v>
      </c>
      <c r="H17">
        <v>14</v>
      </c>
      <c r="I17">
        <v>17</v>
      </c>
      <c r="J17">
        <v>19</v>
      </c>
      <c r="K17">
        <v>2</v>
      </c>
      <c r="L17">
        <v>1</v>
      </c>
      <c r="Q17">
        <v>1.4999999999999999E-2</v>
      </c>
      <c r="R17">
        <v>52</v>
      </c>
      <c r="S17">
        <v>6292</v>
      </c>
      <c r="T17">
        <v>0.7</v>
      </c>
      <c r="U17">
        <v>84.4</v>
      </c>
      <c r="V17">
        <v>0.9</v>
      </c>
      <c r="W17">
        <v>107.7</v>
      </c>
      <c r="X17">
        <v>4</v>
      </c>
      <c r="Y17">
        <v>0.7</v>
      </c>
      <c r="Z17">
        <v>1.0669999999999999</v>
      </c>
      <c r="AA17" s="68">
        <f t="shared" si="0"/>
        <v>8.2644628099173556E-3</v>
      </c>
      <c r="AB17">
        <f t="shared" si="1"/>
        <v>1</v>
      </c>
    </row>
    <row r="18" spans="1:28" x14ac:dyDescent="0.2">
      <c r="A18">
        <v>2021</v>
      </c>
      <c r="B18">
        <v>10</v>
      </c>
      <c r="C18">
        <v>377</v>
      </c>
      <c r="D18" s="50" t="s">
        <v>167</v>
      </c>
      <c r="E18">
        <v>320</v>
      </c>
      <c r="F18" s="2">
        <v>228</v>
      </c>
      <c r="G18" s="140">
        <v>64</v>
      </c>
      <c r="H18">
        <v>8</v>
      </c>
      <c r="I18">
        <v>11</v>
      </c>
      <c r="J18">
        <v>19</v>
      </c>
      <c r="Q18">
        <v>1.4999999999999999E-2</v>
      </c>
      <c r="R18">
        <v>38</v>
      </c>
      <c r="S18">
        <v>2558</v>
      </c>
      <c r="T18">
        <v>0.1</v>
      </c>
      <c r="U18">
        <v>7.5</v>
      </c>
      <c r="V18">
        <v>0.1</v>
      </c>
      <c r="W18">
        <v>7.6</v>
      </c>
      <c r="X18">
        <v>3</v>
      </c>
      <c r="Y18">
        <v>0.6</v>
      </c>
      <c r="Z18">
        <v>0.86099999999999999</v>
      </c>
      <c r="AA18" s="68">
        <f t="shared" si="0"/>
        <v>1.4855355746677092E-2</v>
      </c>
      <c r="AB18">
        <f t="shared" si="1"/>
        <v>1</v>
      </c>
    </row>
    <row r="19" spans="1:28" x14ac:dyDescent="0.2">
      <c r="A19">
        <v>2021</v>
      </c>
      <c r="B19">
        <v>10</v>
      </c>
      <c r="C19">
        <v>382</v>
      </c>
      <c r="D19" s="50" t="s">
        <v>247</v>
      </c>
      <c r="E19">
        <v>100</v>
      </c>
      <c r="F19" s="2">
        <v>95</v>
      </c>
      <c r="G19" s="140">
        <v>114</v>
      </c>
      <c r="H19">
        <v>20</v>
      </c>
      <c r="I19">
        <v>21</v>
      </c>
      <c r="J19">
        <v>33</v>
      </c>
      <c r="K19">
        <v>2</v>
      </c>
      <c r="Q19">
        <v>1.4999999999999999E-2</v>
      </c>
      <c r="R19">
        <v>76</v>
      </c>
      <c r="S19">
        <v>9976</v>
      </c>
      <c r="T19">
        <v>1.7</v>
      </c>
      <c r="U19">
        <v>216.9</v>
      </c>
      <c r="V19">
        <v>1.6</v>
      </c>
      <c r="W19">
        <v>205.9</v>
      </c>
      <c r="X19">
        <v>4</v>
      </c>
      <c r="Y19">
        <v>0.7</v>
      </c>
      <c r="Z19">
        <v>1.05</v>
      </c>
      <c r="AA19" s="68">
        <f t="shared" si="0"/>
        <v>7.6182838813151563E-3</v>
      </c>
      <c r="AB19">
        <f t="shared" si="1"/>
        <v>1</v>
      </c>
    </row>
    <row r="20" spans="1:28" x14ac:dyDescent="0.2">
      <c r="A20">
        <v>2021</v>
      </c>
      <c r="B20">
        <v>10</v>
      </c>
      <c r="C20">
        <v>384</v>
      </c>
      <c r="D20" s="50" t="s">
        <v>681</v>
      </c>
      <c r="E20">
        <v>180</v>
      </c>
      <c r="F20" s="2">
        <v>175</v>
      </c>
      <c r="G20" s="140">
        <v>21</v>
      </c>
      <c r="H20">
        <v>4</v>
      </c>
      <c r="I20">
        <v>5</v>
      </c>
      <c r="J20">
        <v>4</v>
      </c>
      <c r="K20">
        <v>2</v>
      </c>
      <c r="L20">
        <v>1</v>
      </c>
      <c r="Q20">
        <v>1.4999999999999999E-2</v>
      </c>
      <c r="R20">
        <v>15</v>
      </c>
      <c r="S20">
        <v>663</v>
      </c>
      <c r="T20">
        <v>1.5</v>
      </c>
      <c r="U20">
        <v>53.6</v>
      </c>
      <c r="V20">
        <v>1.8</v>
      </c>
      <c r="W20">
        <v>67.7</v>
      </c>
      <c r="X20">
        <v>3</v>
      </c>
      <c r="Y20">
        <v>0.7</v>
      </c>
      <c r="Z20">
        <v>0.502</v>
      </c>
      <c r="AA20" s="68">
        <f t="shared" si="0"/>
        <v>2.2624434389140271E-2</v>
      </c>
      <c r="AB20">
        <f t="shared" si="1"/>
        <v>0</v>
      </c>
    </row>
    <row r="21" spans="1:28" x14ac:dyDescent="0.2">
      <c r="A21">
        <v>2021</v>
      </c>
      <c r="B21">
        <v>10</v>
      </c>
      <c r="C21">
        <v>395</v>
      </c>
      <c r="D21" s="50" t="s">
        <v>682</v>
      </c>
      <c r="E21">
        <v>120</v>
      </c>
      <c r="F21" s="2">
        <v>116</v>
      </c>
      <c r="G21" s="140">
        <v>93</v>
      </c>
      <c r="H21">
        <v>14</v>
      </c>
      <c r="I21">
        <v>18</v>
      </c>
      <c r="J21">
        <v>25</v>
      </c>
      <c r="K21">
        <v>2</v>
      </c>
      <c r="L21">
        <v>6</v>
      </c>
      <c r="Q21">
        <v>1.4999999999999999E-2</v>
      </c>
      <c r="R21">
        <v>72</v>
      </c>
      <c r="S21">
        <v>9360</v>
      </c>
      <c r="T21">
        <v>14.3</v>
      </c>
      <c r="U21">
        <v>1606.6</v>
      </c>
      <c r="V21">
        <v>10.9</v>
      </c>
      <c r="W21">
        <v>1153</v>
      </c>
      <c r="X21">
        <v>6</v>
      </c>
      <c r="Y21">
        <v>0.8</v>
      </c>
      <c r="Z21">
        <v>0.78800000000000003</v>
      </c>
      <c r="AA21" s="68">
        <f t="shared" si="0"/>
        <v>7.6923076923076927E-3</v>
      </c>
      <c r="AB21">
        <f t="shared" si="1"/>
        <v>1</v>
      </c>
    </row>
    <row r="22" spans="1:28" x14ac:dyDescent="0.2">
      <c r="A22">
        <v>2021</v>
      </c>
      <c r="B22">
        <v>10</v>
      </c>
      <c r="C22">
        <v>407</v>
      </c>
      <c r="D22" s="50" t="s">
        <v>683</v>
      </c>
      <c r="E22">
        <v>200</v>
      </c>
      <c r="F22" s="2">
        <v>146</v>
      </c>
      <c r="G22" s="140">
        <v>25</v>
      </c>
      <c r="H22">
        <v>2</v>
      </c>
      <c r="I22">
        <v>4</v>
      </c>
      <c r="J22">
        <v>8</v>
      </c>
      <c r="Q22">
        <v>1.4999999999999999E-2</v>
      </c>
      <c r="R22">
        <v>15</v>
      </c>
      <c r="S22">
        <v>510</v>
      </c>
      <c r="T22">
        <v>2.1</v>
      </c>
      <c r="U22">
        <v>60.1</v>
      </c>
      <c r="V22">
        <v>3.2</v>
      </c>
      <c r="W22">
        <v>72.7</v>
      </c>
      <c r="X22">
        <v>2</v>
      </c>
      <c r="Y22">
        <v>0.6</v>
      </c>
      <c r="Z22">
        <v>0.64400000000000002</v>
      </c>
      <c r="AA22" s="68">
        <f t="shared" si="0"/>
        <v>2.9411764705882353E-2</v>
      </c>
      <c r="AB22">
        <f t="shared" si="1"/>
        <v>0</v>
      </c>
    </row>
    <row r="23" spans="1:28" x14ac:dyDescent="0.2">
      <c r="A23">
        <v>2021</v>
      </c>
      <c r="B23">
        <v>10</v>
      </c>
      <c r="C23">
        <v>416</v>
      </c>
      <c r="D23" s="50" t="s">
        <v>684</v>
      </c>
      <c r="E23">
        <v>180</v>
      </c>
      <c r="F23" s="2">
        <v>123</v>
      </c>
      <c r="G23" s="140">
        <v>58</v>
      </c>
      <c r="H23">
        <v>4</v>
      </c>
      <c r="I23">
        <v>5</v>
      </c>
      <c r="J23">
        <v>4</v>
      </c>
      <c r="K23">
        <v>4</v>
      </c>
      <c r="L23">
        <v>2</v>
      </c>
      <c r="Q23">
        <v>1.4999999999999999E-2</v>
      </c>
      <c r="R23">
        <v>19</v>
      </c>
      <c r="S23">
        <v>649</v>
      </c>
      <c r="T23">
        <v>0.1</v>
      </c>
      <c r="U23">
        <v>2.2000000000000002</v>
      </c>
      <c r="V23">
        <v>0.1</v>
      </c>
      <c r="W23">
        <v>2</v>
      </c>
      <c r="X23">
        <v>1</v>
      </c>
      <c r="Y23">
        <v>0.3</v>
      </c>
      <c r="Z23">
        <v>0.73799999999999999</v>
      </c>
      <c r="AA23" s="68">
        <f t="shared" si="0"/>
        <v>2.9275808936825885E-2</v>
      </c>
      <c r="AB23">
        <f t="shared" si="1"/>
        <v>0</v>
      </c>
    </row>
    <row r="24" spans="1:28" x14ac:dyDescent="0.2">
      <c r="A24">
        <v>2021</v>
      </c>
      <c r="B24">
        <v>10</v>
      </c>
      <c r="C24">
        <v>417</v>
      </c>
      <c r="D24" s="50" t="s">
        <v>685</v>
      </c>
      <c r="E24">
        <v>180</v>
      </c>
      <c r="F24" s="2">
        <v>167</v>
      </c>
      <c r="G24" s="140">
        <v>22</v>
      </c>
      <c r="H24">
        <v>6</v>
      </c>
      <c r="I24">
        <v>6</v>
      </c>
      <c r="J24">
        <v>7</v>
      </c>
      <c r="K24">
        <v>0</v>
      </c>
      <c r="L24">
        <v>2</v>
      </c>
      <c r="Q24">
        <v>1.4999999999999999E-2</v>
      </c>
      <c r="R24">
        <v>20</v>
      </c>
      <c r="S24">
        <v>1343</v>
      </c>
      <c r="T24">
        <v>0.9</v>
      </c>
      <c r="U24">
        <v>56.3</v>
      </c>
      <c r="V24">
        <v>1.6</v>
      </c>
      <c r="W24">
        <v>66.099999999999994</v>
      </c>
      <c r="X24">
        <v>5</v>
      </c>
      <c r="Y24">
        <v>0.9</v>
      </c>
      <c r="Z24">
        <v>0.61</v>
      </c>
      <c r="AA24" s="68">
        <f t="shared" si="0"/>
        <v>1.4892032762472078E-2</v>
      </c>
      <c r="AB24">
        <f t="shared" si="1"/>
        <v>1</v>
      </c>
    </row>
    <row r="25" spans="1:28" x14ac:dyDescent="0.2">
      <c r="A25">
        <v>2021</v>
      </c>
      <c r="B25">
        <v>10</v>
      </c>
      <c r="C25">
        <v>419</v>
      </c>
      <c r="D25" s="50" t="s">
        <v>686</v>
      </c>
      <c r="E25">
        <v>150</v>
      </c>
      <c r="F25" s="2"/>
      <c r="G25" s="140"/>
      <c r="Q25">
        <v>1.4999999999999999E-2</v>
      </c>
      <c r="S25">
        <v>120</v>
      </c>
      <c r="U25">
        <v>1.8</v>
      </c>
      <c r="X25">
        <v>0</v>
      </c>
      <c r="AA25" s="68">
        <f t="shared" si="0"/>
        <v>0</v>
      </c>
      <c r="AB25">
        <f t="shared" si="1"/>
        <v>1</v>
      </c>
    </row>
    <row r="26" spans="1:28" x14ac:dyDescent="0.2">
      <c r="A26">
        <v>2021</v>
      </c>
      <c r="B26">
        <v>10</v>
      </c>
      <c r="C26">
        <v>423</v>
      </c>
      <c r="D26" s="50" t="s">
        <v>138</v>
      </c>
      <c r="E26">
        <v>180</v>
      </c>
      <c r="F26" s="2">
        <v>193</v>
      </c>
      <c r="G26" s="140">
        <v>38</v>
      </c>
      <c r="H26">
        <v>5</v>
      </c>
      <c r="I26">
        <v>10</v>
      </c>
      <c r="J26">
        <v>8</v>
      </c>
      <c r="K26">
        <v>5</v>
      </c>
      <c r="L26">
        <v>2</v>
      </c>
      <c r="Q26">
        <v>1.4999999999999999E-2</v>
      </c>
      <c r="R26">
        <v>29</v>
      </c>
      <c r="S26">
        <v>413</v>
      </c>
      <c r="T26">
        <v>0.1</v>
      </c>
      <c r="U26">
        <v>1.9</v>
      </c>
      <c r="V26">
        <v>0.2</v>
      </c>
      <c r="W26">
        <v>2.4</v>
      </c>
      <c r="X26">
        <v>2</v>
      </c>
      <c r="Y26">
        <v>0.8</v>
      </c>
      <c r="Z26">
        <v>0.23499999999999999</v>
      </c>
      <c r="AA26" s="68">
        <f t="shared" si="0"/>
        <v>7.0217917675544791E-2</v>
      </c>
      <c r="AB26">
        <f t="shared" si="1"/>
        <v>0</v>
      </c>
    </row>
    <row r="27" spans="1:28" x14ac:dyDescent="0.2">
      <c r="A27">
        <v>2021</v>
      </c>
      <c r="B27">
        <v>10</v>
      </c>
      <c r="C27">
        <v>425</v>
      </c>
      <c r="D27" s="50" t="s">
        <v>155</v>
      </c>
      <c r="E27">
        <v>180</v>
      </c>
      <c r="F27" s="2">
        <v>108</v>
      </c>
      <c r="G27" s="140">
        <v>67</v>
      </c>
      <c r="H27">
        <v>13</v>
      </c>
      <c r="I27">
        <v>14</v>
      </c>
      <c r="J27">
        <v>8</v>
      </c>
      <c r="K27">
        <v>2</v>
      </c>
      <c r="L27">
        <v>8</v>
      </c>
      <c r="Q27">
        <v>1.4999999999999999E-2</v>
      </c>
      <c r="R27">
        <v>45</v>
      </c>
      <c r="S27">
        <v>1410</v>
      </c>
      <c r="T27">
        <v>0.2</v>
      </c>
      <c r="U27">
        <v>5.5</v>
      </c>
      <c r="V27">
        <v>0.1</v>
      </c>
      <c r="W27">
        <v>1.7</v>
      </c>
      <c r="X27">
        <v>3</v>
      </c>
      <c r="Y27">
        <v>0.7</v>
      </c>
      <c r="Z27">
        <v>0.53400000000000003</v>
      </c>
      <c r="AA27" s="68">
        <f t="shared" si="0"/>
        <v>3.1914893617021274E-2</v>
      </c>
      <c r="AB27">
        <f t="shared" si="1"/>
        <v>0</v>
      </c>
    </row>
    <row r="28" spans="1:28" x14ac:dyDescent="0.2">
      <c r="A28">
        <v>2021</v>
      </c>
      <c r="B28">
        <v>10</v>
      </c>
      <c r="C28">
        <v>159</v>
      </c>
      <c r="D28" s="50" t="s">
        <v>244</v>
      </c>
      <c r="E28">
        <v>154</v>
      </c>
      <c r="F28" s="2">
        <v>126</v>
      </c>
      <c r="G28" s="140">
        <v>87</v>
      </c>
      <c r="H28">
        <v>46</v>
      </c>
      <c r="I28">
        <v>62</v>
      </c>
      <c r="J28">
        <v>60</v>
      </c>
      <c r="K28">
        <v>18</v>
      </c>
      <c r="L28">
        <v>24</v>
      </c>
      <c r="Q28">
        <v>0.02</v>
      </c>
      <c r="R28">
        <v>204</v>
      </c>
      <c r="S28">
        <v>21180</v>
      </c>
      <c r="T28">
        <v>4.0999999999999996</v>
      </c>
      <c r="U28">
        <v>425</v>
      </c>
      <c r="V28">
        <v>2.8</v>
      </c>
      <c r="W28">
        <v>290</v>
      </c>
      <c r="X28">
        <v>16</v>
      </c>
      <c r="Y28">
        <v>2.4</v>
      </c>
      <c r="Z28">
        <v>0.86</v>
      </c>
      <c r="AA28" s="68">
        <f t="shared" si="0"/>
        <v>9.6317280453257787E-3</v>
      </c>
      <c r="AB28">
        <f t="shared" si="1"/>
        <v>1</v>
      </c>
    </row>
    <row r="29" spans="1:28" x14ac:dyDescent="0.2">
      <c r="A29">
        <v>2021</v>
      </c>
      <c r="B29">
        <v>10</v>
      </c>
      <c r="C29">
        <v>164</v>
      </c>
      <c r="D29" s="50"/>
      <c r="F29" s="2">
        <v>165</v>
      </c>
      <c r="G29" s="140">
        <v>22</v>
      </c>
      <c r="H29">
        <v>4</v>
      </c>
      <c r="I29">
        <v>12</v>
      </c>
      <c r="J29">
        <v>6</v>
      </c>
      <c r="K29">
        <v>4</v>
      </c>
      <c r="L29">
        <v>2</v>
      </c>
      <c r="Q29">
        <v>0.02</v>
      </c>
      <c r="R29">
        <v>28</v>
      </c>
      <c r="S29">
        <v>308</v>
      </c>
      <c r="T29">
        <v>1.6</v>
      </c>
      <c r="U29">
        <v>18</v>
      </c>
      <c r="X29">
        <v>2</v>
      </c>
      <c r="Y29">
        <v>1.3</v>
      </c>
      <c r="AA29" s="68">
        <f t="shared" si="0"/>
        <v>9.0909090909090912E-2</v>
      </c>
      <c r="AB29">
        <f t="shared" si="1"/>
        <v>0</v>
      </c>
    </row>
    <row r="30" spans="1:28" x14ac:dyDescent="0.2">
      <c r="A30">
        <v>2021</v>
      </c>
      <c r="B30">
        <v>10</v>
      </c>
      <c r="C30">
        <v>165</v>
      </c>
      <c r="D30" s="50" t="s">
        <v>687</v>
      </c>
      <c r="E30">
        <v>180</v>
      </c>
      <c r="F30" s="2">
        <v>165</v>
      </c>
      <c r="G30" s="140">
        <v>22</v>
      </c>
      <c r="H30">
        <v>4</v>
      </c>
      <c r="I30">
        <v>12</v>
      </c>
      <c r="J30">
        <v>6</v>
      </c>
      <c r="K30">
        <v>4</v>
      </c>
      <c r="L30">
        <v>2</v>
      </c>
      <c r="Q30">
        <v>0.02</v>
      </c>
      <c r="R30">
        <v>28</v>
      </c>
      <c r="S30">
        <v>308</v>
      </c>
      <c r="T30">
        <v>0.1</v>
      </c>
      <c r="U30">
        <v>1.5</v>
      </c>
      <c r="V30">
        <v>0.1</v>
      </c>
      <c r="W30">
        <v>1.6</v>
      </c>
      <c r="X30">
        <v>2</v>
      </c>
      <c r="Y30">
        <v>1.3</v>
      </c>
      <c r="Z30">
        <v>0.35</v>
      </c>
      <c r="AA30" s="68">
        <f t="shared" si="0"/>
        <v>9.0909090909090912E-2</v>
      </c>
      <c r="AB30">
        <f t="shared" si="1"/>
        <v>0</v>
      </c>
    </row>
    <row r="31" spans="1:28" x14ac:dyDescent="0.2">
      <c r="A31">
        <v>2021</v>
      </c>
      <c r="B31">
        <v>10</v>
      </c>
      <c r="C31">
        <v>227</v>
      </c>
      <c r="D31" s="50" t="s">
        <v>164</v>
      </c>
      <c r="E31">
        <v>177</v>
      </c>
      <c r="F31" s="2">
        <v>134</v>
      </c>
      <c r="G31" s="140">
        <v>81</v>
      </c>
      <c r="H31">
        <v>9</v>
      </c>
      <c r="I31">
        <v>20</v>
      </c>
      <c r="J31">
        <v>13</v>
      </c>
      <c r="K31">
        <v>3</v>
      </c>
      <c r="L31">
        <v>6</v>
      </c>
      <c r="Q31">
        <v>0.02</v>
      </c>
      <c r="R31">
        <v>49</v>
      </c>
      <c r="S31">
        <v>5377</v>
      </c>
      <c r="T31">
        <v>0.4</v>
      </c>
      <c r="U31">
        <v>44.1</v>
      </c>
      <c r="V31">
        <v>0.4</v>
      </c>
      <c r="W31">
        <v>40.799999999999997</v>
      </c>
      <c r="X31">
        <v>5</v>
      </c>
      <c r="Y31">
        <v>0.6</v>
      </c>
      <c r="Z31">
        <v>0.80100000000000005</v>
      </c>
      <c r="AA31" s="68">
        <f t="shared" si="0"/>
        <v>9.1128882276362289E-3</v>
      </c>
      <c r="AB31">
        <f t="shared" si="1"/>
        <v>1</v>
      </c>
    </row>
    <row r="32" spans="1:28" x14ac:dyDescent="0.2">
      <c r="A32">
        <v>2021</v>
      </c>
      <c r="B32">
        <v>10</v>
      </c>
      <c r="C32">
        <v>334</v>
      </c>
      <c r="D32" s="50" t="s">
        <v>263</v>
      </c>
      <c r="E32">
        <v>164</v>
      </c>
      <c r="F32" s="2">
        <v>139</v>
      </c>
      <c r="G32" s="140">
        <v>104</v>
      </c>
      <c r="H32">
        <v>27</v>
      </c>
      <c r="I32">
        <v>44</v>
      </c>
      <c r="J32">
        <v>47</v>
      </c>
      <c r="K32">
        <v>9</v>
      </c>
      <c r="L32">
        <v>9</v>
      </c>
      <c r="Q32">
        <v>0.02</v>
      </c>
      <c r="R32">
        <v>128</v>
      </c>
      <c r="S32">
        <v>17584</v>
      </c>
      <c r="T32">
        <v>1.9</v>
      </c>
      <c r="U32">
        <v>259.89999999999998</v>
      </c>
      <c r="V32">
        <v>1.8</v>
      </c>
      <c r="W32">
        <v>252.8</v>
      </c>
      <c r="X32">
        <v>8</v>
      </c>
      <c r="Y32">
        <v>1.2</v>
      </c>
      <c r="Z32">
        <v>1.135</v>
      </c>
      <c r="AA32" s="68">
        <f t="shared" si="0"/>
        <v>7.2793448589626936E-3</v>
      </c>
      <c r="AB32">
        <f t="shared" si="1"/>
        <v>1</v>
      </c>
    </row>
    <row r="33" spans="1:28" x14ac:dyDescent="0.2">
      <c r="A33">
        <v>2021</v>
      </c>
      <c r="B33">
        <v>10</v>
      </c>
      <c r="C33">
        <v>372</v>
      </c>
      <c r="D33" s="50" t="s">
        <v>688</v>
      </c>
      <c r="E33">
        <v>195</v>
      </c>
      <c r="F33" s="2">
        <v>145</v>
      </c>
      <c r="G33" s="140">
        <v>50</v>
      </c>
      <c r="H33">
        <v>5</v>
      </c>
      <c r="I33">
        <v>7</v>
      </c>
      <c r="J33">
        <v>7</v>
      </c>
      <c r="Q33">
        <v>0.02</v>
      </c>
      <c r="R33">
        <v>20</v>
      </c>
      <c r="S33">
        <v>1324</v>
      </c>
      <c r="T33">
        <v>0.4</v>
      </c>
      <c r="U33">
        <v>26.6</v>
      </c>
      <c r="V33">
        <v>0.6</v>
      </c>
      <c r="W33">
        <v>37</v>
      </c>
      <c r="X33">
        <v>2</v>
      </c>
      <c r="Y33">
        <v>0.4</v>
      </c>
      <c r="Z33">
        <v>0.81299999999999994</v>
      </c>
      <c r="AA33" s="68">
        <f t="shared" si="0"/>
        <v>1.5105740181268883E-2</v>
      </c>
      <c r="AB33">
        <f t="shared" si="1"/>
        <v>1</v>
      </c>
    </row>
    <row r="34" spans="1:28" x14ac:dyDescent="0.2">
      <c r="A34">
        <v>2021</v>
      </c>
      <c r="B34">
        <v>10</v>
      </c>
      <c r="C34">
        <v>415</v>
      </c>
      <c r="D34" s="50" t="s">
        <v>689</v>
      </c>
      <c r="E34">
        <v>180</v>
      </c>
      <c r="F34" s="2">
        <v>154</v>
      </c>
      <c r="G34" s="140">
        <v>72</v>
      </c>
      <c r="H34">
        <v>7</v>
      </c>
      <c r="I34">
        <v>8</v>
      </c>
      <c r="J34">
        <v>6</v>
      </c>
      <c r="K34">
        <v>2</v>
      </c>
      <c r="Q34">
        <v>0.02</v>
      </c>
      <c r="R34">
        <v>23</v>
      </c>
      <c r="S34">
        <v>2108</v>
      </c>
      <c r="T34">
        <v>3.1</v>
      </c>
      <c r="U34">
        <v>310.60000000000002</v>
      </c>
      <c r="V34">
        <v>5.5</v>
      </c>
      <c r="W34">
        <v>510.7</v>
      </c>
      <c r="X34">
        <v>5</v>
      </c>
      <c r="Y34">
        <v>0.3</v>
      </c>
      <c r="Z34">
        <v>0.31900000000000001</v>
      </c>
      <c r="AA34" s="68">
        <f t="shared" si="0"/>
        <v>1.0910815939278937E-2</v>
      </c>
      <c r="AB34">
        <f t="shared" si="1"/>
        <v>1</v>
      </c>
    </row>
    <row r="35" spans="1:28" x14ac:dyDescent="0.2">
      <c r="A35">
        <v>2021</v>
      </c>
      <c r="B35">
        <v>2</v>
      </c>
      <c r="C35">
        <v>387</v>
      </c>
      <c r="D35" s="50"/>
      <c r="F35" s="2"/>
      <c r="G35" s="140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">
      <c r="A36">
        <v>2021</v>
      </c>
      <c r="B36">
        <v>2</v>
      </c>
      <c r="C36">
        <v>395</v>
      </c>
      <c r="D36" s="50"/>
      <c r="F36" s="2"/>
      <c r="G36" s="140"/>
      <c r="AA36" s="68" t="str">
        <f t="shared" si="2"/>
        <v/>
      </c>
      <c r="AB36">
        <f t="shared" si="3"/>
        <v>1</v>
      </c>
    </row>
    <row r="37" spans="1:28" x14ac:dyDescent="0.2">
      <c r="A37">
        <v>2021</v>
      </c>
      <c r="B37">
        <v>2</v>
      </c>
      <c r="C37">
        <v>405</v>
      </c>
      <c r="D37" s="50"/>
      <c r="F37" s="2"/>
      <c r="G37" s="140"/>
      <c r="AA37" s="68" t="str">
        <f t="shared" si="2"/>
        <v/>
      </c>
      <c r="AB37">
        <f t="shared" si="3"/>
        <v>1</v>
      </c>
    </row>
    <row r="38" spans="1:28" x14ac:dyDescent="0.2">
      <c r="A38">
        <v>2021</v>
      </c>
      <c r="B38">
        <v>2</v>
      </c>
      <c r="C38">
        <v>406</v>
      </c>
      <c r="D38" s="50"/>
      <c r="F38" s="2"/>
      <c r="G38" s="140"/>
      <c r="AA38" s="68" t="str">
        <f t="shared" si="2"/>
        <v/>
      </c>
      <c r="AB38">
        <f t="shared" si="3"/>
        <v>1</v>
      </c>
    </row>
    <row r="39" spans="1:28" x14ac:dyDescent="0.2">
      <c r="A39">
        <v>2021</v>
      </c>
      <c r="B39">
        <v>2</v>
      </c>
      <c r="C39">
        <v>407</v>
      </c>
      <c r="D39" s="50"/>
      <c r="F39" s="2"/>
      <c r="G39" s="140"/>
      <c r="AA39" s="68" t="str">
        <f t="shared" si="2"/>
        <v/>
      </c>
      <c r="AB39">
        <f t="shared" si="3"/>
        <v>1</v>
      </c>
    </row>
    <row r="40" spans="1:28" x14ac:dyDescent="0.2">
      <c r="A40">
        <v>2021</v>
      </c>
      <c r="B40">
        <v>2</v>
      </c>
      <c r="C40">
        <v>416</v>
      </c>
      <c r="D40" s="50"/>
      <c r="F40" s="2"/>
      <c r="G40" s="140"/>
      <c r="AA40" s="68" t="str">
        <f t="shared" si="2"/>
        <v/>
      </c>
      <c r="AB40">
        <f t="shared" si="3"/>
        <v>1</v>
      </c>
    </row>
    <row r="41" spans="1:28" x14ac:dyDescent="0.2">
      <c r="A41">
        <v>2021</v>
      </c>
      <c r="B41">
        <v>2</v>
      </c>
      <c r="C41">
        <v>417</v>
      </c>
      <c r="D41" s="50"/>
      <c r="F41" s="2"/>
      <c r="G41" s="140"/>
      <c r="AA41" s="68" t="str">
        <f t="shared" si="2"/>
        <v/>
      </c>
      <c r="AB41">
        <f t="shared" si="3"/>
        <v>1</v>
      </c>
    </row>
    <row r="42" spans="1:28" x14ac:dyDescent="0.2">
      <c r="A42">
        <v>2021</v>
      </c>
      <c r="B42">
        <v>2</v>
      </c>
      <c r="C42">
        <v>418</v>
      </c>
      <c r="F42" s="2"/>
      <c r="G42" s="140"/>
      <c r="AA42" s="68" t="str">
        <f t="shared" si="2"/>
        <v/>
      </c>
      <c r="AB42">
        <f t="shared" si="3"/>
        <v>1</v>
      </c>
    </row>
    <row r="43" spans="1:28" x14ac:dyDescent="0.2">
      <c r="A43">
        <v>2021</v>
      </c>
      <c r="B43">
        <v>2</v>
      </c>
      <c r="C43">
        <v>420</v>
      </c>
      <c r="F43" s="2"/>
      <c r="G43" s="140"/>
      <c r="AA43" s="68" t="str">
        <f t="shared" si="2"/>
        <v/>
      </c>
      <c r="AB43">
        <f t="shared" si="3"/>
        <v>1</v>
      </c>
    </row>
    <row r="44" spans="1:28" x14ac:dyDescent="0.2">
      <c r="A44">
        <v>2021</v>
      </c>
      <c r="B44">
        <v>2</v>
      </c>
      <c r="C44">
        <v>421</v>
      </c>
      <c r="F44" s="2"/>
      <c r="G44" s="140"/>
      <c r="AA44" s="68" t="str">
        <f t="shared" si="2"/>
        <v/>
      </c>
      <c r="AB44">
        <f t="shared" si="3"/>
        <v>1</v>
      </c>
    </row>
    <row r="45" spans="1:28" x14ac:dyDescent="0.2">
      <c r="A45">
        <v>2021</v>
      </c>
      <c r="B45">
        <v>2</v>
      </c>
      <c r="C45">
        <v>422</v>
      </c>
      <c r="F45" s="2"/>
      <c r="G45" s="140"/>
      <c r="AA45" s="68" t="str">
        <f t="shared" si="2"/>
        <v/>
      </c>
      <c r="AB45">
        <f t="shared" si="3"/>
        <v>1</v>
      </c>
    </row>
    <row r="46" spans="1:28" x14ac:dyDescent="0.2">
      <c r="A46">
        <v>2021</v>
      </c>
      <c r="B46">
        <v>2</v>
      </c>
      <c r="C46">
        <v>423</v>
      </c>
      <c r="F46" s="2"/>
      <c r="G46" s="140"/>
      <c r="AA46" s="68" t="str">
        <f t="shared" si="2"/>
        <v/>
      </c>
      <c r="AB46">
        <f t="shared" si="3"/>
        <v>1</v>
      </c>
    </row>
    <row r="47" spans="1:28" x14ac:dyDescent="0.2">
      <c r="A47">
        <v>2021</v>
      </c>
      <c r="B47">
        <v>2</v>
      </c>
      <c r="C47">
        <v>3</v>
      </c>
      <c r="F47" s="2"/>
      <c r="G47" s="140"/>
      <c r="AA47" s="68" t="str">
        <f t="shared" si="2"/>
        <v/>
      </c>
      <c r="AB47">
        <f t="shared" si="3"/>
        <v>1</v>
      </c>
    </row>
    <row r="48" spans="1:28" x14ac:dyDescent="0.2">
      <c r="A48">
        <v>2021</v>
      </c>
      <c r="B48">
        <v>2</v>
      </c>
      <c r="C48">
        <v>4</v>
      </c>
      <c r="F48" s="2"/>
      <c r="G48" s="140"/>
      <c r="AA48" s="68" t="str">
        <f t="shared" si="2"/>
        <v/>
      </c>
      <c r="AB48">
        <f t="shared" si="3"/>
        <v>1</v>
      </c>
    </row>
    <row r="49" spans="1:28" x14ac:dyDescent="0.2">
      <c r="A49">
        <v>2021</v>
      </c>
      <c r="B49">
        <v>2</v>
      </c>
      <c r="C49">
        <v>52</v>
      </c>
      <c r="F49" s="2"/>
      <c r="G49" s="140"/>
      <c r="AA49" s="68" t="str">
        <f t="shared" si="2"/>
        <v/>
      </c>
      <c r="AB49">
        <f t="shared" si="3"/>
        <v>1</v>
      </c>
    </row>
    <row r="50" spans="1:28" x14ac:dyDescent="0.2">
      <c r="A50">
        <v>2021</v>
      </c>
      <c r="B50">
        <v>2</v>
      </c>
      <c r="C50">
        <v>123</v>
      </c>
      <c r="F50" s="2"/>
      <c r="G50" s="140"/>
      <c r="AA50" s="68" t="str">
        <f t="shared" si="2"/>
        <v/>
      </c>
      <c r="AB50">
        <f t="shared" si="3"/>
        <v>1</v>
      </c>
    </row>
    <row r="51" spans="1:28" x14ac:dyDescent="0.2">
      <c r="A51">
        <v>2021</v>
      </c>
      <c r="B51">
        <v>2</v>
      </c>
      <c r="C51">
        <v>159</v>
      </c>
      <c r="F51" s="2"/>
      <c r="G51" s="140"/>
      <c r="AA51" s="68" t="str">
        <f t="shared" si="2"/>
        <v/>
      </c>
      <c r="AB51">
        <f t="shared" si="3"/>
        <v>1</v>
      </c>
    </row>
    <row r="52" spans="1:28" x14ac:dyDescent="0.2">
      <c r="A52">
        <v>2021</v>
      </c>
      <c r="B52">
        <v>2</v>
      </c>
      <c r="C52">
        <v>164</v>
      </c>
      <c r="F52" s="2"/>
      <c r="G52" s="140"/>
      <c r="AA52" s="68" t="str">
        <f t="shared" si="2"/>
        <v/>
      </c>
      <c r="AB52">
        <f t="shared" si="3"/>
        <v>1</v>
      </c>
    </row>
    <row r="53" spans="1:28" x14ac:dyDescent="0.2">
      <c r="A53">
        <v>2021</v>
      </c>
      <c r="B53">
        <v>2</v>
      </c>
      <c r="C53">
        <v>165</v>
      </c>
      <c r="F53" s="2"/>
      <c r="G53" s="140"/>
      <c r="AA53" s="68" t="str">
        <f t="shared" si="2"/>
        <v/>
      </c>
      <c r="AB53">
        <f t="shared" si="3"/>
        <v>1</v>
      </c>
    </row>
    <row r="54" spans="1:28" x14ac:dyDescent="0.2">
      <c r="A54">
        <v>2021</v>
      </c>
      <c r="B54">
        <v>2</v>
      </c>
      <c r="C54">
        <v>214</v>
      </c>
      <c r="F54" s="2"/>
      <c r="G54" s="140"/>
      <c r="AA54" s="68" t="str">
        <f t="shared" si="2"/>
        <v/>
      </c>
      <c r="AB54">
        <f t="shared" si="3"/>
        <v>1</v>
      </c>
    </row>
    <row r="55" spans="1:28" x14ac:dyDescent="0.2">
      <c r="A55">
        <v>2021</v>
      </c>
      <c r="B55">
        <v>2</v>
      </c>
      <c r="C55">
        <v>227</v>
      </c>
      <c r="F55" s="2"/>
      <c r="G55" s="140"/>
      <c r="AA55" s="68" t="str">
        <f t="shared" si="2"/>
        <v/>
      </c>
      <c r="AB55">
        <f t="shared" si="3"/>
        <v>1</v>
      </c>
    </row>
    <row r="56" spans="1:28" x14ac:dyDescent="0.2">
      <c r="A56">
        <v>2021</v>
      </c>
      <c r="B56">
        <v>2</v>
      </c>
      <c r="C56">
        <v>256</v>
      </c>
      <c r="F56" s="2"/>
      <c r="G56" s="140"/>
      <c r="AA56" s="68" t="str">
        <f t="shared" si="2"/>
        <v/>
      </c>
      <c r="AB56">
        <f t="shared" si="3"/>
        <v>1</v>
      </c>
    </row>
    <row r="57" spans="1:28" x14ac:dyDescent="0.2">
      <c r="A57">
        <v>2021</v>
      </c>
      <c r="B57">
        <v>2</v>
      </c>
      <c r="C57">
        <v>259</v>
      </c>
      <c r="F57" s="2"/>
      <c r="G57" s="140"/>
      <c r="AA57" s="68" t="str">
        <f t="shared" si="2"/>
        <v/>
      </c>
      <c r="AB57">
        <f t="shared" si="3"/>
        <v>1</v>
      </c>
    </row>
    <row r="58" spans="1:28" x14ac:dyDescent="0.2">
      <c r="A58">
        <v>2021</v>
      </c>
      <c r="B58">
        <v>2</v>
      </c>
      <c r="C58">
        <v>334</v>
      </c>
      <c r="F58" s="2"/>
      <c r="G58" s="140"/>
      <c r="AA58" s="68" t="str">
        <f t="shared" si="2"/>
        <v/>
      </c>
      <c r="AB58">
        <f t="shared" si="3"/>
        <v>1</v>
      </c>
    </row>
    <row r="59" spans="1:28" x14ac:dyDescent="0.2">
      <c r="A59">
        <v>2021</v>
      </c>
      <c r="B59">
        <v>2</v>
      </c>
      <c r="C59">
        <v>393</v>
      </c>
      <c r="F59" s="2"/>
      <c r="G59" s="140"/>
      <c r="AA59" s="68" t="str">
        <f t="shared" si="2"/>
        <v/>
      </c>
      <c r="AB59">
        <f t="shared" si="3"/>
        <v>1</v>
      </c>
    </row>
    <row r="60" spans="1:28" x14ac:dyDescent="0.2">
      <c r="A60">
        <v>2021</v>
      </c>
      <c r="B60">
        <v>2</v>
      </c>
      <c r="C60">
        <v>415</v>
      </c>
      <c r="F60" s="2"/>
      <c r="G60" s="140"/>
      <c r="AA60" s="68" t="str">
        <f t="shared" si="2"/>
        <v/>
      </c>
      <c r="AB60">
        <f t="shared" si="3"/>
        <v>1</v>
      </c>
    </row>
    <row r="61" spans="1:28" x14ac:dyDescent="0.2">
      <c r="F61" s="2"/>
      <c r="G61" s="140"/>
      <c r="AA61" s="68" t="str">
        <f t="shared" si="2"/>
        <v/>
      </c>
      <c r="AB61">
        <f t="shared" si="3"/>
        <v>1</v>
      </c>
    </row>
    <row r="62" spans="1:28" x14ac:dyDescent="0.2">
      <c r="F62" s="2"/>
      <c r="G62" s="140"/>
      <c r="AA62" s="68" t="str">
        <f t="shared" si="2"/>
        <v/>
      </c>
      <c r="AB62">
        <f t="shared" si="3"/>
        <v>1</v>
      </c>
    </row>
    <row r="63" spans="1:28" x14ac:dyDescent="0.2">
      <c r="F63" s="2"/>
      <c r="G63" s="140"/>
      <c r="AA63" s="68" t="str">
        <f t="shared" si="2"/>
        <v/>
      </c>
      <c r="AB63">
        <f t="shared" si="3"/>
        <v>1</v>
      </c>
    </row>
    <row r="64" spans="1:28" x14ac:dyDescent="0.2">
      <c r="F64" s="2"/>
      <c r="G64" s="140"/>
      <c r="AA64" s="68" t="str">
        <f t="shared" si="2"/>
        <v/>
      </c>
      <c r="AB64">
        <f t="shared" si="3"/>
        <v>1</v>
      </c>
    </row>
    <row r="65" spans="6:28" x14ac:dyDescent="0.2">
      <c r="F65" s="2"/>
      <c r="G65" s="140"/>
      <c r="AA65" s="68" t="str">
        <f t="shared" si="2"/>
        <v/>
      </c>
      <c r="AB65">
        <f t="shared" si="3"/>
        <v>1</v>
      </c>
    </row>
    <row r="66" spans="6:28" x14ac:dyDescent="0.2">
      <c r="F66" s="2"/>
      <c r="G66" s="140"/>
      <c r="AA66" s="68" t="str">
        <f t="shared" si="2"/>
        <v/>
      </c>
      <c r="AB66">
        <f t="shared" si="3"/>
        <v>1</v>
      </c>
    </row>
    <row r="67" spans="6:28" x14ac:dyDescent="0.2">
      <c r="F67" s="2"/>
      <c r="G67" s="140"/>
      <c r="AA67" s="68" t="str">
        <f t="shared" ref="AA67:AA98" si="4">IFERROR(R67/S67,"")</f>
        <v/>
      </c>
      <c r="AB67">
        <f t="shared" ref="AB67:AB98" si="5">IFERROR(IF(AA67&gt;Q67,0,1),"")</f>
        <v>1</v>
      </c>
    </row>
    <row r="68" spans="6:28" x14ac:dyDescent="0.2">
      <c r="F68" s="2"/>
      <c r="G68" s="140"/>
      <c r="AA68" s="68" t="str">
        <f t="shared" si="4"/>
        <v/>
      </c>
      <c r="AB68">
        <f t="shared" si="5"/>
        <v>1</v>
      </c>
    </row>
    <row r="69" spans="6:28" x14ac:dyDescent="0.2">
      <c r="F69" s="2"/>
      <c r="G69" s="140"/>
      <c r="AA69" s="68" t="str">
        <f t="shared" si="4"/>
        <v/>
      </c>
    </row>
    <row r="70" spans="6:28" x14ac:dyDescent="0.2">
      <c r="F70" s="2"/>
      <c r="G70" s="140"/>
      <c r="AA70" s="68" t="str">
        <f t="shared" si="4"/>
        <v/>
      </c>
    </row>
    <row r="71" spans="6:28" x14ac:dyDescent="0.2">
      <c r="F71" s="2"/>
      <c r="G71" s="140"/>
      <c r="AA71" s="68" t="str">
        <f t="shared" si="4"/>
        <v/>
      </c>
    </row>
    <row r="72" spans="6:28" x14ac:dyDescent="0.2">
      <c r="F72" s="2"/>
      <c r="G72" s="140"/>
      <c r="AA72" s="68" t="str">
        <f t="shared" si="4"/>
        <v/>
      </c>
    </row>
    <row r="73" spans="6:28" x14ac:dyDescent="0.2">
      <c r="F73" s="2"/>
      <c r="G73" s="140"/>
      <c r="AA73" s="68" t="str">
        <f t="shared" si="4"/>
        <v/>
      </c>
    </row>
    <row r="74" spans="6:28" x14ac:dyDescent="0.2">
      <c r="F74" s="2"/>
      <c r="G74" s="140"/>
      <c r="AA74" s="68" t="str">
        <f t="shared" si="4"/>
        <v/>
      </c>
    </row>
    <row r="75" spans="6:28" x14ac:dyDescent="0.2">
      <c r="F75" s="2"/>
      <c r="G75" s="140"/>
      <c r="AA75" s="68" t="str">
        <f t="shared" si="4"/>
        <v/>
      </c>
    </row>
    <row r="76" spans="6:28" x14ac:dyDescent="0.2">
      <c r="F76" s="2"/>
      <c r="G76" s="140"/>
      <c r="AA76" s="68" t="str">
        <f t="shared" si="4"/>
        <v/>
      </c>
    </row>
    <row r="77" spans="6:28" x14ac:dyDescent="0.2">
      <c r="F77" s="2"/>
      <c r="G77" s="140"/>
      <c r="AA77" s="68" t="str">
        <f t="shared" si="4"/>
        <v/>
      </c>
    </row>
    <row r="78" spans="6:28" x14ac:dyDescent="0.2">
      <c r="F78" s="2"/>
      <c r="G78" s="140"/>
      <c r="AA78" s="68" t="str">
        <f t="shared" si="4"/>
        <v/>
      </c>
    </row>
    <row r="79" spans="6:28" x14ac:dyDescent="0.2">
      <c r="F79" s="2"/>
      <c r="G79" s="140"/>
      <c r="AA79" s="68" t="str">
        <f t="shared" si="4"/>
        <v/>
      </c>
    </row>
    <row r="80" spans="6:28" x14ac:dyDescent="0.2">
      <c r="F80" s="2"/>
      <c r="G80" s="140"/>
      <c r="AA80" s="68" t="str">
        <f t="shared" si="4"/>
        <v/>
      </c>
    </row>
    <row r="81" spans="6:27" x14ac:dyDescent="0.2">
      <c r="F81" s="2"/>
      <c r="G81" s="140"/>
      <c r="AA81" s="68" t="str">
        <f t="shared" si="4"/>
        <v/>
      </c>
    </row>
    <row r="82" spans="6:27" x14ac:dyDescent="0.2">
      <c r="F82" s="2"/>
      <c r="G82" s="140"/>
      <c r="AA82" s="68" t="str">
        <f t="shared" si="4"/>
        <v/>
      </c>
    </row>
    <row r="83" spans="6:27" x14ac:dyDescent="0.2">
      <c r="F83" s="2"/>
      <c r="G83" s="140"/>
      <c r="AA83" s="68" t="str">
        <f t="shared" si="4"/>
        <v/>
      </c>
    </row>
    <row r="84" spans="6:27" x14ac:dyDescent="0.2">
      <c r="F84" s="2"/>
      <c r="G84" s="140"/>
      <c r="AA84" s="68" t="str">
        <f t="shared" si="4"/>
        <v/>
      </c>
    </row>
    <row r="85" spans="6:27" x14ac:dyDescent="0.2">
      <c r="F85" s="2"/>
      <c r="G85" s="140"/>
      <c r="AA85" s="68" t="str">
        <f t="shared" si="4"/>
        <v/>
      </c>
    </row>
    <row r="86" spans="6:27" x14ac:dyDescent="0.2">
      <c r="F86" s="2"/>
      <c r="G86" s="140"/>
      <c r="AA86" s="68" t="str">
        <f t="shared" si="4"/>
        <v/>
      </c>
    </row>
    <row r="87" spans="6:27" x14ac:dyDescent="0.2">
      <c r="F87" s="2"/>
      <c r="G87" s="140"/>
      <c r="AA87" s="68" t="str">
        <f t="shared" si="4"/>
        <v/>
      </c>
    </row>
    <row r="88" spans="6:27" x14ac:dyDescent="0.2">
      <c r="F88" s="2"/>
      <c r="G88" s="140"/>
      <c r="AA88" s="68" t="str">
        <f t="shared" si="4"/>
        <v/>
      </c>
    </row>
    <row r="89" spans="6:27" x14ac:dyDescent="0.2">
      <c r="F89" s="2"/>
      <c r="G89" s="140"/>
      <c r="AA89" s="68" t="str">
        <f t="shared" si="4"/>
        <v/>
      </c>
    </row>
    <row r="90" spans="6:27" x14ac:dyDescent="0.2">
      <c r="F90" s="2"/>
      <c r="G90" s="140"/>
      <c r="AA90" s="68" t="str">
        <f t="shared" si="4"/>
        <v/>
      </c>
    </row>
    <row r="91" spans="6:27" x14ac:dyDescent="0.2">
      <c r="F91" s="2"/>
      <c r="G91" s="140"/>
      <c r="AA91" s="68" t="str">
        <f t="shared" si="4"/>
        <v/>
      </c>
    </row>
    <row r="92" spans="6:27" x14ac:dyDescent="0.2">
      <c r="F92" s="2"/>
      <c r="G92" s="140"/>
      <c r="AA92" s="68" t="str">
        <f t="shared" si="4"/>
        <v/>
      </c>
    </row>
    <row r="93" spans="6:27" x14ac:dyDescent="0.2">
      <c r="F93" s="2"/>
      <c r="G93" s="140"/>
      <c r="AA93" s="68" t="str">
        <f t="shared" si="4"/>
        <v/>
      </c>
    </row>
    <row r="94" spans="6:27" x14ac:dyDescent="0.2">
      <c r="F94" s="2"/>
      <c r="G94" s="140"/>
      <c r="AA94" s="68" t="str">
        <f t="shared" si="4"/>
        <v/>
      </c>
    </row>
    <row r="95" spans="6:27" x14ac:dyDescent="0.2">
      <c r="F95" s="2"/>
      <c r="G95" s="140"/>
      <c r="AA95" s="68" t="str">
        <f t="shared" si="4"/>
        <v/>
      </c>
    </row>
    <row r="96" spans="6:27" x14ac:dyDescent="0.2">
      <c r="F96" s="2"/>
      <c r="G96" s="140"/>
      <c r="AA96" s="68" t="str">
        <f t="shared" si="4"/>
        <v/>
      </c>
    </row>
    <row r="97" spans="6:27" x14ac:dyDescent="0.2">
      <c r="F97" s="2"/>
      <c r="G97" s="140"/>
      <c r="AA97" s="68" t="str">
        <f t="shared" si="4"/>
        <v/>
      </c>
    </row>
    <row r="98" spans="6:27" x14ac:dyDescent="0.2">
      <c r="F98" s="2"/>
      <c r="G98" s="140"/>
      <c r="AA98" s="68" t="str">
        <f t="shared" si="4"/>
        <v/>
      </c>
    </row>
    <row r="99" spans="6:27" x14ac:dyDescent="0.2">
      <c r="F99" s="2"/>
      <c r="G99" s="140"/>
      <c r="AA99" s="68" t="str">
        <f t="shared" ref="AA99:AA117" si="6">IFERROR(R99/S99,"")</f>
        <v/>
      </c>
    </row>
    <row r="100" spans="6:27" x14ac:dyDescent="0.2">
      <c r="F100" s="2"/>
      <c r="G100" s="140"/>
      <c r="AA100" s="68" t="str">
        <f t="shared" si="6"/>
        <v/>
      </c>
    </row>
    <row r="101" spans="6:27" x14ac:dyDescent="0.2">
      <c r="F101" s="2"/>
      <c r="G101" s="140"/>
      <c r="AA101" s="68" t="str">
        <f t="shared" si="6"/>
        <v/>
      </c>
    </row>
    <row r="102" spans="6:27" x14ac:dyDescent="0.2">
      <c r="F102" s="2"/>
      <c r="G102" s="140"/>
      <c r="AA102" s="68" t="str">
        <f t="shared" si="6"/>
        <v/>
      </c>
    </row>
    <row r="103" spans="6:27" x14ac:dyDescent="0.2">
      <c r="F103" s="2"/>
      <c r="G103" s="140"/>
      <c r="AA103" s="68" t="str">
        <f t="shared" si="6"/>
        <v/>
      </c>
    </row>
    <row r="104" spans="6:27" x14ac:dyDescent="0.2">
      <c r="F104" s="2"/>
      <c r="G104" s="140"/>
      <c r="AA104" s="68" t="str">
        <f t="shared" si="6"/>
        <v/>
      </c>
    </row>
    <row r="105" spans="6:27" x14ac:dyDescent="0.2">
      <c r="F105" s="2"/>
      <c r="G105" s="140"/>
      <c r="AA105" s="68" t="str">
        <f t="shared" si="6"/>
        <v/>
      </c>
    </row>
    <row r="106" spans="6:27" x14ac:dyDescent="0.2">
      <c r="F106" s="2"/>
      <c r="G106" s="140"/>
      <c r="AA106" s="68" t="str">
        <f t="shared" si="6"/>
        <v/>
      </c>
    </row>
    <row r="107" spans="6:27" x14ac:dyDescent="0.2">
      <c r="F107" s="2"/>
      <c r="G107" s="140"/>
      <c r="AA107" s="68" t="str">
        <f t="shared" si="6"/>
        <v/>
      </c>
    </row>
    <row r="108" spans="6:27" x14ac:dyDescent="0.2">
      <c r="F108" s="2"/>
      <c r="G108" s="140"/>
      <c r="AA108" s="68" t="str">
        <f t="shared" si="6"/>
        <v/>
      </c>
    </row>
    <row r="109" spans="6:27" x14ac:dyDescent="0.2">
      <c r="F109" s="2"/>
      <c r="G109" s="140"/>
      <c r="AA109" s="68" t="str">
        <f t="shared" si="6"/>
        <v/>
      </c>
    </row>
    <row r="110" spans="6:27" x14ac:dyDescent="0.2">
      <c r="F110" s="2"/>
      <c r="G110" s="140"/>
      <c r="AA110" s="68" t="str">
        <f t="shared" si="6"/>
        <v/>
      </c>
    </row>
    <row r="111" spans="6:27" x14ac:dyDescent="0.2">
      <c r="F111" s="2"/>
      <c r="G111" s="140"/>
      <c r="AA111" s="68" t="str">
        <f t="shared" si="6"/>
        <v/>
      </c>
    </row>
    <row r="112" spans="6:27" x14ac:dyDescent="0.2">
      <c r="F112" s="2"/>
      <c r="G112" s="140"/>
      <c r="AA112" s="68" t="str">
        <f t="shared" si="6"/>
        <v/>
      </c>
    </row>
    <row r="113" spans="6:27" x14ac:dyDescent="0.2">
      <c r="F113" s="2"/>
      <c r="G113" s="140"/>
      <c r="AA113" s="68" t="str">
        <f t="shared" si="6"/>
        <v/>
      </c>
    </row>
    <row r="114" spans="6:27" x14ac:dyDescent="0.2">
      <c r="F114" s="2"/>
      <c r="G114" s="140"/>
      <c r="AA114" s="68" t="str">
        <f t="shared" si="6"/>
        <v/>
      </c>
    </row>
    <row r="115" spans="6:27" x14ac:dyDescent="0.2">
      <c r="F115" s="2"/>
      <c r="G115" s="140"/>
      <c r="AA115" s="68" t="str">
        <f t="shared" si="6"/>
        <v/>
      </c>
    </row>
    <row r="116" spans="6:27" x14ac:dyDescent="0.2">
      <c r="F116" s="2"/>
      <c r="G116" s="140"/>
      <c r="AA116" s="68" t="str">
        <f t="shared" si="6"/>
        <v/>
      </c>
    </row>
    <row r="117" spans="6:27" x14ac:dyDescent="0.2">
      <c r="F117" s="2"/>
      <c r="G117" s="140"/>
      <c r="AA117" s="68" t="str">
        <f t="shared" si="6"/>
        <v/>
      </c>
    </row>
  </sheetData>
  <autoFilter ref="A2:AB2" xr:uid="{00000000-0009-0000-0000-000013000000}"/>
  <conditionalFormatting sqref="AA4:AA117">
    <cfRule type="cellIs" dxfId="128" priority="53" operator="greaterThan">
      <formula>$Q4</formula>
    </cfRule>
    <cfRule type="cellIs" dxfId="127" priority="54" stopIfTrue="1" operator="lessThan">
      <formula>$Q4</formula>
    </cfRule>
    <cfRule type="cellIs" dxfId="126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125" priority="21" stopIfTrue="1">
      <formula>F4=$K4</formula>
    </cfRule>
    <cfRule type="expression" dxfId="124" priority="22" stopIfTrue="1">
      <formula>F4&lt;$K4*0.95</formula>
    </cfRule>
    <cfRule type="expression" dxfId="123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122" priority="13" stopIfTrue="1">
      <formula>G4=$E4</formula>
    </cfRule>
    <cfRule type="expression" dxfId="121" priority="14" stopIfTrue="1">
      <formula>G4&gt;$E4*0.95</formula>
    </cfRule>
    <cfRule type="expression" dxfId="120" priority="15" stopIfTrue="1">
      <formula>G4&lt;$E4*1.05</formula>
    </cfRule>
  </conditionalFormatting>
  <conditionalFormatting sqref="AA3">
    <cfRule type="cellIs" dxfId="119" priority="9" operator="greaterThan">
      <formula>$Q3</formula>
    </cfRule>
    <cfRule type="cellIs" dxfId="118" priority="10" stopIfTrue="1" operator="lessThan">
      <formula>$Q3</formula>
    </cfRule>
    <cfRule type="cellIs" dxfId="117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116" priority="6" stopIfTrue="1">
      <formula>F3=$K3</formula>
    </cfRule>
    <cfRule type="expression" dxfId="115" priority="7" stopIfTrue="1">
      <formula>F3&lt;$K3*0.95</formula>
    </cfRule>
    <cfRule type="expression" dxfId="114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113" priority="2" stopIfTrue="1">
      <formula>G3=$E3</formula>
    </cfRule>
    <cfRule type="expression" dxfId="112" priority="3" stopIfTrue="1">
      <formula>G3&gt;$E3*0.95</formula>
    </cfRule>
    <cfRule type="expression" dxfId="111" priority="4" stopIfTrue="1">
      <formula>G3&lt;$E3*1.05</formula>
    </cfRule>
  </conditionalFormatting>
  <hyperlinks>
    <hyperlink ref="H1" location="dashboard!A1" display="العودة لشاشة العرض" xr:uid="{00000000-0004-0000-1300-000000000000}"/>
    <hyperlink ref="W1" location="index!A1" display="العودة للفهرس" xr:uid="{00000000-0004-0000-1300-000001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35" hidden="1" customWidth="1"/>
    <col min="2" max="2" width="6.875" style="235" bestFit="1" customWidth="1"/>
    <col min="3" max="3" width="19.25" style="235" hidden="1" customWidth="1"/>
    <col min="4" max="4" width="11.25" style="235" hidden="1" customWidth="1"/>
    <col min="5" max="5" width="11.375" style="235" hidden="1" customWidth="1"/>
    <col min="6" max="6" width="20.375" style="235" bestFit="1" customWidth="1"/>
    <col min="7" max="7" width="15.625" style="235" bestFit="1" customWidth="1"/>
    <col min="8" max="8" width="19" style="235" customWidth="1"/>
    <col min="9" max="9" width="17.625" style="235" bestFit="1" customWidth="1"/>
    <col min="10" max="10" width="21.375" style="235" bestFit="1" customWidth="1"/>
    <col min="11" max="11" width="23" style="235" bestFit="1" customWidth="1"/>
    <col min="12" max="12" width="18.875" style="235" customWidth="1"/>
    <col min="13" max="13" width="16.75" style="235" customWidth="1"/>
    <col min="14" max="14" width="20.625" style="235" bestFit="1" customWidth="1"/>
    <col min="15" max="15" width="20.375" style="235" bestFit="1" customWidth="1"/>
    <col min="16" max="16" width="20.75" style="235" bestFit="1" customWidth="1"/>
    <col min="17" max="17" width="25.25" style="235" bestFit="1" customWidth="1"/>
    <col min="18" max="18" width="16.375" style="235" customWidth="1"/>
    <col min="19" max="19" width="18.25" style="235" customWidth="1"/>
    <col min="20" max="20" width="18.625" style="235" bestFit="1" customWidth="1"/>
    <col min="21" max="21" width="15.375" style="155" bestFit="1" customWidth="1"/>
  </cols>
  <sheetData>
    <row r="1" spans="1:24" ht="15" customHeight="1" x14ac:dyDescent="0.2">
      <c r="A1" s="4"/>
      <c r="B1" s="47"/>
      <c r="C1" s="47"/>
      <c r="D1" s="47"/>
      <c r="E1" s="47"/>
      <c r="F1" s="48" t="s">
        <v>690</v>
      </c>
      <c r="G1" s="5"/>
      <c r="H1" s="5" t="s">
        <v>273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80</v>
      </c>
    </row>
    <row r="2" spans="1:24" ht="30" customHeight="1" x14ac:dyDescent="0.2">
      <c r="A2" s="4" t="s">
        <v>87</v>
      </c>
      <c r="B2" s="4" t="s">
        <v>395</v>
      </c>
      <c r="C2" t="s">
        <v>485</v>
      </c>
      <c r="D2" t="s">
        <v>486</v>
      </c>
      <c r="E2" t="s">
        <v>487</v>
      </c>
      <c r="F2" s="4" t="s">
        <v>405</v>
      </c>
      <c r="G2" s="4" t="s">
        <v>406</v>
      </c>
      <c r="H2" s="4" t="s">
        <v>407</v>
      </c>
      <c r="I2" s="4" t="s">
        <v>408</v>
      </c>
      <c r="J2" s="4" t="s">
        <v>409</v>
      </c>
      <c r="K2" s="4" t="s">
        <v>410</v>
      </c>
      <c r="L2" s="4" t="s">
        <v>411</v>
      </c>
      <c r="M2" s="4" t="s">
        <v>412</v>
      </c>
      <c r="N2" s="4" t="s">
        <v>413</v>
      </c>
      <c r="O2" s="4" t="s">
        <v>660</v>
      </c>
      <c r="P2" s="4" t="s">
        <v>415</v>
      </c>
      <c r="Q2" s="4" t="s">
        <v>674</v>
      </c>
      <c r="R2" s="4" t="s">
        <v>691</v>
      </c>
      <c r="S2" s="4" t="s">
        <v>692</v>
      </c>
      <c r="T2" s="4" t="s">
        <v>693</v>
      </c>
      <c r="U2" s="4" t="s">
        <v>422</v>
      </c>
    </row>
    <row r="3" spans="1:24" x14ac:dyDescent="0.2">
      <c r="A3">
        <v>2021</v>
      </c>
      <c r="B3">
        <v>1</v>
      </c>
      <c r="C3">
        <v>284.89999999999998</v>
      </c>
      <c r="D3">
        <v>83</v>
      </c>
      <c r="E3">
        <v>137</v>
      </c>
      <c r="F3">
        <v>2902</v>
      </c>
      <c r="G3">
        <v>1271</v>
      </c>
      <c r="H3">
        <v>2322</v>
      </c>
      <c r="I3">
        <v>177</v>
      </c>
      <c r="J3">
        <v>227</v>
      </c>
      <c r="K3">
        <v>3</v>
      </c>
      <c r="O3">
        <v>9880</v>
      </c>
      <c r="P3">
        <v>6844</v>
      </c>
      <c r="Q3">
        <v>601478</v>
      </c>
      <c r="R3">
        <v>488</v>
      </c>
      <c r="S3">
        <v>2</v>
      </c>
      <c r="T3">
        <v>49</v>
      </c>
      <c r="U3" s="6">
        <f t="shared" ref="U3:U34" si="0">IFERROR(P3/Q3,"")</f>
        <v>1.1378637290141951E-2</v>
      </c>
    </row>
    <row r="4" spans="1:24" x14ac:dyDescent="0.2">
      <c r="A4">
        <v>2021</v>
      </c>
      <c r="B4">
        <v>2</v>
      </c>
      <c r="C4">
        <v>261.89999999999998</v>
      </c>
      <c r="D4">
        <v>92</v>
      </c>
      <c r="E4">
        <v>130</v>
      </c>
      <c r="F4">
        <v>2368</v>
      </c>
      <c r="G4">
        <v>1130</v>
      </c>
      <c r="H4">
        <v>2287</v>
      </c>
      <c r="I4">
        <v>49</v>
      </c>
      <c r="J4">
        <v>167</v>
      </c>
      <c r="K4">
        <v>83</v>
      </c>
      <c r="M4">
        <v>29</v>
      </c>
      <c r="O4">
        <v>8077</v>
      </c>
      <c r="P4">
        <v>6079</v>
      </c>
      <c r="Q4">
        <v>516381</v>
      </c>
      <c r="R4">
        <v>396</v>
      </c>
      <c r="S4">
        <v>2</v>
      </c>
      <c r="T4">
        <v>49</v>
      </c>
      <c r="U4" s="6">
        <f t="shared" si="0"/>
        <v>1.1772315402774309E-2</v>
      </c>
    </row>
    <row r="5" spans="1:24" x14ac:dyDescent="0.2">
      <c r="A5">
        <v>2021</v>
      </c>
      <c r="B5">
        <v>3</v>
      </c>
      <c r="C5">
        <v>258</v>
      </c>
      <c r="D5">
        <v>110</v>
      </c>
      <c r="E5">
        <v>128</v>
      </c>
      <c r="F5">
        <v>3188</v>
      </c>
      <c r="G5">
        <v>1428</v>
      </c>
      <c r="H5">
        <v>2737</v>
      </c>
      <c r="I5">
        <v>24</v>
      </c>
      <c r="J5">
        <v>190</v>
      </c>
      <c r="K5">
        <v>21</v>
      </c>
      <c r="M5">
        <v>4</v>
      </c>
      <c r="O5">
        <v>10342</v>
      </c>
      <c r="P5">
        <v>7547</v>
      </c>
      <c r="Q5">
        <v>719696</v>
      </c>
      <c r="R5">
        <v>498</v>
      </c>
      <c r="S5">
        <v>2</v>
      </c>
      <c r="T5">
        <v>49</v>
      </c>
      <c r="U5" s="6">
        <f t="shared" si="0"/>
        <v>1.0486372023743359E-2</v>
      </c>
    </row>
    <row r="6" spans="1:24" x14ac:dyDescent="0.2">
      <c r="A6">
        <v>2021</v>
      </c>
      <c r="B6">
        <v>4</v>
      </c>
      <c r="C6">
        <v>273.89999999999998</v>
      </c>
      <c r="D6">
        <v>95</v>
      </c>
      <c r="E6">
        <v>126</v>
      </c>
      <c r="F6">
        <v>2517</v>
      </c>
      <c r="G6">
        <v>1422</v>
      </c>
      <c r="H6">
        <v>2086</v>
      </c>
      <c r="I6">
        <v>83</v>
      </c>
      <c r="J6">
        <v>123</v>
      </c>
      <c r="M6">
        <v>1</v>
      </c>
      <c r="O6">
        <v>8613</v>
      </c>
      <c r="P6">
        <v>6199</v>
      </c>
      <c r="Q6">
        <v>513515</v>
      </c>
      <c r="R6">
        <v>427</v>
      </c>
      <c r="S6">
        <v>2</v>
      </c>
      <c r="T6">
        <v>49</v>
      </c>
      <c r="U6" s="6">
        <f t="shared" si="0"/>
        <v>1.2071701897705032E-2</v>
      </c>
    </row>
    <row r="7" spans="1:24" x14ac:dyDescent="0.2">
      <c r="A7">
        <v>2021</v>
      </c>
      <c r="B7">
        <v>5</v>
      </c>
      <c r="C7">
        <v>302.8</v>
      </c>
      <c r="D7">
        <v>76</v>
      </c>
      <c r="E7">
        <v>139</v>
      </c>
      <c r="F7">
        <v>2442</v>
      </c>
      <c r="G7">
        <v>1233</v>
      </c>
      <c r="H7">
        <v>2120</v>
      </c>
      <c r="I7">
        <v>52</v>
      </c>
      <c r="J7">
        <v>91</v>
      </c>
      <c r="K7">
        <v>9</v>
      </c>
      <c r="O7">
        <v>9394</v>
      </c>
      <c r="P7">
        <v>5901</v>
      </c>
      <c r="Q7">
        <v>399111</v>
      </c>
      <c r="R7">
        <v>397</v>
      </c>
      <c r="S7">
        <v>2</v>
      </c>
      <c r="T7">
        <v>49</v>
      </c>
      <c r="U7" s="6">
        <f t="shared" si="0"/>
        <v>1.4785360463630418E-2</v>
      </c>
    </row>
    <row r="8" spans="1:24" x14ac:dyDescent="0.2">
      <c r="A8">
        <v>2021</v>
      </c>
      <c r="B8">
        <v>6</v>
      </c>
      <c r="C8">
        <v>269.60000000000002</v>
      </c>
      <c r="D8">
        <v>99</v>
      </c>
      <c r="E8">
        <v>141</v>
      </c>
      <c r="F8">
        <v>2518</v>
      </c>
      <c r="G8">
        <v>1365</v>
      </c>
      <c r="H8">
        <v>2134</v>
      </c>
      <c r="I8">
        <v>189</v>
      </c>
      <c r="J8">
        <v>98</v>
      </c>
      <c r="L8">
        <v>16</v>
      </c>
      <c r="M8">
        <v>30</v>
      </c>
      <c r="O8">
        <v>8436</v>
      </c>
      <c r="P8">
        <v>6364</v>
      </c>
      <c r="Q8">
        <v>614833</v>
      </c>
      <c r="R8">
        <v>450</v>
      </c>
      <c r="S8">
        <v>2</v>
      </c>
      <c r="T8">
        <v>49</v>
      </c>
      <c r="U8" s="6">
        <f t="shared" si="0"/>
        <v>1.0350778178790014E-2</v>
      </c>
    </row>
    <row r="9" spans="1:24" x14ac:dyDescent="0.2">
      <c r="A9">
        <v>2021</v>
      </c>
      <c r="B9">
        <v>7</v>
      </c>
      <c r="C9">
        <v>294.10000000000002</v>
      </c>
      <c r="D9">
        <v>75</v>
      </c>
      <c r="E9">
        <v>147</v>
      </c>
      <c r="F9">
        <v>1502</v>
      </c>
      <c r="G9">
        <v>1063</v>
      </c>
      <c r="H9">
        <v>1891</v>
      </c>
      <c r="I9">
        <v>222</v>
      </c>
      <c r="J9">
        <v>345</v>
      </c>
      <c r="L9">
        <v>4</v>
      </c>
      <c r="M9">
        <v>156</v>
      </c>
      <c r="O9">
        <v>7357</v>
      </c>
      <c r="P9">
        <v>5141</v>
      </c>
      <c r="Q9">
        <v>485613</v>
      </c>
      <c r="R9">
        <v>403</v>
      </c>
      <c r="S9">
        <v>2</v>
      </c>
      <c r="T9">
        <v>49</v>
      </c>
      <c r="U9" s="6">
        <f t="shared" si="0"/>
        <v>1.0586619386219067E-2</v>
      </c>
    </row>
    <row r="10" spans="1:24" x14ac:dyDescent="0.2">
      <c r="A10">
        <v>2021</v>
      </c>
      <c r="B10">
        <v>8</v>
      </c>
      <c r="C10">
        <v>292.10000000000002</v>
      </c>
      <c r="D10">
        <v>93</v>
      </c>
      <c r="E10">
        <v>131</v>
      </c>
      <c r="F10">
        <v>2183</v>
      </c>
      <c r="G10">
        <v>1810</v>
      </c>
      <c r="H10">
        <v>2318</v>
      </c>
      <c r="I10">
        <v>162</v>
      </c>
      <c r="J10">
        <v>120</v>
      </c>
      <c r="M10">
        <v>86</v>
      </c>
      <c r="O10">
        <v>9272</v>
      </c>
      <c r="P10">
        <v>6614</v>
      </c>
      <c r="Q10">
        <v>611020</v>
      </c>
      <c r="R10">
        <v>447</v>
      </c>
      <c r="S10">
        <v>2</v>
      </c>
      <c r="T10">
        <v>49</v>
      </c>
      <c r="U10" s="6">
        <f t="shared" si="0"/>
        <v>1.0824522928873032E-2</v>
      </c>
    </row>
    <row r="11" spans="1:24" x14ac:dyDescent="0.2">
      <c r="A11">
        <v>2021</v>
      </c>
      <c r="B11">
        <v>9</v>
      </c>
      <c r="C11">
        <v>323.10000000000002</v>
      </c>
      <c r="D11">
        <v>86</v>
      </c>
      <c r="E11">
        <v>132</v>
      </c>
      <c r="F11">
        <v>1810</v>
      </c>
      <c r="G11">
        <v>2276</v>
      </c>
      <c r="H11">
        <v>2316</v>
      </c>
      <c r="I11">
        <v>71</v>
      </c>
      <c r="J11">
        <v>174</v>
      </c>
      <c r="M11">
        <v>8</v>
      </c>
      <c r="O11">
        <v>9884</v>
      </c>
      <c r="P11">
        <v>6567</v>
      </c>
      <c r="Q11">
        <v>530245</v>
      </c>
      <c r="R11">
        <v>455</v>
      </c>
      <c r="S11">
        <v>2</v>
      </c>
      <c r="T11">
        <v>49</v>
      </c>
      <c r="U11" s="6">
        <f t="shared" si="0"/>
        <v>1.2384840969740404E-2</v>
      </c>
    </row>
    <row r="12" spans="1:24" x14ac:dyDescent="0.2">
      <c r="A12">
        <v>2021</v>
      </c>
      <c r="B12">
        <v>10</v>
      </c>
      <c r="C12">
        <v>267.2</v>
      </c>
      <c r="D12" s="50">
        <v>77</v>
      </c>
      <c r="E12">
        <v>134</v>
      </c>
      <c r="F12">
        <v>485</v>
      </c>
      <c r="G12">
        <v>645</v>
      </c>
      <c r="H12">
        <v>729</v>
      </c>
      <c r="I12">
        <v>131</v>
      </c>
      <c r="J12">
        <v>146</v>
      </c>
      <c r="M12">
        <v>1</v>
      </c>
      <c r="O12">
        <v>3314</v>
      </c>
      <c r="P12">
        <v>2087</v>
      </c>
      <c r="Q12">
        <v>183804</v>
      </c>
      <c r="R12">
        <v>165</v>
      </c>
      <c r="S12">
        <v>2</v>
      </c>
      <c r="T12">
        <v>49</v>
      </c>
      <c r="U12" s="6">
        <f t="shared" si="0"/>
        <v>1.1354486300624578E-2</v>
      </c>
    </row>
    <row r="13" spans="1:24" x14ac:dyDescent="0.2">
      <c r="D13" s="50"/>
      <c r="U13" s="6" t="str">
        <f t="shared" si="0"/>
        <v/>
      </c>
    </row>
    <row r="14" spans="1:24" x14ac:dyDescent="0.2">
      <c r="D14" s="50"/>
      <c r="U14" s="6" t="str">
        <f t="shared" si="0"/>
        <v/>
      </c>
    </row>
    <row r="15" spans="1:24" x14ac:dyDescent="0.2">
      <c r="D15" s="50"/>
      <c r="U15" s="6" t="str">
        <f t="shared" si="0"/>
        <v/>
      </c>
    </row>
    <row r="16" spans="1:24" x14ac:dyDescent="0.2">
      <c r="D16" s="50"/>
      <c r="U16" s="6" t="str">
        <f t="shared" si="0"/>
        <v/>
      </c>
    </row>
    <row r="17" spans="4:21" x14ac:dyDescent="0.2">
      <c r="D17" s="50"/>
      <c r="U17" s="6" t="str">
        <f t="shared" si="0"/>
        <v/>
      </c>
    </row>
    <row r="18" spans="4:21" x14ac:dyDescent="0.2">
      <c r="D18" s="50"/>
      <c r="U18" s="6" t="str">
        <f t="shared" si="0"/>
        <v/>
      </c>
    </row>
    <row r="19" spans="4:21" x14ac:dyDescent="0.2">
      <c r="D19" s="50"/>
      <c r="U19" s="6" t="str">
        <f t="shared" si="0"/>
        <v/>
      </c>
    </row>
    <row r="20" spans="4:21" x14ac:dyDescent="0.2">
      <c r="D20" s="50"/>
      <c r="U20" s="6" t="str">
        <f t="shared" si="0"/>
        <v/>
      </c>
    </row>
    <row r="21" spans="4:21" x14ac:dyDescent="0.2">
      <c r="D21" s="50"/>
      <c r="U21" s="6" t="str">
        <f t="shared" si="0"/>
        <v/>
      </c>
    </row>
    <row r="22" spans="4:21" x14ac:dyDescent="0.2">
      <c r="D22" s="50"/>
      <c r="U22" s="6" t="str">
        <f t="shared" si="0"/>
        <v/>
      </c>
    </row>
    <row r="23" spans="4:21" x14ac:dyDescent="0.2">
      <c r="D23" s="50"/>
      <c r="U23" s="6" t="str">
        <f t="shared" si="0"/>
        <v/>
      </c>
    </row>
    <row r="24" spans="4:21" x14ac:dyDescent="0.2">
      <c r="D24" s="50"/>
      <c r="U24" s="6" t="str">
        <f t="shared" si="0"/>
        <v/>
      </c>
    </row>
    <row r="25" spans="4:21" x14ac:dyDescent="0.2">
      <c r="D25" s="50"/>
      <c r="U25" s="6" t="str">
        <f t="shared" si="0"/>
        <v/>
      </c>
    </row>
    <row r="26" spans="4:21" x14ac:dyDescent="0.2">
      <c r="D26" s="50"/>
      <c r="U26" s="6" t="str">
        <f t="shared" si="0"/>
        <v/>
      </c>
    </row>
    <row r="27" spans="4:21" x14ac:dyDescent="0.2">
      <c r="D27" s="50"/>
      <c r="U27" s="6" t="str">
        <f t="shared" si="0"/>
        <v/>
      </c>
    </row>
    <row r="28" spans="4:21" x14ac:dyDescent="0.2">
      <c r="D28" s="50"/>
      <c r="U28" s="6" t="str">
        <f t="shared" si="0"/>
        <v/>
      </c>
    </row>
    <row r="29" spans="4:21" x14ac:dyDescent="0.2">
      <c r="D29" s="50"/>
      <c r="U29" s="6" t="str">
        <f t="shared" si="0"/>
        <v/>
      </c>
    </row>
    <row r="30" spans="4:21" x14ac:dyDescent="0.2">
      <c r="D30" s="50"/>
      <c r="U30" s="6" t="str">
        <f t="shared" si="0"/>
        <v/>
      </c>
    </row>
    <row r="31" spans="4:21" x14ac:dyDescent="0.2">
      <c r="D31" s="50"/>
      <c r="U31" s="6" t="str">
        <f t="shared" si="0"/>
        <v/>
      </c>
    </row>
    <row r="32" spans="4:21" x14ac:dyDescent="0.2">
      <c r="D32" s="50"/>
      <c r="U32" s="6" t="str">
        <f t="shared" si="0"/>
        <v/>
      </c>
    </row>
    <row r="33" spans="4:21" x14ac:dyDescent="0.2">
      <c r="D33" s="50"/>
      <c r="U33" s="6" t="str">
        <f t="shared" si="0"/>
        <v/>
      </c>
    </row>
    <row r="34" spans="4:21" x14ac:dyDescent="0.2">
      <c r="D34" s="50"/>
      <c r="U34" s="6" t="str">
        <f t="shared" si="0"/>
        <v/>
      </c>
    </row>
    <row r="35" spans="4:21" x14ac:dyDescent="0.2">
      <c r="D35" s="50"/>
      <c r="U35" s="6" t="str">
        <f t="shared" ref="U35:U67" si="1">IFERROR(P35/Q35,"")</f>
        <v/>
      </c>
    </row>
    <row r="36" spans="4:21" x14ac:dyDescent="0.2">
      <c r="D36" s="50"/>
      <c r="U36" s="6" t="str">
        <f t="shared" si="1"/>
        <v/>
      </c>
    </row>
    <row r="37" spans="4:21" x14ac:dyDescent="0.2">
      <c r="D37" s="50"/>
      <c r="U37" s="6" t="str">
        <f t="shared" si="1"/>
        <v/>
      </c>
    </row>
    <row r="38" spans="4:21" x14ac:dyDescent="0.2">
      <c r="D38" s="50"/>
      <c r="U38" s="6" t="str">
        <f t="shared" si="1"/>
        <v/>
      </c>
    </row>
    <row r="39" spans="4:21" x14ac:dyDescent="0.2">
      <c r="D39" s="50"/>
      <c r="U39" s="6" t="str">
        <f t="shared" si="1"/>
        <v/>
      </c>
    </row>
    <row r="40" spans="4:21" x14ac:dyDescent="0.2">
      <c r="D40" s="50"/>
      <c r="U40" s="6" t="str">
        <f t="shared" si="1"/>
        <v/>
      </c>
    </row>
    <row r="41" spans="4:21" x14ac:dyDescent="0.2">
      <c r="D41" s="50"/>
      <c r="U41" s="6" t="str">
        <f t="shared" si="1"/>
        <v/>
      </c>
    </row>
    <row r="42" spans="4:21" x14ac:dyDescent="0.2">
      <c r="U42" s="6" t="str">
        <f t="shared" si="1"/>
        <v/>
      </c>
    </row>
    <row r="43" spans="4:21" x14ac:dyDescent="0.2">
      <c r="U43" s="6" t="str">
        <f t="shared" si="1"/>
        <v/>
      </c>
    </row>
    <row r="44" spans="4:21" x14ac:dyDescent="0.2">
      <c r="U44" s="6" t="str">
        <f t="shared" si="1"/>
        <v/>
      </c>
    </row>
    <row r="45" spans="4:21" x14ac:dyDescent="0.2">
      <c r="U45" s="6" t="str">
        <f t="shared" si="1"/>
        <v/>
      </c>
    </row>
    <row r="46" spans="4:21" x14ac:dyDescent="0.2">
      <c r="U46" s="6" t="str">
        <f t="shared" si="1"/>
        <v/>
      </c>
    </row>
    <row r="47" spans="4:21" x14ac:dyDescent="0.2">
      <c r="U47" s="6" t="str">
        <f t="shared" si="1"/>
        <v/>
      </c>
    </row>
    <row r="48" spans="4:21" x14ac:dyDescent="0.2">
      <c r="U48" s="6" t="str">
        <f t="shared" si="1"/>
        <v/>
      </c>
    </row>
    <row r="49" spans="21:21" x14ac:dyDescent="0.2">
      <c r="U49" s="6" t="str">
        <f t="shared" si="1"/>
        <v/>
      </c>
    </row>
    <row r="50" spans="21:21" x14ac:dyDescent="0.2">
      <c r="U50" s="6" t="str">
        <f t="shared" si="1"/>
        <v/>
      </c>
    </row>
    <row r="51" spans="21:21" x14ac:dyDescent="0.2">
      <c r="U51" s="6" t="str">
        <f t="shared" si="1"/>
        <v/>
      </c>
    </row>
    <row r="52" spans="21:21" x14ac:dyDescent="0.2">
      <c r="U52" s="6" t="str">
        <f t="shared" si="1"/>
        <v/>
      </c>
    </row>
    <row r="53" spans="21:21" x14ac:dyDescent="0.2">
      <c r="U53" s="6" t="str">
        <f t="shared" si="1"/>
        <v/>
      </c>
    </row>
    <row r="54" spans="21:21" x14ac:dyDescent="0.2">
      <c r="U54" s="6" t="str">
        <f t="shared" si="1"/>
        <v/>
      </c>
    </row>
    <row r="55" spans="21:21" x14ac:dyDescent="0.2">
      <c r="U55" s="6" t="str">
        <f t="shared" si="1"/>
        <v/>
      </c>
    </row>
    <row r="56" spans="21:21" x14ac:dyDescent="0.2">
      <c r="U56" s="6" t="str">
        <f t="shared" si="1"/>
        <v/>
      </c>
    </row>
    <row r="57" spans="21:21" x14ac:dyDescent="0.2">
      <c r="U57" s="6" t="str">
        <f t="shared" si="1"/>
        <v/>
      </c>
    </row>
    <row r="58" spans="21:21" x14ac:dyDescent="0.2">
      <c r="U58" s="6" t="str">
        <f t="shared" si="1"/>
        <v/>
      </c>
    </row>
    <row r="59" spans="21:21" x14ac:dyDescent="0.2">
      <c r="U59" s="6" t="str">
        <f t="shared" si="1"/>
        <v/>
      </c>
    </row>
    <row r="60" spans="21:21" x14ac:dyDescent="0.2">
      <c r="U60" s="6" t="str">
        <f t="shared" si="1"/>
        <v/>
      </c>
    </row>
    <row r="61" spans="21:21" x14ac:dyDescent="0.2">
      <c r="U61" s="6" t="str">
        <f t="shared" si="1"/>
        <v/>
      </c>
    </row>
    <row r="62" spans="21:21" x14ac:dyDescent="0.2">
      <c r="U62" s="6" t="str">
        <f t="shared" si="1"/>
        <v/>
      </c>
    </row>
    <row r="63" spans="21:21" x14ac:dyDescent="0.2">
      <c r="U63" s="6" t="str">
        <f t="shared" si="1"/>
        <v/>
      </c>
    </row>
    <row r="64" spans="21:21" x14ac:dyDescent="0.2">
      <c r="U64" s="6" t="str">
        <f t="shared" si="1"/>
        <v/>
      </c>
    </row>
    <row r="65" spans="21:21" x14ac:dyDescent="0.2">
      <c r="U65" s="6" t="str">
        <f t="shared" si="1"/>
        <v/>
      </c>
    </row>
    <row r="66" spans="21:21" x14ac:dyDescent="0.2">
      <c r="U66" s="6" t="str">
        <f t="shared" si="1"/>
        <v/>
      </c>
    </row>
    <row r="67" spans="21:21" x14ac:dyDescent="0.2">
      <c r="U67" s="6" t="str">
        <f t="shared" si="1"/>
        <v/>
      </c>
    </row>
  </sheetData>
  <autoFilter ref="A2:X2" xr:uid="{00000000-0009-0000-0000-000014000000}"/>
  <hyperlinks>
    <hyperlink ref="X1" location="index!A1" display="العودة للفهرس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42" customWidth="1"/>
    <col min="2" max="2" width="8.25" style="242" customWidth="1"/>
    <col min="3" max="3" width="16.375" style="242" customWidth="1"/>
    <col min="4" max="6" width="12.125" style="242" customWidth="1"/>
    <col min="7" max="15" width="12.125" style="242" hidden="1" customWidth="1"/>
    <col min="16" max="16" width="12.125" style="282" customWidth="1"/>
    <col min="17" max="18" width="12.125" style="242" customWidth="1"/>
    <col min="23" max="24" width="12.125" style="242" customWidth="1"/>
    <col min="25" max="25" width="12.125" style="151" customWidth="1"/>
    <col min="26" max="26" width="12.125" style="282" customWidth="1"/>
    <col min="27" max="27" width="9.125" style="235" hidden="1" customWidth="1"/>
  </cols>
  <sheetData>
    <row r="1" spans="1:27" x14ac:dyDescent="0.2">
      <c r="D1" s="242" t="s">
        <v>663</v>
      </c>
      <c r="E1" s="254" t="s">
        <v>273</v>
      </c>
      <c r="F1" s="254" t="s">
        <v>273</v>
      </c>
      <c r="P1" s="15">
        <f>$A$3</f>
        <v>2021</v>
      </c>
      <c r="R1" s="254" t="s">
        <v>694</v>
      </c>
      <c r="W1" s="66" t="s">
        <v>80</v>
      </c>
      <c r="X1" s="66"/>
    </row>
    <row r="2" spans="1:27" s="3" customFormat="1" ht="43.5" customHeight="1" x14ac:dyDescent="0.2">
      <c r="A2" s="4" t="s">
        <v>394</v>
      </c>
      <c r="B2" s="4" t="s">
        <v>276</v>
      </c>
      <c r="C2" s="4" t="s">
        <v>463</v>
      </c>
      <c r="D2" s="4" t="s">
        <v>664</v>
      </c>
      <c r="E2" s="4" t="s">
        <v>403</v>
      </c>
      <c r="F2" s="4" t="s">
        <v>404</v>
      </c>
      <c r="G2" s="4" t="s">
        <v>405</v>
      </c>
      <c r="H2" s="4" t="s">
        <v>406</v>
      </c>
      <c r="I2" s="4" t="s">
        <v>407</v>
      </c>
      <c r="J2" s="4" t="s">
        <v>408</v>
      </c>
      <c r="K2" s="4" t="s">
        <v>409</v>
      </c>
      <c r="L2" s="4" t="s">
        <v>410</v>
      </c>
      <c r="M2" s="4" t="s">
        <v>411</v>
      </c>
      <c r="N2" s="4" t="s">
        <v>412</v>
      </c>
      <c r="O2" s="4" t="s">
        <v>413</v>
      </c>
      <c r="P2" s="17" t="s">
        <v>481</v>
      </c>
      <c r="Q2" s="4" t="s">
        <v>415</v>
      </c>
      <c r="R2" s="4" t="s">
        <v>674</v>
      </c>
      <c r="S2" s="4" t="s">
        <v>296</v>
      </c>
      <c r="T2" s="4" t="s">
        <v>297</v>
      </c>
      <c r="U2" s="4" t="s">
        <v>298</v>
      </c>
      <c r="V2" s="4" t="s">
        <v>299</v>
      </c>
      <c r="W2" s="4" t="s">
        <v>417</v>
      </c>
      <c r="X2" s="4" t="s">
        <v>418</v>
      </c>
      <c r="Y2" s="4" t="s">
        <v>675</v>
      </c>
      <c r="Z2" s="283" t="s">
        <v>482</v>
      </c>
      <c r="AA2" s="3" t="s">
        <v>423</v>
      </c>
    </row>
    <row r="3" spans="1:27" x14ac:dyDescent="0.2">
      <c r="A3">
        <v>2021</v>
      </c>
      <c r="B3">
        <v>1</v>
      </c>
      <c r="C3" t="s">
        <v>695</v>
      </c>
      <c r="D3">
        <v>100</v>
      </c>
      <c r="E3" s="140">
        <v>107</v>
      </c>
      <c r="F3" s="140">
        <v>102</v>
      </c>
      <c r="G3">
        <v>316</v>
      </c>
      <c r="H3">
        <v>110</v>
      </c>
      <c r="I3">
        <v>223</v>
      </c>
      <c r="J3">
        <v>15</v>
      </c>
      <c r="K3">
        <v>18</v>
      </c>
      <c r="N3">
        <v>9</v>
      </c>
      <c r="P3">
        <v>1.4999999999999999E-2</v>
      </c>
      <c r="Q3">
        <v>741</v>
      </c>
      <c r="R3">
        <v>102497</v>
      </c>
      <c r="S3">
        <v>32.4</v>
      </c>
      <c r="T3">
        <v>4178.7</v>
      </c>
      <c r="U3">
        <v>43.1</v>
      </c>
      <c r="V3">
        <v>5593.1</v>
      </c>
      <c r="W3">
        <v>7</v>
      </c>
      <c r="X3">
        <v>6.9</v>
      </c>
      <c r="Y3">
        <v>0.78</v>
      </c>
      <c r="Z3" s="68">
        <f t="shared" ref="Z3:Z34" si="0">IFERROR(Q3/R3,"")</f>
        <v>7.2294798872162115E-3</v>
      </c>
      <c r="AA3">
        <f t="shared" ref="AA3:AA34" si="1">IFERROR(IF(Z3&gt;P3,0,1),"")</f>
        <v>1</v>
      </c>
    </row>
    <row r="4" spans="1:27" x14ac:dyDescent="0.2">
      <c r="A4">
        <v>2021</v>
      </c>
      <c r="B4">
        <v>10</v>
      </c>
      <c r="C4" t="s">
        <v>590</v>
      </c>
      <c r="D4">
        <v>99</v>
      </c>
      <c r="E4" s="140">
        <v>136</v>
      </c>
      <c r="F4" s="140">
        <v>107</v>
      </c>
      <c r="G4">
        <v>192</v>
      </c>
      <c r="H4">
        <v>117</v>
      </c>
      <c r="I4">
        <v>180</v>
      </c>
      <c r="K4">
        <v>5</v>
      </c>
      <c r="M4">
        <v>1</v>
      </c>
      <c r="P4">
        <v>1.4999999999999999E-2</v>
      </c>
      <c r="Q4">
        <v>546</v>
      </c>
      <c r="R4">
        <v>77348</v>
      </c>
      <c r="S4">
        <v>16</v>
      </c>
      <c r="T4">
        <v>2130</v>
      </c>
      <c r="U4">
        <v>20.399999999999999</v>
      </c>
      <c r="V4">
        <v>2538.6</v>
      </c>
      <c r="W4">
        <v>8</v>
      </c>
      <c r="X4">
        <v>4</v>
      </c>
      <c r="Y4">
        <v>0.61</v>
      </c>
      <c r="Z4" s="68">
        <f t="shared" si="0"/>
        <v>7.0590060505766146E-3</v>
      </c>
      <c r="AA4">
        <f t="shared" si="1"/>
        <v>1</v>
      </c>
    </row>
    <row r="5" spans="1:27" x14ac:dyDescent="0.2">
      <c r="A5">
        <v>2021</v>
      </c>
      <c r="B5">
        <v>18</v>
      </c>
      <c r="C5" t="s">
        <v>676</v>
      </c>
      <c r="D5">
        <v>107</v>
      </c>
      <c r="E5" s="140">
        <v>67</v>
      </c>
      <c r="F5" s="140">
        <v>108</v>
      </c>
      <c r="G5">
        <v>370</v>
      </c>
      <c r="H5">
        <v>209</v>
      </c>
      <c r="I5">
        <v>347</v>
      </c>
      <c r="J5">
        <v>23</v>
      </c>
      <c r="K5">
        <v>12</v>
      </c>
      <c r="L5">
        <v>25</v>
      </c>
      <c r="N5">
        <v>2</v>
      </c>
      <c r="P5">
        <v>1.4999999999999999E-2</v>
      </c>
      <c r="Q5">
        <v>1096</v>
      </c>
      <c r="R5">
        <v>109979</v>
      </c>
      <c r="S5">
        <v>68.7</v>
      </c>
      <c r="T5">
        <v>6547.7</v>
      </c>
      <c r="U5">
        <v>84.7</v>
      </c>
      <c r="V5">
        <v>7742.9</v>
      </c>
      <c r="W5">
        <v>10</v>
      </c>
      <c r="X5">
        <v>16.3</v>
      </c>
      <c r="Y5">
        <v>1.1200000000000001</v>
      </c>
      <c r="Z5" s="68">
        <f t="shared" si="0"/>
        <v>9.9655388756035249E-3</v>
      </c>
      <c r="AA5">
        <f t="shared" si="1"/>
        <v>1</v>
      </c>
    </row>
    <row r="6" spans="1:27" x14ac:dyDescent="0.2">
      <c r="A6">
        <v>2021</v>
      </c>
      <c r="B6">
        <v>29</v>
      </c>
      <c r="C6" t="s">
        <v>677</v>
      </c>
      <c r="D6">
        <v>120</v>
      </c>
      <c r="E6" s="140">
        <v>62</v>
      </c>
      <c r="F6" s="140">
        <v>118</v>
      </c>
      <c r="G6">
        <v>292</v>
      </c>
      <c r="H6">
        <v>200</v>
      </c>
      <c r="I6">
        <v>287</v>
      </c>
      <c r="J6">
        <v>22</v>
      </c>
      <c r="K6">
        <v>22</v>
      </c>
      <c r="N6">
        <v>2</v>
      </c>
      <c r="P6">
        <v>1.4999999999999999E-2</v>
      </c>
      <c r="Q6">
        <v>825</v>
      </c>
      <c r="R6">
        <v>47175</v>
      </c>
      <c r="S6">
        <v>24.1</v>
      </c>
      <c r="T6">
        <v>1374.6</v>
      </c>
      <c r="U6">
        <v>10.1</v>
      </c>
      <c r="V6">
        <v>601.70000000000005</v>
      </c>
      <c r="W6">
        <v>9</v>
      </c>
      <c r="X6">
        <v>13.3</v>
      </c>
      <c r="Y6">
        <v>0.63</v>
      </c>
      <c r="Z6" s="68">
        <f t="shared" si="0"/>
        <v>1.7488076311605722E-2</v>
      </c>
      <c r="AA6">
        <f t="shared" si="1"/>
        <v>0</v>
      </c>
    </row>
    <row r="7" spans="1:27" x14ac:dyDescent="0.2">
      <c r="A7">
        <v>2021</v>
      </c>
      <c r="B7">
        <v>32</v>
      </c>
      <c r="C7" t="s">
        <v>591</v>
      </c>
      <c r="D7">
        <v>97</v>
      </c>
      <c r="E7" s="140">
        <v>69</v>
      </c>
      <c r="F7" s="140">
        <v>106</v>
      </c>
      <c r="G7">
        <v>401</v>
      </c>
      <c r="H7">
        <v>182</v>
      </c>
      <c r="I7">
        <v>274</v>
      </c>
      <c r="J7">
        <v>13</v>
      </c>
      <c r="K7">
        <v>21</v>
      </c>
      <c r="M7">
        <v>4</v>
      </c>
      <c r="P7">
        <v>1.4999999999999999E-2</v>
      </c>
      <c r="Q7">
        <v>961</v>
      </c>
      <c r="R7">
        <v>69831</v>
      </c>
      <c r="S7">
        <v>50.5</v>
      </c>
      <c r="T7">
        <v>3381.2</v>
      </c>
      <c r="U7">
        <v>59.3</v>
      </c>
      <c r="V7">
        <v>3829.1</v>
      </c>
      <c r="W7">
        <v>8</v>
      </c>
      <c r="X7">
        <v>14</v>
      </c>
      <c r="Y7">
        <v>0.56000000000000005</v>
      </c>
      <c r="Z7" s="68">
        <f t="shared" si="0"/>
        <v>1.3761796336870444E-2</v>
      </c>
      <c r="AA7">
        <f t="shared" si="1"/>
        <v>1</v>
      </c>
    </row>
    <row r="8" spans="1:27" x14ac:dyDescent="0.2">
      <c r="A8">
        <v>2021</v>
      </c>
      <c r="B8">
        <v>34</v>
      </c>
      <c r="C8" t="s">
        <v>696</v>
      </c>
      <c r="D8">
        <v>103</v>
      </c>
      <c r="E8" s="140">
        <v>137</v>
      </c>
      <c r="F8" s="140">
        <v>106</v>
      </c>
      <c r="G8">
        <v>229</v>
      </c>
      <c r="H8">
        <v>157</v>
      </c>
      <c r="I8">
        <v>221</v>
      </c>
      <c r="J8">
        <v>17</v>
      </c>
      <c r="K8">
        <v>19</v>
      </c>
      <c r="N8">
        <v>6</v>
      </c>
      <c r="P8">
        <v>1.4999999999999999E-2</v>
      </c>
      <c r="Q8">
        <v>674</v>
      </c>
      <c r="R8">
        <v>97889</v>
      </c>
      <c r="S8">
        <v>414.5</v>
      </c>
      <c r="T8">
        <v>56178.8</v>
      </c>
      <c r="U8">
        <v>704.3</v>
      </c>
      <c r="V8">
        <v>94969.8</v>
      </c>
      <c r="W8">
        <v>9</v>
      </c>
      <c r="X8">
        <v>4.9000000000000004</v>
      </c>
      <c r="Y8">
        <v>0.64</v>
      </c>
      <c r="Z8" s="68">
        <f t="shared" si="0"/>
        <v>6.8853497328606895E-3</v>
      </c>
      <c r="AA8">
        <f t="shared" si="1"/>
        <v>1</v>
      </c>
    </row>
    <row r="9" spans="1:27" x14ac:dyDescent="0.2">
      <c r="A9">
        <v>2021</v>
      </c>
      <c r="B9">
        <v>47</v>
      </c>
      <c r="C9" t="s">
        <v>678</v>
      </c>
      <c r="D9">
        <v>115</v>
      </c>
      <c r="E9" s="140">
        <v>67</v>
      </c>
      <c r="F9" s="140">
        <v>109</v>
      </c>
      <c r="G9">
        <v>351</v>
      </c>
      <c r="H9">
        <v>196</v>
      </c>
      <c r="I9">
        <v>340</v>
      </c>
      <c r="J9">
        <v>26</v>
      </c>
      <c r="K9">
        <v>23</v>
      </c>
      <c r="L9">
        <v>20</v>
      </c>
      <c r="N9">
        <v>4</v>
      </c>
      <c r="P9">
        <v>1.4999999999999999E-2</v>
      </c>
      <c r="Q9">
        <v>960</v>
      </c>
      <c r="R9">
        <v>54768</v>
      </c>
      <c r="S9">
        <v>3.5</v>
      </c>
      <c r="T9">
        <v>195.5</v>
      </c>
      <c r="U9">
        <v>3.4</v>
      </c>
      <c r="V9">
        <v>95.7</v>
      </c>
      <c r="W9">
        <v>10</v>
      </c>
      <c r="X9">
        <v>14.4</v>
      </c>
      <c r="Y9">
        <v>0.56999999999999995</v>
      </c>
      <c r="Z9" s="68">
        <f t="shared" si="0"/>
        <v>1.7528483786152498E-2</v>
      </c>
      <c r="AA9">
        <f t="shared" si="1"/>
        <v>0</v>
      </c>
    </row>
    <row r="10" spans="1:27" x14ac:dyDescent="0.2">
      <c r="A10">
        <v>2021</v>
      </c>
      <c r="B10">
        <v>124</v>
      </c>
      <c r="C10" t="s">
        <v>697</v>
      </c>
      <c r="D10">
        <v>120</v>
      </c>
      <c r="E10" s="140">
        <v>66</v>
      </c>
      <c r="F10" s="140">
        <v>110</v>
      </c>
      <c r="G10">
        <v>9</v>
      </c>
      <c r="H10">
        <v>10</v>
      </c>
      <c r="I10">
        <v>9</v>
      </c>
      <c r="P10">
        <v>1.4999999999999999E-2</v>
      </c>
      <c r="Q10">
        <v>30</v>
      </c>
      <c r="R10">
        <v>5055</v>
      </c>
      <c r="S10">
        <v>1.2</v>
      </c>
      <c r="T10">
        <v>179.9</v>
      </c>
      <c r="U10">
        <v>1.4</v>
      </c>
      <c r="V10">
        <v>201.5</v>
      </c>
      <c r="W10">
        <v>1</v>
      </c>
      <c r="X10">
        <v>0.5</v>
      </c>
      <c r="Y10">
        <v>0.96</v>
      </c>
      <c r="Z10" s="68">
        <f t="shared" si="0"/>
        <v>5.9347181008902079E-3</v>
      </c>
      <c r="AA10">
        <f t="shared" si="1"/>
        <v>1</v>
      </c>
    </row>
    <row r="11" spans="1:27" x14ac:dyDescent="0.2">
      <c r="A11">
        <v>2021</v>
      </c>
      <c r="B11">
        <v>125</v>
      </c>
      <c r="C11" t="s">
        <v>698</v>
      </c>
      <c r="D11">
        <v>120</v>
      </c>
      <c r="E11" s="140">
        <v>122</v>
      </c>
      <c r="F11" s="140">
        <v>120</v>
      </c>
      <c r="G11">
        <v>7</v>
      </c>
      <c r="H11">
        <v>7</v>
      </c>
      <c r="I11">
        <v>6</v>
      </c>
      <c r="J11">
        <v>1</v>
      </c>
      <c r="P11">
        <v>1.4999999999999999E-2</v>
      </c>
      <c r="Q11">
        <v>20</v>
      </c>
      <c r="R11">
        <v>7144</v>
      </c>
      <c r="S11">
        <v>0.6</v>
      </c>
      <c r="T11">
        <v>207.7</v>
      </c>
      <c r="U11">
        <v>0.8</v>
      </c>
      <c r="V11">
        <v>258.3</v>
      </c>
      <c r="W11">
        <v>1</v>
      </c>
      <c r="X11">
        <v>0.2</v>
      </c>
      <c r="Y11">
        <v>0.54</v>
      </c>
      <c r="Z11" s="68">
        <f t="shared" si="0"/>
        <v>2.7995520716685329E-3</v>
      </c>
      <c r="AA11">
        <f t="shared" si="1"/>
        <v>1</v>
      </c>
    </row>
    <row r="12" spans="1:27" x14ac:dyDescent="0.2">
      <c r="A12">
        <v>2021</v>
      </c>
      <c r="B12">
        <v>135</v>
      </c>
      <c r="C12" t="s">
        <v>149</v>
      </c>
      <c r="D12" s="50">
        <v>95</v>
      </c>
      <c r="E12" s="140">
        <v>148</v>
      </c>
      <c r="F12" s="140">
        <v>98</v>
      </c>
      <c r="G12">
        <v>66</v>
      </c>
      <c r="H12">
        <v>32</v>
      </c>
      <c r="I12">
        <v>67</v>
      </c>
      <c r="J12">
        <v>5</v>
      </c>
      <c r="K12">
        <v>22</v>
      </c>
      <c r="N12">
        <v>2</v>
      </c>
      <c r="P12">
        <v>1.4999999999999999E-2</v>
      </c>
      <c r="Q12">
        <v>189</v>
      </c>
      <c r="R12">
        <v>39855</v>
      </c>
      <c r="S12">
        <v>10.6</v>
      </c>
      <c r="T12">
        <v>2228</v>
      </c>
      <c r="U12">
        <v>3.3</v>
      </c>
      <c r="V12">
        <v>726.8</v>
      </c>
      <c r="W12">
        <v>8</v>
      </c>
      <c r="X12">
        <v>1.3</v>
      </c>
      <c r="Y12">
        <v>0.54</v>
      </c>
      <c r="Z12" s="68">
        <f t="shared" si="0"/>
        <v>4.7421904403462554E-3</v>
      </c>
      <c r="AA12">
        <f t="shared" si="1"/>
        <v>1</v>
      </c>
    </row>
    <row r="13" spans="1:27" x14ac:dyDescent="0.2">
      <c r="A13">
        <v>2021</v>
      </c>
      <c r="B13">
        <v>137</v>
      </c>
      <c r="C13" t="s">
        <v>210</v>
      </c>
      <c r="D13" s="50">
        <v>116</v>
      </c>
      <c r="E13" s="140">
        <v>79</v>
      </c>
      <c r="F13" s="140">
        <v>138</v>
      </c>
      <c r="G13">
        <v>918</v>
      </c>
      <c r="H13">
        <v>436</v>
      </c>
      <c r="I13">
        <v>790</v>
      </c>
      <c r="J13">
        <v>50</v>
      </c>
      <c r="K13">
        <v>132</v>
      </c>
      <c r="N13">
        <v>14</v>
      </c>
      <c r="P13">
        <v>1.4999999999999999E-2</v>
      </c>
      <c r="Q13">
        <v>2240</v>
      </c>
      <c r="R13">
        <v>223036</v>
      </c>
      <c r="S13">
        <v>38</v>
      </c>
      <c r="T13">
        <v>3863.2</v>
      </c>
      <c r="U13">
        <v>12.4</v>
      </c>
      <c r="V13">
        <v>1255</v>
      </c>
      <c r="W13">
        <v>10</v>
      </c>
      <c r="X13">
        <v>28.4</v>
      </c>
      <c r="Y13">
        <v>0.52</v>
      </c>
      <c r="Z13" s="68">
        <f t="shared" si="0"/>
        <v>1.0043221722053838E-2</v>
      </c>
      <c r="AA13">
        <f t="shared" si="1"/>
        <v>1</v>
      </c>
    </row>
    <row r="14" spans="1:27" x14ac:dyDescent="0.2">
      <c r="A14">
        <v>2021</v>
      </c>
      <c r="B14">
        <v>138</v>
      </c>
      <c r="C14" t="s">
        <v>592</v>
      </c>
      <c r="D14" s="50">
        <v>120</v>
      </c>
      <c r="E14" s="140">
        <v>84</v>
      </c>
      <c r="F14" s="140">
        <v>130</v>
      </c>
      <c r="G14">
        <v>132</v>
      </c>
      <c r="H14">
        <v>44</v>
      </c>
      <c r="I14">
        <v>118</v>
      </c>
      <c r="K14">
        <v>6</v>
      </c>
      <c r="P14">
        <v>1.4999999999999999E-2</v>
      </c>
      <c r="Q14">
        <v>296</v>
      </c>
      <c r="R14">
        <v>30146</v>
      </c>
      <c r="S14">
        <v>0.6</v>
      </c>
      <c r="T14">
        <v>54.5</v>
      </c>
      <c r="U14">
        <v>0.4</v>
      </c>
      <c r="V14">
        <v>44.3</v>
      </c>
      <c r="W14">
        <v>2</v>
      </c>
      <c r="X14">
        <v>3.5</v>
      </c>
      <c r="Y14">
        <v>0.5</v>
      </c>
      <c r="Z14" s="68">
        <f t="shared" si="0"/>
        <v>9.8188814436409467E-3</v>
      </c>
      <c r="AA14">
        <f t="shared" si="1"/>
        <v>1</v>
      </c>
    </row>
    <row r="15" spans="1:27" x14ac:dyDescent="0.2">
      <c r="A15">
        <v>2021</v>
      </c>
      <c r="B15">
        <v>142</v>
      </c>
      <c r="C15" t="s">
        <v>219</v>
      </c>
      <c r="D15" s="50">
        <v>103</v>
      </c>
      <c r="E15" s="140">
        <v>96</v>
      </c>
      <c r="F15" s="140">
        <v>114</v>
      </c>
      <c r="G15">
        <v>103</v>
      </c>
      <c r="H15">
        <v>58</v>
      </c>
      <c r="I15">
        <v>78</v>
      </c>
      <c r="J15">
        <v>3</v>
      </c>
      <c r="K15">
        <v>8</v>
      </c>
      <c r="L15">
        <v>3</v>
      </c>
      <c r="P15">
        <v>1.4999999999999999E-2</v>
      </c>
      <c r="Q15">
        <v>246</v>
      </c>
      <c r="R15">
        <v>27936</v>
      </c>
      <c r="S15">
        <v>2.2000000000000002</v>
      </c>
      <c r="T15">
        <v>259.3</v>
      </c>
      <c r="U15">
        <v>2.1</v>
      </c>
      <c r="V15">
        <v>248.4</v>
      </c>
      <c r="W15">
        <v>8</v>
      </c>
      <c r="X15">
        <v>2.6</v>
      </c>
      <c r="Y15">
        <v>0.51</v>
      </c>
      <c r="Z15" s="68">
        <f t="shared" si="0"/>
        <v>8.8058419243986254E-3</v>
      </c>
      <c r="AA15">
        <f t="shared" si="1"/>
        <v>1</v>
      </c>
    </row>
    <row r="16" spans="1:27" x14ac:dyDescent="0.2">
      <c r="A16">
        <v>2021</v>
      </c>
      <c r="B16">
        <v>143</v>
      </c>
      <c r="C16" t="s">
        <v>679</v>
      </c>
      <c r="D16" s="50">
        <v>120</v>
      </c>
      <c r="E16" s="140">
        <v>118</v>
      </c>
      <c r="F16" s="140">
        <v>123</v>
      </c>
      <c r="G16">
        <v>107</v>
      </c>
      <c r="H16">
        <v>60</v>
      </c>
      <c r="I16">
        <v>103</v>
      </c>
      <c r="J16">
        <v>8</v>
      </c>
      <c r="K16">
        <v>8</v>
      </c>
      <c r="P16">
        <v>1.4999999999999999E-2</v>
      </c>
      <c r="Q16">
        <v>275</v>
      </c>
      <c r="R16">
        <v>38034</v>
      </c>
      <c r="S16">
        <v>1</v>
      </c>
      <c r="T16">
        <v>133.5</v>
      </c>
      <c r="U16">
        <v>0.7</v>
      </c>
      <c r="V16">
        <v>122.2</v>
      </c>
      <c r="W16">
        <v>8</v>
      </c>
      <c r="X16">
        <v>2.2999999999999998</v>
      </c>
      <c r="Y16">
        <v>0.62</v>
      </c>
      <c r="Z16" s="68">
        <f t="shared" si="0"/>
        <v>7.2303728243150863E-3</v>
      </c>
      <c r="AA16">
        <f t="shared" si="1"/>
        <v>1</v>
      </c>
    </row>
    <row r="17" spans="1:27" x14ac:dyDescent="0.2">
      <c r="A17">
        <v>2021</v>
      </c>
      <c r="B17">
        <v>148</v>
      </c>
      <c r="C17" t="s">
        <v>593</v>
      </c>
      <c r="D17" s="50">
        <v>144</v>
      </c>
      <c r="E17" s="140">
        <v>44</v>
      </c>
      <c r="F17" s="140">
        <v>165</v>
      </c>
      <c r="G17">
        <v>75</v>
      </c>
      <c r="H17">
        <v>18</v>
      </c>
      <c r="I17">
        <v>27</v>
      </c>
      <c r="J17">
        <v>6</v>
      </c>
      <c r="K17">
        <v>3</v>
      </c>
      <c r="P17">
        <v>1.4999999999999999E-2</v>
      </c>
      <c r="Q17">
        <v>132</v>
      </c>
      <c r="R17">
        <v>5052</v>
      </c>
      <c r="S17">
        <v>1.7</v>
      </c>
      <c r="T17">
        <v>93.4</v>
      </c>
      <c r="U17">
        <v>1.9</v>
      </c>
      <c r="V17">
        <v>108.7</v>
      </c>
      <c r="W17">
        <v>2</v>
      </c>
      <c r="X17">
        <v>3</v>
      </c>
      <c r="Y17">
        <v>0.62</v>
      </c>
      <c r="Z17" s="68">
        <f t="shared" si="0"/>
        <v>2.6128266033254157E-2</v>
      </c>
      <c r="AA17">
        <f t="shared" si="1"/>
        <v>0</v>
      </c>
    </row>
    <row r="18" spans="1:27" x14ac:dyDescent="0.2">
      <c r="A18">
        <v>2021</v>
      </c>
      <c r="B18">
        <v>153</v>
      </c>
      <c r="C18" t="s">
        <v>699</v>
      </c>
      <c r="D18" s="50">
        <v>180</v>
      </c>
      <c r="E18" s="140">
        <v>44</v>
      </c>
      <c r="F18" s="140">
        <v>164</v>
      </c>
      <c r="G18">
        <v>4</v>
      </c>
      <c r="H18">
        <v>1</v>
      </c>
      <c r="I18">
        <v>3</v>
      </c>
      <c r="P18">
        <v>1.4999999999999999E-2</v>
      </c>
      <c r="Q18">
        <v>9</v>
      </c>
      <c r="R18">
        <v>2227</v>
      </c>
      <c r="S18">
        <v>0.3</v>
      </c>
      <c r="T18">
        <v>58.8</v>
      </c>
      <c r="U18">
        <v>0.4</v>
      </c>
      <c r="V18">
        <v>86.5</v>
      </c>
      <c r="W18">
        <v>1</v>
      </c>
      <c r="X18">
        <v>0.2</v>
      </c>
      <c r="Y18">
        <v>0.63</v>
      </c>
      <c r="Z18" s="68">
        <f t="shared" si="0"/>
        <v>4.0413111809609343E-3</v>
      </c>
      <c r="AA18">
        <f t="shared" si="1"/>
        <v>1</v>
      </c>
    </row>
    <row r="19" spans="1:27" x14ac:dyDescent="0.2">
      <c r="A19">
        <v>2021</v>
      </c>
      <c r="B19">
        <v>157</v>
      </c>
      <c r="C19" t="s">
        <v>700</v>
      </c>
      <c r="D19" s="50">
        <v>150</v>
      </c>
      <c r="E19" s="140">
        <v>69</v>
      </c>
      <c r="F19" s="140">
        <v>139</v>
      </c>
      <c r="G19">
        <v>5</v>
      </c>
      <c r="H19">
        <v>2</v>
      </c>
      <c r="I19">
        <v>3</v>
      </c>
      <c r="P19">
        <v>1.4999999999999999E-2</v>
      </c>
      <c r="Q19">
        <v>13</v>
      </c>
      <c r="R19">
        <v>373</v>
      </c>
      <c r="S19">
        <v>1.3</v>
      </c>
      <c r="T19">
        <v>31.2</v>
      </c>
      <c r="U19">
        <v>1.6</v>
      </c>
      <c r="V19">
        <v>37.6</v>
      </c>
      <c r="W19">
        <v>1</v>
      </c>
      <c r="X19">
        <v>0.2</v>
      </c>
      <c r="Y19">
        <v>0.35</v>
      </c>
      <c r="Z19" s="68">
        <f t="shared" si="0"/>
        <v>3.4852546916890083E-2</v>
      </c>
      <c r="AA19">
        <f t="shared" si="1"/>
        <v>0</v>
      </c>
    </row>
    <row r="20" spans="1:27" x14ac:dyDescent="0.2">
      <c r="A20">
        <v>2021</v>
      </c>
      <c r="B20">
        <v>181</v>
      </c>
      <c r="C20" t="s">
        <v>701</v>
      </c>
      <c r="D20" s="50">
        <v>140</v>
      </c>
      <c r="E20" s="140">
        <v>107</v>
      </c>
      <c r="F20" s="140">
        <v>135</v>
      </c>
      <c r="G20">
        <v>51</v>
      </c>
      <c r="H20">
        <v>36</v>
      </c>
      <c r="I20">
        <v>36</v>
      </c>
      <c r="J20">
        <v>7</v>
      </c>
      <c r="K20">
        <v>4</v>
      </c>
      <c r="P20">
        <v>1.4999999999999999E-2</v>
      </c>
      <c r="Q20">
        <v>131</v>
      </c>
      <c r="R20">
        <v>12443</v>
      </c>
      <c r="S20">
        <v>1.5</v>
      </c>
      <c r="T20">
        <v>138.30000000000001</v>
      </c>
      <c r="U20">
        <v>1.9</v>
      </c>
      <c r="V20">
        <v>178.4</v>
      </c>
      <c r="W20">
        <v>3</v>
      </c>
      <c r="X20">
        <v>1.2</v>
      </c>
      <c r="Y20">
        <v>0.52</v>
      </c>
      <c r="Z20" s="68">
        <f t="shared" si="0"/>
        <v>1.0528007715181226E-2</v>
      </c>
      <c r="AA20">
        <f t="shared" si="1"/>
        <v>1</v>
      </c>
    </row>
    <row r="21" spans="1:27" x14ac:dyDescent="0.2">
      <c r="A21">
        <v>2021</v>
      </c>
      <c r="B21">
        <v>182</v>
      </c>
      <c r="C21" t="s">
        <v>702</v>
      </c>
      <c r="D21" s="50">
        <v>131</v>
      </c>
      <c r="E21" s="140">
        <v>113</v>
      </c>
      <c r="F21" s="140">
        <v>129</v>
      </c>
      <c r="G21">
        <v>55</v>
      </c>
      <c r="H21">
        <v>46</v>
      </c>
      <c r="I21">
        <v>55</v>
      </c>
      <c r="J21">
        <v>3</v>
      </c>
      <c r="K21">
        <v>4</v>
      </c>
      <c r="N21">
        <v>2</v>
      </c>
      <c r="P21">
        <v>1.4999999999999999E-2</v>
      </c>
      <c r="Q21">
        <v>160</v>
      </c>
      <c r="R21">
        <v>12352</v>
      </c>
      <c r="S21">
        <v>2.2000000000000002</v>
      </c>
      <c r="T21">
        <v>169.1</v>
      </c>
      <c r="U21">
        <v>2.2999999999999998</v>
      </c>
      <c r="V21">
        <v>181.6</v>
      </c>
      <c r="W21">
        <v>6</v>
      </c>
      <c r="X21">
        <v>1.4</v>
      </c>
      <c r="Y21">
        <v>0.31</v>
      </c>
      <c r="Z21" s="68">
        <f t="shared" si="0"/>
        <v>1.2953367875647668E-2</v>
      </c>
      <c r="AA21">
        <f t="shared" si="1"/>
        <v>1</v>
      </c>
    </row>
    <row r="22" spans="1:27" x14ac:dyDescent="0.2">
      <c r="A22">
        <v>2021</v>
      </c>
      <c r="B22">
        <v>190</v>
      </c>
      <c r="C22" t="s">
        <v>616</v>
      </c>
      <c r="D22" s="50">
        <v>180</v>
      </c>
      <c r="E22" s="140">
        <v>71</v>
      </c>
      <c r="F22" s="140">
        <v>152</v>
      </c>
      <c r="G22">
        <v>73</v>
      </c>
      <c r="H22">
        <v>43</v>
      </c>
      <c r="I22">
        <v>60</v>
      </c>
      <c r="J22">
        <v>4</v>
      </c>
      <c r="K22">
        <v>32</v>
      </c>
      <c r="P22">
        <v>1.4999999999999999E-2</v>
      </c>
      <c r="Q22">
        <v>212</v>
      </c>
      <c r="R22">
        <v>9902</v>
      </c>
      <c r="S22">
        <v>1.7</v>
      </c>
      <c r="T22">
        <v>78.7</v>
      </c>
      <c r="U22">
        <v>2</v>
      </c>
      <c r="V22">
        <v>100.1</v>
      </c>
      <c r="W22">
        <v>3</v>
      </c>
      <c r="X22">
        <v>3</v>
      </c>
      <c r="Y22">
        <v>0.63</v>
      </c>
      <c r="Z22" s="68">
        <f t="shared" si="0"/>
        <v>2.1409816198747728E-2</v>
      </c>
      <c r="AA22">
        <f t="shared" si="1"/>
        <v>0</v>
      </c>
    </row>
    <row r="23" spans="1:27" x14ac:dyDescent="0.2">
      <c r="A23">
        <v>2021</v>
      </c>
      <c r="B23">
        <v>212</v>
      </c>
      <c r="C23" t="s">
        <v>680</v>
      </c>
      <c r="D23" s="50">
        <v>120</v>
      </c>
      <c r="E23" s="140">
        <v>61</v>
      </c>
      <c r="F23" s="140">
        <v>121</v>
      </c>
      <c r="G23">
        <v>194</v>
      </c>
      <c r="H23">
        <v>122</v>
      </c>
      <c r="I23">
        <v>190</v>
      </c>
      <c r="J23">
        <v>3</v>
      </c>
      <c r="K23">
        <v>2</v>
      </c>
      <c r="P23">
        <v>1.4999999999999999E-2</v>
      </c>
      <c r="Q23">
        <v>531</v>
      </c>
      <c r="R23">
        <v>31553</v>
      </c>
      <c r="S23">
        <v>11.3</v>
      </c>
      <c r="T23">
        <v>552.20000000000005</v>
      </c>
      <c r="U23">
        <v>14.3</v>
      </c>
      <c r="V23">
        <v>721.1</v>
      </c>
      <c r="W23">
        <v>8</v>
      </c>
      <c r="X23">
        <v>8.8000000000000007</v>
      </c>
      <c r="Y23">
        <v>0.69</v>
      </c>
      <c r="Z23" s="68">
        <f t="shared" si="0"/>
        <v>1.682882768674928E-2</v>
      </c>
      <c r="AA23">
        <f t="shared" si="1"/>
        <v>0</v>
      </c>
    </row>
    <row r="24" spans="1:27" x14ac:dyDescent="0.2">
      <c r="A24">
        <v>2021</v>
      </c>
      <c r="B24">
        <v>224</v>
      </c>
      <c r="C24" t="s">
        <v>594</v>
      </c>
      <c r="D24" s="50">
        <v>101</v>
      </c>
      <c r="E24" s="140">
        <v>133</v>
      </c>
      <c r="F24" s="140">
        <v>109</v>
      </c>
      <c r="G24">
        <v>29</v>
      </c>
      <c r="H24">
        <v>12</v>
      </c>
      <c r="I24">
        <v>26</v>
      </c>
      <c r="K24">
        <v>1</v>
      </c>
      <c r="N24">
        <v>1</v>
      </c>
      <c r="P24">
        <v>1.4999999999999999E-2</v>
      </c>
      <c r="Q24">
        <v>67</v>
      </c>
      <c r="R24">
        <v>15307</v>
      </c>
      <c r="S24">
        <v>0.4</v>
      </c>
      <c r="T24">
        <v>98.9</v>
      </c>
      <c r="U24">
        <v>0.4</v>
      </c>
      <c r="V24">
        <v>97.6</v>
      </c>
      <c r="W24">
        <v>4</v>
      </c>
      <c r="X24">
        <v>0.5</v>
      </c>
      <c r="Y24">
        <v>0.55000000000000004</v>
      </c>
      <c r="Z24" s="68">
        <f t="shared" si="0"/>
        <v>4.3770823806101779E-3</v>
      </c>
      <c r="AA24">
        <f t="shared" si="1"/>
        <v>1</v>
      </c>
    </row>
    <row r="25" spans="1:27" x14ac:dyDescent="0.2">
      <c r="A25">
        <v>2021</v>
      </c>
      <c r="B25">
        <v>236</v>
      </c>
      <c r="C25" t="s">
        <v>703</v>
      </c>
      <c r="D25" s="50">
        <v>95</v>
      </c>
      <c r="E25" s="140">
        <v>79</v>
      </c>
      <c r="F25" s="140">
        <v>93</v>
      </c>
      <c r="G25">
        <v>323</v>
      </c>
      <c r="H25">
        <v>116</v>
      </c>
      <c r="I25">
        <v>195</v>
      </c>
      <c r="K25">
        <v>10</v>
      </c>
      <c r="P25">
        <v>1.4999999999999999E-2</v>
      </c>
      <c r="Q25">
        <v>644</v>
      </c>
      <c r="R25">
        <v>62048</v>
      </c>
      <c r="S25">
        <v>3.2</v>
      </c>
      <c r="T25">
        <v>310.3</v>
      </c>
      <c r="U25">
        <v>3.2</v>
      </c>
      <c r="V25">
        <v>313.5</v>
      </c>
      <c r="W25">
        <v>6</v>
      </c>
      <c r="X25">
        <v>8.1999999999999993</v>
      </c>
      <c r="Y25">
        <v>0.83</v>
      </c>
      <c r="Z25" s="68">
        <f t="shared" si="0"/>
        <v>1.0379061371841155E-2</v>
      </c>
      <c r="AA25">
        <f t="shared" si="1"/>
        <v>1</v>
      </c>
    </row>
    <row r="26" spans="1:27" x14ac:dyDescent="0.2">
      <c r="A26">
        <v>2021</v>
      </c>
      <c r="B26">
        <v>241</v>
      </c>
      <c r="C26" t="s">
        <v>265</v>
      </c>
      <c r="D26" s="50">
        <v>120</v>
      </c>
      <c r="E26" s="140">
        <v>53</v>
      </c>
      <c r="F26" s="140">
        <v>137</v>
      </c>
      <c r="G26">
        <v>40</v>
      </c>
      <c r="H26">
        <v>20</v>
      </c>
      <c r="I26">
        <v>49</v>
      </c>
      <c r="J26">
        <v>3</v>
      </c>
      <c r="K26">
        <v>1</v>
      </c>
      <c r="P26">
        <v>1.4999999999999999E-2</v>
      </c>
      <c r="Q26">
        <v>108</v>
      </c>
      <c r="R26">
        <v>7378</v>
      </c>
      <c r="S26">
        <v>1.3</v>
      </c>
      <c r="T26">
        <v>94</v>
      </c>
      <c r="U26">
        <v>0.3</v>
      </c>
      <c r="V26">
        <v>29.7</v>
      </c>
      <c r="W26">
        <v>5</v>
      </c>
      <c r="X26">
        <v>2</v>
      </c>
      <c r="Y26">
        <v>0.42</v>
      </c>
      <c r="Z26" s="68">
        <f t="shared" si="0"/>
        <v>1.4638113309840065E-2</v>
      </c>
      <c r="AA26">
        <f t="shared" si="1"/>
        <v>1</v>
      </c>
    </row>
    <row r="27" spans="1:27" x14ac:dyDescent="0.2">
      <c r="A27">
        <v>2021</v>
      </c>
      <c r="B27">
        <v>243</v>
      </c>
      <c r="C27" t="s">
        <v>132</v>
      </c>
      <c r="D27" s="50">
        <v>131</v>
      </c>
      <c r="E27" s="140">
        <v>50</v>
      </c>
      <c r="F27" s="140">
        <v>147</v>
      </c>
      <c r="G27">
        <v>159</v>
      </c>
      <c r="H27">
        <v>105</v>
      </c>
      <c r="I27">
        <v>149</v>
      </c>
      <c r="J27">
        <v>14</v>
      </c>
      <c r="K27">
        <v>20</v>
      </c>
      <c r="L27">
        <v>5</v>
      </c>
      <c r="N27">
        <v>7</v>
      </c>
      <c r="P27">
        <v>1.4999999999999999E-2</v>
      </c>
      <c r="Q27">
        <v>440</v>
      </c>
      <c r="R27">
        <v>33437</v>
      </c>
      <c r="S27">
        <v>4.5</v>
      </c>
      <c r="T27">
        <v>338.8</v>
      </c>
      <c r="U27">
        <v>1.4</v>
      </c>
      <c r="V27">
        <v>106.9</v>
      </c>
      <c r="W27">
        <v>10</v>
      </c>
      <c r="X27">
        <v>8.9</v>
      </c>
      <c r="Y27">
        <v>0.54</v>
      </c>
      <c r="Z27" s="68">
        <f t="shared" si="0"/>
        <v>1.3159075275891975E-2</v>
      </c>
      <c r="AA27">
        <f t="shared" si="1"/>
        <v>1</v>
      </c>
    </row>
    <row r="28" spans="1:27" x14ac:dyDescent="0.2">
      <c r="A28">
        <v>2021</v>
      </c>
      <c r="B28">
        <v>295</v>
      </c>
      <c r="C28" t="s">
        <v>216</v>
      </c>
      <c r="D28" s="50">
        <v>91</v>
      </c>
      <c r="E28" s="140">
        <v>217</v>
      </c>
      <c r="F28" s="140">
        <v>101</v>
      </c>
      <c r="G28">
        <v>43</v>
      </c>
      <c r="H28">
        <v>16</v>
      </c>
      <c r="I28">
        <v>44</v>
      </c>
      <c r="J28">
        <v>5</v>
      </c>
      <c r="K28">
        <v>6</v>
      </c>
      <c r="P28">
        <v>1.4999999999999999E-2</v>
      </c>
      <c r="Q28">
        <v>114</v>
      </c>
      <c r="R28">
        <v>16598</v>
      </c>
      <c r="S28">
        <v>0.8</v>
      </c>
      <c r="T28">
        <v>145.4</v>
      </c>
      <c r="U28">
        <v>0.8</v>
      </c>
      <c r="V28">
        <v>128.6</v>
      </c>
      <c r="W28">
        <v>7</v>
      </c>
      <c r="X28">
        <v>0.5</v>
      </c>
      <c r="Y28">
        <v>0.44</v>
      </c>
      <c r="Z28" s="68">
        <f t="shared" si="0"/>
        <v>6.8682973852271356E-3</v>
      </c>
      <c r="AA28">
        <f t="shared" si="1"/>
        <v>1</v>
      </c>
    </row>
    <row r="29" spans="1:27" x14ac:dyDescent="0.2">
      <c r="A29">
        <v>2021</v>
      </c>
      <c r="B29">
        <v>301</v>
      </c>
      <c r="C29" t="s">
        <v>229</v>
      </c>
      <c r="D29" s="50">
        <v>128</v>
      </c>
      <c r="E29" s="140">
        <v>145</v>
      </c>
      <c r="F29" s="140">
        <v>150</v>
      </c>
      <c r="G29">
        <v>76</v>
      </c>
      <c r="H29">
        <v>32</v>
      </c>
      <c r="I29">
        <v>62</v>
      </c>
      <c r="N29">
        <v>8</v>
      </c>
      <c r="P29">
        <v>1.4999999999999999E-2</v>
      </c>
      <c r="Q29">
        <v>178</v>
      </c>
      <c r="R29">
        <v>18817</v>
      </c>
      <c r="S29">
        <v>0.5</v>
      </c>
      <c r="T29">
        <v>50.6</v>
      </c>
      <c r="U29">
        <v>0.5</v>
      </c>
      <c r="V29">
        <v>41.6</v>
      </c>
      <c r="W29">
        <v>7</v>
      </c>
      <c r="X29">
        <v>1.2</v>
      </c>
      <c r="Y29">
        <v>0.68</v>
      </c>
      <c r="Z29" s="68">
        <f t="shared" si="0"/>
        <v>9.4595312749109848E-3</v>
      </c>
      <c r="AA29">
        <f t="shared" si="1"/>
        <v>1</v>
      </c>
    </row>
    <row r="30" spans="1:27" x14ac:dyDescent="0.2">
      <c r="A30">
        <v>2021</v>
      </c>
      <c r="B30">
        <v>331</v>
      </c>
      <c r="C30" t="s">
        <v>135</v>
      </c>
      <c r="D30" s="50">
        <v>89</v>
      </c>
      <c r="E30" s="140">
        <v>118</v>
      </c>
      <c r="F30" s="140">
        <v>92</v>
      </c>
      <c r="G30">
        <v>181</v>
      </c>
      <c r="H30">
        <v>159</v>
      </c>
      <c r="I30">
        <v>188</v>
      </c>
      <c r="J30">
        <v>12</v>
      </c>
      <c r="K30">
        <v>23</v>
      </c>
      <c r="N30">
        <v>3</v>
      </c>
      <c r="P30">
        <v>1.4999999999999999E-2</v>
      </c>
      <c r="Q30">
        <v>548</v>
      </c>
      <c r="R30">
        <v>79388</v>
      </c>
      <c r="S30">
        <v>8.1</v>
      </c>
      <c r="T30">
        <v>1173.2</v>
      </c>
      <c r="U30">
        <v>8</v>
      </c>
      <c r="V30">
        <v>1187</v>
      </c>
      <c r="W30">
        <v>6</v>
      </c>
      <c r="X30">
        <v>4.7</v>
      </c>
      <c r="Y30">
        <v>0.8</v>
      </c>
      <c r="Z30" s="68">
        <f t="shared" si="0"/>
        <v>6.9028064694916106E-3</v>
      </c>
      <c r="AA30">
        <f t="shared" si="1"/>
        <v>1</v>
      </c>
    </row>
    <row r="31" spans="1:27" x14ac:dyDescent="0.2">
      <c r="A31">
        <v>2021</v>
      </c>
      <c r="B31">
        <v>375</v>
      </c>
      <c r="C31" t="s">
        <v>152</v>
      </c>
      <c r="D31" s="50">
        <v>120</v>
      </c>
      <c r="E31" s="140">
        <v>122</v>
      </c>
      <c r="F31" s="140">
        <v>120</v>
      </c>
      <c r="G31">
        <v>318</v>
      </c>
      <c r="H31">
        <v>220</v>
      </c>
      <c r="I31">
        <v>302</v>
      </c>
      <c r="J31">
        <v>52</v>
      </c>
      <c r="K31">
        <v>39</v>
      </c>
      <c r="L31">
        <v>8</v>
      </c>
      <c r="N31">
        <v>2</v>
      </c>
      <c r="P31">
        <v>1.4999999999999999E-2</v>
      </c>
      <c r="Q31">
        <v>929</v>
      </c>
      <c r="R31">
        <v>79167</v>
      </c>
      <c r="S31">
        <v>25.4</v>
      </c>
      <c r="T31">
        <v>2185.5</v>
      </c>
      <c r="U31">
        <v>31.7</v>
      </c>
      <c r="V31">
        <v>2639.6</v>
      </c>
      <c r="W31">
        <v>10</v>
      </c>
      <c r="X31">
        <v>7.6</v>
      </c>
      <c r="Y31">
        <v>0.62</v>
      </c>
      <c r="Z31" s="68">
        <f t="shared" si="0"/>
        <v>1.1734687432895019E-2</v>
      </c>
      <c r="AA31">
        <f t="shared" si="1"/>
        <v>1</v>
      </c>
    </row>
    <row r="32" spans="1:27" x14ac:dyDescent="0.2">
      <c r="A32">
        <v>2021</v>
      </c>
      <c r="B32">
        <v>376</v>
      </c>
      <c r="C32" t="s">
        <v>222</v>
      </c>
      <c r="D32" s="50">
        <v>161</v>
      </c>
      <c r="E32" s="140">
        <v>79</v>
      </c>
      <c r="F32" s="140">
        <v>139</v>
      </c>
      <c r="G32">
        <v>625</v>
      </c>
      <c r="H32">
        <v>368</v>
      </c>
      <c r="I32">
        <v>562</v>
      </c>
      <c r="J32">
        <v>44</v>
      </c>
      <c r="K32">
        <v>63</v>
      </c>
      <c r="P32">
        <v>1.4999999999999999E-2</v>
      </c>
      <c r="Q32">
        <v>1642</v>
      </c>
      <c r="R32">
        <v>137240</v>
      </c>
      <c r="S32">
        <v>22.1</v>
      </c>
      <c r="T32">
        <v>1852.2</v>
      </c>
      <c r="U32">
        <v>28</v>
      </c>
      <c r="V32">
        <v>2285.1999999999998</v>
      </c>
      <c r="W32">
        <v>10</v>
      </c>
      <c r="X32">
        <v>20.9</v>
      </c>
      <c r="Y32">
        <v>0.85</v>
      </c>
      <c r="Z32" s="68">
        <f t="shared" si="0"/>
        <v>1.1964441853686971E-2</v>
      </c>
      <c r="AA32">
        <f t="shared" si="1"/>
        <v>1</v>
      </c>
    </row>
    <row r="33" spans="1:27" x14ac:dyDescent="0.2">
      <c r="A33">
        <v>2021</v>
      </c>
      <c r="B33">
        <v>377</v>
      </c>
      <c r="C33" t="s">
        <v>167</v>
      </c>
      <c r="D33" s="50">
        <v>320</v>
      </c>
      <c r="E33" s="140">
        <v>57</v>
      </c>
      <c r="F33" s="140">
        <v>261</v>
      </c>
      <c r="G33">
        <v>230</v>
      </c>
      <c r="H33">
        <v>142</v>
      </c>
      <c r="I33">
        <v>405</v>
      </c>
      <c r="J33">
        <v>13</v>
      </c>
      <c r="K33">
        <v>13</v>
      </c>
      <c r="N33">
        <v>14</v>
      </c>
      <c r="P33">
        <v>1.4999999999999999E-2</v>
      </c>
      <c r="Q33">
        <v>817</v>
      </c>
      <c r="R33">
        <v>31422</v>
      </c>
      <c r="S33">
        <v>2.4</v>
      </c>
      <c r="T33">
        <v>91.8</v>
      </c>
      <c r="U33">
        <v>2.4</v>
      </c>
      <c r="V33">
        <v>88.3</v>
      </c>
      <c r="W33">
        <v>10</v>
      </c>
      <c r="X33">
        <v>14.3</v>
      </c>
      <c r="Y33">
        <v>0.63</v>
      </c>
      <c r="Z33" s="68">
        <f t="shared" si="0"/>
        <v>2.6000891095410858E-2</v>
      </c>
      <c r="AA33">
        <f t="shared" si="1"/>
        <v>0</v>
      </c>
    </row>
    <row r="34" spans="1:27" x14ac:dyDescent="0.2">
      <c r="A34">
        <v>2021</v>
      </c>
      <c r="B34">
        <v>378</v>
      </c>
      <c r="C34" t="s">
        <v>704</v>
      </c>
      <c r="D34" s="50">
        <v>120</v>
      </c>
      <c r="E34" s="140">
        <v>98</v>
      </c>
      <c r="F34" s="140">
        <v>112</v>
      </c>
      <c r="G34">
        <v>45</v>
      </c>
      <c r="H34">
        <v>19</v>
      </c>
      <c r="I34">
        <v>38</v>
      </c>
      <c r="K34">
        <v>3</v>
      </c>
      <c r="P34">
        <v>1.4999999999999999E-2</v>
      </c>
      <c r="Q34">
        <v>104</v>
      </c>
      <c r="R34">
        <v>12932</v>
      </c>
      <c r="S34">
        <v>2.4</v>
      </c>
      <c r="T34">
        <v>329.7</v>
      </c>
      <c r="U34">
        <v>3.2</v>
      </c>
      <c r="V34">
        <v>400.8</v>
      </c>
      <c r="W34">
        <v>7</v>
      </c>
      <c r="X34">
        <v>1.1000000000000001</v>
      </c>
      <c r="Y34">
        <v>0.66</v>
      </c>
      <c r="Z34" s="68">
        <f t="shared" si="0"/>
        <v>8.0420661923909682E-3</v>
      </c>
      <c r="AA34">
        <f t="shared" si="1"/>
        <v>1</v>
      </c>
    </row>
    <row r="35" spans="1:27" x14ac:dyDescent="0.2">
      <c r="A35">
        <v>2021</v>
      </c>
      <c r="B35">
        <v>381</v>
      </c>
      <c r="C35" t="s">
        <v>705</v>
      </c>
      <c r="D35" s="50">
        <v>180</v>
      </c>
      <c r="E35" s="140">
        <v>84</v>
      </c>
      <c r="F35" s="140">
        <v>131</v>
      </c>
      <c r="G35">
        <v>100</v>
      </c>
      <c r="H35">
        <v>50</v>
      </c>
      <c r="I35">
        <v>74</v>
      </c>
      <c r="J35">
        <v>13</v>
      </c>
      <c r="K35">
        <v>7</v>
      </c>
      <c r="M35">
        <v>4</v>
      </c>
      <c r="N35">
        <v>2</v>
      </c>
      <c r="P35">
        <v>1.4999999999999999E-2</v>
      </c>
      <c r="Q35">
        <v>262</v>
      </c>
      <c r="R35">
        <v>25898</v>
      </c>
      <c r="S35">
        <v>41.8</v>
      </c>
      <c r="T35">
        <v>3677.1</v>
      </c>
      <c r="U35">
        <v>62.6</v>
      </c>
      <c r="V35">
        <v>5660.4</v>
      </c>
      <c r="W35">
        <v>8</v>
      </c>
      <c r="X35">
        <v>3.1</v>
      </c>
      <c r="Y35">
        <v>0.82</v>
      </c>
      <c r="Z35" s="68">
        <f t="shared" ref="Z35:Z66" si="2">IFERROR(Q35/R35,"")</f>
        <v>1.0116611321337555E-2</v>
      </c>
      <c r="AA35">
        <f t="shared" ref="AA35:AA66" si="3">IFERROR(IF(Z35&gt;P35,0,1),"")</f>
        <v>1</v>
      </c>
    </row>
    <row r="36" spans="1:27" x14ac:dyDescent="0.2">
      <c r="A36">
        <v>2021</v>
      </c>
      <c r="B36">
        <v>382</v>
      </c>
      <c r="C36" t="s">
        <v>247</v>
      </c>
      <c r="D36" s="50">
        <v>100</v>
      </c>
      <c r="E36" s="140">
        <v>117</v>
      </c>
      <c r="F36" s="140">
        <v>93</v>
      </c>
      <c r="G36">
        <v>589</v>
      </c>
      <c r="H36">
        <v>311</v>
      </c>
      <c r="I36">
        <v>555</v>
      </c>
      <c r="J36">
        <v>32</v>
      </c>
      <c r="K36">
        <v>32</v>
      </c>
      <c r="N36">
        <v>12</v>
      </c>
      <c r="P36">
        <v>1.4999999999999999E-2</v>
      </c>
      <c r="Q36">
        <v>1531</v>
      </c>
      <c r="R36">
        <v>140551</v>
      </c>
      <c r="S36">
        <v>33.299999999999997</v>
      </c>
      <c r="T36">
        <v>3055.6</v>
      </c>
      <c r="U36">
        <v>32.9</v>
      </c>
      <c r="V36">
        <v>3021.9</v>
      </c>
      <c r="W36">
        <v>10</v>
      </c>
      <c r="X36">
        <v>13.1</v>
      </c>
      <c r="Y36">
        <v>0.86</v>
      </c>
      <c r="Z36" s="68">
        <f t="shared" si="2"/>
        <v>1.08928431672489E-2</v>
      </c>
      <c r="AA36">
        <f t="shared" si="3"/>
        <v>1</v>
      </c>
    </row>
    <row r="37" spans="1:27" x14ac:dyDescent="0.2">
      <c r="A37">
        <v>2021</v>
      </c>
      <c r="B37">
        <v>383</v>
      </c>
      <c r="C37" t="s">
        <v>706</v>
      </c>
      <c r="D37" s="50">
        <v>100</v>
      </c>
      <c r="E37" s="140">
        <v>120</v>
      </c>
      <c r="F37" s="140">
        <v>92</v>
      </c>
      <c r="G37">
        <v>130</v>
      </c>
      <c r="H37">
        <v>68</v>
      </c>
      <c r="I37">
        <v>123</v>
      </c>
      <c r="J37">
        <v>19</v>
      </c>
      <c r="K37">
        <v>24</v>
      </c>
      <c r="N37">
        <v>2</v>
      </c>
      <c r="P37">
        <v>1.4999999999999999E-2</v>
      </c>
      <c r="Q37">
        <v>366</v>
      </c>
      <c r="R37">
        <v>28096</v>
      </c>
      <c r="S37">
        <v>10.4</v>
      </c>
      <c r="T37">
        <v>802.7</v>
      </c>
      <c r="U37">
        <v>8.8000000000000007</v>
      </c>
      <c r="V37">
        <v>598.29999999999995</v>
      </c>
      <c r="W37">
        <v>7</v>
      </c>
      <c r="X37">
        <v>3.1</v>
      </c>
      <c r="Y37">
        <v>0.76</v>
      </c>
      <c r="Z37" s="68">
        <f t="shared" si="2"/>
        <v>1.3026765375854215E-2</v>
      </c>
      <c r="AA37">
        <f t="shared" si="3"/>
        <v>1</v>
      </c>
    </row>
    <row r="38" spans="1:27" x14ac:dyDescent="0.2">
      <c r="A38">
        <v>2021</v>
      </c>
      <c r="B38">
        <v>384</v>
      </c>
      <c r="C38" t="s">
        <v>681</v>
      </c>
      <c r="D38" s="50">
        <v>180</v>
      </c>
      <c r="E38" s="140">
        <v>22</v>
      </c>
      <c r="F38" s="140">
        <v>165</v>
      </c>
      <c r="G38">
        <v>217</v>
      </c>
      <c r="H38">
        <v>221</v>
      </c>
      <c r="I38">
        <v>281</v>
      </c>
      <c r="J38">
        <v>25</v>
      </c>
      <c r="K38">
        <v>70</v>
      </c>
      <c r="N38">
        <v>4</v>
      </c>
      <c r="P38">
        <v>1.4999999999999999E-2</v>
      </c>
      <c r="Q38">
        <v>811</v>
      </c>
      <c r="R38">
        <v>36652</v>
      </c>
      <c r="S38">
        <v>60.5</v>
      </c>
      <c r="T38">
        <v>2504.9</v>
      </c>
      <c r="U38">
        <v>76.2</v>
      </c>
      <c r="V38">
        <v>3164.6</v>
      </c>
      <c r="W38">
        <v>10</v>
      </c>
      <c r="X38">
        <v>36.200000000000003</v>
      </c>
      <c r="Y38">
        <v>0.74</v>
      </c>
      <c r="Z38" s="68">
        <f t="shared" si="2"/>
        <v>2.2127032631234313E-2</v>
      </c>
      <c r="AA38">
        <f t="shared" si="3"/>
        <v>0</v>
      </c>
    </row>
    <row r="39" spans="1:27" x14ac:dyDescent="0.2">
      <c r="A39">
        <v>2021</v>
      </c>
      <c r="B39">
        <v>387</v>
      </c>
      <c r="C39" t="s">
        <v>707</v>
      </c>
      <c r="D39" s="50">
        <v>240</v>
      </c>
      <c r="E39" s="140">
        <v>42</v>
      </c>
      <c r="F39" s="140">
        <v>220</v>
      </c>
      <c r="G39">
        <v>3</v>
      </c>
      <c r="H39">
        <v>3</v>
      </c>
      <c r="I39">
        <v>3</v>
      </c>
      <c r="K39">
        <v>2</v>
      </c>
      <c r="P39">
        <v>1.4999999999999999E-2</v>
      </c>
      <c r="Q39">
        <v>12</v>
      </c>
      <c r="R39">
        <v>642</v>
      </c>
      <c r="S39">
        <v>2.6</v>
      </c>
      <c r="T39">
        <v>67.400000000000006</v>
      </c>
      <c r="U39">
        <v>3.2</v>
      </c>
      <c r="V39">
        <v>83.6</v>
      </c>
      <c r="W39">
        <v>1</v>
      </c>
      <c r="X39">
        <v>0.3</v>
      </c>
      <c r="Y39">
        <v>0.49</v>
      </c>
      <c r="Z39" s="68">
        <f t="shared" si="2"/>
        <v>1.8691588785046728E-2</v>
      </c>
      <c r="AA39">
        <f t="shared" si="3"/>
        <v>0</v>
      </c>
    </row>
    <row r="40" spans="1:27" x14ac:dyDescent="0.2">
      <c r="A40">
        <v>2021</v>
      </c>
      <c r="B40">
        <v>395</v>
      </c>
      <c r="C40" t="s">
        <v>682</v>
      </c>
      <c r="D40" s="50">
        <v>120</v>
      </c>
      <c r="E40" s="140">
        <v>95</v>
      </c>
      <c r="F40" s="140">
        <v>115</v>
      </c>
      <c r="G40">
        <v>177</v>
      </c>
      <c r="H40">
        <v>110</v>
      </c>
      <c r="I40">
        <v>146</v>
      </c>
      <c r="J40">
        <v>33</v>
      </c>
      <c r="K40">
        <v>17</v>
      </c>
      <c r="N40">
        <v>4</v>
      </c>
      <c r="P40">
        <v>1.4999999999999999E-2</v>
      </c>
      <c r="Q40">
        <v>535</v>
      </c>
      <c r="R40">
        <v>58764</v>
      </c>
      <c r="S40">
        <v>110</v>
      </c>
      <c r="T40">
        <v>10195.5</v>
      </c>
      <c r="U40">
        <v>80.7</v>
      </c>
      <c r="V40">
        <v>6506.6</v>
      </c>
      <c r="W40">
        <v>9</v>
      </c>
      <c r="X40">
        <v>5.6</v>
      </c>
      <c r="Y40">
        <v>0.62</v>
      </c>
      <c r="Z40" s="68">
        <f t="shared" si="2"/>
        <v>9.1042134640255939E-3</v>
      </c>
      <c r="AA40">
        <f t="shared" si="3"/>
        <v>1</v>
      </c>
    </row>
    <row r="41" spans="1:27" x14ac:dyDescent="0.2">
      <c r="A41">
        <v>2021</v>
      </c>
      <c r="B41">
        <v>405</v>
      </c>
      <c r="C41" t="s">
        <v>708</v>
      </c>
      <c r="D41" s="50">
        <v>200</v>
      </c>
      <c r="E41" s="140">
        <v>25</v>
      </c>
      <c r="F41" s="140">
        <v>149</v>
      </c>
      <c r="G41">
        <v>63</v>
      </c>
      <c r="H41">
        <v>30</v>
      </c>
      <c r="I41">
        <v>54</v>
      </c>
      <c r="J41">
        <v>7</v>
      </c>
      <c r="K41">
        <v>5</v>
      </c>
      <c r="L41">
        <v>2</v>
      </c>
      <c r="P41">
        <v>1.4999999999999999E-2</v>
      </c>
      <c r="Q41">
        <v>180</v>
      </c>
      <c r="R41">
        <v>8017</v>
      </c>
      <c r="S41">
        <v>20.399999999999999</v>
      </c>
      <c r="T41">
        <v>756.3</v>
      </c>
      <c r="U41">
        <v>29.4</v>
      </c>
      <c r="V41">
        <v>1036.7</v>
      </c>
      <c r="W41">
        <v>7</v>
      </c>
      <c r="X41">
        <v>7.3</v>
      </c>
      <c r="Y41">
        <v>0.87</v>
      </c>
      <c r="Z41" s="68">
        <f t="shared" si="2"/>
        <v>2.2452288886117E-2</v>
      </c>
      <c r="AA41">
        <f t="shared" si="3"/>
        <v>0</v>
      </c>
    </row>
    <row r="42" spans="1:27" x14ac:dyDescent="0.2">
      <c r="A42">
        <v>2021</v>
      </c>
      <c r="B42">
        <v>406</v>
      </c>
      <c r="C42" t="s">
        <v>709</v>
      </c>
      <c r="D42">
        <v>200</v>
      </c>
      <c r="E42" s="140">
        <v>25</v>
      </c>
      <c r="F42" s="140">
        <v>148</v>
      </c>
      <c r="G42">
        <v>116</v>
      </c>
      <c r="H42">
        <v>73</v>
      </c>
      <c r="I42">
        <v>97</v>
      </c>
      <c r="J42">
        <v>2</v>
      </c>
      <c r="K42">
        <v>3</v>
      </c>
      <c r="P42">
        <v>1.4999999999999999E-2</v>
      </c>
      <c r="Q42">
        <v>315</v>
      </c>
      <c r="R42">
        <v>13303</v>
      </c>
      <c r="S42">
        <v>26.9</v>
      </c>
      <c r="T42">
        <v>883.5</v>
      </c>
      <c r="U42">
        <v>35.200000000000003</v>
      </c>
      <c r="V42">
        <v>1163.2</v>
      </c>
      <c r="W42">
        <v>9</v>
      </c>
      <c r="X42">
        <v>12.7</v>
      </c>
      <c r="Y42">
        <v>0.84</v>
      </c>
      <c r="Z42" s="68">
        <f t="shared" si="2"/>
        <v>2.3678869427948585E-2</v>
      </c>
      <c r="AA42">
        <f t="shared" si="3"/>
        <v>0</v>
      </c>
    </row>
    <row r="43" spans="1:27" x14ac:dyDescent="0.2">
      <c r="A43">
        <v>2021</v>
      </c>
      <c r="B43">
        <v>407</v>
      </c>
      <c r="C43" t="s">
        <v>683</v>
      </c>
      <c r="D43">
        <v>200</v>
      </c>
      <c r="E43" s="140">
        <v>24</v>
      </c>
      <c r="F43" s="140">
        <v>155</v>
      </c>
      <c r="G43">
        <v>91</v>
      </c>
      <c r="H43">
        <v>57</v>
      </c>
      <c r="I43">
        <v>89</v>
      </c>
      <c r="K43">
        <v>13</v>
      </c>
      <c r="N43">
        <v>4</v>
      </c>
      <c r="P43">
        <v>1.4999999999999999E-2</v>
      </c>
      <c r="Q43">
        <v>274</v>
      </c>
      <c r="R43">
        <v>14181</v>
      </c>
      <c r="S43">
        <v>31.5</v>
      </c>
      <c r="T43">
        <v>1151.5999999999999</v>
      </c>
      <c r="U43">
        <v>47.9</v>
      </c>
      <c r="V43">
        <v>1718.5</v>
      </c>
      <c r="W43">
        <v>10</v>
      </c>
      <c r="X43">
        <v>11.6</v>
      </c>
      <c r="Y43">
        <v>0.87</v>
      </c>
      <c r="Z43" s="68">
        <f t="shared" si="2"/>
        <v>1.9321627529793387E-2</v>
      </c>
      <c r="AA43">
        <f t="shared" si="3"/>
        <v>0</v>
      </c>
    </row>
    <row r="44" spans="1:27" x14ac:dyDescent="0.2">
      <c r="A44">
        <v>2021</v>
      </c>
      <c r="B44">
        <v>414</v>
      </c>
      <c r="C44" t="s">
        <v>710</v>
      </c>
      <c r="D44">
        <v>157</v>
      </c>
      <c r="E44" s="140">
        <v>167</v>
      </c>
      <c r="F44" s="140">
        <v>130</v>
      </c>
      <c r="G44">
        <v>1</v>
      </c>
      <c r="H44">
        <v>5</v>
      </c>
      <c r="I44">
        <v>7</v>
      </c>
      <c r="K44">
        <v>3</v>
      </c>
      <c r="N44">
        <v>3</v>
      </c>
      <c r="P44">
        <v>1.4999999999999999E-2</v>
      </c>
      <c r="Q44">
        <v>17</v>
      </c>
      <c r="R44">
        <v>5757</v>
      </c>
      <c r="S44">
        <v>0.5</v>
      </c>
      <c r="T44">
        <v>174.1</v>
      </c>
      <c r="U44">
        <v>0.7</v>
      </c>
      <c r="V44">
        <v>237</v>
      </c>
      <c r="W44">
        <v>2</v>
      </c>
      <c r="X44">
        <v>0.1</v>
      </c>
      <c r="Y44">
        <v>0.59</v>
      </c>
      <c r="Z44" s="68">
        <f t="shared" si="2"/>
        <v>2.9529268716345317E-3</v>
      </c>
      <c r="AA44">
        <f t="shared" si="3"/>
        <v>1</v>
      </c>
    </row>
    <row r="45" spans="1:27" x14ac:dyDescent="0.2">
      <c r="A45">
        <v>2021</v>
      </c>
      <c r="B45">
        <v>416</v>
      </c>
      <c r="C45" t="s">
        <v>684</v>
      </c>
      <c r="D45">
        <v>180</v>
      </c>
      <c r="E45" s="140">
        <v>61</v>
      </c>
      <c r="F45" s="140">
        <v>120</v>
      </c>
      <c r="G45">
        <v>71</v>
      </c>
      <c r="H45">
        <v>44</v>
      </c>
      <c r="I45">
        <v>89</v>
      </c>
      <c r="J45">
        <v>4</v>
      </c>
      <c r="K45">
        <v>6</v>
      </c>
      <c r="N45">
        <v>6</v>
      </c>
      <c r="P45">
        <v>1.4999999999999999E-2</v>
      </c>
      <c r="Q45">
        <v>220</v>
      </c>
      <c r="R45">
        <v>13945</v>
      </c>
      <c r="S45">
        <v>0.8</v>
      </c>
      <c r="T45">
        <v>46.4</v>
      </c>
      <c r="U45">
        <v>0.7</v>
      </c>
      <c r="V45">
        <v>34.4</v>
      </c>
      <c r="W45">
        <v>8</v>
      </c>
      <c r="X45">
        <v>3.6</v>
      </c>
      <c r="Y45">
        <v>0.8</v>
      </c>
      <c r="Z45" s="68">
        <f t="shared" si="2"/>
        <v>1.5776263893868769E-2</v>
      </c>
      <c r="AA45">
        <f t="shared" si="3"/>
        <v>0</v>
      </c>
    </row>
    <row r="46" spans="1:27" x14ac:dyDescent="0.2">
      <c r="A46">
        <v>2021</v>
      </c>
      <c r="B46">
        <v>417</v>
      </c>
      <c r="C46" t="s">
        <v>685</v>
      </c>
      <c r="D46">
        <v>180</v>
      </c>
      <c r="E46" s="140">
        <v>22</v>
      </c>
      <c r="F46" s="140">
        <v>165</v>
      </c>
      <c r="G46">
        <v>94</v>
      </c>
      <c r="H46">
        <v>97</v>
      </c>
      <c r="I46">
        <v>112</v>
      </c>
      <c r="J46">
        <v>5</v>
      </c>
      <c r="K46">
        <v>14</v>
      </c>
      <c r="N46">
        <v>0</v>
      </c>
      <c r="P46">
        <v>1.4999999999999999E-2</v>
      </c>
      <c r="Q46">
        <v>322</v>
      </c>
      <c r="R46">
        <v>14641</v>
      </c>
      <c r="S46">
        <v>14.8</v>
      </c>
      <c r="T46">
        <v>659.8</v>
      </c>
      <c r="U46">
        <v>23.4</v>
      </c>
      <c r="V46">
        <v>944.4</v>
      </c>
      <c r="W46">
        <v>9</v>
      </c>
      <c r="X46">
        <v>14.5</v>
      </c>
      <c r="Y46">
        <v>0.59</v>
      </c>
      <c r="Z46" s="68">
        <f t="shared" si="2"/>
        <v>2.1993033262755278E-2</v>
      </c>
      <c r="AA46">
        <f t="shared" si="3"/>
        <v>0</v>
      </c>
    </row>
    <row r="47" spans="1:27" x14ac:dyDescent="0.2">
      <c r="A47">
        <v>2021</v>
      </c>
      <c r="B47">
        <v>418</v>
      </c>
      <c r="C47" t="s">
        <v>711</v>
      </c>
      <c r="D47">
        <v>180</v>
      </c>
      <c r="E47" s="140">
        <v>22</v>
      </c>
      <c r="F47" s="140">
        <v>166</v>
      </c>
      <c r="G47">
        <v>101</v>
      </c>
      <c r="H47">
        <v>35</v>
      </c>
      <c r="I47">
        <v>320</v>
      </c>
      <c r="K47">
        <v>6</v>
      </c>
      <c r="P47">
        <v>1.4999999999999999E-2</v>
      </c>
      <c r="Q47">
        <v>458</v>
      </c>
      <c r="R47">
        <v>3110</v>
      </c>
      <c r="S47">
        <v>6.9</v>
      </c>
      <c r="T47">
        <v>59.6</v>
      </c>
      <c r="U47">
        <v>13.7</v>
      </c>
      <c r="V47">
        <v>84</v>
      </c>
      <c r="W47">
        <v>1</v>
      </c>
      <c r="X47">
        <v>20.8</v>
      </c>
      <c r="Y47">
        <v>1.77</v>
      </c>
      <c r="Z47" s="68">
        <f t="shared" si="2"/>
        <v>0.1472668810289389</v>
      </c>
      <c r="AA47">
        <f t="shared" si="3"/>
        <v>0</v>
      </c>
    </row>
    <row r="48" spans="1:27" x14ac:dyDescent="0.2">
      <c r="A48">
        <v>2021</v>
      </c>
      <c r="B48">
        <v>419</v>
      </c>
      <c r="C48" t="s">
        <v>686</v>
      </c>
      <c r="D48">
        <v>150</v>
      </c>
      <c r="E48" s="140">
        <v>100</v>
      </c>
      <c r="F48" s="140">
        <v>145</v>
      </c>
      <c r="G48">
        <v>90</v>
      </c>
      <c r="H48">
        <v>53</v>
      </c>
      <c r="I48">
        <v>88</v>
      </c>
      <c r="K48">
        <v>9</v>
      </c>
      <c r="P48">
        <v>1.4999999999999999E-2</v>
      </c>
      <c r="Q48">
        <v>236</v>
      </c>
      <c r="R48">
        <v>14780</v>
      </c>
      <c r="S48">
        <v>3.7</v>
      </c>
      <c r="T48">
        <v>223.1</v>
      </c>
      <c r="U48">
        <v>4.5</v>
      </c>
      <c r="V48">
        <v>264</v>
      </c>
      <c r="W48">
        <v>7</v>
      </c>
      <c r="X48">
        <v>2.4</v>
      </c>
      <c r="Y48">
        <v>0.33</v>
      </c>
      <c r="Z48" s="68">
        <f t="shared" si="2"/>
        <v>1.5967523680649527E-2</v>
      </c>
      <c r="AA48">
        <f t="shared" si="3"/>
        <v>0</v>
      </c>
    </row>
    <row r="49" spans="1:27" x14ac:dyDescent="0.2">
      <c r="A49">
        <v>2021</v>
      </c>
      <c r="B49">
        <v>420</v>
      </c>
      <c r="C49" t="s">
        <v>595</v>
      </c>
      <c r="D49">
        <v>150</v>
      </c>
      <c r="E49" s="140">
        <v>68</v>
      </c>
      <c r="F49" s="140">
        <v>159</v>
      </c>
      <c r="G49">
        <v>25</v>
      </c>
      <c r="H49">
        <v>8</v>
      </c>
      <c r="I49">
        <v>29</v>
      </c>
      <c r="K49">
        <v>3</v>
      </c>
      <c r="P49">
        <v>1.4999999999999999E-2</v>
      </c>
      <c r="Q49">
        <v>64</v>
      </c>
      <c r="R49">
        <v>2504</v>
      </c>
      <c r="S49">
        <v>0.6</v>
      </c>
      <c r="T49">
        <v>23.3</v>
      </c>
      <c r="U49">
        <v>0.8</v>
      </c>
      <c r="V49">
        <v>28</v>
      </c>
      <c r="W49">
        <v>2</v>
      </c>
      <c r="X49">
        <v>0.9</v>
      </c>
      <c r="Y49">
        <v>0.27</v>
      </c>
      <c r="Z49" s="68">
        <f t="shared" si="2"/>
        <v>2.5559105431309903E-2</v>
      </c>
      <c r="AA49">
        <f t="shared" si="3"/>
        <v>0</v>
      </c>
    </row>
    <row r="50" spans="1:27" x14ac:dyDescent="0.2">
      <c r="A50">
        <v>2021</v>
      </c>
      <c r="B50">
        <v>421</v>
      </c>
      <c r="C50" t="s">
        <v>712</v>
      </c>
      <c r="D50">
        <v>200</v>
      </c>
      <c r="E50" s="140">
        <v>19</v>
      </c>
      <c r="F50" s="140">
        <v>189</v>
      </c>
      <c r="G50">
        <v>128</v>
      </c>
      <c r="H50">
        <v>105</v>
      </c>
      <c r="I50">
        <v>151</v>
      </c>
      <c r="J50">
        <v>7</v>
      </c>
      <c r="K50">
        <v>31</v>
      </c>
      <c r="N50">
        <v>1</v>
      </c>
      <c r="P50">
        <v>1.4999999999999999E-2</v>
      </c>
      <c r="Q50">
        <v>413</v>
      </c>
      <c r="R50">
        <v>13735</v>
      </c>
      <c r="S50">
        <v>12.8</v>
      </c>
      <c r="T50">
        <v>415.9</v>
      </c>
      <c r="U50">
        <v>10.3</v>
      </c>
      <c r="V50">
        <v>296.7</v>
      </c>
      <c r="W50">
        <v>8</v>
      </c>
      <c r="X50">
        <v>21.3</v>
      </c>
      <c r="Y50">
        <v>0.93</v>
      </c>
      <c r="Z50" s="68">
        <f t="shared" si="2"/>
        <v>3.0069166363305425E-2</v>
      </c>
      <c r="AA50">
        <f t="shared" si="3"/>
        <v>0</v>
      </c>
    </row>
    <row r="51" spans="1:27" x14ac:dyDescent="0.2">
      <c r="A51">
        <v>2021</v>
      </c>
      <c r="B51">
        <v>422</v>
      </c>
      <c r="C51" t="s">
        <v>596</v>
      </c>
      <c r="D51">
        <v>70</v>
      </c>
      <c r="E51" s="140">
        <v>72</v>
      </c>
      <c r="F51" s="140">
        <v>103</v>
      </c>
      <c r="G51">
        <v>135</v>
      </c>
      <c r="H51">
        <v>73</v>
      </c>
      <c r="I51">
        <v>119</v>
      </c>
      <c r="J51">
        <v>2</v>
      </c>
      <c r="K51">
        <v>6</v>
      </c>
      <c r="N51">
        <v>3</v>
      </c>
      <c r="P51">
        <v>1.4999999999999999E-2</v>
      </c>
      <c r="Q51">
        <v>338</v>
      </c>
      <c r="R51">
        <v>24498</v>
      </c>
      <c r="S51">
        <v>3.4</v>
      </c>
      <c r="T51">
        <v>237.9</v>
      </c>
      <c r="U51">
        <v>3</v>
      </c>
      <c r="V51">
        <v>194.6</v>
      </c>
      <c r="W51">
        <v>7</v>
      </c>
      <c r="X51">
        <v>4.7</v>
      </c>
      <c r="Y51">
        <v>0.55000000000000004</v>
      </c>
      <c r="Z51" s="68">
        <f t="shared" si="2"/>
        <v>1.379704465670667E-2</v>
      </c>
      <c r="AA51">
        <f t="shared" si="3"/>
        <v>1</v>
      </c>
    </row>
    <row r="52" spans="1:27" x14ac:dyDescent="0.2">
      <c r="A52">
        <v>2021</v>
      </c>
      <c r="B52">
        <v>423</v>
      </c>
      <c r="C52" t="s">
        <v>138</v>
      </c>
      <c r="D52">
        <v>180</v>
      </c>
      <c r="E52" s="140">
        <v>37</v>
      </c>
      <c r="F52" s="140">
        <v>200</v>
      </c>
      <c r="G52">
        <v>529</v>
      </c>
      <c r="H52">
        <v>382</v>
      </c>
      <c r="I52">
        <v>560</v>
      </c>
      <c r="J52">
        <v>16</v>
      </c>
      <c r="K52">
        <v>46</v>
      </c>
      <c r="N52">
        <v>6</v>
      </c>
      <c r="P52">
        <v>1.4999999999999999E-2</v>
      </c>
      <c r="Q52">
        <v>1526</v>
      </c>
      <c r="R52">
        <v>35420</v>
      </c>
      <c r="S52">
        <v>7.2</v>
      </c>
      <c r="T52">
        <v>169.1</v>
      </c>
      <c r="U52">
        <v>8.8000000000000007</v>
      </c>
      <c r="V52">
        <v>200.9</v>
      </c>
      <c r="W52">
        <v>9</v>
      </c>
      <c r="X52">
        <v>41.5</v>
      </c>
      <c r="Y52">
        <v>0.52</v>
      </c>
      <c r="Z52" s="68">
        <f t="shared" si="2"/>
        <v>4.3083003952569171E-2</v>
      </c>
      <c r="AA52">
        <f t="shared" si="3"/>
        <v>0</v>
      </c>
    </row>
    <row r="53" spans="1:27" x14ac:dyDescent="0.2">
      <c r="A53">
        <v>2021</v>
      </c>
      <c r="B53">
        <v>425</v>
      </c>
      <c r="C53" t="s">
        <v>155</v>
      </c>
      <c r="D53">
        <v>180</v>
      </c>
      <c r="E53" s="140">
        <v>67</v>
      </c>
      <c r="F53" s="140">
        <v>109</v>
      </c>
      <c r="G53">
        <v>111</v>
      </c>
      <c r="H53">
        <v>89</v>
      </c>
      <c r="I53">
        <v>109</v>
      </c>
      <c r="J53">
        <v>7</v>
      </c>
      <c r="K53">
        <v>20</v>
      </c>
      <c r="N53">
        <v>1</v>
      </c>
      <c r="P53">
        <v>1.4999999999999999E-2</v>
      </c>
      <c r="Q53">
        <v>337</v>
      </c>
      <c r="R53">
        <v>25382</v>
      </c>
      <c r="S53">
        <v>1.4</v>
      </c>
      <c r="T53">
        <v>99.1</v>
      </c>
      <c r="U53">
        <v>1.2</v>
      </c>
      <c r="V53">
        <v>40.5</v>
      </c>
      <c r="W53">
        <v>7</v>
      </c>
      <c r="X53">
        <v>5</v>
      </c>
      <c r="Y53">
        <v>1.25</v>
      </c>
      <c r="Z53" s="68">
        <f t="shared" si="2"/>
        <v>1.3277125522023481E-2</v>
      </c>
      <c r="AA53">
        <f t="shared" si="3"/>
        <v>1</v>
      </c>
    </row>
    <row r="54" spans="1:27" x14ac:dyDescent="0.2">
      <c r="A54">
        <v>2021</v>
      </c>
      <c r="B54">
        <v>428</v>
      </c>
      <c r="C54" t="s">
        <v>713</v>
      </c>
      <c r="D54">
        <v>200</v>
      </c>
      <c r="E54" s="140">
        <v>25</v>
      </c>
      <c r="F54" s="140">
        <v>149</v>
      </c>
      <c r="G54">
        <v>5</v>
      </c>
      <c r="H54">
        <v>4</v>
      </c>
      <c r="I54">
        <v>10</v>
      </c>
      <c r="P54">
        <v>1.4999999999999999E-2</v>
      </c>
      <c r="Q54">
        <v>31</v>
      </c>
      <c r="R54">
        <v>1456</v>
      </c>
      <c r="S54">
        <v>5.8</v>
      </c>
      <c r="T54">
        <v>235.4</v>
      </c>
      <c r="U54">
        <v>3.5</v>
      </c>
      <c r="V54">
        <v>34.9</v>
      </c>
      <c r="W54">
        <v>3</v>
      </c>
      <c r="X54">
        <v>1.3</v>
      </c>
      <c r="Y54">
        <v>0.79</v>
      </c>
      <c r="Z54" s="68">
        <f t="shared" si="2"/>
        <v>2.1291208791208792E-2</v>
      </c>
      <c r="AA54">
        <f t="shared" si="3"/>
        <v>0</v>
      </c>
    </row>
    <row r="55" spans="1:27" x14ac:dyDescent="0.2">
      <c r="A55">
        <v>2021</v>
      </c>
      <c r="B55">
        <v>429</v>
      </c>
      <c r="C55" t="s">
        <v>714</v>
      </c>
      <c r="D55">
        <v>200</v>
      </c>
      <c r="E55" s="140">
        <v>21</v>
      </c>
      <c r="F55" s="140">
        <v>172</v>
      </c>
      <c r="G55">
        <v>4</v>
      </c>
      <c r="H55">
        <v>2</v>
      </c>
      <c r="I55">
        <v>3</v>
      </c>
      <c r="P55">
        <v>1.4999999999999999E-2</v>
      </c>
      <c r="Q55">
        <v>21</v>
      </c>
      <c r="R55">
        <v>621</v>
      </c>
      <c r="S55">
        <v>3.7</v>
      </c>
      <c r="T55">
        <v>86.4</v>
      </c>
      <c r="U55">
        <v>2.6</v>
      </c>
      <c r="V55">
        <v>2.6</v>
      </c>
      <c r="W55">
        <v>2</v>
      </c>
      <c r="X55">
        <v>1</v>
      </c>
      <c r="Y55">
        <v>0.77</v>
      </c>
      <c r="Z55" s="68">
        <f t="shared" si="2"/>
        <v>3.3816425120772944E-2</v>
      </c>
      <c r="AA55">
        <f t="shared" si="3"/>
        <v>0</v>
      </c>
    </row>
    <row r="56" spans="1:27" x14ac:dyDescent="0.2">
      <c r="A56">
        <v>2021</v>
      </c>
      <c r="B56">
        <v>430</v>
      </c>
      <c r="C56" t="s">
        <v>715</v>
      </c>
      <c r="D56">
        <v>200</v>
      </c>
      <c r="E56" s="140">
        <v>25</v>
      </c>
      <c r="F56" s="140">
        <v>145</v>
      </c>
      <c r="P56">
        <v>1.4999999999999999E-2</v>
      </c>
      <c r="R56">
        <v>250</v>
      </c>
      <c r="T56">
        <v>24</v>
      </c>
      <c r="W56">
        <v>2</v>
      </c>
      <c r="Y56">
        <v>0.25</v>
      </c>
      <c r="Z56" s="68">
        <f t="shared" si="2"/>
        <v>0</v>
      </c>
      <c r="AA56">
        <f t="shared" si="3"/>
        <v>1</v>
      </c>
    </row>
    <row r="57" spans="1:27" x14ac:dyDescent="0.2">
      <c r="A57">
        <v>2021</v>
      </c>
      <c r="B57">
        <v>431</v>
      </c>
      <c r="C57" t="s">
        <v>716</v>
      </c>
      <c r="D57">
        <v>200</v>
      </c>
      <c r="E57" s="140">
        <v>22</v>
      </c>
      <c r="F57" s="140">
        <v>163</v>
      </c>
      <c r="G57">
        <v>4</v>
      </c>
      <c r="H57">
        <v>3</v>
      </c>
      <c r="I57">
        <v>2</v>
      </c>
      <c r="M57">
        <v>1</v>
      </c>
      <c r="P57">
        <v>1.4999999999999999E-2</v>
      </c>
      <c r="Q57">
        <v>13</v>
      </c>
      <c r="R57">
        <v>508</v>
      </c>
      <c r="S57">
        <v>1.8</v>
      </c>
      <c r="T57">
        <v>57.4</v>
      </c>
      <c r="U57">
        <v>1.4</v>
      </c>
      <c r="V57">
        <v>13.3</v>
      </c>
      <c r="W57">
        <v>1</v>
      </c>
      <c r="X57">
        <v>0.6</v>
      </c>
      <c r="Y57">
        <v>0.64</v>
      </c>
      <c r="Z57" s="68">
        <f t="shared" si="2"/>
        <v>2.5590551181102362E-2</v>
      </c>
      <c r="AA57">
        <f t="shared" si="3"/>
        <v>0</v>
      </c>
    </row>
    <row r="58" spans="1:27" x14ac:dyDescent="0.2">
      <c r="A58">
        <v>2021</v>
      </c>
      <c r="B58">
        <v>432</v>
      </c>
      <c r="C58" t="s">
        <v>597</v>
      </c>
      <c r="D58">
        <v>90</v>
      </c>
      <c r="E58" s="140">
        <v>102</v>
      </c>
      <c r="F58" s="140">
        <v>107</v>
      </c>
      <c r="G58">
        <v>2</v>
      </c>
      <c r="H58">
        <v>1</v>
      </c>
      <c r="I58">
        <v>8</v>
      </c>
      <c r="P58">
        <v>1.4999999999999999E-2</v>
      </c>
      <c r="Q58">
        <v>11</v>
      </c>
      <c r="R58">
        <v>1591</v>
      </c>
      <c r="S58">
        <v>0.2</v>
      </c>
      <c r="T58">
        <v>32.9</v>
      </c>
      <c r="U58">
        <v>0.3</v>
      </c>
      <c r="V58">
        <v>44.9</v>
      </c>
      <c r="W58">
        <v>1</v>
      </c>
      <c r="X58">
        <v>0.1</v>
      </c>
      <c r="Y58">
        <v>0.3</v>
      </c>
      <c r="Z58" s="68">
        <f t="shared" si="2"/>
        <v>6.9138906348208675E-3</v>
      </c>
      <c r="AA58">
        <f t="shared" si="3"/>
        <v>1</v>
      </c>
    </row>
    <row r="59" spans="1:27" x14ac:dyDescent="0.2">
      <c r="A59">
        <v>2021</v>
      </c>
      <c r="B59">
        <v>3</v>
      </c>
      <c r="C59" t="s">
        <v>717</v>
      </c>
      <c r="D59">
        <v>154</v>
      </c>
      <c r="E59" s="140">
        <v>64</v>
      </c>
      <c r="F59" s="140">
        <v>130</v>
      </c>
      <c r="G59">
        <v>109</v>
      </c>
      <c r="H59">
        <v>47</v>
      </c>
      <c r="I59">
        <v>118</v>
      </c>
      <c r="J59">
        <v>14</v>
      </c>
      <c r="K59">
        <v>5</v>
      </c>
      <c r="P59">
        <v>0.02</v>
      </c>
      <c r="Q59">
        <v>293</v>
      </c>
      <c r="R59">
        <v>9353</v>
      </c>
      <c r="S59">
        <v>18</v>
      </c>
      <c r="T59">
        <v>576.70000000000005</v>
      </c>
      <c r="U59">
        <v>16.7</v>
      </c>
      <c r="V59">
        <v>471.2</v>
      </c>
      <c r="W59">
        <v>7</v>
      </c>
      <c r="X59">
        <v>4.5999999999999996</v>
      </c>
      <c r="Y59">
        <v>0.56999999999999995</v>
      </c>
      <c r="Z59" s="68">
        <f t="shared" si="2"/>
        <v>3.1326847000962256E-2</v>
      </c>
      <c r="AA59">
        <f t="shared" si="3"/>
        <v>0</v>
      </c>
    </row>
    <row r="60" spans="1:27" x14ac:dyDescent="0.2">
      <c r="A60">
        <v>2021</v>
      </c>
      <c r="B60">
        <v>4</v>
      </c>
      <c r="C60" t="s">
        <v>718</v>
      </c>
      <c r="D60">
        <v>195</v>
      </c>
      <c r="E60" s="140">
        <v>51</v>
      </c>
      <c r="F60" s="140">
        <v>143</v>
      </c>
      <c r="G60">
        <v>331</v>
      </c>
      <c r="H60">
        <v>181</v>
      </c>
      <c r="I60">
        <v>263</v>
      </c>
      <c r="J60">
        <v>11</v>
      </c>
      <c r="K60">
        <v>14</v>
      </c>
      <c r="N60">
        <v>3</v>
      </c>
      <c r="P60">
        <v>0.02</v>
      </c>
      <c r="Q60">
        <v>895</v>
      </c>
      <c r="R60">
        <v>37884</v>
      </c>
      <c r="S60">
        <v>19.7</v>
      </c>
      <c r="T60">
        <v>808.6</v>
      </c>
      <c r="U60">
        <v>25.9</v>
      </c>
      <c r="V60">
        <v>1015.9</v>
      </c>
      <c r="W60">
        <v>6</v>
      </c>
      <c r="X60">
        <v>17.399999999999999</v>
      </c>
      <c r="Y60">
        <v>0.83</v>
      </c>
      <c r="Z60" s="68">
        <f t="shared" si="2"/>
        <v>2.3624749234505332E-2</v>
      </c>
      <c r="AA60">
        <f t="shared" si="3"/>
        <v>0</v>
      </c>
    </row>
    <row r="61" spans="1:27" x14ac:dyDescent="0.2">
      <c r="A61">
        <v>2021</v>
      </c>
      <c r="B61">
        <v>5</v>
      </c>
      <c r="C61" t="s">
        <v>719</v>
      </c>
      <c r="D61">
        <v>122</v>
      </c>
      <c r="E61" s="140">
        <v>73</v>
      </c>
      <c r="F61" s="140">
        <v>128</v>
      </c>
      <c r="G61">
        <v>42</v>
      </c>
      <c r="H61">
        <v>38</v>
      </c>
      <c r="I61">
        <v>46</v>
      </c>
      <c r="J61">
        <v>6</v>
      </c>
      <c r="K61">
        <v>20</v>
      </c>
      <c r="N61">
        <v>4</v>
      </c>
      <c r="P61">
        <v>0.02</v>
      </c>
      <c r="Q61">
        <v>156</v>
      </c>
      <c r="R61">
        <v>2996</v>
      </c>
      <c r="S61">
        <v>11.2</v>
      </c>
      <c r="T61">
        <v>214.4</v>
      </c>
      <c r="U61">
        <v>12.5</v>
      </c>
      <c r="V61">
        <v>253.5</v>
      </c>
      <c r="W61">
        <v>3</v>
      </c>
      <c r="X61">
        <v>2.1</v>
      </c>
      <c r="Y61">
        <v>0.34</v>
      </c>
      <c r="Z61" s="68">
        <f t="shared" si="2"/>
        <v>5.2069425901201602E-2</v>
      </c>
      <c r="AA61">
        <f t="shared" si="3"/>
        <v>0</v>
      </c>
    </row>
    <row r="62" spans="1:27" x14ac:dyDescent="0.2">
      <c r="A62">
        <v>2021</v>
      </c>
      <c r="B62">
        <v>48</v>
      </c>
      <c r="C62" t="s">
        <v>608</v>
      </c>
      <c r="D62">
        <v>114</v>
      </c>
      <c r="E62" s="140">
        <v>132</v>
      </c>
      <c r="F62" s="140">
        <v>109</v>
      </c>
      <c r="G62">
        <v>10</v>
      </c>
      <c r="H62">
        <v>22</v>
      </c>
      <c r="I62">
        <v>23</v>
      </c>
      <c r="P62">
        <v>0.02</v>
      </c>
      <c r="Q62">
        <v>55</v>
      </c>
      <c r="R62">
        <v>2050</v>
      </c>
      <c r="S62">
        <v>2.9</v>
      </c>
      <c r="T62">
        <v>109.8</v>
      </c>
      <c r="U62">
        <v>2.8</v>
      </c>
      <c r="V62">
        <v>52.8</v>
      </c>
      <c r="W62">
        <v>1</v>
      </c>
      <c r="X62">
        <v>0.4</v>
      </c>
      <c r="Y62">
        <v>0.25</v>
      </c>
      <c r="Z62" s="68">
        <f t="shared" si="2"/>
        <v>2.6829268292682926E-2</v>
      </c>
      <c r="AA62">
        <f t="shared" si="3"/>
        <v>0</v>
      </c>
    </row>
    <row r="63" spans="1:27" x14ac:dyDescent="0.2">
      <c r="A63">
        <v>2021</v>
      </c>
      <c r="B63">
        <v>52</v>
      </c>
      <c r="C63" t="s">
        <v>598</v>
      </c>
      <c r="D63">
        <v>96</v>
      </c>
      <c r="E63" s="140">
        <v>312</v>
      </c>
      <c r="F63" s="140">
        <v>106</v>
      </c>
      <c r="G63">
        <v>236</v>
      </c>
      <c r="H63">
        <v>180</v>
      </c>
      <c r="I63">
        <v>275</v>
      </c>
      <c r="J63">
        <v>10</v>
      </c>
      <c r="K63">
        <v>10</v>
      </c>
      <c r="N63">
        <v>10</v>
      </c>
      <c r="P63">
        <v>0.02</v>
      </c>
      <c r="Q63">
        <v>721</v>
      </c>
      <c r="R63">
        <v>91921</v>
      </c>
      <c r="S63">
        <v>60.2</v>
      </c>
      <c r="T63">
        <v>7660.2</v>
      </c>
      <c r="U63">
        <v>56</v>
      </c>
      <c r="V63">
        <v>7055.7</v>
      </c>
      <c r="W63">
        <v>8</v>
      </c>
      <c r="X63">
        <v>2.2999999999999998</v>
      </c>
      <c r="Y63">
        <v>0.43</v>
      </c>
      <c r="Z63" s="68">
        <f t="shared" si="2"/>
        <v>7.8436918658413204E-3</v>
      </c>
      <c r="AA63">
        <f t="shared" si="3"/>
        <v>1</v>
      </c>
    </row>
    <row r="64" spans="1:27" x14ac:dyDescent="0.2">
      <c r="A64">
        <v>2021</v>
      </c>
      <c r="B64">
        <v>53</v>
      </c>
      <c r="C64" t="s">
        <v>720</v>
      </c>
      <c r="D64">
        <v>117</v>
      </c>
      <c r="E64" s="140">
        <v>1011</v>
      </c>
      <c r="F64" s="140">
        <v>90</v>
      </c>
      <c r="G64">
        <v>452</v>
      </c>
      <c r="H64">
        <v>300</v>
      </c>
      <c r="I64">
        <v>482</v>
      </c>
      <c r="J64">
        <v>29</v>
      </c>
      <c r="K64">
        <v>26</v>
      </c>
      <c r="N64">
        <v>18</v>
      </c>
      <c r="P64">
        <v>0.02</v>
      </c>
      <c r="Q64">
        <v>1307</v>
      </c>
      <c r="R64">
        <v>449637</v>
      </c>
      <c r="S64">
        <v>130.69999999999999</v>
      </c>
      <c r="T64">
        <v>44963.7</v>
      </c>
      <c r="U64">
        <v>133.6</v>
      </c>
      <c r="V64">
        <v>45268.3</v>
      </c>
      <c r="W64">
        <v>7</v>
      </c>
      <c r="X64">
        <v>1.3</v>
      </c>
      <c r="Y64">
        <v>0.65</v>
      </c>
      <c r="Z64" s="68">
        <f t="shared" si="2"/>
        <v>2.9067892544430286E-3</v>
      </c>
      <c r="AA64">
        <f t="shared" si="3"/>
        <v>1</v>
      </c>
    </row>
    <row r="65" spans="1:27" x14ac:dyDescent="0.2">
      <c r="A65">
        <v>2021</v>
      </c>
      <c r="B65">
        <v>56</v>
      </c>
      <c r="C65" t="s">
        <v>571</v>
      </c>
      <c r="D65">
        <v>101</v>
      </c>
      <c r="E65" s="140">
        <v>411</v>
      </c>
      <c r="F65" s="140">
        <v>106</v>
      </c>
      <c r="G65">
        <v>127</v>
      </c>
      <c r="H65">
        <v>86</v>
      </c>
      <c r="I65">
        <v>143</v>
      </c>
      <c r="K65">
        <v>5</v>
      </c>
      <c r="P65">
        <v>0.02</v>
      </c>
      <c r="Q65">
        <v>361</v>
      </c>
      <c r="R65">
        <v>44081</v>
      </c>
      <c r="S65">
        <v>36.5</v>
      </c>
      <c r="T65">
        <v>4446.1000000000004</v>
      </c>
      <c r="U65">
        <v>29.1</v>
      </c>
      <c r="V65">
        <v>3592.6</v>
      </c>
      <c r="W65">
        <v>3</v>
      </c>
      <c r="X65">
        <v>0.9</v>
      </c>
      <c r="Y65">
        <v>0.42</v>
      </c>
      <c r="Z65" s="68">
        <f t="shared" si="2"/>
        <v>8.1894693859032239E-3</v>
      </c>
      <c r="AA65">
        <f t="shared" si="3"/>
        <v>1</v>
      </c>
    </row>
    <row r="66" spans="1:27" x14ac:dyDescent="0.2">
      <c r="A66">
        <v>2021</v>
      </c>
      <c r="B66">
        <v>57</v>
      </c>
      <c r="C66" t="s">
        <v>721</v>
      </c>
      <c r="D66">
        <v>125</v>
      </c>
      <c r="E66" s="140">
        <v>492</v>
      </c>
      <c r="F66" s="140">
        <v>97</v>
      </c>
      <c r="G66">
        <v>28</v>
      </c>
      <c r="H66">
        <v>29</v>
      </c>
      <c r="I66">
        <v>45</v>
      </c>
      <c r="K66">
        <v>16</v>
      </c>
      <c r="P66">
        <v>0.02</v>
      </c>
      <c r="Q66">
        <v>118</v>
      </c>
      <c r="R66">
        <v>23350</v>
      </c>
      <c r="S66">
        <v>11.1</v>
      </c>
      <c r="T66">
        <v>2197.6</v>
      </c>
      <c r="U66">
        <v>4.4000000000000004</v>
      </c>
      <c r="V66">
        <v>1019.2</v>
      </c>
      <c r="W66">
        <v>2</v>
      </c>
      <c r="X66">
        <v>0.2</v>
      </c>
      <c r="Y66">
        <v>1.54</v>
      </c>
      <c r="Z66" s="68">
        <f t="shared" si="2"/>
        <v>5.0535331905781581E-3</v>
      </c>
      <c r="AA66">
        <f t="shared" si="3"/>
        <v>1</v>
      </c>
    </row>
    <row r="67" spans="1:27" x14ac:dyDescent="0.2">
      <c r="A67">
        <v>2021</v>
      </c>
      <c r="B67">
        <v>123</v>
      </c>
      <c r="C67" t="s">
        <v>573</v>
      </c>
      <c r="D67">
        <v>180</v>
      </c>
      <c r="E67" s="140">
        <v>77</v>
      </c>
      <c r="F67" s="140">
        <v>197</v>
      </c>
      <c r="G67">
        <v>262</v>
      </c>
      <c r="H67">
        <v>157</v>
      </c>
      <c r="I67">
        <v>192</v>
      </c>
      <c r="K67">
        <v>7</v>
      </c>
      <c r="N67">
        <v>29</v>
      </c>
      <c r="P67">
        <v>0.02</v>
      </c>
      <c r="Q67">
        <v>647</v>
      </c>
      <c r="R67">
        <v>31987</v>
      </c>
      <c r="S67">
        <v>4.9000000000000004</v>
      </c>
      <c r="T67">
        <v>240.5</v>
      </c>
      <c r="U67">
        <v>4.3</v>
      </c>
      <c r="V67">
        <v>205.9</v>
      </c>
      <c r="W67">
        <v>7</v>
      </c>
      <c r="X67">
        <v>8.4</v>
      </c>
      <c r="Y67">
        <v>0.52</v>
      </c>
      <c r="Z67" s="68">
        <f t="shared" ref="Z67:Z98" si="4">IFERROR(Q67/R67,"")</f>
        <v>2.0226967205427205E-2</v>
      </c>
      <c r="AA67">
        <f t="shared" ref="AA67:AA98" si="5">IFERROR(IF(Z67&gt;P67,0,1),"")</f>
        <v>0</v>
      </c>
    </row>
    <row r="68" spans="1:27" x14ac:dyDescent="0.2">
      <c r="A68">
        <v>2021</v>
      </c>
      <c r="B68">
        <v>133</v>
      </c>
      <c r="C68" t="s">
        <v>610</v>
      </c>
      <c r="D68">
        <v>257</v>
      </c>
      <c r="E68" s="140">
        <v>16</v>
      </c>
      <c r="F68" s="140">
        <v>220</v>
      </c>
      <c r="G68">
        <v>18</v>
      </c>
      <c r="H68">
        <v>5</v>
      </c>
      <c r="I68">
        <v>16</v>
      </c>
      <c r="P68">
        <v>0.02</v>
      </c>
      <c r="Q68">
        <v>38</v>
      </c>
      <c r="R68">
        <v>1416</v>
      </c>
      <c r="S68">
        <v>0.1</v>
      </c>
      <c r="T68">
        <v>2.7</v>
      </c>
      <c r="U68">
        <v>0.1</v>
      </c>
      <c r="V68">
        <v>2.5</v>
      </c>
      <c r="W68">
        <v>1</v>
      </c>
      <c r="X68">
        <v>2.4</v>
      </c>
      <c r="Y68">
        <v>1.53</v>
      </c>
      <c r="Z68" s="68">
        <f t="shared" si="4"/>
        <v>2.6836158192090395E-2</v>
      </c>
      <c r="AA68">
        <f t="shared" si="5"/>
        <v>0</v>
      </c>
    </row>
    <row r="69" spans="1:27" x14ac:dyDescent="0.2">
      <c r="A69">
        <v>2021</v>
      </c>
      <c r="B69">
        <v>159</v>
      </c>
      <c r="C69" t="s">
        <v>244</v>
      </c>
      <c r="D69">
        <v>154</v>
      </c>
      <c r="E69" s="140">
        <v>94</v>
      </c>
      <c r="F69" s="140">
        <v>116</v>
      </c>
      <c r="G69">
        <v>1086</v>
      </c>
      <c r="H69">
        <v>608</v>
      </c>
      <c r="I69">
        <v>1038</v>
      </c>
      <c r="J69">
        <v>126</v>
      </c>
      <c r="K69">
        <v>110</v>
      </c>
      <c r="L69">
        <v>8</v>
      </c>
      <c r="N69">
        <v>6</v>
      </c>
      <c r="P69">
        <v>0.02</v>
      </c>
      <c r="Q69">
        <v>2942</v>
      </c>
      <c r="R69">
        <v>289406</v>
      </c>
      <c r="S69">
        <v>59.1</v>
      </c>
      <c r="T69">
        <v>5806.7</v>
      </c>
      <c r="U69">
        <v>40.299999999999997</v>
      </c>
      <c r="V69">
        <v>3971.5</v>
      </c>
      <c r="W69">
        <v>10</v>
      </c>
      <c r="X69">
        <v>31.2</v>
      </c>
      <c r="Y69">
        <v>0.83</v>
      </c>
      <c r="Z69" s="68">
        <f t="shared" si="4"/>
        <v>1.0165649640988783E-2</v>
      </c>
    </row>
    <row r="70" spans="1:27" x14ac:dyDescent="0.2">
      <c r="A70">
        <v>2021</v>
      </c>
      <c r="B70">
        <v>164</v>
      </c>
      <c r="E70" s="140">
        <v>23</v>
      </c>
      <c r="F70" s="140">
        <v>163</v>
      </c>
      <c r="G70">
        <v>4</v>
      </c>
      <c r="H70">
        <v>12</v>
      </c>
      <c r="I70">
        <v>6</v>
      </c>
      <c r="J70">
        <v>4</v>
      </c>
      <c r="K70">
        <v>2</v>
      </c>
      <c r="P70">
        <v>0.02</v>
      </c>
      <c r="Q70">
        <v>28</v>
      </c>
      <c r="R70">
        <v>888</v>
      </c>
      <c r="S70">
        <v>1.6</v>
      </c>
      <c r="T70">
        <v>51.9</v>
      </c>
      <c r="W70">
        <v>4</v>
      </c>
      <c r="X70">
        <v>1.2</v>
      </c>
      <c r="Z70" s="68">
        <f t="shared" si="4"/>
        <v>3.1531531531531529E-2</v>
      </c>
    </row>
    <row r="71" spans="1:27" x14ac:dyDescent="0.2">
      <c r="A71">
        <v>2021</v>
      </c>
      <c r="B71">
        <v>165</v>
      </c>
      <c r="C71" t="s">
        <v>687</v>
      </c>
      <c r="D71">
        <v>180</v>
      </c>
      <c r="E71" s="140">
        <v>23</v>
      </c>
      <c r="F71" s="140">
        <v>160</v>
      </c>
      <c r="G71">
        <v>42</v>
      </c>
      <c r="H71">
        <v>24</v>
      </c>
      <c r="I71">
        <v>40</v>
      </c>
      <c r="J71">
        <v>4</v>
      </c>
      <c r="K71">
        <v>6</v>
      </c>
      <c r="P71">
        <v>0.02</v>
      </c>
      <c r="Q71">
        <v>114</v>
      </c>
      <c r="R71">
        <v>3954</v>
      </c>
      <c r="S71">
        <v>0.5</v>
      </c>
      <c r="T71">
        <v>19.399999999999999</v>
      </c>
      <c r="U71">
        <v>0.6</v>
      </c>
      <c r="V71">
        <v>17.100000000000001</v>
      </c>
      <c r="W71">
        <v>4</v>
      </c>
      <c r="X71">
        <v>4.9000000000000004</v>
      </c>
      <c r="Y71">
        <v>0.45</v>
      </c>
      <c r="Z71" s="68">
        <f t="shared" si="4"/>
        <v>2.8831562974203338E-2</v>
      </c>
    </row>
    <row r="72" spans="1:27" x14ac:dyDescent="0.2">
      <c r="A72">
        <v>2021</v>
      </c>
      <c r="B72">
        <v>194</v>
      </c>
      <c r="C72" t="s">
        <v>575</v>
      </c>
      <c r="D72">
        <v>212</v>
      </c>
      <c r="E72" s="140">
        <v>67</v>
      </c>
      <c r="F72" s="140">
        <v>108</v>
      </c>
      <c r="G72">
        <v>3</v>
      </c>
      <c r="H72">
        <v>2</v>
      </c>
      <c r="I72">
        <v>2</v>
      </c>
      <c r="J72">
        <v>5</v>
      </c>
      <c r="N72">
        <v>1</v>
      </c>
      <c r="P72">
        <v>0.02</v>
      </c>
      <c r="Q72">
        <v>11</v>
      </c>
      <c r="R72">
        <v>821</v>
      </c>
      <c r="S72">
        <v>0</v>
      </c>
      <c r="T72">
        <v>2.9</v>
      </c>
      <c r="U72">
        <v>0</v>
      </c>
      <c r="V72">
        <v>3.1</v>
      </c>
      <c r="W72">
        <v>1</v>
      </c>
      <c r="X72">
        <v>0.2</v>
      </c>
      <c r="Y72">
        <v>0.55000000000000004</v>
      </c>
      <c r="Z72" s="68">
        <f t="shared" si="4"/>
        <v>1.3398294762484775E-2</v>
      </c>
    </row>
    <row r="73" spans="1:27" x14ac:dyDescent="0.2">
      <c r="A73">
        <v>2021</v>
      </c>
      <c r="B73">
        <v>214</v>
      </c>
      <c r="C73" t="s">
        <v>618</v>
      </c>
      <c r="D73">
        <v>212</v>
      </c>
      <c r="E73" s="140">
        <v>78</v>
      </c>
      <c r="F73" s="140">
        <v>188</v>
      </c>
      <c r="G73">
        <v>233</v>
      </c>
      <c r="H73">
        <v>260</v>
      </c>
      <c r="I73">
        <v>167</v>
      </c>
      <c r="J73">
        <v>9</v>
      </c>
      <c r="K73">
        <v>6</v>
      </c>
      <c r="N73">
        <v>2</v>
      </c>
      <c r="P73">
        <v>0.02</v>
      </c>
      <c r="Q73">
        <v>677</v>
      </c>
      <c r="R73">
        <v>24554</v>
      </c>
      <c r="S73">
        <v>2</v>
      </c>
      <c r="T73">
        <v>70</v>
      </c>
      <c r="U73">
        <v>2</v>
      </c>
      <c r="V73">
        <v>66.400000000000006</v>
      </c>
      <c r="W73">
        <v>9</v>
      </c>
      <c r="X73">
        <v>8.6</v>
      </c>
      <c r="Y73">
        <v>0.53</v>
      </c>
      <c r="Z73" s="68">
        <f t="shared" si="4"/>
        <v>2.7571882381689339E-2</v>
      </c>
    </row>
    <row r="74" spans="1:27" x14ac:dyDescent="0.2">
      <c r="A74">
        <v>2021</v>
      </c>
      <c r="B74">
        <v>227</v>
      </c>
      <c r="C74" t="s">
        <v>164</v>
      </c>
      <c r="D74">
        <v>177</v>
      </c>
      <c r="E74" s="140">
        <v>86</v>
      </c>
      <c r="F74" s="140">
        <v>127</v>
      </c>
      <c r="G74">
        <v>252</v>
      </c>
      <c r="H74">
        <v>184</v>
      </c>
      <c r="I74">
        <v>240</v>
      </c>
      <c r="J74">
        <v>56</v>
      </c>
      <c r="K74">
        <v>36</v>
      </c>
      <c r="L74">
        <v>8</v>
      </c>
      <c r="N74">
        <v>5</v>
      </c>
      <c r="P74">
        <v>0.02</v>
      </c>
      <c r="Q74">
        <v>770</v>
      </c>
      <c r="R74">
        <v>59378</v>
      </c>
      <c r="S74">
        <v>6.3</v>
      </c>
      <c r="T74">
        <v>486.7</v>
      </c>
      <c r="U74">
        <v>5.8</v>
      </c>
      <c r="V74">
        <v>450.8</v>
      </c>
      <c r="W74">
        <v>9</v>
      </c>
      <c r="X74">
        <v>9</v>
      </c>
      <c r="Y74">
        <v>0.94</v>
      </c>
      <c r="Z74" s="68">
        <f t="shared" si="4"/>
        <v>1.2967765839199704E-2</v>
      </c>
    </row>
    <row r="75" spans="1:27" x14ac:dyDescent="0.2">
      <c r="A75">
        <v>2021</v>
      </c>
      <c r="B75">
        <v>245</v>
      </c>
      <c r="C75" t="s">
        <v>722</v>
      </c>
      <c r="D75">
        <v>200</v>
      </c>
      <c r="E75" s="140">
        <v>41</v>
      </c>
      <c r="F75" s="140">
        <v>177</v>
      </c>
      <c r="G75">
        <v>14</v>
      </c>
      <c r="H75">
        <v>5</v>
      </c>
      <c r="I75">
        <v>11</v>
      </c>
      <c r="P75">
        <v>0.02</v>
      </c>
      <c r="Q75">
        <v>29</v>
      </c>
      <c r="R75">
        <v>1679</v>
      </c>
      <c r="S75">
        <v>0.7</v>
      </c>
      <c r="T75">
        <v>39.200000000000003</v>
      </c>
      <c r="U75">
        <v>0.2</v>
      </c>
      <c r="V75">
        <v>11.9</v>
      </c>
      <c r="W75">
        <v>1</v>
      </c>
      <c r="X75">
        <v>0.7</v>
      </c>
      <c r="Y75">
        <v>1.06</v>
      </c>
      <c r="Z75" s="68">
        <f t="shared" si="4"/>
        <v>1.7272185824895772E-2</v>
      </c>
    </row>
    <row r="76" spans="1:27" x14ac:dyDescent="0.2">
      <c r="A76">
        <v>2021</v>
      </c>
      <c r="B76">
        <v>256</v>
      </c>
      <c r="C76" t="s">
        <v>723</v>
      </c>
      <c r="D76">
        <v>171</v>
      </c>
      <c r="E76" s="140">
        <v>208</v>
      </c>
      <c r="F76" s="140">
        <v>140</v>
      </c>
      <c r="G76">
        <v>140</v>
      </c>
      <c r="H76">
        <v>92</v>
      </c>
      <c r="I76">
        <v>209</v>
      </c>
      <c r="J76">
        <v>7</v>
      </c>
      <c r="P76">
        <v>0.02</v>
      </c>
      <c r="Q76">
        <v>448</v>
      </c>
      <c r="R76">
        <v>30848</v>
      </c>
      <c r="S76">
        <v>14.1</v>
      </c>
      <c r="T76">
        <v>964</v>
      </c>
      <c r="U76">
        <v>13.5</v>
      </c>
      <c r="V76">
        <v>908.2</v>
      </c>
      <c r="W76">
        <v>5</v>
      </c>
      <c r="X76">
        <v>2.2000000000000002</v>
      </c>
      <c r="Y76">
        <v>0.62</v>
      </c>
      <c r="Z76" s="68">
        <f t="shared" si="4"/>
        <v>1.4522821576763486E-2</v>
      </c>
    </row>
    <row r="77" spans="1:27" x14ac:dyDescent="0.2">
      <c r="A77">
        <v>2021</v>
      </c>
      <c r="B77">
        <v>259</v>
      </c>
      <c r="C77" t="s">
        <v>599</v>
      </c>
      <c r="D77">
        <v>85</v>
      </c>
      <c r="E77" s="140">
        <v>403</v>
      </c>
      <c r="F77" s="140">
        <v>110</v>
      </c>
      <c r="G77">
        <v>328</v>
      </c>
      <c r="H77">
        <v>293</v>
      </c>
      <c r="I77">
        <v>502</v>
      </c>
      <c r="J77">
        <v>4</v>
      </c>
      <c r="K77">
        <v>54</v>
      </c>
      <c r="N77">
        <v>20</v>
      </c>
      <c r="P77">
        <v>0.02</v>
      </c>
      <c r="Q77">
        <v>1201</v>
      </c>
      <c r="R77">
        <v>131501</v>
      </c>
      <c r="S77">
        <v>400.4</v>
      </c>
      <c r="T77">
        <v>43833.599999999999</v>
      </c>
      <c r="U77">
        <v>401.7</v>
      </c>
      <c r="V77">
        <v>43647.1</v>
      </c>
      <c r="W77">
        <v>7</v>
      </c>
      <c r="X77">
        <v>3</v>
      </c>
      <c r="Y77">
        <v>0.38</v>
      </c>
      <c r="Z77" s="68">
        <f t="shared" si="4"/>
        <v>9.1330103953582101E-3</v>
      </c>
    </row>
    <row r="78" spans="1:27" x14ac:dyDescent="0.2">
      <c r="A78">
        <v>2021</v>
      </c>
      <c r="B78">
        <v>334</v>
      </c>
      <c r="C78" t="s">
        <v>263</v>
      </c>
      <c r="D78">
        <v>164</v>
      </c>
      <c r="E78" s="140">
        <v>104</v>
      </c>
      <c r="F78" s="140">
        <v>139</v>
      </c>
      <c r="G78">
        <v>1135</v>
      </c>
      <c r="H78">
        <v>809</v>
      </c>
      <c r="I78">
        <v>1127</v>
      </c>
      <c r="J78">
        <v>66</v>
      </c>
      <c r="K78">
        <v>132</v>
      </c>
      <c r="L78">
        <v>5</v>
      </c>
      <c r="M78">
        <v>2</v>
      </c>
      <c r="N78">
        <v>11</v>
      </c>
      <c r="P78">
        <v>0.02</v>
      </c>
      <c r="Q78">
        <v>3229</v>
      </c>
      <c r="R78">
        <v>329765</v>
      </c>
      <c r="S78">
        <v>48</v>
      </c>
      <c r="T78">
        <v>4873.3</v>
      </c>
      <c r="U78">
        <v>45.9</v>
      </c>
      <c r="V78">
        <v>4664</v>
      </c>
      <c r="W78">
        <v>10</v>
      </c>
      <c r="X78">
        <v>31.1</v>
      </c>
      <c r="Y78">
        <v>0.94</v>
      </c>
      <c r="Z78" s="68">
        <f t="shared" si="4"/>
        <v>9.7918214486073414E-3</v>
      </c>
    </row>
    <row r="79" spans="1:27" x14ac:dyDescent="0.2">
      <c r="A79">
        <v>2021</v>
      </c>
      <c r="B79">
        <v>337</v>
      </c>
      <c r="C79" t="s">
        <v>724</v>
      </c>
      <c r="D79">
        <v>240</v>
      </c>
      <c r="E79" s="140">
        <v>50</v>
      </c>
      <c r="F79" s="140">
        <v>145</v>
      </c>
      <c r="G79">
        <v>17</v>
      </c>
      <c r="H79">
        <v>11</v>
      </c>
      <c r="I79">
        <v>12</v>
      </c>
      <c r="P79">
        <v>0.02</v>
      </c>
      <c r="Q79">
        <v>40</v>
      </c>
      <c r="R79">
        <v>3080</v>
      </c>
      <c r="S79">
        <v>0.6</v>
      </c>
      <c r="T79">
        <v>44.6</v>
      </c>
      <c r="U79">
        <v>0.6</v>
      </c>
      <c r="V79">
        <v>39.9</v>
      </c>
      <c r="W79">
        <v>1</v>
      </c>
      <c r="X79">
        <v>0.8</v>
      </c>
      <c r="Y79">
        <v>1.56</v>
      </c>
      <c r="Z79" s="68">
        <f t="shared" si="4"/>
        <v>1.2987012987012988E-2</v>
      </c>
    </row>
    <row r="80" spans="1:27" x14ac:dyDescent="0.2">
      <c r="A80">
        <v>2021</v>
      </c>
      <c r="B80">
        <v>372</v>
      </c>
      <c r="C80" t="s">
        <v>688</v>
      </c>
      <c r="D80">
        <v>195</v>
      </c>
      <c r="E80" s="140">
        <v>53</v>
      </c>
      <c r="F80" s="140">
        <v>139</v>
      </c>
      <c r="G80">
        <v>113</v>
      </c>
      <c r="H80">
        <v>84</v>
      </c>
      <c r="I80">
        <v>133</v>
      </c>
      <c r="J80">
        <v>3</v>
      </c>
      <c r="K80">
        <v>13</v>
      </c>
      <c r="N80">
        <v>2</v>
      </c>
      <c r="P80">
        <v>0.02</v>
      </c>
      <c r="Q80">
        <v>360</v>
      </c>
      <c r="R80">
        <v>20866</v>
      </c>
      <c r="S80">
        <v>7.7</v>
      </c>
      <c r="T80">
        <v>423.6</v>
      </c>
      <c r="U80">
        <v>10.6</v>
      </c>
      <c r="V80">
        <v>581.6</v>
      </c>
      <c r="W80">
        <v>5</v>
      </c>
      <c r="X80">
        <v>6.8</v>
      </c>
      <c r="Y80">
        <v>0.83</v>
      </c>
      <c r="Z80" s="68">
        <f t="shared" si="4"/>
        <v>1.7252947378510495E-2</v>
      </c>
    </row>
    <row r="81" spans="1:26" x14ac:dyDescent="0.2">
      <c r="A81">
        <v>2021</v>
      </c>
      <c r="B81">
        <v>374</v>
      </c>
      <c r="C81" t="s">
        <v>725</v>
      </c>
      <c r="D81">
        <v>180</v>
      </c>
      <c r="E81" s="140">
        <v>64</v>
      </c>
      <c r="F81" s="140">
        <v>170</v>
      </c>
      <c r="G81">
        <v>15</v>
      </c>
      <c r="H81">
        <v>10</v>
      </c>
      <c r="I81">
        <v>17</v>
      </c>
      <c r="K81">
        <v>4</v>
      </c>
      <c r="N81">
        <v>4</v>
      </c>
      <c r="P81">
        <v>0.02</v>
      </c>
      <c r="Q81">
        <v>52</v>
      </c>
      <c r="R81">
        <v>3701</v>
      </c>
      <c r="S81">
        <v>3.9</v>
      </c>
      <c r="T81">
        <v>255.9</v>
      </c>
      <c r="U81">
        <v>3.3</v>
      </c>
      <c r="V81">
        <v>220.9</v>
      </c>
      <c r="W81">
        <v>1</v>
      </c>
      <c r="X81">
        <v>0.8</v>
      </c>
      <c r="Y81">
        <v>0.7</v>
      </c>
      <c r="Z81" s="68">
        <f t="shared" si="4"/>
        <v>1.4050256687381789E-2</v>
      </c>
    </row>
    <row r="82" spans="1:26" x14ac:dyDescent="0.2">
      <c r="A82">
        <v>2021</v>
      </c>
      <c r="B82">
        <v>393</v>
      </c>
      <c r="C82" t="s">
        <v>600</v>
      </c>
      <c r="D82">
        <v>200</v>
      </c>
      <c r="E82" s="140">
        <v>16</v>
      </c>
      <c r="F82" s="140">
        <v>231</v>
      </c>
      <c r="G82">
        <v>124</v>
      </c>
      <c r="H82">
        <v>39</v>
      </c>
      <c r="I82">
        <v>80</v>
      </c>
      <c r="J82">
        <v>3</v>
      </c>
      <c r="K82">
        <v>1</v>
      </c>
      <c r="P82">
        <v>0.02</v>
      </c>
      <c r="Q82">
        <v>249</v>
      </c>
      <c r="R82">
        <v>2945</v>
      </c>
      <c r="S82">
        <v>0.9</v>
      </c>
      <c r="T82">
        <v>10.3</v>
      </c>
      <c r="U82">
        <v>0.9</v>
      </c>
      <c r="V82">
        <v>11.7</v>
      </c>
      <c r="W82">
        <v>4</v>
      </c>
      <c r="X82">
        <v>15.6</v>
      </c>
      <c r="Y82">
        <v>0.79</v>
      </c>
      <c r="Z82" s="68">
        <f t="shared" si="4"/>
        <v>8.4550084889643468E-2</v>
      </c>
    </row>
    <row r="83" spans="1:26" x14ac:dyDescent="0.2">
      <c r="A83">
        <v>2021</v>
      </c>
      <c r="B83">
        <v>394</v>
      </c>
      <c r="C83" t="s">
        <v>601</v>
      </c>
      <c r="D83">
        <v>157</v>
      </c>
      <c r="E83" s="140">
        <v>76</v>
      </c>
      <c r="F83" s="140">
        <v>190</v>
      </c>
      <c r="G83">
        <v>9</v>
      </c>
      <c r="H83">
        <v>7</v>
      </c>
      <c r="I83">
        <v>18</v>
      </c>
      <c r="J83">
        <v>1</v>
      </c>
      <c r="K83">
        <v>1</v>
      </c>
      <c r="N83">
        <v>4</v>
      </c>
      <c r="P83">
        <v>0.02</v>
      </c>
      <c r="Q83">
        <v>40</v>
      </c>
      <c r="R83">
        <v>5240</v>
      </c>
      <c r="S83">
        <v>0.6</v>
      </c>
      <c r="T83">
        <v>72.599999999999994</v>
      </c>
      <c r="U83">
        <v>0.3</v>
      </c>
      <c r="V83">
        <v>38.4</v>
      </c>
      <c r="W83">
        <v>1</v>
      </c>
      <c r="X83">
        <v>0.5</v>
      </c>
      <c r="Y83">
        <v>0.43</v>
      </c>
      <c r="Z83" s="68">
        <f t="shared" si="4"/>
        <v>7.6335877862595417E-3</v>
      </c>
    </row>
    <row r="84" spans="1:26" x14ac:dyDescent="0.2">
      <c r="A84">
        <v>2021</v>
      </c>
      <c r="B84">
        <v>415</v>
      </c>
      <c r="C84" t="s">
        <v>689</v>
      </c>
      <c r="D84">
        <v>180</v>
      </c>
      <c r="E84" s="140">
        <v>68</v>
      </c>
      <c r="F84" s="140">
        <v>163</v>
      </c>
      <c r="G84">
        <v>167</v>
      </c>
      <c r="H84">
        <v>105</v>
      </c>
      <c r="I84">
        <v>142</v>
      </c>
      <c r="J84">
        <v>10</v>
      </c>
      <c r="K84">
        <v>12</v>
      </c>
      <c r="N84">
        <v>4</v>
      </c>
      <c r="P84">
        <v>0.02</v>
      </c>
      <c r="Q84">
        <v>483</v>
      </c>
      <c r="R84">
        <v>22786</v>
      </c>
      <c r="S84">
        <v>65.599999999999994</v>
      </c>
      <c r="T84">
        <v>3196.1</v>
      </c>
      <c r="U84">
        <v>104.7</v>
      </c>
      <c r="V84">
        <v>4918.8</v>
      </c>
      <c r="W84">
        <v>9</v>
      </c>
      <c r="X84">
        <v>7.1</v>
      </c>
      <c r="Y84">
        <v>0.56999999999999995</v>
      </c>
      <c r="Z84" s="68">
        <f t="shared" si="4"/>
        <v>2.1197226367067497E-2</v>
      </c>
    </row>
    <row r="85" spans="1:26" x14ac:dyDescent="0.2">
      <c r="A85">
        <v>2021</v>
      </c>
      <c r="B85">
        <v>433</v>
      </c>
      <c r="C85" t="s">
        <v>602</v>
      </c>
      <c r="D85">
        <v>150</v>
      </c>
      <c r="E85" s="140">
        <v>86</v>
      </c>
      <c r="F85" s="140">
        <v>168</v>
      </c>
      <c r="P85">
        <v>0.02</v>
      </c>
      <c r="R85">
        <v>240</v>
      </c>
      <c r="T85">
        <v>4.9000000000000004</v>
      </c>
      <c r="W85">
        <v>1</v>
      </c>
      <c r="Y85">
        <v>0.11</v>
      </c>
      <c r="Z85" s="68">
        <f t="shared" si="4"/>
        <v>0</v>
      </c>
    </row>
    <row r="86" spans="1:26" x14ac:dyDescent="0.2">
      <c r="E86" s="140"/>
      <c r="F86" s="140"/>
      <c r="Z86" s="68" t="str">
        <f t="shared" si="4"/>
        <v/>
      </c>
    </row>
    <row r="87" spans="1:26" x14ac:dyDescent="0.2">
      <c r="E87" s="140"/>
      <c r="F87" s="140"/>
      <c r="Z87" s="68" t="str">
        <f t="shared" si="4"/>
        <v/>
      </c>
    </row>
    <row r="88" spans="1:26" x14ac:dyDescent="0.2">
      <c r="E88" s="140"/>
      <c r="F88" s="140"/>
      <c r="Z88" s="68" t="str">
        <f t="shared" si="4"/>
        <v/>
      </c>
    </row>
    <row r="89" spans="1:26" x14ac:dyDescent="0.2">
      <c r="E89" s="140"/>
      <c r="F89" s="140"/>
      <c r="Z89" s="68" t="str">
        <f t="shared" si="4"/>
        <v/>
      </c>
    </row>
    <row r="90" spans="1:26" x14ac:dyDescent="0.2">
      <c r="E90" s="140"/>
      <c r="F90" s="140"/>
      <c r="Z90" s="68" t="str">
        <f t="shared" si="4"/>
        <v/>
      </c>
    </row>
    <row r="91" spans="1:26" x14ac:dyDescent="0.2">
      <c r="E91" s="140"/>
      <c r="F91" s="140"/>
      <c r="Z91" s="68" t="str">
        <f t="shared" si="4"/>
        <v/>
      </c>
    </row>
    <row r="92" spans="1:26" x14ac:dyDescent="0.2">
      <c r="E92" s="140"/>
      <c r="F92" s="140"/>
      <c r="Z92" s="68" t="str">
        <f t="shared" si="4"/>
        <v/>
      </c>
    </row>
    <row r="93" spans="1:26" x14ac:dyDescent="0.2">
      <c r="E93" s="140"/>
      <c r="F93" s="140"/>
      <c r="Z93" s="68" t="str">
        <f t="shared" si="4"/>
        <v/>
      </c>
    </row>
    <row r="94" spans="1:26" x14ac:dyDescent="0.2">
      <c r="E94" s="140"/>
      <c r="F94" s="140"/>
      <c r="Z94" s="68" t="str">
        <f t="shared" si="4"/>
        <v/>
      </c>
    </row>
    <row r="95" spans="1:26" x14ac:dyDescent="0.2">
      <c r="E95" s="140"/>
      <c r="F95" s="140"/>
      <c r="Z95" s="68" t="str">
        <f t="shared" si="4"/>
        <v/>
      </c>
    </row>
    <row r="96" spans="1:26" x14ac:dyDescent="0.2">
      <c r="E96" s="140"/>
      <c r="F96" s="140"/>
      <c r="Z96" s="68" t="str">
        <f t="shared" si="4"/>
        <v/>
      </c>
    </row>
    <row r="97" spans="5:26" x14ac:dyDescent="0.2">
      <c r="E97" s="140"/>
      <c r="F97" s="140"/>
      <c r="Z97" s="68" t="str">
        <f t="shared" si="4"/>
        <v/>
      </c>
    </row>
    <row r="98" spans="5:26" x14ac:dyDescent="0.2">
      <c r="E98" s="140"/>
      <c r="F98" s="140"/>
      <c r="Z98" s="68" t="str">
        <f t="shared" si="4"/>
        <v/>
      </c>
    </row>
    <row r="99" spans="5:26" x14ac:dyDescent="0.2">
      <c r="E99" s="140"/>
      <c r="F99" s="140"/>
      <c r="Z99" s="68" t="str">
        <f t="shared" ref="Z99:Z118" si="6">IFERROR(Q99/R99,"")</f>
        <v/>
      </c>
    </row>
    <row r="100" spans="5:26" x14ac:dyDescent="0.2">
      <c r="E100" s="140"/>
      <c r="F100" s="140"/>
      <c r="Z100" s="68" t="str">
        <f t="shared" si="6"/>
        <v/>
      </c>
    </row>
    <row r="101" spans="5:26" x14ac:dyDescent="0.2">
      <c r="E101" s="140"/>
      <c r="F101" s="140"/>
      <c r="Z101" s="68" t="str">
        <f t="shared" si="6"/>
        <v/>
      </c>
    </row>
    <row r="102" spans="5:26" x14ac:dyDescent="0.2">
      <c r="E102" s="140"/>
      <c r="F102" s="140"/>
      <c r="Z102" s="68" t="str">
        <f t="shared" si="6"/>
        <v/>
      </c>
    </row>
    <row r="103" spans="5:26" x14ac:dyDescent="0.2">
      <c r="E103" s="140"/>
      <c r="F103" s="140"/>
      <c r="Z103" s="68" t="str">
        <f t="shared" si="6"/>
        <v/>
      </c>
    </row>
    <row r="104" spans="5:26" x14ac:dyDescent="0.2">
      <c r="E104" s="140"/>
      <c r="F104" s="140"/>
      <c r="Z104" s="68" t="str">
        <f t="shared" si="6"/>
        <v/>
      </c>
    </row>
    <row r="105" spans="5:26" x14ac:dyDescent="0.2">
      <c r="E105" s="140"/>
      <c r="F105" s="140"/>
      <c r="Z105" s="68" t="str">
        <f t="shared" si="6"/>
        <v/>
      </c>
    </row>
    <row r="106" spans="5:26" x14ac:dyDescent="0.2">
      <c r="E106" s="140"/>
      <c r="F106" s="140"/>
      <c r="Z106" s="68" t="str">
        <f t="shared" si="6"/>
        <v/>
      </c>
    </row>
    <row r="107" spans="5:26" x14ac:dyDescent="0.2">
      <c r="E107" s="140"/>
      <c r="F107" s="140"/>
      <c r="Z107" s="68" t="str">
        <f t="shared" si="6"/>
        <v/>
      </c>
    </row>
    <row r="108" spans="5:26" x14ac:dyDescent="0.2">
      <c r="E108" s="140"/>
      <c r="F108" s="140"/>
      <c r="Z108" s="68" t="str">
        <f t="shared" si="6"/>
        <v/>
      </c>
    </row>
    <row r="109" spans="5:26" x14ac:dyDescent="0.2">
      <c r="E109" s="140"/>
      <c r="F109" s="140"/>
      <c r="Z109" s="68" t="str">
        <f t="shared" si="6"/>
        <v/>
      </c>
    </row>
    <row r="110" spans="5:26" x14ac:dyDescent="0.2">
      <c r="E110" s="140"/>
      <c r="F110" s="140"/>
      <c r="Z110" s="68" t="str">
        <f t="shared" si="6"/>
        <v/>
      </c>
    </row>
    <row r="111" spans="5:26" x14ac:dyDescent="0.2">
      <c r="E111" s="140"/>
      <c r="F111" s="140"/>
      <c r="Z111" s="68" t="str">
        <f t="shared" si="6"/>
        <v/>
      </c>
    </row>
    <row r="112" spans="5:26" x14ac:dyDescent="0.2">
      <c r="E112" s="140"/>
      <c r="F112" s="140"/>
      <c r="Z112" s="68" t="str">
        <f t="shared" si="6"/>
        <v/>
      </c>
    </row>
    <row r="113" spans="5:26" x14ac:dyDescent="0.2">
      <c r="E113" s="140"/>
      <c r="F113" s="140"/>
      <c r="Z113" s="68" t="str">
        <f t="shared" si="6"/>
        <v/>
      </c>
    </row>
    <row r="114" spans="5:26" x14ac:dyDescent="0.2">
      <c r="E114" s="140"/>
      <c r="F114" s="140"/>
      <c r="Z114" s="68" t="str">
        <f t="shared" si="6"/>
        <v/>
      </c>
    </row>
    <row r="115" spans="5:26" x14ac:dyDescent="0.2">
      <c r="E115" s="140"/>
      <c r="F115" s="140"/>
      <c r="Z115" s="68" t="str">
        <f t="shared" si="6"/>
        <v/>
      </c>
    </row>
    <row r="116" spans="5:26" x14ac:dyDescent="0.2">
      <c r="E116" s="140"/>
      <c r="F116" s="140"/>
      <c r="Z116" s="68" t="str">
        <f t="shared" si="6"/>
        <v/>
      </c>
    </row>
    <row r="117" spans="5:26" x14ac:dyDescent="0.2">
      <c r="E117" s="140"/>
      <c r="F117" s="140"/>
      <c r="Z117" s="68" t="str">
        <f t="shared" si="6"/>
        <v/>
      </c>
    </row>
    <row r="118" spans="5:26" x14ac:dyDescent="0.2">
      <c r="E118" s="140"/>
      <c r="F118" s="140"/>
      <c r="Z118" s="68" t="str">
        <f t="shared" si="6"/>
        <v/>
      </c>
    </row>
    <row r="119" spans="5:26" x14ac:dyDescent="0.2">
      <c r="E119" s="140"/>
      <c r="F119" s="140"/>
    </row>
    <row r="120" spans="5:26" x14ac:dyDescent="0.2">
      <c r="E120" s="140"/>
      <c r="F120" s="140"/>
    </row>
    <row r="121" spans="5:26" x14ac:dyDescent="0.2">
      <c r="E121" s="140"/>
      <c r="F121" s="140"/>
    </row>
    <row r="122" spans="5:26" x14ac:dyDescent="0.2">
      <c r="E122" s="140"/>
      <c r="F122" s="140"/>
    </row>
    <row r="123" spans="5:26" x14ac:dyDescent="0.2">
      <c r="E123" s="140"/>
      <c r="F123" s="140"/>
    </row>
    <row r="124" spans="5:26" x14ac:dyDescent="0.2">
      <c r="E124" s="140"/>
      <c r="F124" s="140"/>
    </row>
    <row r="125" spans="5:26" x14ac:dyDescent="0.2">
      <c r="E125" s="140"/>
      <c r="F125" s="140"/>
    </row>
    <row r="126" spans="5:26" x14ac:dyDescent="0.2">
      <c r="E126" s="140"/>
      <c r="F126" s="140"/>
    </row>
    <row r="127" spans="5:26" x14ac:dyDescent="0.2">
      <c r="E127" s="140"/>
      <c r="F127" s="140"/>
    </row>
    <row r="128" spans="5:26" x14ac:dyDescent="0.2">
      <c r="E128" s="140"/>
      <c r="F128" s="140"/>
    </row>
    <row r="129" spans="5:6" x14ac:dyDescent="0.2">
      <c r="E129" s="140"/>
      <c r="F129" s="140"/>
    </row>
    <row r="130" spans="5:6" x14ac:dyDescent="0.2">
      <c r="E130" s="140"/>
      <c r="F130" s="140"/>
    </row>
    <row r="131" spans="5:6" x14ac:dyDescent="0.2">
      <c r="E131" s="140"/>
      <c r="F131" s="140"/>
    </row>
    <row r="132" spans="5:6" x14ac:dyDescent="0.2">
      <c r="E132" s="140"/>
      <c r="F132" s="140"/>
    </row>
    <row r="133" spans="5:6" x14ac:dyDescent="0.2">
      <c r="E133" s="140"/>
      <c r="F133" s="140"/>
    </row>
    <row r="134" spans="5:6" x14ac:dyDescent="0.2">
      <c r="E134" s="140"/>
      <c r="F134" s="140"/>
    </row>
    <row r="135" spans="5:6" x14ac:dyDescent="0.2">
      <c r="E135" s="140"/>
      <c r="F135" s="140"/>
    </row>
    <row r="136" spans="5:6" x14ac:dyDescent="0.2">
      <c r="E136" s="140"/>
      <c r="F136" s="140"/>
    </row>
    <row r="137" spans="5:6" x14ac:dyDescent="0.2">
      <c r="E137" s="140"/>
      <c r="F137" s="140"/>
    </row>
    <row r="138" spans="5:6" x14ac:dyDescent="0.2">
      <c r="E138" s="140"/>
      <c r="F138" s="140"/>
    </row>
    <row r="139" spans="5:6" x14ac:dyDescent="0.2">
      <c r="E139" s="140"/>
      <c r="F139" s="140"/>
    </row>
    <row r="140" spans="5:6" x14ac:dyDescent="0.2">
      <c r="E140" s="140"/>
      <c r="F140" s="140"/>
    </row>
    <row r="141" spans="5:6" x14ac:dyDescent="0.2">
      <c r="E141" s="140"/>
      <c r="F141" s="140"/>
    </row>
    <row r="142" spans="5:6" x14ac:dyDescent="0.2">
      <c r="E142" s="140"/>
      <c r="F142" s="140"/>
    </row>
    <row r="143" spans="5:6" x14ac:dyDescent="0.2">
      <c r="E143" s="140"/>
      <c r="F143" s="140"/>
    </row>
    <row r="144" spans="5:6" x14ac:dyDescent="0.2">
      <c r="E144" s="140"/>
      <c r="F144" s="140"/>
    </row>
    <row r="145" spans="5:6" x14ac:dyDescent="0.2">
      <c r="E145" s="140"/>
      <c r="F145" s="140"/>
    </row>
    <row r="146" spans="5:6" x14ac:dyDescent="0.2">
      <c r="E146" s="140"/>
      <c r="F146" s="140"/>
    </row>
    <row r="147" spans="5:6" x14ac:dyDescent="0.2">
      <c r="E147" s="140"/>
      <c r="F147" s="140"/>
    </row>
    <row r="148" spans="5:6" x14ac:dyDescent="0.2">
      <c r="E148" s="140"/>
      <c r="F148" s="140"/>
    </row>
  </sheetData>
  <autoFilter ref="A2:AA2" xr:uid="{00000000-0009-0000-0000-000015000000}"/>
  <conditionalFormatting sqref="Z3:Z118">
    <cfRule type="cellIs" dxfId="110" priority="17" operator="greaterThan">
      <formula>$P3</formula>
    </cfRule>
    <cfRule type="cellIs" dxfId="109" priority="18" stopIfTrue="1" operator="lessThan">
      <formula>$P3</formula>
    </cfRule>
    <cfRule type="cellIs" dxfId="108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107" priority="2" stopIfTrue="1">
      <formula>F3=$D3</formula>
    </cfRule>
    <cfRule type="expression" dxfId="106" priority="3" stopIfTrue="1">
      <formula>F3&gt;$D3*0.95</formula>
    </cfRule>
    <cfRule type="expression" dxfId="105" priority="4" stopIfTrue="1">
      <formula>F3&lt;$D3*1.05</formula>
    </cfRule>
  </conditionalFormatting>
  <hyperlinks>
    <hyperlink ref="W1" location="index!A1" display="العودة للفهرس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>
    <tabColor theme="5"/>
  </sheetPr>
  <dimension ref="A1:AK209"/>
  <sheetViews>
    <sheetView rightToLeft="1" zoomScale="110" zoomScaleNormal="110" workbookViewId="0">
      <pane xSplit="5" ySplit="2" topLeftCell="AB190" activePane="bottomRight" state="frozen"/>
      <selection activeCell="F9" sqref="F9"/>
      <selection pane="topRight" activeCell="F9" sqref="F9"/>
      <selection pane="bottomLeft" activeCell="F9" sqref="F9"/>
      <selection pane="bottomRight" activeCell="F9" sqref="F9"/>
    </sheetView>
  </sheetViews>
  <sheetFormatPr defaultRowHeight="14.25" x14ac:dyDescent="0.2"/>
  <cols>
    <col min="1" max="1" width="5" style="242" hidden="1" customWidth="1"/>
    <col min="2" max="2" width="8.25" style="242" hidden="1" customWidth="1"/>
    <col min="3" max="3" width="7.875" style="242" hidden="1" customWidth="1"/>
    <col min="4" max="4" width="16.375" style="242" customWidth="1"/>
    <col min="5" max="5" width="19.625" style="242" customWidth="1"/>
    <col min="6" max="8" width="10.625" style="254" customWidth="1"/>
    <col min="9" max="15" width="12.125" style="242" customWidth="1"/>
    <col min="16" max="24" width="12.125" style="242" hidden="1" customWidth="1"/>
    <col min="25" max="25" width="12.125" style="16" customWidth="1"/>
    <col min="26" max="27" width="12.125" style="242" customWidth="1"/>
    <col min="32" max="33" width="12.125" style="242" customWidth="1"/>
    <col min="34" max="35" width="12.125" style="151" customWidth="1"/>
    <col min="36" max="36" width="12.125" style="16" customWidth="1"/>
    <col min="37" max="37" width="9.125" style="235" customWidth="1"/>
  </cols>
  <sheetData>
    <row r="1" spans="1:37" x14ac:dyDescent="0.2">
      <c r="D1" s="242" t="s">
        <v>270</v>
      </c>
      <c r="E1" s="242" t="s">
        <v>726</v>
      </c>
      <c r="F1" s="254" t="s">
        <v>273</v>
      </c>
      <c r="G1" s="15">
        <f>A3</f>
        <v>2021</v>
      </c>
      <c r="J1" s="254" t="s">
        <v>694</v>
      </c>
      <c r="L1" s="15"/>
      <c r="M1" s="15"/>
      <c r="O1" s="15"/>
      <c r="Z1" s="66" t="s">
        <v>80</v>
      </c>
      <c r="AG1" s="66"/>
    </row>
    <row r="2" spans="1:37" s="3" customFormat="1" ht="43.5" customHeight="1" x14ac:dyDescent="0.2">
      <c r="A2" s="4" t="s">
        <v>394</v>
      </c>
      <c r="B2" s="4" t="s">
        <v>276</v>
      </c>
      <c r="C2" s="4" t="s">
        <v>90</v>
      </c>
      <c r="D2" s="4" t="s">
        <v>396</v>
      </c>
      <c r="E2" s="4" t="s">
        <v>397</v>
      </c>
      <c r="F2" s="274" t="s">
        <v>398</v>
      </c>
      <c r="G2" s="274" t="s">
        <v>399</v>
      </c>
      <c r="H2" s="274" t="s">
        <v>400</v>
      </c>
      <c r="I2" s="4" t="s">
        <v>289</v>
      </c>
      <c r="J2" s="4" t="s">
        <v>290</v>
      </c>
      <c r="K2" s="4" t="s">
        <v>75</v>
      </c>
      <c r="L2" s="4" t="s">
        <v>727</v>
      </c>
      <c r="M2" s="4" t="s">
        <v>664</v>
      </c>
      <c r="N2" s="4" t="s">
        <v>403</v>
      </c>
      <c r="O2" s="4" t="s">
        <v>404</v>
      </c>
      <c r="P2" s="4" t="s">
        <v>405</v>
      </c>
      <c r="Q2" s="4" t="s">
        <v>406</v>
      </c>
      <c r="R2" s="4" t="s">
        <v>407</v>
      </c>
      <c r="S2" s="4" t="s">
        <v>408</v>
      </c>
      <c r="T2" s="4" t="s">
        <v>409</v>
      </c>
      <c r="U2" s="4" t="s">
        <v>410</v>
      </c>
      <c r="V2" s="4" t="s">
        <v>411</v>
      </c>
      <c r="W2" s="4" t="s">
        <v>728</v>
      </c>
      <c r="X2" s="4" t="s">
        <v>413</v>
      </c>
      <c r="Y2" s="17" t="s">
        <v>481</v>
      </c>
      <c r="Z2" s="4" t="s">
        <v>415</v>
      </c>
      <c r="AA2" s="4" t="s">
        <v>674</v>
      </c>
      <c r="AB2" s="4" t="s">
        <v>296</v>
      </c>
      <c r="AC2" s="4" t="s">
        <v>297</v>
      </c>
      <c r="AD2" s="4" t="s">
        <v>298</v>
      </c>
      <c r="AE2" s="4" t="s">
        <v>299</v>
      </c>
      <c r="AF2" s="4" t="s">
        <v>417</v>
      </c>
      <c r="AG2" s="4" t="s">
        <v>418</v>
      </c>
      <c r="AH2" s="4" t="s">
        <v>675</v>
      </c>
      <c r="AI2" s="4" t="s">
        <v>729</v>
      </c>
      <c r="AJ2" s="17" t="s">
        <v>482</v>
      </c>
      <c r="AK2" s="17" t="s">
        <v>304</v>
      </c>
    </row>
    <row r="3" spans="1:37" ht="20.25" customHeight="1" x14ac:dyDescent="0.2">
      <c r="A3">
        <v>2021</v>
      </c>
      <c r="B3">
        <v>420</v>
      </c>
      <c r="C3">
        <v>666</v>
      </c>
      <c r="D3" t="s">
        <v>595</v>
      </c>
      <c r="E3" t="s">
        <v>646</v>
      </c>
      <c r="F3">
        <v>484</v>
      </c>
      <c r="G3">
        <v>455.44400000000002</v>
      </c>
      <c r="H3">
        <v>518.36400000000003</v>
      </c>
      <c r="I3" s="275"/>
      <c r="J3" s="275">
        <v>507.6</v>
      </c>
      <c r="K3" s="178"/>
      <c r="L3">
        <v>72</v>
      </c>
      <c r="M3">
        <v>150</v>
      </c>
      <c r="N3" s="246">
        <v>68</v>
      </c>
      <c r="O3" s="246">
        <v>159</v>
      </c>
      <c r="P3">
        <v>25</v>
      </c>
      <c r="Q3">
        <v>8</v>
      </c>
      <c r="R3">
        <v>29</v>
      </c>
      <c r="T3">
        <v>3</v>
      </c>
      <c r="Y3">
        <v>1.4999999999999999E-2</v>
      </c>
      <c r="Z3">
        <v>64</v>
      </c>
      <c r="AA3">
        <v>2504</v>
      </c>
      <c r="AB3">
        <v>0.1</v>
      </c>
      <c r="AC3">
        <v>5.2</v>
      </c>
      <c r="AD3">
        <v>0.3</v>
      </c>
      <c r="AE3">
        <v>9.4</v>
      </c>
      <c r="AF3">
        <v>2</v>
      </c>
      <c r="AG3">
        <v>0.9</v>
      </c>
      <c r="AH3">
        <v>0.11</v>
      </c>
      <c r="AI3" t="s">
        <v>306</v>
      </c>
      <c r="AJ3" s="1">
        <f t="shared" ref="AJ3:AJ66" si="0">IFERROR(Z3/AA3,"")</f>
        <v>2.5559105431309903E-2</v>
      </c>
      <c r="AK3" s="284">
        <f t="shared" ref="AK3:AK66" si="1">STDEV(F3,J3)</f>
        <v>16.687720036002538</v>
      </c>
    </row>
    <row r="4" spans="1:37" ht="20.25" customHeight="1" x14ac:dyDescent="0.2">
      <c r="A4">
        <v>2021</v>
      </c>
      <c r="B4">
        <v>429</v>
      </c>
      <c r="C4">
        <v>700</v>
      </c>
      <c r="D4" t="s">
        <v>651</v>
      </c>
      <c r="E4" t="s">
        <v>652</v>
      </c>
      <c r="F4">
        <v>345</v>
      </c>
      <c r="G4">
        <v>324.3</v>
      </c>
      <c r="H4">
        <v>365.7</v>
      </c>
      <c r="I4" s="275">
        <v>400.9</v>
      </c>
      <c r="J4" s="275">
        <v>337.2</v>
      </c>
      <c r="K4" s="178">
        <v>399.9</v>
      </c>
      <c r="L4">
        <v>18</v>
      </c>
      <c r="M4">
        <v>200</v>
      </c>
      <c r="N4" s="246">
        <v>21</v>
      </c>
      <c r="O4" s="246">
        <v>172</v>
      </c>
      <c r="P4">
        <v>10</v>
      </c>
      <c r="Q4">
        <v>8</v>
      </c>
      <c r="R4">
        <v>9</v>
      </c>
      <c r="Y4">
        <v>1.4999999999999999E-2</v>
      </c>
      <c r="Z4">
        <v>27</v>
      </c>
      <c r="AA4">
        <v>627</v>
      </c>
      <c r="AB4">
        <v>0.1</v>
      </c>
      <c r="AC4">
        <v>1.9</v>
      </c>
      <c r="AD4">
        <v>0.1</v>
      </c>
      <c r="AE4">
        <v>0.1</v>
      </c>
      <c r="AF4">
        <v>2</v>
      </c>
      <c r="AG4">
        <v>1.3</v>
      </c>
      <c r="AH4">
        <v>0.02</v>
      </c>
      <c r="AI4" t="s">
        <v>730</v>
      </c>
      <c r="AJ4" s="1">
        <f t="shared" si="0"/>
        <v>4.3062200956937802E-2</v>
      </c>
      <c r="AK4" s="284">
        <f t="shared" si="1"/>
        <v>5.5154328932550785</v>
      </c>
    </row>
    <row r="5" spans="1:37" ht="20.25" customHeight="1" x14ac:dyDescent="0.2">
      <c r="A5">
        <v>2021</v>
      </c>
      <c r="B5">
        <v>18</v>
      </c>
      <c r="C5">
        <v>50</v>
      </c>
      <c r="D5" t="s">
        <v>161</v>
      </c>
      <c r="E5" t="s">
        <v>162</v>
      </c>
      <c r="F5">
        <v>54</v>
      </c>
      <c r="G5">
        <v>51.57</v>
      </c>
      <c r="H5">
        <v>56.43</v>
      </c>
      <c r="I5" s="275">
        <v>66.7</v>
      </c>
      <c r="J5" s="275">
        <v>56.1</v>
      </c>
      <c r="K5" s="178">
        <v>65.7</v>
      </c>
      <c r="L5">
        <v>101</v>
      </c>
      <c r="M5">
        <v>107</v>
      </c>
      <c r="N5" s="246">
        <v>67</v>
      </c>
      <c r="O5" s="246">
        <v>108</v>
      </c>
      <c r="P5">
        <v>442</v>
      </c>
      <c r="Q5">
        <v>245</v>
      </c>
      <c r="R5">
        <v>431</v>
      </c>
      <c r="S5">
        <v>20</v>
      </c>
      <c r="T5">
        <v>12</v>
      </c>
      <c r="U5">
        <v>25</v>
      </c>
      <c r="Y5">
        <v>1.4999999999999999E-2</v>
      </c>
      <c r="Z5">
        <v>1175</v>
      </c>
      <c r="AA5">
        <v>112027</v>
      </c>
      <c r="AB5">
        <v>21.7</v>
      </c>
      <c r="AC5">
        <v>2074.4</v>
      </c>
      <c r="AD5">
        <v>20.3</v>
      </c>
      <c r="AE5">
        <v>1834.5</v>
      </c>
      <c r="AF5">
        <v>10</v>
      </c>
      <c r="AG5">
        <v>17.399999999999999</v>
      </c>
      <c r="AH5">
        <v>0.71</v>
      </c>
      <c r="AI5" t="s">
        <v>306</v>
      </c>
      <c r="AJ5" s="1">
        <f t="shared" si="0"/>
        <v>1.0488542940541119E-2</v>
      </c>
      <c r="AK5" s="284">
        <f t="shared" si="1"/>
        <v>1.4849242404917506</v>
      </c>
    </row>
    <row r="6" spans="1:37" ht="20.25" customHeight="1" x14ac:dyDescent="0.2">
      <c r="A6">
        <v>2021</v>
      </c>
      <c r="B6">
        <v>395</v>
      </c>
      <c r="C6">
        <v>609</v>
      </c>
      <c r="D6" t="s">
        <v>191</v>
      </c>
      <c r="E6" t="s">
        <v>192</v>
      </c>
      <c r="F6">
        <v>50</v>
      </c>
      <c r="G6">
        <v>46.5</v>
      </c>
      <c r="H6">
        <v>53.5</v>
      </c>
      <c r="I6" s="275">
        <v>66.8</v>
      </c>
      <c r="J6" s="275">
        <v>53.1</v>
      </c>
      <c r="K6" s="178">
        <v>65.8</v>
      </c>
      <c r="L6">
        <v>90</v>
      </c>
      <c r="M6">
        <v>120</v>
      </c>
      <c r="N6" s="246">
        <v>95</v>
      </c>
      <c r="O6" s="246">
        <v>115</v>
      </c>
      <c r="P6">
        <v>231</v>
      </c>
      <c r="Q6">
        <v>136</v>
      </c>
      <c r="R6">
        <v>179</v>
      </c>
      <c r="S6">
        <v>20</v>
      </c>
      <c r="T6">
        <v>18</v>
      </c>
      <c r="W6">
        <v>2</v>
      </c>
      <c r="Y6">
        <v>1.4999999999999999E-2</v>
      </c>
      <c r="Z6">
        <v>586</v>
      </c>
      <c r="AA6">
        <v>61570</v>
      </c>
      <c r="AB6">
        <v>11.8</v>
      </c>
      <c r="AC6">
        <v>1231.3</v>
      </c>
      <c r="AD6">
        <v>11</v>
      </c>
      <c r="AE6">
        <v>997.6</v>
      </c>
      <c r="AF6">
        <v>9</v>
      </c>
      <c r="AG6">
        <v>6.2</v>
      </c>
      <c r="AH6">
        <v>0.53</v>
      </c>
      <c r="AI6" t="s">
        <v>338</v>
      </c>
      <c r="AJ6" s="1">
        <f t="shared" si="0"/>
        <v>9.517622218612961E-3</v>
      </c>
      <c r="AK6" s="284">
        <f t="shared" si="1"/>
        <v>2.1920310216782983</v>
      </c>
    </row>
    <row r="7" spans="1:37" ht="20.25" customHeight="1" x14ac:dyDescent="0.2">
      <c r="A7">
        <v>2021</v>
      </c>
      <c r="B7">
        <v>143</v>
      </c>
      <c r="C7">
        <v>281</v>
      </c>
      <c r="D7" t="s">
        <v>146</v>
      </c>
      <c r="E7" t="s">
        <v>147</v>
      </c>
      <c r="F7">
        <v>345</v>
      </c>
      <c r="G7">
        <v>320.85000000000002</v>
      </c>
      <c r="H7">
        <v>369.15</v>
      </c>
      <c r="I7" s="275">
        <v>390.8</v>
      </c>
      <c r="J7" s="275">
        <v>302.60000000000002</v>
      </c>
      <c r="K7" s="178">
        <v>389.8</v>
      </c>
      <c r="L7">
        <v>120</v>
      </c>
      <c r="N7" s="246">
        <v>118</v>
      </c>
      <c r="O7" s="246">
        <v>123</v>
      </c>
      <c r="P7">
        <v>321</v>
      </c>
      <c r="Q7">
        <v>180</v>
      </c>
      <c r="R7">
        <v>309</v>
      </c>
      <c r="S7">
        <v>24</v>
      </c>
      <c r="T7">
        <v>24</v>
      </c>
      <c r="Y7">
        <v>1.4999999999999999E-2</v>
      </c>
      <c r="Z7">
        <v>825</v>
      </c>
      <c r="AA7">
        <v>114102</v>
      </c>
      <c r="AB7">
        <v>2.6</v>
      </c>
      <c r="AC7">
        <v>364.3</v>
      </c>
      <c r="AD7">
        <v>2.5</v>
      </c>
      <c r="AE7">
        <v>366.4</v>
      </c>
      <c r="AF7">
        <v>8</v>
      </c>
      <c r="AG7">
        <v>7</v>
      </c>
      <c r="AH7">
        <v>0.57999999999999996</v>
      </c>
      <c r="AJ7" s="1">
        <f t="shared" si="0"/>
        <v>7.2303728243150863E-3</v>
      </c>
      <c r="AK7" s="284">
        <f t="shared" si="1"/>
        <v>29.981327522309599</v>
      </c>
    </row>
    <row r="8" spans="1:37" ht="20.25" customHeight="1" x14ac:dyDescent="0.2">
      <c r="A8">
        <v>2021</v>
      </c>
      <c r="B8">
        <v>133</v>
      </c>
      <c r="C8">
        <v>269</v>
      </c>
      <c r="D8" t="s">
        <v>610</v>
      </c>
      <c r="E8" t="s">
        <v>611</v>
      </c>
      <c r="F8">
        <v>1570</v>
      </c>
      <c r="G8">
        <v>1460.1</v>
      </c>
      <c r="H8">
        <v>1679.9</v>
      </c>
      <c r="I8" s="275"/>
      <c r="J8" s="275">
        <v>1674.7</v>
      </c>
      <c r="K8" s="178"/>
      <c r="L8">
        <v>14</v>
      </c>
      <c r="M8">
        <v>257</v>
      </c>
      <c r="N8" s="246">
        <v>16</v>
      </c>
      <c r="O8" s="246">
        <v>220</v>
      </c>
      <c r="P8">
        <v>18</v>
      </c>
      <c r="Q8">
        <v>5</v>
      </c>
      <c r="R8">
        <v>16</v>
      </c>
      <c r="Y8">
        <v>0.02</v>
      </c>
      <c r="Z8">
        <v>38</v>
      </c>
      <c r="AA8">
        <v>1416</v>
      </c>
      <c r="AB8">
        <v>0</v>
      </c>
      <c r="AC8">
        <v>0.9</v>
      </c>
      <c r="AD8">
        <v>0</v>
      </c>
      <c r="AE8">
        <v>0.8</v>
      </c>
      <c r="AF8">
        <v>1</v>
      </c>
      <c r="AG8">
        <v>2.4</v>
      </c>
      <c r="AH8">
        <v>1.5</v>
      </c>
      <c r="AI8" t="s">
        <v>318</v>
      </c>
      <c r="AJ8" s="1">
        <f t="shared" si="0"/>
        <v>2.6836158192090395E-2</v>
      </c>
      <c r="AK8" s="284">
        <f t="shared" si="1"/>
        <v>74.034079990231561</v>
      </c>
    </row>
    <row r="9" spans="1:37" ht="20.25" customHeight="1" x14ac:dyDescent="0.2">
      <c r="A9">
        <v>2021</v>
      </c>
      <c r="B9">
        <v>429</v>
      </c>
      <c r="C9">
        <v>702</v>
      </c>
      <c r="D9" t="s">
        <v>655</v>
      </c>
      <c r="E9" t="s">
        <v>656</v>
      </c>
      <c r="F9">
        <v>101</v>
      </c>
      <c r="G9">
        <v>94.94</v>
      </c>
      <c r="H9">
        <v>107.06</v>
      </c>
      <c r="I9" s="275">
        <v>119.8</v>
      </c>
      <c r="J9" s="275">
        <v>104</v>
      </c>
      <c r="K9" s="178">
        <v>118.8</v>
      </c>
      <c r="L9">
        <v>18</v>
      </c>
      <c r="M9">
        <v>200</v>
      </c>
      <c r="N9" s="246">
        <v>21</v>
      </c>
      <c r="O9" s="246">
        <v>172</v>
      </c>
      <c r="P9">
        <v>4</v>
      </c>
      <c r="Q9">
        <v>2</v>
      </c>
      <c r="R9">
        <v>3</v>
      </c>
      <c r="Y9">
        <v>1.4999999999999999E-2</v>
      </c>
      <c r="Z9">
        <v>27</v>
      </c>
      <c r="AA9">
        <v>627</v>
      </c>
      <c r="AB9">
        <v>0.3</v>
      </c>
      <c r="AC9">
        <v>6.2</v>
      </c>
      <c r="AD9">
        <v>0.3</v>
      </c>
      <c r="AE9">
        <v>0.3</v>
      </c>
      <c r="AF9">
        <v>2</v>
      </c>
      <c r="AG9">
        <v>1.3</v>
      </c>
      <c r="AH9">
        <v>0.03</v>
      </c>
      <c r="AI9" t="s">
        <v>730</v>
      </c>
      <c r="AJ9" s="1">
        <f t="shared" si="0"/>
        <v>4.3062200956937802E-2</v>
      </c>
      <c r="AK9" s="284">
        <f t="shared" si="1"/>
        <v>2.1213203435596424</v>
      </c>
    </row>
    <row r="10" spans="1:37" ht="20.25" customHeight="1" x14ac:dyDescent="0.2">
      <c r="A10">
        <v>2021</v>
      </c>
      <c r="B10">
        <v>5</v>
      </c>
      <c r="C10">
        <v>13</v>
      </c>
      <c r="D10" t="s">
        <v>567</v>
      </c>
      <c r="E10" t="s">
        <v>568</v>
      </c>
      <c r="F10">
        <v>35.875</v>
      </c>
      <c r="G10">
        <v>33.363750000000003</v>
      </c>
      <c r="H10">
        <v>38.386249999999997</v>
      </c>
      <c r="I10" s="275">
        <v>48.2</v>
      </c>
      <c r="J10" s="275">
        <v>39.200000000000003</v>
      </c>
      <c r="K10" s="178">
        <v>47.2</v>
      </c>
      <c r="L10">
        <v>59</v>
      </c>
      <c r="M10">
        <v>122</v>
      </c>
      <c r="N10" s="246">
        <v>80</v>
      </c>
      <c r="O10" s="246">
        <v>131</v>
      </c>
      <c r="P10">
        <v>34</v>
      </c>
      <c r="Q10">
        <v>28</v>
      </c>
      <c r="R10">
        <v>36</v>
      </c>
      <c r="S10">
        <v>6</v>
      </c>
      <c r="T10">
        <v>20</v>
      </c>
      <c r="W10">
        <v>4</v>
      </c>
      <c r="Y10">
        <v>0.02</v>
      </c>
      <c r="Z10">
        <v>128</v>
      </c>
      <c r="AA10">
        <v>1968</v>
      </c>
      <c r="AB10">
        <v>3.6</v>
      </c>
      <c r="AC10">
        <v>54.8</v>
      </c>
      <c r="AD10">
        <v>3.2</v>
      </c>
      <c r="AE10">
        <v>49.9</v>
      </c>
      <c r="AF10">
        <v>2</v>
      </c>
      <c r="AG10">
        <v>1.6</v>
      </c>
      <c r="AH10">
        <v>0.32</v>
      </c>
      <c r="AI10" t="s">
        <v>731</v>
      </c>
      <c r="AJ10" s="1">
        <f t="shared" si="0"/>
        <v>6.5040650406504072E-2</v>
      </c>
      <c r="AK10" s="284">
        <f t="shared" si="1"/>
        <v>2.3511300474452725</v>
      </c>
    </row>
    <row r="11" spans="1:37" ht="20.25" customHeight="1" x14ac:dyDescent="0.2">
      <c r="A11">
        <v>2021</v>
      </c>
      <c r="B11">
        <v>407</v>
      </c>
      <c r="C11">
        <v>630</v>
      </c>
      <c r="D11" t="s">
        <v>241</v>
      </c>
      <c r="E11" t="s">
        <v>242</v>
      </c>
      <c r="F11">
        <v>214</v>
      </c>
      <c r="G11">
        <v>197.84299999999999</v>
      </c>
      <c r="H11">
        <v>230.15700000000001</v>
      </c>
      <c r="I11" s="275">
        <v>275.60000000000002</v>
      </c>
      <c r="J11" s="275">
        <v>212.3</v>
      </c>
      <c r="K11" s="178">
        <v>274.60000000000002</v>
      </c>
      <c r="L11">
        <v>18</v>
      </c>
      <c r="M11">
        <v>200</v>
      </c>
      <c r="N11" s="246">
        <v>24</v>
      </c>
      <c r="O11" s="246">
        <v>154</v>
      </c>
      <c r="P11">
        <v>226</v>
      </c>
      <c r="Q11">
        <v>168</v>
      </c>
      <c r="R11">
        <v>222</v>
      </c>
      <c r="T11">
        <v>12</v>
      </c>
      <c r="W11">
        <v>2</v>
      </c>
      <c r="Y11">
        <v>1.4999999999999999E-2</v>
      </c>
      <c r="Z11">
        <v>630</v>
      </c>
      <c r="AA11">
        <v>16660</v>
      </c>
      <c r="AB11">
        <v>3</v>
      </c>
      <c r="AC11">
        <v>77.900000000000006</v>
      </c>
      <c r="AD11">
        <v>5.7</v>
      </c>
      <c r="AE11">
        <v>148.30000000000001</v>
      </c>
      <c r="AF11">
        <v>10</v>
      </c>
      <c r="AG11">
        <v>26.5</v>
      </c>
      <c r="AH11">
        <v>0.51</v>
      </c>
      <c r="AI11" t="s">
        <v>312</v>
      </c>
      <c r="AJ11" s="1">
        <f t="shared" si="0"/>
        <v>3.7815126050420166E-2</v>
      </c>
      <c r="AK11" s="284">
        <f t="shared" si="1"/>
        <v>1.2020815280171229</v>
      </c>
    </row>
    <row r="12" spans="1:37" ht="20.25" customHeight="1" x14ac:dyDescent="0.2">
      <c r="A12">
        <v>2021</v>
      </c>
      <c r="B12">
        <v>377</v>
      </c>
      <c r="C12">
        <v>439</v>
      </c>
      <c r="D12" s="55" t="s">
        <v>167</v>
      </c>
      <c r="E12" t="s">
        <v>168</v>
      </c>
      <c r="F12">
        <v>343</v>
      </c>
      <c r="G12">
        <v>308.7</v>
      </c>
      <c r="H12">
        <v>377.3</v>
      </c>
      <c r="I12" s="275">
        <v>457.4</v>
      </c>
      <c r="J12" s="275">
        <v>350.8</v>
      </c>
      <c r="K12" s="178">
        <v>456.4</v>
      </c>
      <c r="L12">
        <v>45</v>
      </c>
      <c r="M12">
        <v>320</v>
      </c>
      <c r="N12" s="246">
        <v>57</v>
      </c>
      <c r="O12" s="246">
        <v>261</v>
      </c>
      <c r="P12">
        <v>230</v>
      </c>
      <c r="Q12">
        <v>142</v>
      </c>
      <c r="R12">
        <v>405</v>
      </c>
      <c r="S12">
        <v>13</v>
      </c>
      <c r="T12">
        <v>13</v>
      </c>
      <c r="W12">
        <v>14</v>
      </c>
      <c r="Y12">
        <v>1.4999999999999999E-2</v>
      </c>
      <c r="Z12">
        <v>817</v>
      </c>
      <c r="AA12">
        <v>31422</v>
      </c>
      <c r="AB12">
        <v>2.4</v>
      </c>
      <c r="AC12">
        <v>91.8</v>
      </c>
      <c r="AD12">
        <v>2.4</v>
      </c>
      <c r="AE12">
        <v>88.3</v>
      </c>
      <c r="AF12">
        <v>10</v>
      </c>
      <c r="AG12">
        <v>14.3</v>
      </c>
      <c r="AH12">
        <v>0.62</v>
      </c>
      <c r="AI12" t="s">
        <v>312</v>
      </c>
      <c r="AJ12" s="1">
        <f t="shared" si="0"/>
        <v>2.6000891095410858E-2</v>
      </c>
      <c r="AK12" s="284">
        <f t="shared" si="1"/>
        <v>5.5154328932550785</v>
      </c>
    </row>
    <row r="13" spans="1:37" ht="20.25" customHeight="1" x14ac:dyDescent="0.2">
      <c r="A13">
        <v>2021</v>
      </c>
      <c r="B13">
        <v>395</v>
      </c>
      <c r="C13">
        <v>608</v>
      </c>
      <c r="D13" s="55" t="s">
        <v>188</v>
      </c>
      <c r="E13" t="s">
        <v>189</v>
      </c>
      <c r="F13">
        <v>110</v>
      </c>
      <c r="G13">
        <v>102.3</v>
      </c>
      <c r="H13">
        <v>117.7</v>
      </c>
      <c r="I13" s="275">
        <v>148.1</v>
      </c>
      <c r="J13" s="275">
        <v>108.1</v>
      </c>
      <c r="K13" s="178">
        <v>147.1</v>
      </c>
      <c r="L13">
        <v>90</v>
      </c>
      <c r="M13">
        <v>120</v>
      </c>
      <c r="N13" s="246">
        <v>95</v>
      </c>
      <c r="O13" s="246">
        <v>115</v>
      </c>
      <c r="P13">
        <v>230</v>
      </c>
      <c r="Q13">
        <v>167</v>
      </c>
      <c r="R13">
        <v>213</v>
      </c>
      <c r="S13">
        <v>37</v>
      </c>
      <c r="T13">
        <v>8</v>
      </c>
      <c r="W13">
        <v>2</v>
      </c>
      <c r="Y13">
        <v>1.4999999999999999E-2</v>
      </c>
      <c r="Z13">
        <v>657</v>
      </c>
      <c r="AA13">
        <v>58377</v>
      </c>
      <c r="AB13">
        <v>6.1</v>
      </c>
      <c r="AC13">
        <v>530.6</v>
      </c>
      <c r="AD13">
        <v>6.1</v>
      </c>
      <c r="AE13">
        <v>466.7</v>
      </c>
      <c r="AF13">
        <v>9</v>
      </c>
      <c r="AG13">
        <v>6.9</v>
      </c>
      <c r="AH13">
        <v>0.52</v>
      </c>
      <c r="AI13" t="s">
        <v>338</v>
      </c>
      <c r="AJ13" s="1">
        <f t="shared" si="0"/>
        <v>1.1254432396320469E-2</v>
      </c>
      <c r="AK13" s="284">
        <f t="shared" si="1"/>
        <v>1.3435028842544443</v>
      </c>
    </row>
    <row r="14" spans="1:37" ht="20.25" customHeight="1" x14ac:dyDescent="0.2">
      <c r="A14">
        <v>2021</v>
      </c>
      <c r="B14">
        <v>212</v>
      </c>
      <c r="C14">
        <v>140</v>
      </c>
      <c r="D14" s="55" t="s">
        <v>207</v>
      </c>
      <c r="E14" t="s">
        <v>208</v>
      </c>
      <c r="F14">
        <v>485</v>
      </c>
      <c r="G14">
        <v>451.05</v>
      </c>
      <c r="H14">
        <v>518.95000000000005</v>
      </c>
      <c r="I14" s="275">
        <v>575.5</v>
      </c>
      <c r="J14" s="275">
        <v>479.1</v>
      </c>
      <c r="K14" s="178">
        <v>574.5</v>
      </c>
      <c r="L14">
        <v>60</v>
      </c>
      <c r="M14">
        <v>120</v>
      </c>
      <c r="N14" s="246">
        <v>61</v>
      </c>
      <c r="O14" s="246">
        <v>121</v>
      </c>
      <c r="P14">
        <v>211</v>
      </c>
      <c r="Q14">
        <v>137</v>
      </c>
      <c r="R14">
        <v>199</v>
      </c>
      <c r="T14">
        <v>2</v>
      </c>
      <c r="Y14">
        <v>1.4999999999999999E-2</v>
      </c>
      <c r="Z14">
        <v>549</v>
      </c>
      <c r="AA14">
        <v>33180</v>
      </c>
      <c r="AB14">
        <v>1.2</v>
      </c>
      <c r="AC14">
        <v>68.5</v>
      </c>
      <c r="AD14">
        <v>1</v>
      </c>
      <c r="AE14">
        <v>67.3</v>
      </c>
      <c r="AF14">
        <v>8</v>
      </c>
      <c r="AG14">
        <v>9.1</v>
      </c>
      <c r="AH14">
        <v>0.72</v>
      </c>
      <c r="AI14" t="s">
        <v>312</v>
      </c>
      <c r="AJ14" s="1">
        <f t="shared" si="0"/>
        <v>1.654611211573237E-2</v>
      </c>
      <c r="AK14" s="284">
        <f t="shared" si="1"/>
        <v>4.1719300090006142</v>
      </c>
    </row>
    <row r="15" spans="1:37" ht="20.25" customHeight="1" x14ac:dyDescent="0.2">
      <c r="A15">
        <v>2021</v>
      </c>
      <c r="B15">
        <v>32</v>
      </c>
      <c r="C15">
        <v>93</v>
      </c>
      <c r="D15" s="55" t="s">
        <v>604</v>
      </c>
      <c r="E15" t="s">
        <v>605</v>
      </c>
      <c r="F15">
        <v>59</v>
      </c>
      <c r="G15">
        <v>54.87</v>
      </c>
      <c r="H15">
        <v>63.13</v>
      </c>
      <c r="I15" s="275">
        <v>77.400000000000006</v>
      </c>
      <c r="J15" s="275">
        <v>60.6</v>
      </c>
      <c r="K15" s="178">
        <v>76.400000000000006</v>
      </c>
      <c r="L15">
        <v>74</v>
      </c>
      <c r="M15">
        <v>97</v>
      </c>
      <c r="N15" s="246">
        <v>69</v>
      </c>
      <c r="O15" s="246">
        <v>106</v>
      </c>
      <c r="P15">
        <v>618</v>
      </c>
      <c r="Q15">
        <v>294</v>
      </c>
      <c r="R15">
        <v>411</v>
      </c>
      <c r="S15">
        <v>3</v>
      </c>
      <c r="T15">
        <v>14</v>
      </c>
      <c r="V15">
        <v>4</v>
      </c>
      <c r="Y15">
        <v>1.4999999999999999E-2</v>
      </c>
      <c r="Z15">
        <v>1344</v>
      </c>
      <c r="AA15">
        <v>85129</v>
      </c>
      <c r="AB15">
        <v>22.9</v>
      </c>
      <c r="AC15">
        <v>1442.8</v>
      </c>
      <c r="AD15">
        <v>22.1</v>
      </c>
      <c r="AE15">
        <v>1400.4</v>
      </c>
      <c r="AF15">
        <v>7</v>
      </c>
      <c r="AG15">
        <v>19.600000000000001</v>
      </c>
      <c r="AH15">
        <v>0.75</v>
      </c>
      <c r="AI15" t="s">
        <v>312</v>
      </c>
      <c r="AJ15" s="1">
        <f t="shared" si="0"/>
        <v>1.5787804390983096E-2</v>
      </c>
      <c r="AK15" s="284">
        <f t="shared" si="1"/>
        <v>1.1313708498984771</v>
      </c>
    </row>
    <row r="16" spans="1:37" ht="20.25" customHeight="1" x14ac:dyDescent="0.2">
      <c r="A16">
        <v>2021</v>
      </c>
      <c r="B16">
        <v>148</v>
      </c>
      <c r="C16">
        <v>347</v>
      </c>
      <c r="D16" s="55" t="s">
        <v>612</v>
      </c>
      <c r="E16" t="s">
        <v>613</v>
      </c>
      <c r="F16">
        <v>500</v>
      </c>
      <c r="G16">
        <v>465</v>
      </c>
      <c r="H16">
        <v>535</v>
      </c>
      <c r="I16" s="275"/>
      <c r="J16" s="275">
        <v>502</v>
      </c>
      <c r="K16" s="178"/>
      <c r="L16">
        <v>40</v>
      </c>
      <c r="M16">
        <v>144</v>
      </c>
      <c r="N16" s="246">
        <v>44</v>
      </c>
      <c r="O16" s="246">
        <v>165</v>
      </c>
      <c r="P16">
        <v>31</v>
      </c>
      <c r="Q16">
        <v>6</v>
      </c>
      <c r="R16">
        <v>9</v>
      </c>
      <c r="Y16">
        <v>1.4999999999999999E-2</v>
      </c>
      <c r="Z16">
        <v>46</v>
      </c>
      <c r="AA16">
        <v>1684</v>
      </c>
      <c r="AB16">
        <v>0</v>
      </c>
      <c r="AC16">
        <v>3.4</v>
      </c>
      <c r="AD16">
        <v>0</v>
      </c>
      <c r="AE16">
        <v>3.3</v>
      </c>
      <c r="AF16">
        <v>2</v>
      </c>
      <c r="AG16">
        <v>1.1000000000000001</v>
      </c>
      <c r="AH16">
        <v>0.38</v>
      </c>
      <c r="AI16" t="s">
        <v>362</v>
      </c>
      <c r="AJ16" s="1">
        <f t="shared" si="0"/>
        <v>2.7315914489311165E-2</v>
      </c>
      <c r="AK16" s="284">
        <f t="shared" si="1"/>
        <v>1.4142135623730951</v>
      </c>
    </row>
    <row r="17" spans="1:37" ht="20.25" customHeight="1" x14ac:dyDescent="0.2">
      <c r="A17">
        <v>2021</v>
      </c>
      <c r="B17">
        <v>428</v>
      </c>
      <c r="C17">
        <v>697</v>
      </c>
      <c r="D17" s="55" t="s">
        <v>553</v>
      </c>
      <c r="E17" t="s">
        <v>554</v>
      </c>
      <c r="F17">
        <v>101</v>
      </c>
      <c r="G17">
        <v>94.94</v>
      </c>
      <c r="H17">
        <v>107.06</v>
      </c>
      <c r="I17" s="275">
        <v>147</v>
      </c>
      <c r="J17" s="275">
        <v>116.8</v>
      </c>
      <c r="K17" s="178">
        <v>146</v>
      </c>
      <c r="L17">
        <v>18</v>
      </c>
      <c r="M17">
        <v>200</v>
      </c>
      <c r="N17" s="246">
        <v>25</v>
      </c>
      <c r="O17" s="246">
        <v>149</v>
      </c>
      <c r="P17">
        <v>4</v>
      </c>
      <c r="Q17">
        <v>5</v>
      </c>
      <c r="R17">
        <v>10</v>
      </c>
      <c r="Y17">
        <v>1.4999999999999999E-2</v>
      </c>
      <c r="Z17">
        <v>37</v>
      </c>
      <c r="AA17">
        <v>1462</v>
      </c>
      <c r="AB17">
        <v>0.3</v>
      </c>
      <c r="AC17">
        <v>14.5</v>
      </c>
      <c r="AD17">
        <v>0.3</v>
      </c>
      <c r="AE17">
        <v>2.8</v>
      </c>
      <c r="AF17">
        <v>3</v>
      </c>
      <c r="AG17">
        <v>1.5</v>
      </c>
      <c r="AH17">
        <v>7.0000000000000007E-2</v>
      </c>
      <c r="AI17" t="s">
        <v>730</v>
      </c>
      <c r="AJ17" s="1">
        <f t="shared" si="0"/>
        <v>2.5307797537619699E-2</v>
      </c>
      <c r="AK17" s="284">
        <f t="shared" si="1"/>
        <v>11.17228714274745</v>
      </c>
    </row>
    <row r="18" spans="1:37" ht="20.25" customHeight="1" x14ac:dyDescent="0.2">
      <c r="A18">
        <v>2021</v>
      </c>
      <c r="B18">
        <v>432</v>
      </c>
      <c r="C18">
        <v>451</v>
      </c>
      <c r="D18" s="55" t="s">
        <v>732</v>
      </c>
      <c r="E18" t="s">
        <v>733</v>
      </c>
      <c r="F18">
        <v>270</v>
      </c>
      <c r="G18">
        <v>251.1</v>
      </c>
      <c r="H18">
        <v>288.89999999999998</v>
      </c>
      <c r="I18" s="275">
        <v>283.7</v>
      </c>
      <c r="J18" s="275">
        <v>253.6</v>
      </c>
      <c r="K18" s="178">
        <v>282.7</v>
      </c>
      <c r="L18">
        <v>120</v>
      </c>
      <c r="M18">
        <v>90</v>
      </c>
      <c r="N18" s="246">
        <v>102</v>
      </c>
      <c r="O18" s="246">
        <v>107</v>
      </c>
      <c r="P18">
        <v>2</v>
      </c>
      <c r="Q18">
        <v>3</v>
      </c>
      <c r="R18">
        <v>8</v>
      </c>
      <c r="Y18">
        <v>1.4999999999999999E-2</v>
      </c>
      <c r="Z18">
        <v>13</v>
      </c>
      <c r="AA18">
        <v>1597</v>
      </c>
      <c r="AB18">
        <v>0</v>
      </c>
      <c r="AC18">
        <v>5.9</v>
      </c>
      <c r="AD18">
        <v>0.1</v>
      </c>
      <c r="AE18">
        <v>6.3</v>
      </c>
      <c r="AF18">
        <v>1</v>
      </c>
      <c r="AG18">
        <v>0.1</v>
      </c>
      <c r="AH18">
        <v>0.3</v>
      </c>
      <c r="AI18" t="s">
        <v>312</v>
      </c>
      <c r="AJ18" s="1">
        <f t="shared" si="0"/>
        <v>8.1402629931120844E-3</v>
      </c>
      <c r="AK18" s="284">
        <f t="shared" si="1"/>
        <v>11.596551211459383</v>
      </c>
    </row>
    <row r="19" spans="1:37" ht="20.25" customHeight="1" x14ac:dyDescent="0.2">
      <c r="A19">
        <v>2021</v>
      </c>
      <c r="B19">
        <v>295</v>
      </c>
      <c r="C19">
        <v>219</v>
      </c>
      <c r="D19" s="55" t="s">
        <v>216</v>
      </c>
      <c r="E19" t="s">
        <v>217</v>
      </c>
      <c r="F19">
        <v>114.16666669999999</v>
      </c>
      <c r="G19">
        <v>106.175</v>
      </c>
      <c r="H19">
        <v>122.1583333</v>
      </c>
      <c r="I19" s="275">
        <v>178.6</v>
      </c>
      <c r="J19" s="275">
        <v>127.2</v>
      </c>
      <c r="K19" s="178">
        <v>177.6</v>
      </c>
      <c r="L19">
        <v>238</v>
      </c>
      <c r="M19">
        <v>91</v>
      </c>
      <c r="N19" s="246">
        <v>217</v>
      </c>
      <c r="O19" s="246">
        <v>101</v>
      </c>
      <c r="P19">
        <v>43</v>
      </c>
      <c r="Q19">
        <v>16</v>
      </c>
      <c r="R19">
        <v>44</v>
      </c>
      <c r="S19">
        <v>5</v>
      </c>
      <c r="T19">
        <v>6</v>
      </c>
      <c r="Y19">
        <v>1.4999999999999999E-2</v>
      </c>
      <c r="Z19">
        <v>114</v>
      </c>
      <c r="AA19">
        <v>16598</v>
      </c>
      <c r="AB19">
        <v>0.8</v>
      </c>
      <c r="AC19">
        <v>145.4</v>
      </c>
      <c r="AD19">
        <v>0.8</v>
      </c>
      <c r="AE19">
        <v>128.6</v>
      </c>
      <c r="AF19">
        <v>7</v>
      </c>
      <c r="AG19">
        <v>0.5</v>
      </c>
      <c r="AH19">
        <v>0.49</v>
      </c>
      <c r="AI19" t="s">
        <v>318</v>
      </c>
      <c r="AJ19" s="1">
        <f t="shared" si="0"/>
        <v>6.8682973852271356E-3</v>
      </c>
      <c r="AK19" s="284">
        <f t="shared" si="1"/>
        <v>9.2159583578944506</v>
      </c>
    </row>
    <row r="20" spans="1:37" ht="20.25" customHeight="1" x14ac:dyDescent="0.2">
      <c r="A20">
        <v>2021</v>
      </c>
      <c r="B20">
        <v>418</v>
      </c>
      <c r="C20">
        <v>664</v>
      </c>
      <c r="D20" s="55" t="s">
        <v>543</v>
      </c>
      <c r="E20" t="s">
        <v>544</v>
      </c>
      <c r="F20">
        <v>110</v>
      </c>
      <c r="G20">
        <v>101.2</v>
      </c>
      <c r="H20">
        <v>118.8</v>
      </c>
      <c r="I20" s="275"/>
      <c r="J20" s="275">
        <v>119.5</v>
      </c>
      <c r="K20" s="178"/>
      <c r="L20">
        <v>20</v>
      </c>
      <c r="M20">
        <v>180</v>
      </c>
      <c r="N20" s="246">
        <v>22</v>
      </c>
      <c r="O20" s="246">
        <v>162</v>
      </c>
      <c r="P20">
        <v>12</v>
      </c>
      <c r="Q20">
        <v>11</v>
      </c>
      <c r="R20">
        <v>6</v>
      </c>
      <c r="T20">
        <v>6</v>
      </c>
      <c r="Y20">
        <v>1.4999999999999999E-2</v>
      </c>
      <c r="Z20">
        <v>35</v>
      </c>
      <c r="AA20">
        <v>707</v>
      </c>
      <c r="AB20">
        <v>0.3</v>
      </c>
      <c r="AC20">
        <v>6.4</v>
      </c>
      <c r="AD20">
        <v>0.3</v>
      </c>
      <c r="AE20">
        <v>2.5</v>
      </c>
      <c r="AF20">
        <v>1</v>
      </c>
      <c r="AG20">
        <v>1.6</v>
      </c>
      <c r="AH20">
        <v>0.67</v>
      </c>
      <c r="AI20" t="s">
        <v>372</v>
      </c>
      <c r="AJ20" s="1">
        <f t="shared" si="0"/>
        <v>4.9504950495049507E-2</v>
      </c>
      <c r="AK20" s="284">
        <f t="shared" si="1"/>
        <v>6.7175144212722016</v>
      </c>
    </row>
    <row r="21" spans="1:37" ht="20.25" customHeight="1" x14ac:dyDescent="0.2">
      <c r="A21">
        <v>2021</v>
      </c>
      <c r="B21">
        <v>405</v>
      </c>
      <c r="C21">
        <v>622</v>
      </c>
      <c r="D21" s="55" t="s">
        <v>636</v>
      </c>
      <c r="E21" t="s">
        <v>637</v>
      </c>
      <c r="F21">
        <v>187</v>
      </c>
      <c r="G21">
        <v>172.41399999999999</v>
      </c>
      <c r="H21">
        <v>201.58600000000001</v>
      </c>
      <c r="I21" s="275">
        <v>193.8</v>
      </c>
      <c r="J21" s="275">
        <v>185.7</v>
      </c>
      <c r="K21" s="178">
        <v>192.8</v>
      </c>
      <c r="L21">
        <v>18</v>
      </c>
      <c r="M21">
        <v>200</v>
      </c>
      <c r="N21" s="246">
        <v>25</v>
      </c>
      <c r="O21" s="246">
        <v>149</v>
      </c>
      <c r="P21">
        <v>111</v>
      </c>
      <c r="Q21">
        <v>59</v>
      </c>
      <c r="R21">
        <v>132</v>
      </c>
      <c r="S21">
        <v>14</v>
      </c>
      <c r="T21">
        <v>6</v>
      </c>
      <c r="Y21">
        <v>1.4999999999999999E-2</v>
      </c>
      <c r="Z21">
        <v>322</v>
      </c>
      <c r="AA21">
        <v>9082</v>
      </c>
      <c r="AB21">
        <v>1.8</v>
      </c>
      <c r="AC21">
        <v>48.5</v>
      </c>
      <c r="AD21">
        <v>3.2</v>
      </c>
      <c r="AE21">
        <v>86.6</v>
      </c>
      <c r="AF21">
        <v>7</v>
      </c>
      <c r="AG21">
        <v>13.1</v>
      </c>
      <c r="AH21">
        <v>0.5</v>
      </c>
      <c r="AI21" t="s">
        <v>312</v>
      </c>
      <c r="AJ21" s="1">
        <f t="shared" si="0"/>
        <v>3.5454745650737723E-2</v>
      </c>
      <c r="AK21" s="284">
        <f t="shared" si="1"/>
        <v>0.91923881554251985</v>
      </c>
    </row>
    <row r="22" spans="1:37" ht="20.25" customHeight="1" x14ac:dyDescent="0.2">
      <c r="A22">
        <v>2021</v>
      </c>
      <c r="B22">
        <v>1</v>
      </c>
      <c r="C22">
        <v>1</v>
      </c>
      <c r="D22" s="55" t="s">
        <v>734</v>
      </c>
      <c r="E22" t="s">
        <v>735</v>
      </c>
      <c r="F22">
        <v>111</v>
      </c>
      <c r="G22">
        <v>103.23</v>
      </c>
      <c r="H22">
        <v>118.77</v>
      </c>
      <c r="I22" s="275">
        <v>140.69999999999999</v>
      </c>
      <c r="J22" s="275">
        <v>111.3</v>
      </c>
      <c r="K22" s="178">
        <v>139.69999999999999</v>
      </c>
      <c r="L22">
        <v>108</v>
      </c>
      <c r="M22">
        <v>100</v>
      </c>
      <c r="N22" s="246">
        <v>107</v>
      </c>
      <c r="O22" s="246">
        <v>102</v>
      </c>
      <c r="P22">
        <v>355</v>
      </c>
      <c r="Q22">
        <v>137</v>
      </c>
      <c r="R22">
        <v>254</v>
      </c>
      <c r="S22">
        <v>11</v>
      </c>
      <c r="T22">
        <v>18</v>
      </c>
      <c r="W22">
        <v>9</v>
      </c>
      <c r="Y22">
        <v>1.4999999999999999E-2</v>
      </c>
      <c r="Z22">
        <v>784</v>
      </c>
      <c r="AA22">
        <v>103523</v>
      </c>
      <c r="AB22">
        <v>7</v>
      </c>
      <c r="AC22">
        <v>932.7</v>
      </c>
      <c r="AD22">
        <v>7.1</v>
      </c>
      <c r="AE22">
        <v>923.2</v>
      </c>
      <c r="AF22">
        <v>7</v>
      </c>
      <c r="AG22">
        <v>7.3</v>
      </c>
      <c r="AH22">
        <v>0.78</v>
      </c>
      <c r="AI22" t="s">
        <v>364</v>
      </c>
      <c r="AJ22" s="1">
        <f t="shared" si="0"/>
        <v>7.5731962945432413E-3</v>
      </c>
      <c r="AK22" s="284">
        <f t="shared" si="1"/>
        <v>0.21213203435596226</v>
      </c>
    </row>
    <row r="23" spans="1:37" ht="20.25" customHeight="1" x14ac:dyDescent="0.2">
      <c r="A23">
        <v>2021</v>
      </c>
      <c r="B23">
        <v>224</v>
      </c>
      <c r="C23">
        <v>152</v>
      </c>
      <c r="D23" s="55" t="s">
        <v>594</v>
      </c>
      <c r="E23" t="s">
        <v>736</v>
      </c>
      <c r="F23">
        <v>155</v>
      </c>
      <c r="G23">
        <v>144.15</v>
      </c>
      <c r="H23">
        <v>165.85</v>
      </c>
      <c r="I23" s="275">
        <v>188</v>
      </c>
      <c r="J23" s="275">
        <v>153.5</v>
      </c>
      <c r="K23" s="178">
        <v>187</v>
      </c>
      <c r="L23">
        <v>142</v>
      </c>
      <c r="M23">
        <v>101</v>
      </c>
      <c r="N23" s="246">
        <v>133</v>
      </c>
      <c r="O23" s="246">
        <v>109</v>
      </c>
      <c r="P23">
        <v>29</v>
      </c>
      <c r="Q23">
        <v>12</v>
      </c>
      <c r="R23">
        <v>26</v>
      </c>
      <c r="T23">
        <v>1</v>
      </c>
      <c r="W23">
        <v>1</v>
      </c>
      <c r="Y23">
        <v>1.4999999999999999E-2</v>
      </c>
      <c r="Z23">
        <v>67</v>
      </c>
      <c r="AA23">
        <v>15307</v>
      </c>
      <c r="AB23">
        <v>0.4</v>
      </c>
      <c r="AC23">
        <v>98.9</v>
      </c>
      <c r="AD23">
        <v>0.4</v>
      </c>
      <c r="AE23">
        <v>97.6</v>
      </c>
      <c r="AF23">
        <v>4</v>
      </c>
      <c r="AG23">
        <v>0.5</v>
      </c>
      <c r="AH23">
        <v>0.54</v>
      </c>
      <c r="AI23" t="s">
        <v>358</v>
      </c>
      <c r="AJ23" s="1">
        <f t="shared" si="0"/>
        <v>4.3770823806101779E-3</v>
      </c>
      <c r="AK23" s="284">
        <f t="shared" si="1"/>
        <v>1.0606601717798212</v>
      </c>
    </row>
    <row r="24" spans="1:37" ht="20.25" customHeight="1" x14ac:dyDescent="0.2">
      <c r="A24">
        <v>2021</v>
      </c>
      <c r="B24">
        <v>421</v>
      </c>
      <c r="C24">
        <v>667</v>
      </c>
      <c r="D24" s="55" t="s">
        <v>547</v>
      </c>
      <c r="E24" t="s">
        <v>548</v>
      </c>
      <c r="F24">
        <v>1554</v>
      </c>
      <c r="G24">
        <v>1462.3140000000001</v>
      </c>
      <c r="H24">
        <v>1664.3340000000001</v>
      </c>
      <c r="I24" s="275">
        <v>1999.8</v>
      </c>
      <c r="J24" s="275">
        <v>1639.1</v>
      </c>
      <c r="K24" s="178">
        <v>1998.8</v>
      </c>
      <c r="L24">
        <v>18</v>
      </c>
      <c r="M24">
        <v>200</v>
      </c>
      <c r="N24" s="246">
        <v>19</v>
      </c>
      <c r="O24" s="246">
        <v>189</v>
      </c>
      <c r="P24">
        <v>130</v>
      </c>
      <c r="Q24">
        <v>111</v>
      </c>
      <c r="R24">
        <v>158</v>
      </c>
      <c r="S24">
        <v>7</v>
      </c>
      <c r="T24">
        <v>31</v>
      </c>
      <c r="W24">
        <v>1</v>
      </c>
      <c r="Y24">
        <v>1.4999999999999999E-2</v>
      </c>
      <c r="Z24">
        <v>423</v>
      </c>
      <c r="AA24">
        <v>16692</v>
      </c>
      <c r="AB24">
        <v>0.2</v>
      </c>
      <c r="AC24">
        <v>10.9</v>
      </c>
      <c r="AD24">
        <v>0.5</v>
      </c>
      <c r="AE24">
        <v>16.7</v>
      </c>
      <c r="AF24">
        <v>8</v>
      </c>
      <c r="AG24">
        <v>21.8</v>
      </c>
      <c r="AH24">
        <v>0.5</v>
      </c>
      <c r="AI24" t="s">
        <v>306</v>
      </c>
      <c r="AJ24" s="1">
        <f t="shared" si="0"/>
        <v>2.5341480948957586E-2</v>
      </c>
      <c r="AK24" s="284">
        <f t="shared" si="1"/>
        <v>60.174787078975129</v>
      </c>
    </row>
    <row r="25" spans="1:37" ht="20.25" customHeight="1" x14ac:dyDescent="0.2">
      <c r="A25">
        <v>2021</v>
      </c>
      <c r="B25">
        <v>381</v>
      </c>
      <c r="C25">
        <v>447</v>
      </c>
      <c r="D25" s="55" t="s">
        <v>737</v>
      </c>
      <c r="E25" t="s">
        <v>738</v>
      </c>
      <c r="F25">
        <v>177</v>
      </c>
      <c r="G25">
        <v>159.30000000000001</v>
      </c>
      <c r="H25">
        <v>194.7</v>
      </c>
      <c r="I25" s="275">
        <v>204.5</v>
      </c>
      <c r="J25" s="275">
        <v>177</v>
      </c>
      <c r="K25" s="178">
        <v>203.5</v>
      </c>
      <c r="L25">
        <v>60</v>
      </c>
      <c r="M25">
        <v>180</v>
      </c>
      <c r="N25" s="246">
        <v>84</v>
      </c>
      <c r="O25" s="246">
        <v>131</v>
      </c>
      <c r="P25">
        <v>145</v>
      </c>
      <c r="Q25">
        <v>76</v>
      </c>
      <c r="R25">
        <v>104</v>
      </c>
      <c r="S25">
        <v>7</v>
      </c>
      <c r="Y25">
        <v>1.4999999999999999E-2</v>
      </c>
      <c r="Z25">
        <v>332</v>
      </c>
      <c r="AA25">
        <v>29486</v>
      </c>
      <c r="AB25">
        <v>1.9</v>
      </c>
      <c r="AC25">
        <v>166.7</v>
      </c>
      <c r="AD25">
        <v>1.8</v>
      </c>
      <c r="AE25">
        <v>162.19999999999999</v>
      </c>
      <c r="AF25">
        <v>8</v>
      </c>
      <c r="AG25">
        <v>3.9</v>
      </c>
      <c r="AH25">
        <v>0.9</v>
      </c>
      <c r="AI25" t="s">
        <v>312</v>
      </c>
      <c r="AJ25" s="1">
        <f t="shared" si="0"/>
        <v>1.1259580818015329E-2</v>
      </c>
      <c r="AK25" s="284">
        <f t="shared" si="1"/>
        <v>0</v>
      </c>
    </row>
    <row r="26" spans="1:37" ht="20.25" customHeight="1" x14ac:dyDescent="0.2">
      <c r="A26">
        <v>2021</v>
      </c>
      <c r="B26">
        <v>164</v>
      </c>
      <c r="C26">
        <v>652</v>
      </c>
      <c r="D26" s="55" t="s">
        <v>268</v>
      </c>
      <c r="E26" t="s">
        <v>269</v>
      </c>
      <c r="F26">
        <v>17.100000000000001</v>
      </c>
      <c r="G26">
        <v>15.903</v>
      </c>
      <c r="H26">
        <v>18.297000000000001</v>
      </c>
      <c r="I26" s="275"/>
      <c r="J26" s="275"/>
      <c r="K26" s="178"/>
      <c r="L26">
        <v>20</v>
      </c>
      <c r="N26" s="246">
        <v>23</v>
      </c>
      <c r="O26" s="246">
        <v>163</v>
      </c>
      <c r="P26">
        <v>2</v>
      </c>
      <c r="Q26">
        <v>6</v>
      </c>
      <c r="R26">
        <v>3</v>
      </c>
      <c r="S26">
        <v>2</v>
      </c>
      <c r="T26">
        <v>1</v>
      </c>
      <c r="Y26">
        <v>0.02</v>
      </c>
      <c r="Z26">
        <v>14</v>
      </c>
      <c r="AA26">
        <v>444</v>
      </c>
      <c r="AB26">
        <v>0.8</v>
      </c>
      <c r="AC26">
        <v>26</v>
      </c>
      <c r="AF26">
        <v>4</v>
      </c>
      <c r="AG26">
        <v>0.6</v>
      </c>
      <c r="AH26">
        <v>0.51</v>
      </c>
      <c r="AJ26" s="1">
        <f t="shared" si="0"/>
        <v>3.1531531531531529E-2</v>
      </c>
      <c r="AK26" s="284" t="e">
        <f t="shared" si="1"/>
        <v>#DIV/0!</v>
      </c>
    </row>
    <row r="27" spans="1:37" ht="20.25" customHeight="1" x14ac:dyDescent="0.2">
      <c r="A27">
        <v>2021</v>
      </c>
      <c r="B27">
        <v>3</v>
      </c>
      <c r="C27">
        <v>10</v>
      </c>
      <c r="D27" s="55" t="s">
        <v>565</v>
      </c>
      <c r="E27" t="s">
        <v>566</v>
      </c>
      <c r="F27">
        <v>48.662500000000001</v>
      </c>
      <c r="G27">
        <v>45.256124999999997</v>
      </c>
      <c r="H27">
        <v>52.068874999999998</v>
      </c>
      <c r="I27" s="275">
        <v>67.2</v>
      </c>
      <c r="J27" s="275">
        <v>53.5</v>
      </c>
      <c r="K27" s="178">
        <v>66.2</v>
      </c>
      <c r="L27">
        <v>47</v>
      </c>
      <c r="M27">
        <v>154</v>
      </c>
      <c r="N27" s="246">
        <v>64</v>
      </c>
      <c r="O27" s="246">
        <v>130</v>
      </c>
      <c r="P27">
        <v>105</v>
      </c>
      <c r="Q27">
        <v>45</v>
      </c>
      <c r="R27">
        <v>114</v>
      </c>
      <c r="S27">
        <v>14</v>
      </c>
      <c r="T27">
        <v>5</v>
      </c>
      <c r="Y27">
        <v>0.02</v>
      </c>
      <c r="Z27">
        <v>283</v>
      </c>
      <c r="AA27">
        <v>8863</v>
      </c>
      <c r="AB27">
        <v>5.8</v>
      </c>
      <c r="AC27">
        <v>182.2</v>
      </c>
      <c r="AD27">
        <v>5.4</v>
      </c>
      <c r="AE27">
        <v>147.6</v>
      </c>
      <c r="AF27">
        <v>7</v>
      </c>
      <c r="AG27">
        <v>4.4000000000000004</v>
      </c>
      <c r="AH27">
        <v>0.56000000000000005</v>
      </c>
      <c r="AI27" t="s">
        <v>731</v>
      </c>
      <c r="AJ27" s="1">
        <f t="shared" si="0"/>
        <v>3.1930497574184813E-2</v>
      </c>
      <c r="AK27" s="284">
        <f t="shared" si="1"/>
        <v>3.4206290539899227</v>
      </c>
    </row>
    <row r="28" spans="1:37" ht="20.25" customHeight="1" x14ac:dyDescent="0.2">
      <c r="A28">
        <v>2021</v>
      </c>
      <c r="B28">
        <v>406</v>
      </c>
      <c r="C28">
        <v>624</v>
      </c>
      <c r="D28" s="55" t="s">
        <v>640</v>
      </c>
      <c r="E28" t="s">
        <v>641</v>
      </c>
      <c r="F28">
        <v>374</v>
      </c>
      <c r="G28">
        <v>344.04259999999999</v>
      </c>
      <c r="H28">
        <v>403.95740000000001</v>
      </c>
      <c r="I28" s="275">
        <v>434.9</v>
      </c>
      <c r="J28" s="275">
        <v>381.6</v>
      </c>
      <c r="K28" s="178">
        <v>433.9</v>
      </c>
      <c r="L28">
        <v>18</v>
      </c>
      <c r="M28">
        <v>200</v>
      </c>
      <c r="N28" s="246">
        <v>25</v>
      </c>
      <c r="O28" s="246">
        <v>148</v>
      </c>
      <c r="P28">
        <v>141</v>
      </c>
      <c r="Q28">
        <v>90</v>
      </c>
      <c r="R28">
        <v>125</v>
      </c>
      <c r="S28">
        <v>2</v>
      </c>
      <c r="T28">
        <v>2</v>
      </c>
      <c r="Y28">
        <v>1.4999999999999999E-2</v>
      </c>
      <c r="Z28">
        <v>360</v>
      </c>
      <c r="AA28">
        <v>13380</v>
      </c>
      <c r="AB28">
        <v>1</v>
      </c>
      <c r="AC28">
        <v>35.799999999999997</v>
      </c>
      <c r="AD28">
        <v>0.8</v>
      </c>
      <c r="AE28">
        <v>30.4</v>
      </c>
      <c r="AF28">
        <v>9</v>
      </c>
      <c r="AG28">
        <v>14.5</v>
      </c>
      <c r="AH28">
        <v>0.76</v>
      </c>
      <c r="AI28" t="s">
        <v>312</v>
      </c>
      <c r="AJ28" s="1">
        <f t="shared" si="0"/>
        <v>2.6905829596412557E-2</v>
      </c>
      <c r="AK28" s="284">
        <f t="shared" si="1"/>
        <v>5.3740115370177772</v>
      </c>
    </row>
    <row r="29" spans="1:37" ht="20.25" customHeight="1" x14ac:dyDescent="0.2">
      <c r="A29">
        <v>2021</v>
      </c>
      <c r="B29">
        <v>375</v>
      </c>
      <c r="C29">
        <v>437</v>
      </c>
      <c r="D29" s="55" t="s">
        <v>152</v>
      </c>
      <c r="E29" t="s">
        <v>153</v>
      </c>
      <c r="F29">
        <v>168</v>
      </c>
      <c r="G29">
        <v>158.08799999999999</v>
      </c>
      <c r="H29">
        <v>179.928</v>
      </c>
      <c r="I29" s="275">
        <v>220.1</v>
      </c>
      <c r="J29" s="275">
        <v>177.6</v>
      </c>
      <c r="K29" s="178">
        <v>219.1</v>
      </c>
      <c r="L29">
        <v>120</v>
      </c>
      <c r="M29">
        <v>120</v>
      </c>
      <c r="N29" s="246">
        <v>122</v>
      </c>
      <c r="O29" s="246">
        <v>120</v>
      </c>
      <c r="P29">
        <v>326</v>
      </c>
      <c r="Q29">
        <v>223</v>
      </c>
      <c r="R29">
        <v>304</v>
      </c>
      <c r="S29">
        <v>60</v>
      </c>
      <c r="T29">
        <v>39</v>
      </c>
      <c r="U29">
        <v>8</v>
      </c>
      <c r="W29">
        <v>2</v>
      </c>
      <c r="Y29">
        <v>1.4999999999999999E-2</v>
      </c>
      <c r="Z29">
        <v>948</v>
      </c>
      <c r="AA29">
        <v>81592</v>
      </c>
      <c r="AB29">
        <v>5.6</v>
      </c>
      <c r="AC29">
        <v>485.6</v>
      </c>
      <c r="AD29">
        <v>10.5</v>
      </c>
      <c r="AE29">
        <v>879.9</v>
      </c>
      <c r="AF29">
        <v>10</v>
      </c>
      <c r="AG29">
        <v>7.8</v>
      </c>
      <c r="AH29">
        <v>0.3</v>
      </c>
      <c r="AI29" t="s">
        <v>306</v>
      </c>
      <c r="AJ29" s="1">
        <f t="shared" si="0"/>
        <v>1.1618786155505441E-2</v>
      </c>
      <c r="AK29" s="284">
        <f t="shared" si="1"/>
        <v>6.7882250993908517</v>
      </c>
    </row>
    <row r="30" spans="1:37" ht="20.25" customHeight="1" x14ac:dyDescent="0.2">
      <c r="A30">
        <v>2021</v>
      </c>
      <c r="B30">
        <v>125</v>
      </c>
      <c r="C30">
        <v>690</v>
      </c>
      <c r="D30" s="55" t="s">
        <v>739</v>
      </c>
      <c r="E30" t="s">
        <v>740</v>
      </c>
      <c r="F30">
        <v>170</v>
      </c>
      <c r="G30">
        <v>153</v>
      </c>
      <c r="H30">
        <v>187</v>
      </c>
      <c r="I30" s="275">
        <v>175.5</v>
      </c>
      <c r="J30" s="275">
        <v>157.80000000000001</v>
      </c>
      <c r="K30" s="178">
        <v>174.5</v>
      </c>
      <c r="L30">
        <v>120</v>
      </c>
      <c r="M30">
        <v>120</v>
      </c>
      <c r="N30" s="246">
        <v>122</v>
      </c>
      <c r="O30" s="246">
        <v>120</v>
      </c>
      <c r="P30">
        <v>10</v>
      </c>
      <c r="Q30">
        <v>9</v>
      </c>
      <c r="R30">
        <v>9</v>
      </c>
      <c r="S30">
        <v>1</v>
      </c>
      <c r="Y30">
        <v>1.4999999999999999E-2</v>
      </c>
      <c r="Z30">
        <v>26</v>
      </c>
      <c r="AA30">
        <v>7600</v>
      </c>
      <c r="AB30">
        <v>0.2</v>
      </c>
      <c r="AC30">
        <v>44.7</v>
      </c>
      <c r="AD30">
        <v>0.2</v>
      </c>
      <c r="AE30">
        <v>48.6</v>
      </c>
      <c r="AF30">
        <v>1</v>
      </c>
      <c r="AG30">
        <v>0.2</v>
      </c>
      <c r="AH30">
        <v>0.57999999999999996</v>
      </c>
      <c r="AI30" t="s">
        <v>730</v>
      </c>
      <c r="AJ30" s="1">
        <f t="shared" si="0"/>
        <v>3.4210526315789475E-3</v>
      </c>
      <c r="AK30" s="284">
        <f t="shared" si="1"/>
        <v>8.6267027304758717</v>
      </c>
    </row>
    <row r="31" spans="1:37" ht="20.25" customHeight="1" x14ac:dyDescent="0.2">
      <c r="A31">
        <v>2021</v>
      </c>
      <c r="B31">
        <v>259</v>
      </c>
      <c r="C31">
        <v>183</v>
      </c>
      <c r="D31" s="55" t="s">
        <v>599</v>
      </c>
      <c r="E31" t="s">
        <v>741</v>
      </c>
      <c r="F31">
        <v>3</v>
      </c>
      <c r="G31">
        <v>2.79</v>
      </c>
      <c r="H31">
        <v>3.21</v>
      </c>
      <c r="I31" s="275">
        <v>4.2</v>
      </c>
      <c r="J31" s="275">
        <v>3</v>
      </c>
      <c r="K31" s="178">
        <v>3.2</v>
      </c>
      <c r="L31">
        <v>508</v>
      </c>
      <c r="M31">
        <v>85</v>
      </c>
      <c r="N31" s="246">
        <v>403</v>
      </c>
      <c r="O31" s="246">
        <v>110</v>
      </c>
      <c r="P31">
        <v>328</v>
      </c>
      <c r="Q31">
        <v>293</v>
      </c>
      <c r="R31">
        <v>502</v>
      </c>
      <c r="S31">
        <v>4</v>
      </c>
      <c r="T31">
        <v>54</v>
      </c>
      <c r="W31">
        <v>20</v>
      </c>
      <c r="Y31">
        <v>0.02</v>
      </c>
      <c r="Z31">
        <v>1201</v>
      </c>
      <c r="AA31">
        <v>131501</v>
      </c>
      <c r="AB31">
        <v>400.4</v>
      </c>
      <c r="AC31">
        <v>43833.599999999999</v>
      </c>
      <c r="AD31">
        <v>401.7</v>
      </c>
      <c r="AE31">
        <v>43647.1</v>
      </c>
      <c r="AF31">
        <v>7</v>
      </c>
      <c r="AG31">
        <v>3</v>
      </c>
      <c r="AH31">
        <v>0.41</v>
      </c>
      <c r="AI31" t="s">
        <v>364</v>
      </c>
      <c r="AJ31" s="1">
        <f t="shared" si="0"/>
        <v>9.1330103953582101E-3</v>
      </c>
      <c r="AK31" s="284">
        <f t="shared" si="1"/>
        <v>0</v>
      </c>
    </row>
    <row r="32" spans="1:37" ht="20.25" customHeight="1" x14ac:dyDescent="0.2">
      <c r="A32">
        <v>2021</v>
      </c>
      <c r="B32">
        <v>428</v>
      </c>
      <c r="C32">
        <v>696</v>
      </c>
      <c r="D32" s="55" t="s">
        <v>551</v>
      </c>
      <c r="E32" t="s">
        <v>552</v>
      </c>
      <c r="F32">
        <v>195</v>
      </c>
      <c r="G32">
        <v>183.3</v>
      </c>
      <c r="H32">
        <v>206.7</v>
      </c>
      <c r="I32" s="275">
        <v>266</v>
      </c>
      <c r="J32" s="275">
        <v>207.6</v>
      </c>
      <c r="K32" s="178">
        <v>265</v>
      </c>
      <c r="L32">
        <v>18</v>
      </c>
      <c r="M32">
        <v>200</v>
      </c>
      <c r="N32" s="246">
        <v>25</v>
      </c>
      <c r="O32" s="246">
        <v>149</v>
      </c>
      <c r="P32">
        <v>12</v>
      </c>
      <c r="Q32">
        <v>9</v>
      </c>
      <c r="R32">
        <v>14</v>
      </c>
      <c r="Y32">
        <v>1.4999999999999999E-2</v>
      </c>
      <c r="Z32">
        <v>35</v>
      </c>
      <c r="AA32">
        <v>1460</v>
      </c>
      <c r="AB32">
        <v>0.2</v>
      </c>
      <c r="AC32">
        <v>7.5</v>
      </c>
      <c r="AD32">
        <v>0.1</v>
      </c>
      <c r="AE32">
        <v>1.4</v>
      </c>
      <c r="AF32">
        <v>3</v>
      </c>
      <c r="AG32">
        <v>1.4</v>
      </c>
      <c r="AH32">
        <v>0.12</v>
      </c>
      <c r="AI32" t="s">
        <v>730</v>
      </c>
      <c r="AJ32" s="1">
        <f t="shared" si="0"/>
        <v>2.3972602739726026E-2</v>
      </c>
      <c r="AK32" s="284">
        <f t="shared" si="1"/>
        <v>8.9095454429504954</v>
      </c>
    </row>
    <row r="33" spans="1:37" ht="20.25" customHeight="1" x14ac:dyDescent="0.2">
      <c r="A33">
        <v>2021</v>
      </c>
      <c r="B33">
        <v>53</v>
      </c>
      <c r="C33">
        <v>131</v>
      </c>
      <c r="D33" s="55" t="s">
        <v>720</v>
      </c>
      <c r="E33" t="s">
        <v>742</v>
      </c>
      <c r="F33">
        <v>10</v>
      </c>
      <c r="G33">
        <v>9.3000000000000007</v>
      </c>
      <c r="H33">
        <v>10.7</v>
      </c>
      <c r="I33" s="275">
        <v>14.5</v>
      </c>
      <c r="J33" s="275">
        <v>9.8000000000000007</v>
      </c>
      <c r="K33" s="178">
        <v>13.5</v>
      </c>
      <c r="L33">
        <v>772</v>
      </c>
      <c r="M33">
        <v>117</v>
      </c>
      <c r="N33" s="246">
        <v>1011</v>
      </c>
      <c r="O33" s="246">
        <v>90</v>
      </c>
      <c r="P33">
        <v>452</v>
      </c>
      <c r="Q33">
        <v>300</v>
      </c>
      <c r="R33">
        <v>482</v>
      </c>
      <c r="S33">
        <v>29</v>
      </c>
      <c r="T33">
        <v>26</v>
      </c>
      <c r="W33">
        <v>18</v>
      </c>
      <c r="Y33">
        <v>0.02</v>
      </c>
      <c r="Z33">
        <v>1307</v>
      </c>
      <c r="AA33">
        <v>449637</v>
      </c>
      <c r="AB33">
        <v>130.69999999999999</v>
      </c>
      <c r="AC33">
        <v>44963.7</v>
      </c>
      <c r="AD33">
        <v>133.6</v>
      </c>
      <c r="AE33">
        <v>45268.3</v>
      </c>
      <c r="AF33">
        <v>7</v>
      </c>
      <c r="AG33">
        <v>1.3</v>
      </c>
      <c r="AH33">
        <v>0.65</v>
      </c>
      <c r="AI33" t="s">
        <v>312</v>
      </c>
      <c r="AJ33" s="1">
        <f t="shared" si="0"/>
        <v>2.9067892544430286E-3</v>
      </c>
      <c r="AK33" s="284">
        <f t="shared" si="1"/>
        <v>0.141421356237309</v>
      </c>
    </row>
    <row r="34" spans="1:37" ht="20.25" customHeight="1" x14ac:dyDescent="0.2">
      <c r="A34">
        <v>2021</v>
      </c>
      <c r="B34">
        <v>431</v>
      </c>
      <c r="C34">
        <v>710</v>
      </c>
      <c r="D34" s="55" t="s">
        <v>561</v>
      </c>
      <c r="E34" t="s">
        <v>562</v>
      </c>
      <c r="F34">
        <v>334</v>
      </c>
      <c r="G34">
        <v>313.95999999999998</v>
      </c>
      <c r="H34">
        <v>354.04</v>
      </c>
      <c r="I34" s="275">
        <v>472.6</v>
      </c>
      <c r="J34" s="275">
        <v>371.7</v>
      </c>
      <c r="K34" s="178">
        <v>471.6</v>
      </c>
      <c r="L34">
        <v>18</v>
      </c>
      <c r="M34">
        <v>200</v>
      </c>
      <c r="N34" s="246">
        <v>22</v>
      </c>
      <c r="O34" s="246">
        <v>163</v>
      </c>
      <c r="P34">
        <v>6</v>
      </c>
      <c r="Q34">
        <v>6</v>
      </c>
      <c r="R34">
        <v>4</v>
      </c>
      <c r="V34">
        <v>1</v>
      </c>
      <c r="Y34">
        <v>1.4999999999999999E-2</v>
      </c>
      <c r="Z34">
        <v>17</v>
      </c>
      <c r="AA34">
        <v>512</v>
      </c>
      <c r="AB34">
        <v>0.1</v>
      </c>
      <c r="AC34">
        <v>1.5</v>
      </c>
      <c r="AD34">
        <v>0</v>
      </c>
      <c r="AE34">
        <v>0.4</v>
      </c>
      <c r="AF34">
        <v>1</v>
      </c>
      <c r="AG34">
        <v>0.8</v>
      </c>
      <c r="AH34">
        <v>0.19</v>
      </c>
      <c r="AI34" t="s">
        <v>730</v>
      </c>
      <c r="AJ34" s="1">
        <f t="shared" si="0"/>
        <v>3.3203125E-2</v>
      </c>
      <c r="AK34" s="284">
        <f t="shared" si="1"/>
        <v>26.657925650732832</v>
      </c>
    </row>
    <row r="35" spans="1:37" ht="20.25" customHeight="1" x14ac:dyDescent="0.2">
      <c r="A35">
        <v>2021</v>
      </c>
      <c r="B35">
        <v>190</v>
      </c>
      <c r="C35">
        <v>342</v>
      </c>
      <c r="D35" s="55" t="s">
        <v>616</v>
      </c>
      <c r="E35" t="s">
        <v>617</v>
      </c>
      <c r="F35">
        <v>567</v>
      </c>
      <c r="G35">
        <v>533.54700000000003</v>
      </c>
      <c r="H35">
        <v>607.25699999999995</v>
      </c>
      <c r="I35" s="275"/>
      <c r="J35" s="275">
        <v>585.9</v>
      </c>
      <c r="K35" s="178"/>
      <c r="L35">
        <v>60</v>
      </c>
      <c r="M35">
        <v>180</v>
      </c>
      <c r="N35" s="246">
        <v>71</v>
      </c>
      <c r="O35" s="246">
        <v>152</v>
      </c>
      <c r="P35">
        <v>73</v>
      </c>
      <c r="Q35">
        <v>43</v>
      </c>
      <c r="R35">
        <v>60</v>
      </c>
      <c r="S35">
        <v>4</v>
      </c>
      <c r="T35">
        <v>32</v>
      </c>
      <c r="Y35">
        <v>1.4999999999999999E-2</v>
      </c>
      <c r="Z35">
        <v>212</v>
      </c>
      <c r="AA35">
        <v>9902</v>
      </c>
      <c r="AB35">
        <v>0.4</v>
      </c>
      <c r="AC35">
        <v>17.5</v>
      </c>
      <c r="AD35">
        <v>0.6</v>
      </c>
      <c r="AE35">
        <v>33.4</v>
      </c>
      <c r="AF35">
        <v>3</v>
      </c>
      <c r="AG35">
        <v>3</v>
      </c>
      <c r="AH35">
        <v>0.31</v>
      </c>
      <c r="AI35" t="s">
        <v>306</v>
      </c>
      <c r="AJ35" s="1">
        <f t="shared" si="0"/>
        <v>2.1409816198747728E-2</v>
      </c>
      <c r="AK35" s="284">
        <f t="shared" si="1"/>
        <v>13.364318164425733</v>
      </c>
    </row>
    <row r="36" spans="1:37" ht="20.25" customHeight="1" x14ac:dyDescent="0.2">
      <c r="A36">
        <v>2021</v>
      </c>
      <c r="B36">
        <v>430</v>
      </c>
      <c r="C36">
        <v>706</v>
      </c>
      <c r="D36" s="55" t="s">
        <v>743</v>
      </c>
      <c r="E36" t="s">
        <v>744</v>
      </c>
      <c r="F36">
        <v>190</v>
      </c>
      <c r="G36">
        <v>178.6</v>
      </c>
      <c r="H36">
        <v>201.4</v>
      </c>
      <c r="I36" s="275">
        <v>220</v>
      </c>
      <c r="J36" s="275">
        <v>187</v>
      </c>
      <c r="K36" s="178">
        <v>219</v>
      </c>
      <c r="L36">
        <v>18</v>
      </c>
      <c r="M36">
        <v>200</v>
      </c>
      <c r="N36" s="246">
        <v>25</v>
      </c>
      <c r="O36" s="246">
        <v>145</v>
      </c>
      <c r="Y36">
        <v>1.4999999999999999E-2</v>
      </c>
      <c r="AA36">
        <v>250</v>
      </c>
      <c r="AC36">
        <v>1.3</v>
      </c>
      <c r="AF36">
        <v>2</v>
      </c>
      <c r="AI36" t="s">
        <v>730</v>
      </c>
      <c r="AJ36" s="1">
        <f t="shared" si="0"/>
        <v>0</v>
      </c>
      <c r="AK36" s="284">
        <f t="shared" si="1"/>
        <v>2.1213203435596424</v>
      </c>
    </row>
    <row r="37" spans="1:37" ht="20.25" customHeight="1" x14ac:dyDescent="0.2">
      <c r="A37">
        <v>2021</v>
      </c>
      <c r="B37">
        <v>331</v>
      </c>
      <c r="C37">
        <v>253</v>
      </c>
      <c r="D37" s="55" t="s">
        <v>135</v>
      </c>
      <c r="E37" t="s">
        <v>136</v>
      </c>
      <c r="F37">
        <v>203</v>
      </c>
      <c r="G37">
        <v>188.79</v>
      </c>
      <c r="H37">
        <v>217.21</v>
      </c>
      <c r="I37" s="275">
        <v>306.3</v>
      </c>
      <c r="J37" s="275">
        <v>201.7</v>
      </c>
      <c r="K37" s="178">
        <v>305.3</v>
      </c>
      <c r="L37">
        <v>121</v>
      </c>
      <c r="M37">
        <v>89</v>
      </c>
      <c r="N37" s="246">
        <v>118</v>
      </c>
      <c r="O37" s="246">
        <v>92</v>
      </c>
      <c r="P37">
        <v>181</v>
      </c>
      <c r="Q37">
        <v>159</v>
      </c>
      <c r="R37">
        <v>188</v>
      </c>
      <c r="S37">
        <v>12</v>
      </c>
      <c r="T37">
        <v>23</v>
      </c>
      <c r="W37">
        <v>3</v>
      </c>
      <c r="Y37">
        <v>1.4999999999999999E-2</v>
      </c>
      <c r="Z37">
        <v>548</v>
      </c>
      <c r="AA37">
        <v>79388</v>
      </c>
      <c r="AB37">
        <v>2.7</v>
      </c>
      <c r="AC37">
        <v>391</v>
      </c>
      <c r="AD37">
        <v>2.7</v>
      </c>
      <c r="AE37">
        <v>395.7</v>
      </c>
      <c r="AF37">
        <v>6</v>
      </c>
      <c r="AG37">
        <v>4.7</v>
      </c>
      <c r="AH37">
        <v>0.83</v>
      </c>
      <c r="AI37" t="s">
        <v>312</v>
      </c>
      <c r="AJ37" s="1">
        <f t="shared" si="0"/>
        <v>6.9028064694916106E-3</v>
      </c>
      <c r="AK37" s="284">
        <f t="shared" si="1"/>
        <v>0.91923881554251985</v>
      </c>
    </row>
    <row r="38" spans="1:37" ht="20.25" customHeight="1" x14ac:dyDescent="0.2">
      <c r="A38">
        <v>2021</v>
      </c>
      <c r="B38">
        <v>143</v>
      </c>
      <c r="C38">
        <v>281</v>
      </c>
      <c r="D38" s="55" t="s">
        <v>142</v>
      </c>
      <c r="E38" t="s">
        <v>143</v>
      </c>
      <c r="F38">
        <v>285</v>
      </c>
      <c r="G38">
        <v>265.05</v>
      </c>
      <c r="H38">
        <v>304.95</v>
      </c>
      <c r="I38" s="275">
        <v>390.8</v>
      </c>
      <c r="J38" s="275">
        <v>302.60000000000002</v>
      </c>
      <c r="K38" s="178">
        <v>389.8</v>
      </c>
      <c r="L38">
        <v>120</v>
      </c>
      <c r="M38">
        <v>120</v>
      </c>
      <c r="N38" s="246">
        <v>118</v>
      </c>
      <c r="O38" s="246">
        <v>123</v>
      </c>
      <c r="P38">
        <v>321</v>
      </c>
      <c r="Q38">
        <v>180</v>
      </c>
      <c r="R38">
        <v>309</v>
      </c>
      <c r="S38">
        <v>24</v>
      </c>
      <c r="T38">
        <v>24</v>
      </c>
      <c r="Y38">
        <v>1.4999999999999999E-2</v>
      </c>
      <c r="Z38">
        <v>825</v>
      </c>
      <c r="AA38">
        <v>114102</v>
      </c>
      <c r="AB38">
        <v>2.6</v>
      </c>
      <c r="AC38">
        <v>364.3</v>
      </c>
      <c r="AD38">
        <v>2.5</v>
      </c>
      <c r="AE38">
        <v>366.4</v>
      </c>
      <c r="AF38">
        <v>8</v>
      </c>
      <c r="AG38">
        <v>7</v>
      </c>
      <c r="AH38">
        <v>0.57999999999999996</v>
      </c>
      <c r="AI38" t="s">
        <v>318</v>
      </c>
      <c r="AJ38" s="1">
        <f t="shared" si="0"/>
        <v>7.2303728243150863E-3</v>
      </c>
      <c r="AK38" s="284">
        <f t="shared" si="1"/>
        <v>12.445079348883253</v>
      </c>
    </row>
    <row r="39" spans="1:37" ht="20.25" customHeight="1" x14ac:dyDescent="0.2">
      <c r="A39">
        <v>2021</v>
      </c>
      <c r="B39">
        <v>32</v>
      </c>
      <c r="C39">
        <v>92</v>
      </c>
      <c r="D39" s="55" t="s">
        <v>745</v>
      </c>
      <c r="E39" t="s">
        <v>746</v>
      </c>
      <c r="F39">
        <v>361</v>
      </c>
      <c r="G39">
        <v>335.73</v>
      </c>
      <c r="H39">
        <v>386.27</v>
      </c>
      <c r="I39" s="275">
        <v>508.6</v>
      </c>
      <c r="J39" s="275">
        <v>378.4</v>
      </c>
      <c r="K39" s="178">
        <v>507.6</v>
      </c>
      <c r="L39">
        <v>74</v>
      </c>
      <c r="M39">
        <v>97</v>
      </c>
      <c r="N39" s="246">
        <v>68</v>
      </c>
      <c r="O39" s="246">
        <v>106</v>
      </c>
      <c r="P39">
        <v>453</v>
      </c>
      <c r="Q39">
        <v>199</v>
      </c>
      <c r="R39">
        <v>317</v>
      </c>
      <c r="S39">
        <v>10</v>
      </c>
      <c r="T39">
        <v>13</v>
      </c>
      <c r="V39">
        <v>4</v>
      </c>
      <c r="Y39">
        <v>1.4999999999999999E-2</v>
      </c>
      <c r="Z39">
        <v>996</v>
      </c>
      <c r="AA39">
        <v>81748</v>
      </c>
      <c r="AB39">
        <v>3</v>
      </c>
      <c r="AC39">
        <v>226.5</v>
      </c>
      <c r="AD39">
        <v>2.5</v>
      </c>
      <c r="AE39">
        <v>215.7</v>
      </c>
      <c r="AF39">
        <v>8</v>
      </c>
      <c r="AG39">
        <v>14.6</v>
      </c>
      <c r="AH39">
        <v>0.65</v>
      </c>
      <c r="AI39" t="s">
        <v>312</v>
      </c>
      <c r="AJ39" s="1">
        <f t="shared" si="0"/>
        <v>1.2183784312766061E-2</v>
      </c>
      <c r="AK39" s="284">
        <f t="shared" si="1"/>
        <v>12.30365799264591</v>
      </c>
    </row>
    <row r="40" spans="1:37" ht="20.25" customHeight="1" x14ac:dyDescent="0.2">
      <c r="A40">
        <v>2021</v>
      </c>
      <c r="B40">
        <v>47</v>
      </c>
      <c r="C40">
        <v>122</v>
      </c>
      <c r="D40" s="55" t="s">
        <v>158</v>
      </c>
      <c r="E40" t="s">
        <v>159</v>
      </c>
      <c r="F40">
        <v>280</v>
      </c>
      <c r="G40">
        <v>267.39999999999998</v>
      </c>
      <c r="H40">
        <v>292.60000000000002</v>
      </c>
      <c r="I40" s="275">
        <v>349.5</v>
      </c>
      <c r="J40" s="275">
        <v>279</v>
      </c>
      <c r="K40" s="178">
        <v>348.5</v>
      </c>
      <c r="L40">
        <v>63</v>
      </c>
      <c r="M40">
        <v>115</v>
      </c>
      <c r="N40" s="246">
        <v>67</v>
      </c>
      <c r="O40" s="246">
        <v>109</v>
      </c>
      <c r="P40">
        <v>351</v>
      </c>
      <c r="Q40">
        <v>196</v>
      </c>
      <c r="R40">
        <v>340</v>
      </c>
      <c r="S40">
        <v>26</v>
      </c>
      <c r="T40">
        <v>23</v>
      </c>
      <c r="U40">
        <v>20</v>
      </c>
      <c r="W40">
        <v>4</v>
      </c>
      <c r="Y40">
        <v>1.4999999999999999E-2</v>
      </c>
      <c r="Z40">
        <v>960</v>
      </c>
      <c r="AA40">
        <v>54768</v>
      </c>
      <c r="AB40">
        <v>3.5</v>
      </c>
      <c r="AC40">
        <v>195.5</v>
      </c>
      <c r="AD40">
        <v>3.4</v>
      </c>
      <c r="AE40">
        <v>95.7</v>
      </c>
      <c r="AF40">
        <v>10</v>
      </c>
      <c r="AG40">
        <v>14.4</v>
      </c>
      <c r="AH40">
        <v>0.28000000000000003</v>
      </c>
      <c r="AI40" t="s">
        <v>306</v>
      </c>
      <c r="AJ40" s="1">
        <f t="shared" si="0"/>
        <v>1.7528483786152498E-2</v>
      </c>
      <c r="AK40" s="284">
        <f t="shared" si="1"/>
        <v>0.70710678118654757</v>
      </c>
    </row>
    <row r="41" spans="1:37" ht="20.25" customHeight="1" x14ac:dyDescent="0.2">
      <c r="A41">
        <v>2021</v>
      </c>
      <c r="B41">
        <v>56</v>
      </c>
      <c r="C41">
        <v>134</v>
      </c>
      <c r="D41" s="55" t="s">
        <v>571</v>
      </c>
      <c r="E41" t="s">
        <v>572</v>
      </c>
      <c r="F41">
        <v>9.9145833329999995</v>
      </c>
      <c r="G41">
        <v>9.2205624999999998</v>
      </c>
      <c r="H41">
        <v>10.60860417</v>
      </c>
      <c r="I41" s="275">
        <v>16.7</v>
      </c>
      <c r="J41" s="275">
        <v>11.4</v>
      </c>
      <c r="K41" s="178">
        <v>15.7</v>
      </c>
      <c r="L41">
        <v>429</v>
      </c>
      <c r="M41">
        <v>101</v>
      </c>
      <c r="N41" s="246">
        <v>411</v>
      </c>
      <c r="O41" s="246">
        <v>106</v>
      </c>
      <c r="P41">
        <v>127</v>
      </c>
      <c r="Q41">
        <v>86</v>
      </c>
      <c r="R41">
        <v>143</v>
      </c>
      <c r="T41">
        <v>5</v>
      </c>
      <c r="Y41">
        <v>0.02</v>
      </c>
      <c r="Z41">
        <v>361</v>
      </c>
      <c r="AA41">
        <v>44081</v>
      </c>
      <c r="AB41">
        <v>36.5</v>
      </c>
      <c r="AC41">
        <v>4446.1000000000004</v>
      </c>
      <c r="AD41">
        <v>29.1</v>
      </c>
      <c r="AE41">
        <v>3592.6</v>
      </c>
      <c r="AF41">
        <v>3</v>
      </c>
      <c r="AG41">
        <v>0.9</v>
      </c>
      <c r="AH41">
        <v>0.36</v>
      </c>
      <c r="AI41" t="s">
        <v>747</v>
      </c>
      <c r="AJ41" s="1">
        <f t="shared" si="0"/>
        <v>8.1894693859032239E-3</v>
      </c>
      <c r="AK41" s="284">
        <f t="shared" si="1"/>
        <v>1.0503481981232203</v>
      </c>
    </row>
    <row r="42" spans="1:37" ht="20.25" customHeight="1" x14ac:dyDescent="0.2">
      <c r="A42">
        <v>2021</v>
      </c>
      <c r="B42">
        <v>415</v>
      </c>
      <c r="C42">
        <v>655</v>
      </c>
      <c r="D42" t="s">
        <v>173</v>
      </c>
      <c r="E42" t="s">
        <v>174</v>
      </c>
      <c r="F42">
        <v>148</v>
      </c>
      <c r="G42">
        <v>137.63999999999999</v>
      </c>
      <c r="H42">
        <v>158.36000000000001</v>
      </c>
      <c r="I42" s="275">
        <v>162.5</v>
      </c>
      <c r="J42" s="275">
        <v>145.30000000000001</v>
      </c>
      <c r="K42" s="178">
        <v>161.5</v>
      </c>
      <c r="L42">
        <v>60</v>
      </c>
      <c r="M42">
        <v>180</v>
      </c>
      <c r="N42" s="246">
        <v>68</v>
      </c>
      <c r="O42" s="246">
        <v>163</v>
      </c>
      <c r="P42">
        <v>206</v>
      </c>
      <c r="Q42">
        <v>117</v>
      </c>
      <c r="R42">
        <v>168</v>
      </c>
      <c r="S42">
        <v>11</v>
      </c>
      <c r="T42">
        <v>13</v>
      </c>
      <c r="W42">
        <v>6</v>
      </c>
      <c r="Y42">
        <v>0.02</v>
      </c>
      <c r="Z42">
        <v>521</v>
      </c>
      <c r="AA42">
        <v>23911</v>
      </c>
      <c r="AB42">
        <v>3.6</v>
      </c>
      <c r="AC42">
        <v>161.6</v>
      </c>
      <c r="AD42">
        <v>3.4</v>
      </c>
      <c r="AE42">
        <v>148</v>
      </c>
      <c r="AF42">
        <v>9</v>
      </c>
      <c r="AG42">
        <v>7.7</v>
      </c>
      <c r="AH42">
        <v>0.55000000000000004</v>
      </c>
      <c r="AI42" t="s">
        <v>312</v>
      </c>
      <c r="AJ42" s="1">
        <f t="shared" si="0"/>
        <v>2.1789134707875038E-2</v>
      </c>
      <c r="AK42" s="284">
        <f t="shared" si="1"/>
        <v>1.9091883092036703</v>
      </c>
    </row>
    <row r="43" spans="1:37" ht="20.25" customHeight="1" x14ac:dyDescent="0.2">
      <c r="A43">
        <v>2021</v>
      </c>
      <c r="B43">
        <v>381</v>
      </c>
      <c r="C43">
        <v>445</v>
      </c>
      <c r="D43" t="s">
        <v>748</v>
      </c>
      <c r="E43" t="s">
        <v>749</v>
      </c>
      <c r="F43">
        <v>28</v>
      </c>
      <c r="G43">
        <v>25.2</v>
      </c>
      <c r="H43">
        <v>30.8</v>
      </c>
      <c r="I43" s="275">
        <v>33.5</v>
      </c>
      <c r="J43" s="275">
        <v>28.2</v>
      </c>
      <c r="K43" s="178">
        <v>32.5</v>
      </c>
      <c r="L43">
        <v>60</v>
      </c>
      <c r="M43">
        <v>180</v>
      </c>
      <c r="N43" s="246">
        <v>84</v>
      </c>
      <c r="O43" s="246">
        <v>131</v>
      </c>
      <c r="P43">
        <v>110</v>
      </c>
      <c r="Q43">
        <v>66</v>
      </c>
      <c r="R43">
        <v>110</v>
      </c>
      <c r="S43">
        <v>2</v>
      </c>
      <c r="T43">
        <v>5</v>
      </c>
      <c r="V43">
        <v>4</v>
      </c>
      <c r="W43">
        <v>2</v>
      </c>
      <c r="Y43">
        <v>1.4999999999999999E-2</v>
      </c>
      <c r="Z43">
        <v>299</v>
      </c>
      <c r="AA43">
        <v>28320</v>
      </c>
      <c r="AB43">
        <v>10.6</v>
      </c>
      <c r="AC43">
        <v>1011.5</v>
      </c>
      <c r="AD43">
        <v>10</v>
      </c>
      <c r="AE43">
        <v>980.7</v>
      </c>
      <c r="AF43">
        <v>8</v>
      </c>
      <c r="AG43">
        <v>3.5</v>
      </c>
      <c r="AH43">
        <v>0.87</v>
      </c>
      <c r="AI43" t="s">
        <v>312</v>
      </c>
      <c r="AJ43" s="1">
        <f t="shared" si="0"/>
        <v>1.0557909604519774E-2</v>
      </c>
      <c r="AK43" s="284">
        <f t="shared" si="1"/>
        <v>0.141421356237309</v>
      </c>
    </row>
    <row r="44" spans="1:37" ht="20.25" customHeight="1" x14ac:dyDescent="0.2">
      <c r="A44">
        <v>2021</v>
      </c>
      <c r="B44">
        <v>157</v>
      </c>
      <c r="C44">
        <v>432</v>
      </c>
      <c r="D44" t="s">
        <v>614</v>
      </c>
      <c r="E44" t="s">
        <v>615</v>
      </c>
      <c r="F44">
        <v>34.5</v>
      </c>
      <c r="G44">
        <v>32.085000000000001</v>
      </c>
      <c r="H44">
        <v>36.914999999999999</v>
      </c>
      <c r="I44" s="275"/>
      <c r="J44" s="275">
        <v>36.4</v>
      </c>
      <c r="K44" s="178"/>
      <c r="L44">
        <v>96</v>
      </c>
      <c r="M44">
        <v>150</v>
      </c>
      <c r="N44" s="246">
        <v>103</v>
      </c>
      <c r="O44" s="246">
        <v>139</v>
      </c>
      <c r="P44">
        <v>6</v>
      </c>
      <c r="Q44">
        <v>3</v>
      </c>
      <c r="R44">
        <v>7</v>
      </c>
      <c r="Y44">
        <v>1.4999999999999999E-2</v>
      </c>
      <c r="Z44">
        <v>16</v>
      </c>
      <c r="AA44">
        <v>376</v>
      </c>
      <c r="AB44">
        <v>0.5</v>
      </c>
      <c r="AC44">
        <v>10.9</v>
      </c>
      <c r="AD44">
        <v>0.4</v>
      </c>
      <c r="AE44">
        <v>10.3</v>
      </c>
      <c r="AF44">
        <v>1</v>
      </c>
      <c r="AG44">
        <v>0.2</v>
      </c>
      <c r="AH44">
        <v>0.18</v>
      </c>
      <c r="AI44" t="s">
        <v>372</v>
      </c>
      <c r="AJ44" s="1">
        <f t="shared" si="0"/>
        <v>4.2553191489361701E-2</v>
      </c>
      <c r="AK44" s="284">
        <f t="shared" si="1"/>
        <v>1.3435028842544392</v>
      </c>
    </row>
    <row r="45" spans="1:37" ht="20.25" customHeight="1" x14ac:dyDescent="0.2">
      <c r="A45">
        <v>2021</v>
      </c>
      <c r="B45">
        <v>334</v>
      </c>
      <c r="C45">
        <v>254</v>
      </c>
      <c r="D45" t="s">
        <v>263</v>
      </c>
      <c r="E45" t="s">
        <v>136</v>
      </c>
      <c r="F45">
        <v>203</v>
      </c>
      <c r="G45">
        <v>188.79</v>
      </c>
      <c r="H45">
        <v>217.21</v>
      </c>
      <c r="I45" s="275">
        <v>278.5</v>
      </c>
      <c r="J45" s="275">
        <v>209.5</v>
      </c>
      <c r="K45" s="178">
        <v>277.5</v>
      </c>
      <c r="L45">
        <v>88</v>
      </c>
      <c r="M45">
        <v>164</v>
      </c>
      <c r="N45" s="246">
        <v>104</v>
      </c>
      <c r="O45" s="246">
        <v>139</v>
      </c>
      <c r="P45">
        <v>1135</v>
      </c>
      <c r="Q45">
        <v>809</v>
      </c>
      <c r="R45">
        <v>1127</v>
      </c>
      <c r="S45">
        <v>66</v>
      </c>
      <c r="T45">
        <v>132</v>
      </c>
      <c r="U45">
        <v>5</v>
      </c>
      <c r="V45">
        <v>2</v>
      </c>
      <c r="W45">
        <v>11</v>
      </c>
      <c r="Y45">
        <v>0.02</v>
      </c>
      <c r="Z45">
        <v>3229</v>
      </c>
      <c r="AA45">
        <v>329765</v>
      </c>
      <c r="AB45">
        <v>15.9</v>
      </c>
      <c r="AC45">
        <v>1624.4</v>
      </c>
      <c r="AD45">
        <v>15.4</v>
      </c>
      <c r="AE45">
        <v>1554.9</v>
      </c>
      <c r="AF45">
        <v>10</v>
      </c>
      <c r="AG45">
        <v>31.1</v>
      </c>
      <c r="AH45">
        <v>0.92</v>
      </c>
      <c r="AI45" t="s">
        <v>312</v>
      </c>
      <c r="AJ45" s="1">
        <f t="shared" si="0"/>
        <v>9.7918214486073414E-3</v>
      </c>
      <c r="AK45" s="284">
        <f t="shared" si="1"/>
        <v>4.5961940777125587</v>
      </c>
    </row>
    <row r="46" spans="1:37" ht="20.25" customHeight="1" x14ac:dyDescent="0.2">
      <c r="A46">
        <v>2021</v>
      </c>
      <c r="B46">
        <v>123</v>
      </c>
      <c r="C46">
        <v>645</v>
      </c>
      <c r="D46" t="s">
        <v>573</v>
      </c>
      <c r="E46" t="s">
        <v>574</v>
      </c>
      <c r="F46">
        <v>133</v>
      </c>
      <c r="G46">
        <v>123.69</v>
      </c>
      <c r="H46">
        <v>142.31</v>
      </c>
      <c r="I46" s="275">
        <v>172.2</v>
      </c>
      <c r="J46" s="275">
        <v>149.4</v>
      </c>
      <c r="K46" s="178">
        <v>171.2</v>
      </c>
      <c r="L46">
        <v>80</v>
      </c>
      <c r="M46">
        <v>180</v>
      </c>
      <c r="N46" s="246">
        <v>77</v>
      </c>
      <c r="O46" s="246">
        <v>197</v>
      </c>
      <c r="P46">
        <v>262</v>
      </c>
      <c r="Q46">
        <v>157</v>
      </c>
      <c r="R46">
        <v>192</v>
      </c>
      <c r="T46">
        <v>7</v>
      </c>
      <c r="W46">
        <v>29</v>
      </c>
      <c r="Y46">
        <v>0.02</v>
      </c>
      <c r="Z46">
        <v>647</v>
      </c>
      <c r="AA46">
        <v>31987</v>
      </c>
      <c r="AB46">
        <v>4.9000000000000004</v>
      </c>
      <c r="AC46">
        <v>240.5</v>
      </c>
      <c r="AD46">
        <v>4.3</v>
      </c>
      <c r="AE46">
        <v>205.9</v>
      </c>
      <c r="AF46">
        <v>7</v>
      </c>
      <c r="AG46">
        <v>8.4</v>
      </c>
      <c r="AH46">
        <v>0.42</v>
      </c>
      <c r="AI46" t="s">
        <v>364</v>
      </c>
      <c r="AJ46" s="1">
        <f t="shared" si="0"/>
        <v>2.0226967205427205E-2</v>
      </c>
      <c r="AK46" s="284">
        <f t="shared" si="1"/>
        <v>11.596551211459383</v>
      </c>
    </row>
    <row r="47" spans="1:37" ht="20.25" customHeight="1" x14ac:dyDescent="0.2">
      <c r="A47">
        <v>2021</v>
      </c>
      <c r="B47">
        <v>430</v>
      </c>
      <c r="C47">
        <v>705</v>
      </c>
      <c r="D47" t="s">
        <v>750</v>
      </c>
      <c r="E47" t="s">
        <v>751</v>
      </c>
      <c r="F47">
        <v>544</v>
      </c>
      <c r="G47">
        <v>511.36</v>
      </c>
      <c r="H47">
        <v>576.64</v>
      </c>
      <c r="I47" s="275">
        <v>688</v>
      </c>
      <c r="J47" s="275">
        <v>546.5</v>
      </c>
      <c r="K47" s="178">
        <v>687</v>
      </c>
      <c r="L47">
        <v>18</v>
      </c>
      <c r="M47">
        <v>200</v>
      </c>
      <c r="N47" s="246">
        <v>25</v>
      </c>
      <c r="O47" s="246">
        <v>145</v>
      </c>
      <c r="Y47">
        <v>1.4999999999999999E-2</v>
      </c>
      <c r="AA47">
        <v>250</v>
      </c>
      <c r="AC47">
        <v>0.5</v>
      </c>
      <c r="AF47">
        <v>2</v>
      </c>
      <c r="AI47" t="s">
        <v>730</v>
      </c>
      <c r="AJ47" s="1">
        <f t="shared" si="0"/>
        <v>0</v>
      </c>
      <c r="AK47" s="284">
        <f t="shared" si="1"/>
        <v>1.7677669529663689</v>
      </c>
    </row>
    <row r="48" spans="1:37" ht="20.25" customHeight="1" x14ac:dyDescent="0.2">
      <c r="A48">
        <v>2021</v>
      </c>
      <c r="B48">
        <v>415</v>
      </c>
      <c r="C48">
        <v>657</v>
      </c>
      <c r="D48" t="s">
        <v>179</v>
      </c>
      <c r="E48" t="s">
        <v>180</v>
      </c>
      <c r="F48">
        <v>90</v>
      </c>
      <c r="G48">
        <v>83.7</v>
      </c>
      <c r="H48">
        <v>96.3</v>
      </c>
      <c r="I48" s="275">
        <v>121.9</v>
      </c>
      <c r="J48" s="275">
        <v>95.3</v>
      </c>
      <c r="K48" s="178">
        <v>120.9</v>
      </c>
      <c r="L48">
        <v>60</v>
      </c>
      <c r="M48">
        <v>180</v>
      </c>
      <c r="N48" s="246">
        <v>68</v>
      </c>
      <c r="O48" s="246">
        <v>163</v>
      </c>
      <c r="P48">
        <v>187</v>
      </c>
      <c r="Q48">
        <v>133</v>
      </c>
      <c r="R48">
        <v>180</v>
      </c>
      <c r="S48">
        <v>9</v>
      </c>
      <c r="T48">
        <v>9</v>
      </c>
      <c r="W48">
        <v>4</v>
      </c>
      <c r="Y48">
        <v>0.02</v>
      </c>
      <c r="Z48">
        <v>522</v>
      </c>
      <c r="AA48">
        <v>24412</v>
      </c>
      <c r="AB48">
        <v>5.8</v>
      </c>
      <c r="AC48">
        <v>271.2</v>
      </c>
      <c r="AD48">
        <v>5.3</v>
      </c>
      <c r="AE48">
        <v>231.7</v>
      </c>
      <c r="AF48">
        <v>9</v>
      </c>
      <c r="AG48">
        <v>7.7</v>
      </c>
      <c r="AH48">
        <v>0.55000000000000004</v>
      </c>
      <c r="AI48" t="s">
        <v>312</v>
      </c>
      <c r="AJ48" s="1">
        <f t="shared" si="0"/>
        <v>2.1382926429624773E-2</v>
      </c>
      <c r="AK48" s="284">
        <f t="shared" si="1"/>
        <v>3.7476659402886998</v>
      </c>
    </row>
    <row r="49" spans="1:37" ht="20.25" customHeight="1" x14ac:dyDescent="0.2">
      <c r="A49">
        <v>2021</v>
      </c>
      <c r="B49">
        <v>227</v>
      </c>
      <c r="C49">
        <v>155</v>
      </c>
      <c r="D49" t="s">
        <v>164</v>
      </c>
      <c r="E49" t="s">
        <v>165</v>
      </c>
      <c r="F49">
        <v>122</v>
      </c>
      <c r="G49">
        <v>113.46</v>
      </c>
      <c r="H49">
        <v>130.54</v>
      </c>
      <c r="I49" s="275">
        <v>164.9</v>
      </c>
      <c r="J49" s="275">
        <v>126.3</v>
      </c>
      <c r="K49" s="178">
        <v>163.9</v>
      </c>
      <c r="L49">
        <v>61</v>
      </c>
      <c r="M49">
        <v>177</v>
      </c>
      <c r="N49" s="246">
        <v>86</v>
      </c>
      <c r="O49" s="246">
        <v>127</v>
      </c>
      <c r="P49">
        <v>252</v>
      </c>
      <c r="Q49">
        <v>184</v>
      </c>
      <c r="R49">
        <v>240</v>
      </c>
      <c r="S49">
        <v>56</v>
      </c>
      <c r="T49">
        <v>36</v>
      </c>
      <c r="U49">
        <v>8</v>
      </c>
      <c r="W49">
        <v>5</v>
      </c>
      <c r="Y49">
        <v>0.02</v>
      </c>
      <c r="Z49">
        <v>770</v>
      </c>
      <c r="AA49">
        <v>59378</v>
      </c>
      <c r="AB49">
        <v>6.3</v>
      </c>
      <c r="AC49">
        <v>486.7</v>
      </c>
      <c r="AD49">
        <v>5.8</v>
      </c>
      <c r="AE49">
        <v>450.8</v>
      </c>
      <c r="AF49">
        <v>9</v>
      </c>
      <c r="AG49">
        <v>9</v>
      </c>
      <c r="AH49">
        <v>0.88</v>
      </c>
      <c r="AI49" t="s">
        <v>312</v>
      </c>
      <c r="AJ49" s="1">
        <f t="shared" si="0"/>
        <v>1.2967765839199704E-2</v>
      </c>
      <c r="AK49" s="284">
        <f t="shared" si="1"/>
        <v>3.0405591591021524</v>
      </c>
    </row>
    <row r="50" spans="1:37" ht="20.25" customHeight="1" x14ac:dyDescent="0.2">
      <c r="A50">
        <v>2021</v>
      </c>
      <c r="B50">
        <v>406</v>
      </c>
      <c r="C50">
        <v>625</v>
      </c>
      <c r="D50" t="s">
        <v>642</v>
      </c>
      <c r="E50" t="s">
        <v>643</v>
      </c>
      <c r="F50">
        <v>140</v>
      </c>
      <c r="G50">
        <v>129.01</v>
      </c>
      <c r="H50">
        <v>150.99</v>
      </c>
      <c r="I50" s="275">
        <v>156.19999999999999</v>
      </c>
      <c r="J50" s="275">
        <v>140.6</v>
      </c>
      <c r="K50" s="178">
        <v>155.19999999999999</v>
      </c>
      <c r="L50">
        <v>18</v>
      </c>
      <c r="M50">
        <v>200</v>
      </c>
      <c r="N50" s="246">
        <v>25</v>
      </c>
      <c r="O50" s="246">
        <v>148</v>
      </c>
      <c r="P50">
        <v>161</v>
      </c>
      <c r="Q50">
        <v>79</v>
      </c>
      <c r="R50">
        <v>133</v>
      </c>
      <c r="T50">
        <v>3</v>
      </c>
      <c r="Y50">
        <v>1.4999999999999999E-2</v>
      </c>
      <c r="Z50">
        <v>376</v>
      </c>
      <c r="AA50">
        <v>13621</v>
      </c>
      <c r="AB50">
        <v>2.7</v>
      </c>
      <c r="AC50">
        <v>97.3</v>
      </c>
      <c r="AD50">
        <v>2.2999999999999998</v>
      </c>
      <c r="AE50">
        <v>84.3</v>
      </c>
      <c r="AF50">
        <v>9</v>
      </c>
      <c r="AG50">
        <v>15.2</v>
      </c>
      <c r="AH50">
        <v>0.79</v>
      </c>
      <c r="AI50" t="s">
        <v>312</v>
      </c>
      <c r="AJ50" s="1">
        <f t="shared" si="0"/>
        <v>2.7604434329344396E-2</v>
      </c>
      <c r="AK50" s="284">
        <f t="shared" si="1"/>
        <v>0.42426406871192451</v>
      </c>
    </row>
    <row r="51" spans="1:37" ht="20.25" customHeight="1" x14ac:dyDescent="0.2">
      <c r="A51">
        <v>2021</v>
      </c>
      <c r="B51">
        <v>135</v>
      </c>
      <c r="C51">
        <v>271</v>
      </c>
      <c r="D51" t="s">
        <v>149</v>
      </c>
      <c r="E51" t="s">
        <v>150</v>
      </c>
      <c r="F51">
        <v>161</v>
      </c>
      <c r="G51">
        <v>149.72999999999999</v>
      </c>
      <c r="H51">
        <v>172.27</v>
      </c>
      <c r="I51" s="275">
        <v>210.1</v>
      </c>
      <c r="J51" s="275">
        <v>161.30000000000001</v>
      </c>
      <c r="K51" s="178">
        <v>209.1</v>
      </c>
      <c r="L51">
        <v>151</v>
      </c>
      <c r="M51">
        <v>95</v>
      </c>
      <c r="N51" s="246">
        <v>148</v>
      </c>
      <c r="O51" s="246">
        <v>98</v>
      </c>
      <c r="P51">
        <v>66</v>
      </c>
      <c r="Q51">
        <v>32</v>
      </c>
      <c r="R51">
        <v>67</v>
      </c>
      <c r="S51">
        <v>5</v>
      </c>
      <c r="T51">
        <v>22</v>
      </c>
      <c r="W51">
        <v>2</v>
      </c>
      <c r="Y51">
        <v>1.4999999999999999E-2</v>
      </c>
      <c r="Z51">
        <v>189</v>
      </c>
      <c r="AA51">
        <v>39855</v>
      </c>
      <c r="AB51">
        <v>1.2</v>
      </c>
      <c r="AC51">
        <v>247.6</v>
      </c>
      <c r="AD51">
        <v>1.1000000000000001</v>
      </c>
      <c r="AE51">
        <v>242.2</v>
      </c>
      <c r="AF51">
        <v>8</v>
      </c>
      <c r="AG51">
        <v>1.3</v>
      </c>
      <c r="AH51">
        <v>0.52</v>
      </c>
      <c r="AI51" t="s">
        <v>318</v>
      </c>
      <c r="AJ51" s="1">
        <f t="shared" si="0"/>
        <v>4.7421904403462554E-3</v>
      </c>
      <c r="AK51" s="284">
        <f t="shared" si="1"/>
        <v>0.2121320343559723</v>
      </c>
    </row>
    <row r="52" spans="1:37" ht="20.25" customHeight="1" x14ac:dyDescent="0.2">
      <c r="A52">
        <v>2021</v>
      </c>
      <c r="B52">
        <v>423</v>
      </c>
      <c r="C52">
        <v>669</v>
      </c>
      <c r="D52" t="s">
        <v>138</v>
      </c>
      <c r="E52" t="s">
        <v>139</v>
      </c>
      <c r="F52">
        <v>954</v>
      </c>
      <c r="G52">
        <v>897.71400000000006</v>
      </c>
      <c r="H52">
        <v>1021.734</v>
      </c>
      <c r="I52" s="275">
        <v>1219.9000000000001</v>
      </c>
      <c r="J52" s="275">
        <v>964.9</v>
      </c>
      <c r="K52" s="178">
        <v>1218.9000000000001</v>
      </c>
      <c r="L52">
        <v>40</v>
      </c>
      <c r="M52">
        <v>180</v>
      </c>
      <c r="N52" s="246">
        <v>37</v>
      </c>
      <c r="O52" s="246">
        <v>200</v>
      </c>
      <c r="P52">
        <v>533</v>
      </c>
      <c r="Q52">
        <v>386</v>
      </c>
      <c r="R52">
        <v>564</v>
      </c>
      <c r="S52">
        <v>16</v>
      </c>
      <c r="T52">
        <v>46</v>
      </c>
      <c r="W52">
        <v>6</v>
      </c>
      <c r="Y52">
        <v>1.4999999999999999E-2</v>
      </c>
      <c r="Z52">
        <v>1537</v>
      </c>
      <c r="AA52">
        <v>35893</v>
      </c>
      <c r="AB52">
        <v>1.5</v>
      </c>
      <c r="AC52">
        <v>37.6</v>
      </c>
      <c r="AD52">
        <v>3</v>
      </c>
      <c r="AE52">
        <v>67</v>
      </c>
      <c r="AF52">
        <v>9</v>
      </c>
      <c r="AG52">
        <v>41.8</v>
      </c>
      <c r="AH52">
        <v>0.27</v>
      </c>
      <c r="AI52" t="s">
        <v>306</v>
      </c>
      <c r="AJ52" s="1">
        <f t="shared" si="0"/>
        <v>4.2821720112556763E-2</v>
      </c>
      <c r="AK52" s="284">
        <f t="shared" si="1"/>
        <v>7.7074639149333519</v>
      </c>
    </row>
    <row r="53" spans="1:37" ht="20.25" customHeight="1" x14ac:dyDescent="0.2">
      <c r="A53">
        <v>2021</v>
      </c>
      <c r="B53">
        <v>387</v>
      </c>
      <c r="C53">
        <v>561</v>
      </c>
      <c r="D53" t="s">
        <v>622</v>
      </c>
      <c r="E53" t="s">
        <v>623</v>
      </c>
      <c r="F53">
        <v>88</v>
      </c>
      <c r="G53">
        <v>81.84</v>
      </c>
      <c r="H53">
        <v>94.16</v>
      </c>
      <c r="I53" s="275"/>
      <c r="J53" s="275">
        <v>88.9</v>
      </c>
      <c r="K53" s="178"/>
      <c r="L53">
        <v>30</v>
      </c>
      <c r="M53">
        <v>240</v>
      </c>
      <c r="N53" s="246">
        <v>33</v>
      </c>
      <c r="O53" s="246">
        <v>220</v>
      </c>
      <c r="P53">
        <v>8</v>
      </c>
      <c r="Q53">
        <v>8</v>
      </c>
      <c r="R53">
        <v>5</v>
      </c>
      <c r="T53">
        <v>8</v>
      </c>
      <c r="Y53">
        <v>1.4999999999999999E-2</v>
      </c>
      <c r="Z53">
        <v>29</v>
      </c>
      <c r="AA53">
        <v>659</v>
      </c>
      <c r="AB53">
        <v>0.3</v>
      </c>
      <c r="AC53">
        <v>7.5</v>
      </c>
      <c r="AD53">
        <v>0.3</v>
      </c>
      <c r="AE53">
        <v>7.6</v>
      </c>
      <c r="AF53">
        <v>1</v>
      </c>
      <c r="AG53">
        <v>0.9</v>
      </c>
      <c r="AH53">
        <v>0.5</v>
      </c>
      <c r="AI53" t="s">
        <v>372</v>
      </c>
      <c r="AJ53" s="1">
        <f t="shared" si="0"/>
        <v>4.4006069802731411E-2</v>
      </c>
      <c r="AK53" s="284">
        <f t="shared" si="1"/>
        <v>0.63639610306789685</v>
      </c>
    </row>
    <row r="54" spans="1:37" ht="20.25" customHeight="1" x14ac:dyDescent="0.2">
      <c r="A54">
        <v>2021</v>
      </c>
      <c r="B54">
        <v>406</v>
      </c>
      <c r="C54">
        <v>626</v>
      </c>
      <c r="D54" t="s">
        <v>644</v>
      </c>
      <c r="E54" t="s">
        <v>645</v>
      </c>
      <c r="F54">
        <v>276</v>
      </c>
      <c r="G54">
        <v>254.05799999999999</v>
      </c>
      <c r="H54">
        <v>297.94200000000001</v>
      </c>
      <c r="I54" s="275">
        <v>289.60000000000002</v>
      </c>
      <c r="J54" s="275">
        <v>267.8</v>
      </c>
      <c r="K54" s="178">
        <v>288.60000000000002</v>
      </c>
      <c r="L54">
        <v>18</v>
      </c>
      <c r="M54">
        <v>200</v>
      </c>
      <c r="N54" s="246">
        <v>25</v>
      </c>
      <c r="O54" s="246">
        <v>148</v>
      </c>
      <c r="P54">
        <v>232</v>
      </c>
      <c r="Q54">
        <v>140</v>
      </c>
      <c r="R54">
        <v>209</v>
      </c>
      <c r="S54">
        <v>3</v>
      </c>
      <c r="T54">
        <v>2</v>
      </c>
      <c r="Y54">
        <v>1.4999999999999999E-2</v>
      </c>
      <c r="Z54">
        <v>586</v>
      </c>
      <c r="AA54">
        <v>14911</v>
      </c>
      <c r="AB54">
        <v>2</v>
      </c>
      <c r="AC54">
        <v>54</v>
      </c>
      <c r="AD54">
        <v>3.8</v>
      </c>
      <c r="AE54">
        <v>90.8</v>
      </c>
      <c r="AF54">
        <v>9</v>
      </c>
      <c r="AG54">
        <v>23.9</v>
      </c>
      <c r="AH54">
        <v>0.49</v>
      </c>
      <c r="AI54" t="s">
        <v>312</v>
      </c>
      <c r="AJ54" s="1">
        <f t="shared" si="0"/>
        <v>3.9299845751458652E-2</v>
      </c>
      <c r="AK54" s="284">
        <f t="shared" si="1"/>
        <v>5.7982756057296818</v>
      </c>
    </row>
    <row r="55" spans="1:37" ht="20.25" customHeight="1" x14ac:dyDescent="0.2">
      <c r="A55">
        <v>2021</v>
      </c>
      <c r="B55">
        <v>236</v>
      </c>
      <c r="C55">
        <v>160</v>
      </c>
      <c r="D55" t="s">
        <v>703</v>
      </c>
      <c r="E55" t="s">
        <v>752</v>
      </c>
      <c r="F55">
        <v>200</v>
      </c>
      <c r="G55">
        <v>186</v>
      </c>
      <c r="H55">
        <v>214</v>
      </c>
      <c r="I55" s="275">
        <v>271.5</v>
      </c>
      <c r="J55" s="275">
        <v>198.6</v>
      </c>
      <c r="K55" s="178">
        <v>270.5</v>
      </c>
      <c r="L55">
        <v>76</v>
      </c>
      <c r="M55">
        <v>95</v>
      </c>
      <c r="N55" s="246">
        <v>79</v>
      </c>
      <c r="O55" s="246">
        <v>93</v>
      </c>
      <c r="P55">
        <v>323</v>
      </c>
      <c r="Q55">
        <v>116</v>
      </c>
      <c r="R55">
        <v>195</v>
      </c>
      <c r="T55">
        <v>10</v>
      </c>
      <c r="Y55">
        <v>1.4999999999999999E-2</v>
      </c>
      <c r="Z55">
        <v>644</v>
      </c>
      <c r="AA55">
        <v>62048</v>
      </c>
      <c r="AB55">
        <v>3.2</v>
      </c>
      <c r="AC55">
        <v>310.3</v>
      </c>
      <c r="AD55">
        <v>3.2</v>
      </c>
      <c r="AE55">
        <v>313.5</v>
      </c>
      <c r="AF55">
        <v>6</v>
      </c>
      <c r="AG55">
        <v>8.1999999999999993</v>
      </c>
      <c r="AH55">
        <v>0.83</v>
      </c>
      <c r="AI55" t="s">
        <v>382</v>
      </c>
      <c r="AJ55" s="1">
        <f t="shared" si="0"/>
        <v>1.0379061371841155E-2</v>
      </c>
      <c r="AK55" s="284">
        <f t="shared" si="1"/>
        <v>0.98994949366117058</v>
      </c>
    </row>
    <row r="56" spans="1:37" ht="20.25" customHeight="1" x14ac:dyDescent="0.2">
      <c r="A56">
        <v>2021</v>
      </c>
      <c r="B56">
        <v>387</v>
      </c>
      <c r="C56">
        <v>562</v>
      </c>
      <c r="D56" t="s">
        <v>624</v>
      </c>
      <c r="E56" t="s">
        <v>625</v>
      </c>
      <c r="F56">
        <v>248</v>
      </c>
      <c r="G56">
        <v>230.64</v>
      </c>
      <c r="H56">
        <v>265.36</v>
      </c>
      <c r="I56" s="275"/>
      <c r="J56" s="275">
        <v>245.8</v>
      </c>
      <c r="K56" s="178"/>
      <c r="L56">
        <v>30</v>
      </c>
      <c r="M56">
        <v>240</v>
      </c>
      <c r="N56" s="246">
        <v>33</v>
      </c>
      <c r="O56" s="246">
        <v>220</v>
      </c>
      <c r="P56">
        <v>6</v>
      </c>
      <c r="Q56">
        <v>12</v>
      </c>
      <c r="R56">
        <v>9</v>
      </c>
      <c r="T56">
        <v>4</v>
      </c>
      <c r="Y56">
        <v>1.4999999999999999E-2</v>
      </c>
      <c r="Z56">
        <v>31</v>
      </c>
      <c r="AA56">
        <v>661</v>
      </c>
      <c r="AB56">
        <v>0.1</v>
      </c>
      <c r="AC56">
        <v>2.7</v>
      </c>
      <c r="AD56">
        <v>0.1</v>
      </c>
      <c r="AE56">
        <v>2.8</v>
      </c>
      <c r="AF56">
        <v>1</v>
      </c>
      <c r="AG56">
        <v>0.9</v>
      </c>
      <c r="AH56">
        <v>0.5</v>
      </c>
      <c r="AI56" t="s">
        <v>372</v>
      </c>
      <c r="AJ56" s="1">
        <f t="shared" si="0"/>
        <v>4.6898638426626324E-2</v>
      </c>
      <c r="AK56" s="284">
        <f t="shared" si="1"/>
        <v>1.5556349186103966</v>
      </c>
    </row>
    <row r="57" spans="1:37" ht="20.25" customHeight="1" x14ac:dyDescent="0.2">
      <c r="A57">
        <v>2021</v>
      </c>
      <c r="B57">
        <v>34</v>
      </c>
      <c r="C57">
        <v>100</v>
      </c>
      <c r="D57" t="s">
        <v>753</v>
      </c>
      <c r="E57" t="s">
        <v>754</v>
      </c>
      <c r="F57">
        <v>20</v>
      </c>
      <c r="G57">
        <v>18.600000000000001</v>
      </c>
      <c r="H57">
        <v>21.4</v>
      </c>
      <c r="I57" s="275">
        <v>28.6</v>
      </c>
      <c r="J57" s="275">
        <v>21</v>
      </c>
      <c r="K57" s="178">
        <v>27.6</v>
      </c>
      <c r="L57">
        <v>140</v>
      </c>
      <c r="M57">
        <v>103</v>
      </c>
      <c r="N57" s="246">
        <v>137</v>
      </c>
      <c r="O57" s="246">
        <v>106</v>
      </c>
      <c r="P57">
        <v>258</v>
      </c>
      <c r="Q57">
        <v>177</v>
      </c>
      <c r="R57">
        <v>256</v>
      </c>
      <c r="S57">
        <v>17</v>
      </c>
      <c r="T57">
        <v>19</v>
      </c>
      <c r="W57">
        <v>6</v>
      </c>
      <c r="Y57">
        <v>1.4999999999999999E-2</v>
      </c>
      <c r="Z57">
        <v>733</v>
      </c>
      <c r="AA57">
        <v>98725</v>
      </c>
      <c r="AB57">
        <v>36.9</v>
      </c>
      <c r="AC57">
        <v>4936.5</v>
      </c>
      <c r="AD57">
        <v>34.799999999999997</v>
      </c>
      <c r="AE57">
        <v>4661.3999999999996</v>
      </c>
      <c r="AF57">
        <v>9</v>
      </c>
      <c r="AG57">
        <v>5.3</v>
      </c>
      <c r="AH57">
        <v>0.64</v>
      </c>
      <c r="AI57" t="s">
        <v>312</v>
      </c>
      <c r="AJ57" s="1">
        <f t="shared" si="0"/>
        <v>7.4246644720182327E-3</v>
      </c>
      <c r="AK57" s="284">
        <f t="shared" si="1"/>
        <v>0.70710678118654757</v>
      </c>
    </row>
    <row r="58" spans="1:37" ht="20.25" customHeight="1" x14ac:dyDescent="0.2">
      <c r="A58">
        <v>2021</v>
      </c>
      <c r="B58">
        <v>374</v>
      </c>
      <c r="C58">
        <v>436</v>
      </c>
      <c r="D58" t="s">
        <v>579</v>
      </c>
      <c r="E58" t="s">
        <v>580</v>
      </c>
      <c r="F58">
        <v>180</v>
      </c>
      <c r="G58">
        <v>167.4</v>
      </c>
      <c r="H58">
        <v>192.6</v>
      </c>
      <c r="I58" s="275">
        <v>232.5</v>
      </c>
      <c r="J58" s="275">
        <v>202.2</v>
      </c>
      <c r="K58" s="178">
        <v>231.5</v>
      </c>
      <c r="L58">
        <v>60</v>
      </c>
      <c r="M58">
        <v>180</v>
      </c>
      <c r="N58" s="246">
        <v>64</v>
      </c>
      <c r="O58" s="246">
        <v>170</v>
      </c>
      <c r="P58">
        <v>15</v>
      </c>
      <c r="Q58">
        <v>14</v>
      </c>
      <c r="R58">
        <v>21</v>
      </c>
      <c r="T58">
        <v>4</v>
      </c>
      <c r="W58">
        <v>4</v>
      </c>
      <c r="Y58">
        <v>0.02</v>
      </c>
      <c r="Z58">
        <v>58</v>
      </c>
      <c r="AA58">
        <v>3733</v>
      </c>
      <c r="AB58">
        <v>0.3</v>
      </c>
      <c r="AC58">
        <v>20.7</v>
      </c>
      <c r="AD58">
        <v>0.3</v>
      </c>
      <c r="AE58">
        <v>18.5</v>
      </c>
      <c r="AF58">
        <v>1</v>
      </c>
      <c r="AG58">
        <v>0.9</v>
      </c>
      <c r="AH58">
        <v>0.71</v>
      </c>
      <c r="AI58" t="s">
        <v>312</v>
      </c>
      <c r="AJ58" s="1">
        <f t="shared" si="0"/>
        <v>1.5537101526922047E-2</v>
      </c>
      <c r="AK58" s="284">
        <f t="shared" si="1"/>
        <v>15.697770542341347</v>
      </c>
    </row>
    <row r="59" spans="1:37" ht="20.25" customHeight="1" x14ac:dyDescent="0.2">
      <c r="A59">
        <v>2021</v>
      </c>
      <c r="B59">
        <v>431</v>
      </c>
      <c r="C59">
        <v>712</v>
      </c>
      <c r="D59" t="s">
        <v>657</v>
      </c>
      <c r="E59" t="s">
        <v>658</v>
      </c>
      <c r="F59">
        <v>288</v>
      </c>
      <c r="G59">
        <v>270.72000000000003</v>
      </c>
      <c r="H59">
        <v>305.27999999999997</v>
      </c>
      <c r="I59" s="275">
        <v>313.7</v>
      </c>
      <c r="J59" s="275">
        <v>291.89999999999998</v>
      </c>
      <c r="K59" s="178">
        <v>312.7</v>
      </c>
      <c r="L59">
        <v>18</v>
      </c>
      <c r="M59">
        <v>200</v>
      </c>
      <c r="N59" s="246">
        <v>22</v>
      </c>
      <c r="O59" s="246">
        <v>163</v>
      </c>
      <c r="P59">
        <v>4</v>
      </c>
      <c r="Q59">
        <v>3</v>
      </c>
      <c r="R59">
        <v>2</v>
      </c>
      <c r="V59">
        <v>1</v>
      </c>
      <c r="Y59">
        <v>1.4999999999999999E-2</v>
      </c>
      <c r="Z59">
        <v>17</v>
      </c>
      <c r="AA59">
        <v>512</v>
      </c>
      <c r="AB59">
        <v>0.1</v>
      </c>
      <c r="AC59">
        <v>1.8</v>
      </c>
      <c r="AD59">
        <v>0.1</v>
      </c>
      <c r="AE59">
        <v>1.1000000000000001</v>
      </c>
      <c r="AF59">
        <v>1</v>
      </c>
      <c r="AG59">
        <v>0.8</v>
      </c>
      <c r="AH59">
        <v>0.1</v>
      </c>
      <c r="AI59" t="s">
        <v>730</v>
      </c>
      <c r="AJ59" s="1">
        <f t="shared" si="0"/>
        <v>3.3203125E-2</v>
      </c>
      <c r="AK59" s="284">
        <f t="shared" si="1"/>
        <v>2.7577164466275192</v>
      </c>
    </row>
    <row r="60" spans="1:37" ht="20.25" customHeight="1" x14ac:dyDescent="0.2">
      <c r="A60">
        <v>2021</v>
      </c>
      <c r="B60">
        <v>52</v>
      </c>
      <c r="C60">
        <v>130</v>
      </c>
      <c r="D60" t="s">
        <v>598</v>
      </c>
      <c r="E60" t="s">
        <v>755</v>
      </c>
      <c r="F60">
        <v>12</v>
      </c>
      <c r="G60">
        <v>11.16</v>
      </c>
      <c r="H60">
        <v>12.84</v>
      </c>
      <c r="I60" s="275">
        <v>19.100000000000001</v>
      </c>
      <c r="J60" s="275">
        <v>13.2</v>
      </c>
      <c r="K60" s="178">
        <v>18.100000000000001</v>
      </c>
      <c r="L60">
        <v>336</v>
      </c>
      <c r="M60">
        <v>96</v>
      </c>
      <c r="N60" s="246">
        <v>312</v>
      </c>
      <c r="O60" s="246">
        <v>106</v>
      </c>
      <c r="P60">
        <v>236</v>
      </c>
      <c r="Q60">
        <v>180</v>
      </c>
      <c r="R60">
        <v>275</v>
      </c>
      <c r="S60">
        <v>10</v>
      </c>
      <c r="T60">
        <v>10</v>
      </c>
      <c r="W60">
        <v>10</v>
      </c>
      <c r="Y60">
        <v>0.02</v>
      </c>
      <c r="Z60">
        <v>721</v>
      </c>
      <c r="AA60">
        <v>91921</v>
      </c>
      <c r="AB60">
        <v>60.2</v>
      </c>
      <c r="AC60">
        <v>7660.2</v>
      </c>
      <c r="AD60">
        <v>56</v>
      </c>
      <c r="AE60">
        <v>7055.7</v>
      </c>
      <c r="AF60">
        <v>8</v>
      </c>
      <c r="AG60">
        <v>2.2999999999999998</v>
      </c>
      <c r="AH60">
        <v>0.42</v>
      </c>
      <c r="AI60" t="s">
        <v>312</v>
      </c>
      <c r="AJ60" s="1">
        <f t="shared" si="0"/>
        <v>7.8436918658413204E-3</v>
      </c>
      <c r="AK60" s="284">
        <f t="shared" si="1"/>
        <v>0.84852813742385658</v>
      </c>
    </row>
    <row r="61" spans="1:37" ht="20.25" customHeight="1" x14ac:dyDescent="0.2">
      <c r="A61">
        <v>2021</v>
      </c>
      <c r="B61">
        <v>10</v>
      </c>
      <c r="C61">
        <v>25</v>
      </c>
      <c r="D61" t="s">
        <v>756</v>
      </c>
      <c r="E61" t="s">
        <v>757</v>
      </c>
      <c r="F61">
        <v>162</v>
      </c>
      <c r="G61">
        <v>150.66</v>
      </c>
      <c r="H61">
        <v>173.34</v>
      </c>
      <c r="I61" s="275">
        <v>191.1</v>
      </c>
      <c r="J61" s="275">
        <v>165</v>
      </c>
      <c r="K61" s="178">
        <v>190.1</v>
      </c>
      <c r="L61">
        <v>145</v>
      </c>
      <c r="M61">
        <v>99</v>
      </c>
      <c r="N61" s="246">
        <v>136</v>
      </c>
      <c r="O61" s="246">
        <v>107</v>
      </c>
      <c r="P61">
        <v>231</v>
      </c>
      <c r="Q61">
        <v>147</v>
      </c>
      <c r="R61">
        <v>191</v>
      </c>
      <c r="T61">
        <v>5</v>
      </c>
      <c r="V61">
        <v>1</v>
      </c>
      <c r="Y61">
        <v>1.4999999999999999E-2</v>
      </c>
      <c r="Z61">
        <v>575</v>
      </c>
      <c r="AA61">
        <v>77855</v>
      </c>
      <c r="AB61">
        <v>3.5</v>
      </c>
      <c r="AC61">
        <v>480.7</v>
      </c>
      <c r="AD61">
        <v>3.3</v>
      </c>
      <c r="AE61">
        <v>431.3</v>
      </c>
      <c r="AF61">
        <v>8</v>
      </c>
      <c r="AG61">
        <v>4.2</v>
      </c>
      <c r="AH61">
        <v>0.57999999999999996</v>
      </c>
      <c r="AI61" t="s">
        <v>312</v>
      </c>
      <c r="AJ61" s="1">
        <f t="shared" si="0"/>
        <v>7.385524372230428E-3</v>
      </c>
      <c r="AK61" s="284">
        <f t="shared" si="1"/>
        <v>2.1213203435596424</v>
      </c>
    </row>
    <row r="62" spans="1:37" ht="20.25" customHeight="1" x14ac:dyDescent="0.2">
      <c r="A62">
        <v>2021</v>
      </c>
      <c r="B62">
        <v>425</v>
      </c>
      <c r="C62">
        <v>674</v>
      </c>
      <c r="D62" t="s">
        <v>155</v>
      </c>
      <c r="E62" t="s">
        <v>156</v>
      </c>
      <c r="F62">
        <v>256</v>
      </c>
      <c r="G62">
        <v>240.89599999999999</v>
      </c>
      <c r="H62">
        <v>274.17599999999999</v>
      </c>
      <c r="I62" s="275">
        <v>350.4</v>
      </c>
      <c r="J62" s="275">
        <v>273.89999999999998</v>
      </c>
      <c r="K62" s="178">
        <v>349.4</v>
      </c>
      <c r="L62">
        <v>40</v>
      </c>
      <c r="M62">
        <v>180</v>
      </c>
      <c r="N62" s="246">
        <v>67</v>
      </c>
      <c r="O62" s="246">
        <v>109</v>
      </c>
      <c r="P62">
        <v>111</v>
      </c>
      <c r="Q62">
        <v>89</v>
      </c>
      <c r="R62">
        <v>109</v>
      </c>
      <c r="S62">
        <v>7</v>
      </c>
      <c r="T62">
        <v>20</v>
      </c>
      <c r="W62">
        <v>1</v>
      </c>
      <c r="Y62">
        <v>1.4999999999999999E-2</v>
      </c>
      <c r="Z62">
        <v>337</v>
      </c>
      <c r="AA62">
        <v>25382</v>
      </c>
      <c r="AB62">
        <v>1.4</v>
      </c>
      <c r="AC62">
        <v>99.1</v>
      </c>
      <c r="AD62">
        <v>1.2</v>
      </c>
      <c r="AE62">
        <v>40.5</v>
      </c>
      <c r="AF62">
        <v>7</v>
      </c>
      <c r="AG62">
        <v>5</v>
      </c>
      <c r="AH62">
        <v>0.49</v>
      </c>
      <c r="AI62" t="s">
        <v>306</v>
      </c>
      <c r="AJ62" s="1">
        <f t="shared" si="0"/>
        <v>1.3277125522023481E-2</v>
      </c>
      <c r="AK62" s="284">
        <f t="shared" si="1"/>
        <v>12.657211383239185</v>
      </c>
    </row>
    <row r="63" spans="1:37" ht="20.25" customHeight="1" x14ac:dyDescent="0.2">
      <c r="A63">
        <v>2021</v>
      </c>
      <c r="B63">
        <v>419</v>
      </c>
      <c r="C63">
        <v>670</v>
      </c>
      <c r="D63" t="s">
        <v>254</v>
      </c>
      <c r="E63" t="s">
        <v>255</v>
      </c>
      <c r="F63">
        <v>298</v>
      </c>
      <c r="G63">
        <v>280.41800000000001</v>
      </c>
      <c r="H63">
        <v>319.15800000000002</v>
      </c>
      <c r="I63" s="275">
        <v>430.3</v>
      </c>
      <c r="J63" s="275">
        <v>319.89999999999998</v>
      </c>
      <c r="K63" s="178">
        <v>429.3</v>
      </c>
      <c r="L63">
        <v>96</v>
      </c>
      <c r="M63">
        <v>150</v>
      </c>
      <c r="N63" s="246">
        <v>100</v>
      </c>
      <c r="O63" s="246">
        <v>145</v>
      </c>
      <c r="P63">
        <v>90</v>
      </c>
      <c r="Q63">
        <v>53</v>
      </c>
      <c r="R63">
        <v>88</v>
      </c>
      <c r="T63">
        <v>9</v>
      </c>
      <c r="Y63">
        <v>1.4999999999999999E-2</v>
      </c>
      <c r="Z63">
        <v>236</v>
      </c>
      <c r="AA63">
        <v>14780</v>
      </c>
      <c r="AB63">
        <v>0.7</v>
      </c>
      <c r="AC63">
        <v>49.6</v>
      </c>
      <c r="AD63">
        <v>1.5</v>
      </c>
      <c r="AE63">
        <v>87.9</v>
      </c>
      <c r="AF63">
        <v>7</v>
      </c>
      <c r="AG63">
        <v>2.4</v>
      </c>
      <c r="AH63">
        <v>0.16</v>
      </c>
      <c r="AI63" t="s">
        <v>306</v>
      </c>
      <c r="AJ63" s="1">
        <f t="shared" si="0"/>
        <v>1.5967523680649527E-2</v>
      </c>
      <c r="AK63" s="284">
        <f t="shared" si="1"/>
        <v>15.485638507985374</v>
      </c>
    </row>
    <row r="64" spans="1:37" ht="20.25" customHeight="1" x14ac:dyDescent="0.2">
      <c r="A64">
        <v>2021</v>
      </c>
      <c r="B64">
        <v>3</v>
      </c>
      <c r="C64">
        <v>9</v>
      </c>
      <c r="D64" t="s">
        <v>758</v>
      </c>
      <c r="E64" t="s">
        <v>759</v>
      </c>
      <c r="F64">
        <v>24.304761899999999</v>
      </c>
      <c r="G64">
        <v>22.603428569999998</v>
      </c>
      <c r="H64">
        <v>26.006095240000001</v>
      </c>
      <c r="I64" s="275"/>
      <c r="J64" s="275"/>
      <c r="K64" s="178"/>
      <c r="L64">
        <v>47</v>
      </c>
      <c r="M64">
        <v>154</v>
      </c>
      <c r="N64" s="246">
        <v>44</v>
      </c>
      <c r="O64" s="246">
        <v>163</v>
      </c>
      <c r="P64">
        <v>4</v>
      </c>
      <c r="Q64">
        <v>2</v>
      </c>
      <c r="R64">
        <v>4</v>
      </c>
      <c r="Y64">
        <v>0.02</v>
      </c>
      <c r="Z64">
        <v>10</v>
      </c>
      <c r="AA64">
        <v>490</v>
      </c>
      <c r="AB64">
        <v>0.4</v>
      </c>
      <c r="AC64">
        <v>20.2</v>
      </c>
      <c r="AF64">
        <v>1</v>
      </c>
      <c r="AG64">
        <v>0.2</v>
      </c>
      <c r="AH64">
        <v>0.47</v>
      </c>
      <c r="AI64" t="s">
        <v>731</v>
      </c>
      <c r="AJ64" s="1">
        <f t="shared" si="0"/>
        <v>2.0408163265306121E-2</v>
      </c>
      <c r="AK64" s="284" t="e">
        <f t="shared" si="1"/>
        <v>#DIV/0!</v>
      </c>
    </row>
    <row r="65" spans="1:37" ht="20.25" customHeight="1" x14ac:dyDescent="0.2">
      <c r="A65">
        <v>2021</v>
      </c>
      <c r="B65">
        <v>10</v>
      </c>
      <c r="C65">
        <v>24</v>
      </c>
      <c r="D65" t="s">
        <v>760</v>
      </c>
      <c r="E65" t="s">
        <v>761</v>
      </c>
      <c r="F65">
        <v>166</v>
      </c>
      <c r="G65">
        <v>154.38</v>
      </c>
      <c r="H65">
        <v>177.62</v>
      </c>
      <c r="I65" s="275">
        <v>203.8</v>
      </c>
      <c r="J65" s="275">
        <v>167.9</v>
      </c>
      <c r="K65" s="178">
        <v>202.8</v>
      </c>
      <c r="L65">
        <v>145</v>
      </c>
      <c r="M65">
        <v>99</v>
      </c>
      <c r="N65" s="246">
        <v>136</v>
      </c>
      <c r="O65" s="246">
        <v>107</v>
      </c>
      <c r="P65">
        <v>224</v>
      </c>
      <c r="Q65">
        <v>139</v>
      </c>
      <c r="R65">
        <v>220</v>
      </c>
      <c r="T65">
        <v>8</v>
      </c>
      <c r="V65">
        <v>1</v>
      </c>
      <c r="Y65">
        <v>1.4999999999999999E-2</v>
      </c>
      <c r="Z65">
        <v>592</v>
      </c>
      <c r="AA65">
        <v>77392</v>
      </c>
      <c r="AB65">
        <v>3.7</v>
      </c>
      <c r="AC65">
        <v>466.2</v>
      </c>
      <c r="AD65">
        <v>3.5</v>
      </c>
      <c r="AE65">
        <v>415.8</v>
      </c>
      <c r="AF65">
        <v>8</v>
      </c>
      <c r="AG65">
        <v>4.3</v>
      </c>
      <c r="AH65">
        <v>0.56000000000000005</v>
      </c>
      <c r="AI65" t="s">
        <v>312</v>
      </c>
      <c r="AJ65" s="1">
        <f t="shared" si="0"/>
        <v>7.6493694438701677E-3</v>
      </c>
      <c r="AK65" s="284">
        <f t="shared" si="1"/>
        <v>1.3435028842544443</v>
      </c>
    </row>
    <row r="66" spans="1:37" ht="20.25" customHeight="1" x14ac:dyDescent="0.2">
      <c r="A66">
        <v>2021</v>
      </c>
      <c r="B66">
        <v>137</v>
      </c>
      <c r="C66">
        <v>273</v>
      </c>
      <c r="D66" t="s">
        <v>257</v>
      </c>
      <c r="E66" t="s">
        <v>258</v>
      </c>
      <c r="F66">
        <v>564</v>
      </c>
      <c r="G66">
        <v>524.52</v>
      </c>
      <c r="H66">
        <v>603.48</v>
      </c>
      <c r="I66" s="275">
        <v>721.1</v>
      </c>
      <c r="J66" s="275">
        <v>593.5</v>
      </c>
      <c r="K66" s="178">
        <v>720.1</v>
      </c>
      <c r="L66">
        <v>93</v>
      </c>
      <c r="M66">
        <v>116</v>
      </c>
      <c r="N66" s="246">
        <v>79</v>
      </c>
      <c r="O66" s="246">
        <v>138</v>
      </c>
      <c r="P66">
        <v>451</v>
      </c>
      <c r="Q66">
        <v>219</v>
      </c>
      <c r="R66">
        <v>391</v>
      </c>
      <c r="S66">
        <v>23</v>
      </c>
      <c r="T66">
        <v>64</v>
      </c>
      <c r="W66">
        <v>7</v>
      </c>
      <c r="Y66">
        <v>1.4999999999999999E-2</v>
      </c>
      <c r="Z66">
        <v>1117</v>
      </c>
      <c r="AA66">
        <v>113527</v>
      </c>
      <c r="AB66">
        <v>2.1</v>
      </c>
      <c r="AC66">
        <v>201.2</v>
      </c>
      <c r="AD66">
        <v>2</v>
      </c>
      <c r="AE66">
        <v>188.2</v>
      </c>
      <c r="AF66">
        <v>10</v>
      </c>
      <c r="AG66">
        <v>14.1</v>
      </c>
      <c r="AH66">
        <v>0.54</v>
      </c>
      <c r="AI66" t="s">
        <v>318</v>
      </c>
      <c r="AJ66" s="1">
        <f t="shared" si="0"/>
        <v>9.8390691201212053E-3</v>
      </c>
      <c r="AK66" s="284">
        <f t="shared" si="1"/>
        <v>20.859650045003153</v>
      </c>
    </row>
    <row r="67" spans="1:37" ht="20.25" customHeight="1" x14ac:dyDescent="0.2">
      <c r="A67">
        <v>2021</v>
      </c>
      <c r="B67">
        <v>381</v>
      </c>
      <c r="C67">
        <v>446</v>
      </c>
      <c r="D67" t="s">
        <v>762</v>
      </c>
      <c r="E67" t="s">
        <v>763</v>
      </c>
      <c r="F67">
        <v>167</v>
      </c>
      <c r="G67">
        <v>150.30000000000001</v>
      </c>
      <c r="H67">
        <v>183.7</v>
      </c>
      <c r="I67" s="275">
        <v>199.3</v>
      </c>
      <c r="J67" s="275">
        <v>172</v>
      </c>
      <c r="K67" s="178">
        <v>198.3</v>
      </c>
      <c r="L67">
        <v>60</v>
      </c>
      <c r="M67">
        <v>180</v>
      </c>
      <c r="N67" s="246">
        <v>84</v>
      </c>
      <c r="O67" s="246">
        <v>131</v>
      </c>
      <c r="P67">
        <v>146</v>
      </c>
      <c r="Q67">
        <v>77</v>
      </c>
      <c r="R67">
        <v>97</v>
      </c>
      <c r="S67">
        <v>4</v>
      </c>
      <c r="T67">
        <v>2</v>
      </c>
      <c r="Y67">
        <v>1.4999999999999999E-2</v>
      </c>
      <c r="Z67">
        <v>326</v>
      </c>
      <c r="AA67">
        <v>28893</v>
      </c>
      <c r="AB67">
        <v>1.9</v>
      </c>
      <c r="AC67">
        <v>173</v>
      </c>
      <c r="AD67">
        <v>1.9</v>
      </c>
      <c r="AE67">
        <v>164.3</v>
      </c>
      <c r="AF67">
        <v>8</v>
      </c>
      <c r="AG67">
        <v>3.9</v>
      </c>
      <c r="AH67">
        <v>0.89</v>
      </c>
      <c r="AI67" t="s">
        <v>312</v>
      </c>
      <c r="AJ67" s="1">
        <f t="shared" ref="AJ67:AJ130" si="2">IFERROR(Z67/AA67,"")</f>
        <v>1.1283009725539058E-2</v>
      </c>
      <c r="AK67" s="284">
        <f t="shared" ref="AK67:AK130" si="3">STDEV(F67,J67)</f>
        <v>3.5355339059327378</v>
      </c>
    </row>
    <row r="68" spans="1:37" ht="20.25" customHeight="1" x14ac:dyDescent="0.2">
      <c r="A68">
        <v>2021</v>
      </c>
      <c r="B68">
        <v>34</v>
      </c>
      <c r="C68">
        <v>102</v>
      </c>
      <c r="D68" t="s">
        <v>764</v>
      </c>
      <c r="E68" t="s">
        <v>765</v>
      </c>
      <c r="F68">
        <v>20</v>
      </c>
      <c r="G68">
        <v>18.600000000000001</v>
      </c>
      <c r="H68">
        <v>21.4</v>
      </c>
      <c r="I68" s="275">
        <v>28.6</v>
      </c>
      <c r="J68" s="275">
        <v>21</v>
      </c>
      <c r="K68" s="178">
        <v>27.6</v>
      </c>
      <c r="L68">
        <v>140</v>
      </c>
      <c r="M68">
        <v>103</v>
      </c>
      <c r="N68" s="246">
        <v>137</v>
      </c>
      <c r="O68" s="246">
        <v>106</v>
      </c>
      <c r="P68">
        <v>258</v>
      </c>
      <c r="Q68">
        <v>177</v>
      </c>
      <c r="R68">
        <v>256</v>
      </c>
      <c r="S68">
        <v>17</v>
      </c>
      <c r="T68">
        <v>19</v>
      </c>
      <c r="W68">
        <v>6</v>
      </c>
      <c r="Y68">
        <v>1.4999999999999999E-2</v>
      </c>
      <c r="Z68">
        <v>733</v>
      </c>
      <c r="AA68">
        <v>98725</v>
      </c>
      <c r="AB68">
        <v>36.9</v>
      </c>
      <c r="AC68">
        <v>4936.5</v>
      </c>
      <c r="AD68">
        <v>34.799999999999997</v>
      </c>
      <c r="AE68">
        <v>4661.3999999999996</v>
      </c>
      <c r="AF68">
        <v>9</v>
      </c>
      <c r="AG68">
        <v>5.3</v>
      </c>
      <c r="AH68">
        <v>0.64</v>
      </c>
      <c r="AI68" t="s">
        <v>312</v>
      </c>
      <c r="AJ68" s="1">
        <f t="shared" si="2"/>
        <v>7.4246644720182327E-3</v>
      </c>
      <c r="AK68" s="284">
        <f t="shared" si="3"/>
        <v>0.70710678118654757</v>
      </c>
    </row>
    <row r="69" spans="1:37" ht="20.25" customHeight="1" x14ac:dyDescent="0.2">
      <c r="A69">
        <v>2021</v>
      </c>
      <c r="B69">
        <v>245</v>
      </c>
      <c r="C69">
        <v>169</v>
      </c>
      <c r="D69" t="s">
        <v>722</v>
      </c>
      <c r="E69" t="s">
        <v>766</v>
      </c>
      <c r="F69">
        <v>385.37037040000001</v>
      </c>
      <c r="G69">
        <v>358.3944444</v>
      </c>
      <c r="H69">
        <v>412.34629630000001</v>
      </c>
      <c r="I69" s="275"/>
      <c r="J69" s="275">
        <v>388.2</v>
      </c>
      <c r="K69" s="178"/>
      <c r="L69">
        <v>36</v>
      </c>
      <c r="M69">
        <v>200</v>
      </c>
      <c r="N69" s="246">
        <v>41</v>
      </c>
      <c r="O69" s="246">
        <v>177</v>
      </c>
      <c r="P69">
        <v>14</v>
      </c>
      <c r="Q69">
        <v>5</v>
      </c>
      <c r="R69">
        <v>11</v>
      </c>
      <c r="Y69">
        <v>0.02</v>
      </c>
      <c r="Z69">
        <v>29</v>
      </c>
      <c r="AA69">
        <v>1679</v>
      </c>
      <c r="AB69">
        <v>0.1</v>
      </c>
      <c r="AC69">
        <v>4.4000000000000004</v>
      </c>
      <c r="AD69">
        <v>0.1</v>
      </c>
      <c r="AE69">
        <v>4</v>
      </c>
      <c r="AF69">
        <v>1</v>
      </c>
      <c r="AG69">
        <v>0.7</v>
      </c>
      <c r="AH69">
        <v>0.97</v>
      </c>
      <c r="AI69" t="s">
        <v>318</v>
      </c>
      <c r="AJ69" s="1">
        <f t="shared" si="2"/>
        <v>1.7272185824895772E-2</v>
      </c>
      <c r="AK69" s="284">
        <f t="shared" si="3"/>
        <v>2.000850278406161</v>
      </c>
    </row>
    <row r="70" spans="1:37" ht="20.25" customHeight="1" x14ac:dyDescent="0.2">
      <c r="A70">
        <v>2021</v>
      </c>
      <c r="B70">
        <v>1</v>
      </c>
      <c r="C70">
        <v>2</v>
      </c>
      <c r="D70" t="s">
        <v>767</v>
      </c>
      <c r="E70" t="s">
        <v>768</v>
      </c>
      <c r="F70">
        <v>113</v>
      </c>
      <c r="G70">
        <v>105.09</v>
      </c>
      <c r="H70">
        <v>120.91</v>
      </c>
      <c r="I70" s="275">
        <v>160.19999999999999</v>
      </c>
      <c r="J70" s="275">
        <v>110.7</v>
      </c>
      <c r="K70" s="178">
        <v>159.19999999999999</v>
      </c>
      <c r="L70">
        <v>108</v>
      </c>
      <c r="M70">
        <v>100</v>
      </c>
      <c r="N70" s="246">
        <v>107</v>
      </c>
      <c r="O70" s="246">
        <v>102</v>
      </c>
      <c r="P70">
        <v>385</v>
      </c>
      <c r="Q70">
        <v>157</v>
      </c>
      <c r="R70">
        <v>255</v>
      </c>
      <c r="S70">
        <v>17</v>
      </c>
      <c r="T70">
        <v>10</v>
      </c>
      <c r="W70">
        <v>9</v>
      </c>
      <c r="Y70">
        <v>1.4999999999999999E-2</v>
      </c>
      <c r="Z70">
        <v>833</v>
      </c>
      <c r="AA70">
        <v>104485</v>
      </c>
      <c r="AB70">
        <v>7.3</v>
      </c>
      <c r="AC70">
        <v>924.6</v>
      </c>
      <c r="AD70">
        <v>7.5</v>
      </c>
      <c r="AE70">
        <v>942.2</v>
      </c>
      <c r="AF70">
        <v>7</v>
      </c>
      <c r="AG70">
        <v>7.8</v>
      </c>
      <c r="AH70">
        <v>0.79</v>
      </c>
      <c r="AI70" t="s">
        <v>364</v>
      </c>
      <c r="AJ70" s="1">
        <f t="shared" si="2"/>
        <v>7.9724362348662491E-3</v>
      </c>
      <c r="AK70" s="284">
        <f t="shared" si="3"/>
        <v>1.6263455967290572</v>
      </c>
    </row>
    <row r="71" spans="1:37" ht="20.25" customHeight="1" x14ac:dyDescent="0.2">
      <c r="A71">
        <v>2021</v>
      </c>
      <c r="B71">
        <v>417</v>
      </c>
      <c r="C71">
        <v>660</v>
      </c>
      <c r="D71" t="s">
        <v>201</v>
      </c>
      <c r="E71" t="s">
        <v>202</v>
      </c>
      <c r="F71">
        <v>1265</v>
      </c>
      <c r="G71">
        <v>1190.365</v>
      </c>
      <c r="H71">
        <v>1354.8150000000001</v>
      </c>
      <c r="I71" s="275">
        <v>1290.9000000000001</v>
      </c>
      <c r="J71" s="275">
        <v>1202</v>
      </c>
      <c r="K71" s="178">
        <v>1289.9000000000001</v>
      </c>
      <c r="L71">
        <v>20</v>
      </c>
      <c r="M71">
        <v>180</v>
      </c>
      <c r="N71" s="246">
        <v>22</v>
      </c>
      <c r="O71" s="246">
        <v>165</v>
      </c>
      <c r="P71">
        <v>101</v>
      </c>
      <c r="Q71">
        <v>108</v>
      </c>
      <c r="R71">
        <v>125</v>
      </c>
      <c r="S71">
        <v>6</v>
      </c>
      <c r="T71">
        <v>14</v>
      </c>
      <c r="W71">
        <v>0</v>
      </c>
      <c r="Y71">
        <v>1.4999999999999999E-2</v>
      </c>
      <c r="Z71">
        <v>359</v>
      </c>
      <c r="AA71">
        <v>16082</v>
      </c>
      <c r="AB71">
        <v>0.3</v>
      </c>
      <c r="AC71">
        <v>12.7</v>
      </c>
      <c r="AD71">
        <v>0.9</v>
      </c>
      <c r="AE71">
        <v>38.1</v>
      </c>
      <c r="AF71">
        <v>9</v>
      </c>
      <c r="AG71">
        <v>16.2</v>
      </c>
      <c r="AH71">
        <v>0.24</v>
      </c>
      <c r="AI71" t="s">
        <v>306</v>
      </c>
      <c r="AJ71" s="1">
        <f t="shared" si="2"/>
        <v>2.2323094142519588E-2</v>
      </c>
      <c r="AK71" s="284">
        <f t="shared" si="3"/>
        <v>44.547727214752491</v>
      </c>
    </row>
    <row r="72" spans="1:37" ht="20.25" customHeight="1" x14ac:dyDescent="0.2">
      <c r="A72">
        <v>2021</v>
      </c>
      <c r="B72">
        <v>405</v>
      </c>
      <c r="C72">
        <v>619</v>
      </c>
      <c r="D72" t="s">
        <v>630</v>
      </c>
      <c r="E72" t="s">
        <v>631</v>
      </c>
      <c r="F72">
        <v>420</v>
      </c>
      <c r="G72">
        <v>385.98</v>
      </c>
      <c r="H72">
        <v>454.02</v>
      </c>
      <c r="I72" s="275">
        <v>482.8</v>
      </c>
      <c r="J72" s="275">
        <v>436.8</v>
      </c>
      <c r="K72" s="178">
        <v>481.8</v>
      </c>
      <c r="L72">
        <v>18</v>
      </c>
      <c r="M72">
        <v>200</v>
      </c>
      <c r="N72" s="246">
        <v>25</v>
      </c>
      <c r="O72" s="246">
        <v>149</v>
      </c>
      <c r="P72">
        <v>76</v>
      </c>
      <c r="Q72">
        <v>35</v>
      </c>
      <c r="R72">
        <v>81</v>
      </c>
      <c r="S72">
        <v>3</v>
      </c>
      <c r="T72">
        <v>4</v>
      </c>
      <c r="Y72">
        <v>1.4999999999999999E-2</v>
      </c>
      <c r="Z72">
        <v>199</v>
      </c>
      <c r="AA72">
        <v>8584</v>
      </c>
      <c r="AB72">
        <v>0.4</v>
      </c>
      <c r="AC72">
        <v>20.399999999999999</v>
      </c>
      <c r="AD72">
        <v>0.4</v>
      </c>
      <c r="AE72">
        <v>18.8</v>
      </c>
      <c r="AF72">
        <v>7</v>
      </c>
      <c r="AG72">
        <v>8.1</v>
      </c>
      <c r="AH72">
        <v>0.85</v>
      </c>
      <c r="AI72" t="s">
        <v>312</v>
      </c>
      <c r="AJ72" s="1">
        <f t="shared" si="2"/>
        <v>2.3182665424044735E-2</v>
      </c>
      <c r="AK72" s="284">
        <f t="shared" si="3"/>
        <v>11.879393923934005</v>
      </c>
    </row>
    <row r="73" spans="1:37" ht="20.25" customHeight="1" x14ac:dyDescent="0.2">
      <c r="A73">
        <v>2021</v>
      </c>
      <c r="B73">
        <v>214</v>
      </c>
      <c r="C73">
        <v>142</v>
      </c>
      <c r="D73" t="s">
        <v>618</v>
      </c>
      <c r="E73" t="s">
        <v>619</v>
      </c>
      <c r="F73">
        <v>351</v>
      </c>
      <c r="G73">
        <v>326.43</v>
      </c>
      <c r="H73">
        <v>375.57</v>
      </c>
      <c r="I73" s="275">
        <v>404</v>
      </c>
      <c r="J73" s="275">
        <v>343.4</v>
      </c>
      <c r="K73" s="178">
        <v>403</v>
      </c>
      <c r="L73">
        <v>68</v>
      </c>
      <c r="M73">
        <v>212</v>
      </c>
      <c r="N73" s="246">
        <v>78</v>
      </c>
      <c r="O73" s="246">
        <v>188</v>
      </c>
      <c r="P73">
        <v>233</v>
      </c>
      <c r="Q73">
        <v>260</v>
      </c>
      <c r="R73">
        <v>167</v>
      </c>
      <c r="S73">
        <v>9</v>
      </c>
      <c r="T73">
        <v>6</v>
      </c>
      <c r="W73">
        <v>2</v>
      </c>
      <c r="Y73">
        <v>0.02</v>
      </c>
      <c r="Z73">
        <v>677</v>
      </c>
      <c r="AA73">
        <v>24554</v>
      </c>
      <c r="AB73">
        <v>2</v>
      </c>
      <c r="AC73">
        <v>70</v>
      </c>
      <c r="AD73">
        <v>2</v>
      </c>
      <c r="AE73">
        <v>66.400000000000006</v>
      </c>
      <c r="AF73">
        <v>9</v>
      </c>
      <c r="AG73">
        <v>8.6</v>
      </c>
      <c r="AH73">
        <v>0.49</v>
      </c>
      <c r="AI73" t="s">
        <v>312</v>
      </c>
      <c r="AJ73" s="1">
        <f t="shared" si="2"/>
        <v>2.7571882381689339E-2</v>
      </c>
      <c r="AK73" s="284">
        <f t="shared" si="3"/>
        <v>5.3740115370177772</v>
      </c>
    </row>
    <row r="74" spans="1:37" ht="20.25" customHeight="1" x14ac:dyDescent="0.2">
      <c r="A74">
        <v>2021</v>
      </c>
      <c r="B74">
        <v>387</v>
      </c>
      <c r="C74">
        <v>563</v>
      </c>
      <c r="D74" t="s">
        <v>626</v>
      </c>
      <c r="E74" t="s">
        <v>627</v>
      </c>
      <c r="F74">
        <v>106</v>
      </c>
      <c r="G74">
        <v>98.58</v>
      </c>
      <c r="H74">
        <v>113.42</v>
      </c>
      <c r="I74" s="275"/>
      <c r="J74" s="275">
        <v>106</v>
      </c>
      <c r="K74" s="178"/>
      <c r="L74">
        <v>60</v>
      </c>
      <c r="M74">
        <v>240</v>
      </c>
      <c r="N74" s="246">
        <v>66</v>
      </c>
      <c r="O74" s="246">
        <v>220</v>
      </c>
      <c r="P74">
        <v>4</v>
      </c>
      <c r="Q74">
        <v>3</v>
      </c>
      <c r="R74">
        <v>3</v>
      </c>
      <c r="T74">
        <v>2</v>
      </c>
      <c r="Y74">
        <v>1.4999999999999999E-2</v>
      </c>
      <c r="Z74">
        <v>12</v>
      </c>
      <c r="AA74">
        <v>642</v>
      </c>
      <c r="AB74">
        <v>0.1</v>
      </c>
      <c r="AC74">
        <v>6.1</v>
      </c>
      <c r="AD74">
        <v>0.1</v>
      </c>
      <c r="AE74">
        <v>6.2</v>
      </c>
      <c r="AF74">
        <v>1</v>
      </c>
      <c r="AG74">
        <v>0.2</v>
      </c>
      <c r="AH74">
        <v>0.24</v>
      </c>
      <c r="AI74" t="s">
        <v>372</v>
      </c>
      <c r="AJ74" s="1">
        <f t="shared" si="2"/>
        <v>1.8691588785046728E-2</v>
      </c>
      <c r="AK74" s="284">
        <f t="shared" si="3"/>
        <v>0</v>
      </c>
    </row>
    <row r="75" spans="1:37" ht="20.25" customHeight="1" x14ac:dyDescent="0.2">
      <c r="A75">
        <v>2021</v>
      </c>
      <c r="B75">
        <v>383</v>
      </c>
      <c r="C75">
        <v>550</v>
      </c>
      <c r="D75" t="s">
        <v>706</v>
      </c>
      <c r="E75" t="s">
        <v>769</v>
      </c>
      <c r="F75">
        <v>35</v>
      </c>
      <c r="G75">
        <v>32.024999999999999</v>
      </c>
      <c r="H75">
        <v>38.045000000000002</v>
      </c>
      <c r="I75" s="275">
        <v>61.4</v>
      </c>
      <c r="J75" s="275">
        <v>36.1</v>
      </c>
      <c r="K75" s="178">
        <v>60.4</v>
      </c>
      <c r="L75">
        <v>108</v>
      </c>
      <c r="M75">
        <v>100</v>
      </c>
      <c r="N75" s="246">
        <v>120</v>
      </c>
      <c r="O75" s="246">
        <v>92</v>
      </c>
      <c r="P75">
        <v>130</v>
      </c>
      <c r="Q75">
        <v>68</v>
      </c>
      <c r="R75">
        <v>123</v>
      </c>
      <c r="S75">
        <v>19</v>
      </c>
      <c r="T75">
        <v>24</v>
      </c>
      <c r="W75">
        <v>2</v>
      </c>
      <c r="Y75">
        <v>1.4999999999999999E-2</v>
      </c>
      <c r="Z75">
        <v>366</v>
      </c>
      <c r="AA75">
        <v>28096</v>
      </c>
      <c r="AB75">
        <v>10.4</v>
      </c>
      <c r="AC75">
        <v>802.7</v>
      </c>
      <c r="AD75">
        <v>8.8000000000000007</v>
      </c>
      <c r="AE75">
        <v>598.29999999999995</v>
      </c>
      <c r="AF75">
        <v>7</v>
      </c>
      <c r="AG75">
        <v>3.1</v>
      </c>
      <c r="AH75">
        <v>0.42</v>
      </c>
      <c r="AI75" t="s">
        <v>306</v>
      </c>
      <c r="AJ75" s="1">
        <f t="shared" si="2"/>
        <v>1.3026765375854215E-2</v>
      </c>
      <c r="AK75" s="284">
        <f t="shared" si="3"/>
        <v>0.7778174593052033</v>
      </c>
    </row>
    <row r="76" spans="1:37" ht="20.25" customHeight="1" x14ac:dyDescent="0.2">
      <c r="A76">
        <v>2021</v>
      </c>
      <c r="B76">
        <v>382</v>
      </c>
      <c r="C76">
        <v>449</v>
      </c>
      <c r="D76" t="s">
        <v>247</v>
      </c>
      <c r="E76" t="s">
        <v>248</v>
      </c>
      <c r="F76">
        <v>46</v>
      </c>
      <c r="G76">
        <v>40.985999999999997</v>
      </c>
      <c r="H76">
        <v>50.048000000000002</v>
      </c>
      <c r="I76" s="275">
        <v>66.5</v>
      </c>
      <c r="J76" s="275">
        <v>46</v>
      </c>
      <c r="K76" s="178">
        <v>65.5</v>
      </c>
      <c r="L76">
        <v>108</v>
      </c>
      <c r="M76">
        <v>100</v>
      </c>
      <c r="N76" s="246">
        <v>117</v>
      </c>
      <c r="O76" s="246">
        <v>93</v>
      </c>
      <c r="P76">
        <v>589</v>
      </c>
      <c r="Q76">
        <v>311</v>
      </c>
      <c r="R76">
        <v>555</v>
      </c>
      <c r="S76">
        <v>32</v>
      </c>
      <c r="T76">
        <v>32</v>
      </c>
      <c r="W76">
        <v>12</v>
      </c>
      <c r="Y76">
        <v>1.4999999999999999E-2</v>
      </c>
      <c r="Z76">
        <v>1531</v>
      </c>
      <c r="AA76">
        <v>140551</v>
      </c>
      <c r="AB76">
        <v>33.299999999999997</v>
      </c>
      <c r="AC76">
        <v>3055.6</v>
      </c>
      <c r="AD76">
        <v>32.9</v>
      </c>
      <c r="AE76">
        <v>3021.9</v>
      </c>
      <c r="AF76">
        <v>10</v>
      </c>
      <c r="AG76">
        <v>13.1</v>
      </c>
      <c r="AH76">
        <v>0.84</v>
      </c>
      <c r="AI76" t="s">
        <v>306</v>
      </c>
      <c r="AJ76" s="1">
        <f t="shared" si="2"/>
        <v>1.08928431672489E-2</v>
      </c>
      <c r="AK76" s="284">
        <f t="shared" si="3"/>
        <v>0</v>
      </c>
    </row>
    <row r="77" spans="1:37" ht="20.25" customHeight="1" x14ac:dyDescent="0.2">
      <c r="A77">
        <v>2021</v>
      </c>
      <c r="B77">
        <v>34</v>
      </c>
      <c r="C77">
        <v>104</v>
      </c>
      <c r="D77" t="s">
        <v>770</v>
      </c>
      <c r="E77" t="s">
        <v>771</v>
      </c>
      <c r="F77">
        <v>89</v>
      </c>
      <c r="G77">
        <v>82.77</v>
      </c>
      <c r="H77">
        <v>95.23</v>
      </c>
      <c r="I77" s="275">
        <v>110.5</v>
      </c>
      <c r="J77" s="275">
        <v>87.8</v>
      </c>
      <c r="K77" s="178">
        <v>109.5</v>
      </c>
      <c r="L77">
        <v>140</v>
      </c>
      <c r="M77">
        <v>103</v>
      </c>
      <c r="N77" s="246">
        <v>137</v>
      </c>
      <c r="O77" s="246">
        <v>106</v>
      </c>
      <c r="P77">
        <v>247</v>
      </c>
      <c r="Q77">
        <v>171</v>
      </c>
      <c r="R77">
        <v>258</v>
      </c>
      <c r="S77">
        <v>11</v>
      </c>
      <c r="T77">
        <v>14</v>
      </c>
      <c r="W77">
        <v>2</v>
      </c>
      <c r="Y77">
        <v>1.4999999999999999E-2</v>
      </c>
      <c r="Z77">
        <v>703</v>
      </c>
      <c r="AA77">
        <v>96931</v>
      </c>
      <c r="AB77">
        <v>7.9</v>
      </c>
      <c r="AC77">
        <v>1089.0999999999999</v>
      </c>
      <c r="AD77">
        <v>8</v>
      </c>
      <c r="AE77">
        <v>1096.0999999999999</v>
      </c>
      <c r="AF77">
        <v>9</v>
      </c>
      <c r="AG77">
        <v>5.0999999999999996</v>
      </c>
      <c r="AH77">
        <v>0.65</v>
      </c>
      <c r="AI77" t="s">
        <v>312</v>
      </c>
      <c r="AJ77" s="1">
        <f t="shared" si="2"/>
        <v>7.252581733397984E-3</v>
      </c>
      <c r="AK77" s="284">
        <f t="shared" si="3"/>
        <v>0.84852813742385902</v>
      </c>
    </row>
    <row r="78" spans="1:37" ht="20.25" customHeight="1" x14ac:dyDescent="0.2">
      <c r="A78">
        <v>2021</v>
      </c>
      <c r="B78">
        <v>32</v>
      </c>
      <c r="C78">
        <v>94</v>
      </c>
      <c r="D78" t="s">
        <v>606</v>
      </c>
      <c r="E78" t="s">
        <v>607</v>
      </c>
      <c r="F78">
        <v>19</v>
      </c>
      <c r="G78">
        <v>17.670000000000002</v>
      </c>
      <c r="H78">
        <v>20.329999999999998</v>
      </c>
      <c r="I78" s="275">
        <v>30.2</v>
      </c>
      <c r="J78" s="275">
        <v>19.100000000000001</v>
      </c>
      <c r="K78" s="178">
        <v>29.2</v>
      </c>
      <c r="L78">
        <v>74</v>
      </c>
      <c r="M78">
        <v>97</v>
      </c>
      <c r="N78" s="246">
        <v>65</v>
      </c>
      <c r="O78" s="246">
        <v>112</v>
      </c>
      <c r="P78">
        <v>180</v>
      </c>
      <c r="Q78">
        <v>91</v>
      </c>
      <c r="R78">
        <v>137</v>
      </c>
      <c r="S78">
        <v>9</v>
      </c>
      <c r="T78">
        <v>18</v>
      </c>
      <c r="Y78">
        <v>1.4999999999999999E-2</v>
      </c>
      <c r="Z78">
        <v>435</v>
      </c>
      <c r="AA78">
        <v>18675</v>
      </c>
      <c r="AB78">
        <v>22.9</v>
      </c>
      <c r="AC78">
        <v>982.8</v>
      </c>
      <c r="AD78">
        <v>22.2</v>
      </c>
      <c r="AE78">
        <v>951.7</v>
      </c>
      <c r="AF78">
        <v>7</v>
      </c>
      <c r="AG78">
        <v>6.7</v>
      </c>
      <c r="AH78">
        <v>0.44</v>
      </c>
      <c r="AI78" t="s">
        <v>312</v>
      </c>
      <c r="AJ78" s="1">
        <f t="shared" si="2"/>
        <v>2.3293172690763052E-2</v>
      </c>
      <c r="AK78" s="284">
        <f t="shared" si="3"/>
        <v>7.0710678118655765E-2</v>
      </c>
    </row>
    <row r="79" spans="1:37" ht="20.25" customHeight="1" x14ac:dyDescent="0.2">
      <c r="A79">
        <v>2021</v>
      </c>
      <c r="B79">
        <v>416</v>
      </c>
      <c r="C79">
        <v>659</v>
      </c>
      <c r="D79" t="s">
        <v>129</v>
      </c>
      <c r="E79" t="s">
        <v>130</v>
      </c>
      <c r="F79">
        <v>301</v>
      </c>
      <c r="G79">
        <v>283.24099999999999</v>
      </c>
      <c r="H79">
        <v>322.37099999999998</v>
      </c>
      <c r="I79" s="275">
        <v>419.2</v>
      </c>
      <c r="J79" s="275">
        <v>320.5</v>
      </c>
      <c r="K79" s="178">
        <v>418.2</v>
      </c>
      <c r="L79">
        <v>40</v>
      </c>
      <c r="M79">
        <v>180</v>
      </c>
      <c r="N79" s="246">
        <v>61</v>
      </c>
      <c r="O79" s="246">
        <v>120</v>
      </c>
      <c r="P79">
        <v>71</v>
      </c>
      <c r="Q79">
        <v>44</v>
      </c>
      <c r="R79">
        <v>89</v>
      </c>
      <c r="S79">
        <v>4</v>
      </c>
      <c r="T79">
        <v>6</v>
      </c>
      <c r="W79">
        <v>6</v>
      </c>
      <c r="Y79">
        <v>1.4999999999999999E-2</v>
      </c>
      <c r="Z79">
        <v>220</v>
      </c>
      <c r="AA79">
        <v>13945</v>
      </c>
      <c r="AB79">
        <v>0.8</v>
      </c>
      <c r="AC79">
        <v>46.4</v>
      </c>
      <c r="AD79">
        <v>0.7</v>
      </c>
      <c r="AE79">
        <v>34.4</v>
      </c>
      <c r="AF79">
        <v>8</v>
      </c>
      <c r="AG79">
        <v>3.6</v>
      </c>
      <c r="AH79">
        <v>0.69</v>
      </c>
      <c r="AI79" t="s">
        <v>306</v>
      </c>
      <c r="AJ79" s="1">
        <f t="shared" si="2"/>
        <v>1.5776263893868769E-2</v>
      </c>
      <c r="AK79" s="284">
        <f t="shared" si="3"/>
        <v>13.788582233137676</v>
      </c>
    </row>
    <row r="80" spans="1:37" ht="20.25" customHeight="1" x14ac:dyDescent="0.2">
      <c r="A80">
        <v>2021</v>
      </c>
      <c r="B80">
        <v>124</v>
      </c>
      <c r="C80">
        <v>689</v>
      </c>
      <c r="D80" t="s">
        <v>529</v>
      </c>
      <c r="E80" t="s">
        <v>530</v>
      </c>
      <c r="F80">
        <v>75</v>
      </c>
      <c r="G80">
        <v>67.5</v>
      </c>
      <c r="H80">
        <v>82.5</v>
      </c>
      <c r="I80" s="275">
        <v>102.3</v>
      </c>
      <c r="J80" s="275">
        <v>87.7</v>
      </c>
      <c r="K80" s="178">
        <v>101.3</v>
      </c>
      <c r="L80">
        <v>60</v>
      </c>
      <c r="M80">
        <v>120</v>
      </c>
      <c r="N80" s="246">
        <v>66</v>
      </c>
      <c r="O80" s="246">
        <v>110</v>
      </c>
      <c r="P80">
        <v>9</v>
      </c>
      <c r="Q80">
        <v>12</v>
      </c>
      <c r="R80">
        <v>16</v>
      </c>
      <c r="Y80">
        <v>1.4999999999999999E-2</v>
      </c>
      <c r="Z80">
        <v>35</v>
      </c>
      <c r="AA80">
        <v>5489</v>
      </c>
      <c r="AB80">
        <v>0.5</v>
      </c>
      <c r="AC80">
        <v>73.2</v>
      </c>
      <c r="AD80">
        <v>0.4</v>
      </c>
      <c r="AE80">
        <v>57.4</v>
      </c>
      <c r="AF80">
        <v>1</v>
      </c>
      <c r="AG80">
        <v>0.5</v>
      </c>
      <c r="AH80">
        <v>0.97</v>
      </c>
      <c r="AI80" t="s">
        <v>730</v>
      </c>
      <c r="AJ80" s="1">
        <f t="shared" si="2"/>
        <v>6.3763891419202044E-3</v>
      </c>
      <c r="AK80" s="284">
        <f t="shared" si="3"/>
        <v>8.9802561210691554</v>
      </c>
    </row>
    <row r="81" spans="1:37" ht="20.25" customHeight="1" x14ac:dyDescent="0.2">
      <c r="A81">
        <v>2021</v>
      </c>
      <c r="B81">
        <v>433</v>
      </c>
      <c r="C81">
        <v>452</v>
      </c>
      <c r="D81" t="s">
        <v>772</v>
      </c>
      <c r="E81" t="s">
        <v>733</v>
      </c>
      <c r="F81">
        <v>175</v>
      </c>
      <c r="G81">
        <v>162.75</v>
      </c>
      <c r="H81">
        <v>187.25</v>
      </c>
      <c r="I81" s="275">
        <v>192</v>
      </c>
      <c r="J81" s="275">
        <v>170</v>
      </c>
      <c r="K81" s="178">
        <v>191</v>
      </c>
      <c r="L81">
        <v>96</v>
      </c>
      <c r="M81">
        <v>150</v>
      </c>
      <c r="N81" s="246">
        <v>86</v>
      </c>
      <c r="O81" s="246">
        <v>168</v>
      </c>
      <c r="Y81">
        <v>0.02</v>
      </c>
      <c r="AA81">
        <v>240</v>
      </c>
      <c r="AC81">
        <v>1.4</v>
      </c>
      <c r="AF81">
        <v>1</v>
      </c>
      <c r="AI81" t="s">
        <v>312</v>
      </c>
      <c r="AJ81" s="1">
        <f t="shared" si="2"/>
        <v>0</v>
      </c>
      <c r="AK81" s="284">
        <f t="shared" si="3"/>
        <v>3.5355339059327378</v>
      </c>
    </row>
    <row r="82" spans="1:37" ht="20.25" customHeight="1" x14ac:dyDescent="0.2">
      <c r="A82">
        <v>2021</v>
      </c>
      <c r="B82">
        <v>418</v>
      </c>
      <c r="C82">
        <v>662</v>
      </c>
      <c r="D82" t="s">
        <v>539</v>
      </c>
      <c r="E82" t="s">
        <v>540</v>
      </c>
      <c r="F82">
        <v>386</v>
      </c>
      <c r="G82">
        <v>355.12</v>
      </c>
      <c r="H82">
        <v>416.88</v>
      </c>
      <c r="I82" s="275"/>
      <c r="J82" s="275">
        <v>422.7</v>
      </c>
      <c r="K82" s="178"/>
      <c r="L82">
        <v>20</v>
      </c>
      <c r="M82">
        <v>180</v>
      </c>
      <c r="N82" s="246">
        <v>22</v>
      </c>
      <c r="O82" s="246">
        <v>162</v>
      </c>
      <c r="P82">
        <v>12</v>
      </c>
      <c r="Q82">
        <v>4</v>
      </c>
      <c r="R82">
        <v>8</v>
      </c>
      <c r="Y82">
        <v>1.4999999999999999E-2</v>
      </c>
      <c r="Z82">
        <v>24</v>
      </c>
      <c r="AA82">
        <v>696</v>
      </c>
      <c r="AB82">
        <v>0.1</v>
      </c>
      <c r="AC82">
        <v>1.8</v>
      </c>
      <c r="AD82">
        <v>0</v>
      </c>
      <c r="AE82">
        <v>0.7</v>
      </c>
      <c r="AF82">
        <v>1</v>
      </c>
      <c r="AG82">
        <v>1.1000000000000001</v>
      </c>
      <c r="AH82">
        <v>0.64</v>
      </c>
      <c r="AI82" t="s">
        <v>372</v>
      </c>
      <c r="AJ82" s="1">
        <f t="shared" si="2"/>
        <v>3.4482758620689655E-2</v>
      </c>
      <c r="AK82" s="284">
        <f t="shared" si="3"/>
        <v>25.950818869546286</v>
      </c>
    </row>
    <row r="83" spans="1:37" ht="20.25" customHeight="1" x14ac:dyDescent="0.2">
      <c r="A83">
        <v>2021</v>
      </c>
      <c r="B83">
        <v>393</v>
      </c>
      <c r="C83">
        <v>749</v>
      </c>
      <c r="D83" t="s">
        <v>581</v>
      </c>
      <c r="E83" t="s">
        <v>582</v>
      </c>
      <c r="F83">
        <v>660</v>
      </c>
      <c r="G83">
        <v>613.79999999999995</v>
      </c>
      <c r="H83">
        <v>706.2</v>
      </c>
      <c r="I83" s="275"/>
      <c r="J83" s="275">
        <v>708.5</v>
      </c>
      <c r="K83" s="178"/>
      <c r="L83">
        <v>13</v>
      </c>
      <c r="M83">
        <v>200</v>
      </c>
      <c r="N83" s="246">
        <v>16</v>
      </c>
      <c r="O83" s="246">
        <v>231</v>
      </c>
      <c r="P83">
        <v>2</v>
      </c>
      <c r="Q83">
        <v>5</v>
      </c>
      <c r="R83">
        <v>5</v>
      </c>
      <c r="Y83">
        <v>0.02</v>
      </c>
      <c r="Z83">
        <v>12</v>
      </c>
      <c r="AA83">
        <v>12</v>
      </c>
      <c r="AB83">
        <v>0</v>
      </c>
      <c r="AC83">
        <v>0</v>
      </c>
      <c r="AF83">
        <v>4</v>
      </c>
      <c r="AG83">
        <v>0.8</v>
      </c>
      <c r="AH83">
        <v>0.04</v>
      </c>
      <c r="AI83" t="s">
        <v>363</v>
      </c>
      <c r="AJ83" s="1">
        <f t="shared" si="2"/>
        <v>1</v>
      </c>
      <c r="AK83" s="284">
        <f t="shared" si="3"/>
        <v>34.294678887547555</v>
      </c>
    </row>
    <row r="84" spans="1:37" ht="20.25" customHeight="1" x14ac:dyDescent="0.2">
      <c r="A84">
        <v>2021</v>
      </c>
      <c r="B84">
        <v>337</v>
      </c>
      <c r="C84">
        <v>257</v>
      </c>
      <c r="D84" t="s">
        <v>724</v>
      </c>
      <c r="E84" t="s">
        <v>773</v>
      </c>
      <c r="F84">
        <v>69</v>
      </c>
      <c r="G84">
        <v>64.17</v>
      </c>
      <c r="H84">
        <v>73.83</v>
      </c>
      <c r="I84" s="275"/>
      <c r="J84" s="275">
        <v>70.8</v>
      </c>
      <c r="K84" s="178"/>
      <c r="L84">
        <v>30</v>
      </c>
      <c r="M84">
        <v>240</v>
      </c>
      <c r="N84" s="246">
        <v>50</v>
      </c>
      <c r="O84" s="246">
        <v>145</v>
      </c>
      <c r="P84">
        <v>17</v>
      </c>
      <c r="Q84">
        <v>11</v>
      </c>
      <c r="R84">
        <v>12</v>
      </c>
      <c r="Y84">
        <v>0.02</v>
      </c>
      <c r="Z84">
        <v>40</v>
      </c>
      <c r="AA84">
        <v>3080</v>
      </c>
      <c r="AB84">
        <v>0.6</v>
      </c>
      <c r="AC84">
        <v>44.6</v>
      </c>
      <c r="AD84">
        <v>0.6</v>
      </c>
      <c r="AE84">
        <v>39.9</v>
      </c>
      <c r="AF84">
        <v>1</v>
      </c>
      <c r="AG84">
        <v>0.8</v>
      </c>
      <c r="AH84">
        <v>1.43</v>
      </c>
      <c r="AI84" t="s">
        <v>774</v>
      </c>
      <c r="AJ84" s="1">
        <f t="shared" si="2"/>
        <v>1.2987012987012988E-2</v>
      </c>
      <c r="AK84" s="284">
        <f t="shared" si="3"/>
        <v>1.2727922061357835</v>
      </c>
    </row>
    <row r="85" spans="1:37" ht="20.25" customHeight="1" x14ac:dyDescent="0.2">
      <c r="A85">
        <v>2021</v>
      </c>
      <c r="B85">
        <v>418</v>
      </c>
      <c r="C85">
        <v>665</v>
      </c>
      <c r="D85" t="s">
        <v>545</v>
      </c>
      <c r="E85" t="s">
        <v>546</v>
      </c>
      <c r="F85">
        <v>110</v>
      </c>
      <c r="G85">
        <v>101.2</v>
      </c>
      <c r="H85">
        <v>118.8</v>
      </c>
      <c r="I85" s="275"/>
      <c r="J85" s="275">
        <v>156.1</v>
      </c>
      <c r="K85" s="178"/>
      <c r="L85">
        <v>20</v>
      </c>
      <c r="M85">
        <v>180</v>
      </c>
      <c r="N85" s="246">
        <v>22</v>
      </c>
      <c r="O85" s="246">
        <v>166</v>
      </c>
      <c r="P85">
        <v>91</v>
      </c>
      <c r="Q85">
        <v>31</v>
      </c>
      <c r="R85">
        <v>312</v>
      </c>
      <c r="Y85">
        <v>1.4999999999999999E-2</v>
      </c>
      <c r="Z85">
        <v>434</v>
      </c>
      <c r="AA85">
        <v>2414</v>
      </c>
      <c r="AB85">
        <v>3.9</v>
      </c>
      <c r="AC85">
        <v>21.9</v>
      </c>
      <c r="AD85">
        <v>2.5</v>
      </c>
      <c r="AE85">
        <v>13.4</v>
      </c>
      <c r="AF85">
        <v>1</v>
      </c>
      <c r="AG85">
        <v>19.7</v>
      </c>
      <c r="AH85">
        <v>2.68</v>
      </c>
      <c r="AI85" t="s">
        <v>372</v>
      </c>
      <c r="AJ85" s="1">
        <f t="shared" si="2"/>
        <v>0.17978458989229495</v>
      </c>
      <c r="AK85" s="284">
        <f t="shared" si="3"/>
        <v>32.59762261269978</v>
      </c>
    </row>
    <row r="86" spans="1:37" ht="20.25" customHeight="1" x14ac:dyDescent="0.2">
      <c r="A86">
        <v>2021</v>
      </c>
      <c r="B86">
        <v>394</v>
      </c>
      <c r="C86">
        <v>606</v>
      </c>
      <c r="D86" t="s">
        <v>583</v>
      </c>
      <c r="E86" t="s">
        <v>584</v>
      </c>
      <c r="F86">
        <v>325</v>
      </c>
      <c r="G86">
        <v>308.75</v>
      </c>
      <c r="H86">
        <v>341.25</v>
      </c>
      <c r="I86" s="275">
        <v>478.8</v>
      </c>
      <c r="J86" s="275">
        <v>392.4</v>
      </c>
      <c r="K86" s="178">
        <v>477.8</v>
      </c>
      <c r="L86">
        <v>80</v>
      </c>
      <c r="M86">
        <v>157</v>
      </c>
      <c r="N86" s="246">
        <v>76</v>
      </c>
      <c r="O86" s="246">
        <v>190</v>
      </c>
      <c r="P86">
        <v>9</v>
      </c>
      <c r="Q86">
        <v>7</v>
      </c>
      <c r="R86">
        <v>18</v>
      </c>
      <c r="S86">
        <v>1</v>
      </c>
      <c r="T86">
        <v>1</v>
      </c>
      <c r="W86">
        <v>4</v>
      </c>
      <c r="Y86">
        <v>0.02</v>
      </c>
      <c r="Z86">
        <v>40</v>
      </c>
      <c r="AA86">
        <v>5240</v>
      </c>
      <c r="AB86">
        <v>0.1</v>
      </c>
      <c r="AC86">
        <v>16.100000000000001</v>
      </c>
      <c r="AD86">
        <v>0.1</v>
      </c>
      <c r="AE86">
        <v>12.8</v>
      </c>
      <c r="AF86">
        <v>1</v>
      </c>
      <c r="AG86">
        <v>0.5</v>
      </c>
      <c r="AH86">
        <v>0.4</v>
      </c>
      <c r="AI86" t="s">
        <v>775</v>
      </c>
      <c r="AJ86" s="1">
        <f t="shared" si="2"/>
        <v>7.6335877862595417E-3</v>
      </c>
      <c r="AK86" s="284">
        <f t="shared" si="3"/>
        <v>47.658997051973287</v>
      </c>
    </row>
    <row r="87" spans="1:37" ht="20.25" customHeight="1" x14ac:dyDescent="0.2">
      <c r="A87">
        <v>2021</v>
      </c>
      <c r="B87">
        <v>430</v>
      </c>
      <c r="C87">
        <v>704</v>
      </c>
      <c r="D87" t="s">
        <v>776</v>
      </c>
      <c r="E87" t="s">
        <v>777</v>
      </c>
      <c r="F87">
        <v>905</v>
      </c>
      <c r="G87">
        <v>850.7</v>
      </c>
      <c r="H87">
        <v>959.3</v>
      </c>
      <c r="I87" s="275">
        <v>1016.5</v>
      </c>
      <c r="J87" s="275">
        <v>892</v>
      </c>
      <c r="K87" s="178">
        <v>1015.5</v>
      </c>
      <c r="L87">
        <v>18</v>
      </c>
      <c r="M87">
        <v>200</v>
      </c>
      <c r="N87" s="246">
        <v>25</v>
      </c>
      <c r="O87" s="246">
        <v>145</v>
      </c>
      <c r="Y87">
        <v>1.4999999999999999E-2</v>
      </c>
      <c r="AA87">
        <v>250</v>
      </c>
      <c r="AC87">
        <v>0.3</v>
      </c>
      <c r="AF87">
        <v>2</v>
      </c>
      <c r="AI87" t="s">
        <v>730</v>
      </c>
      <c r="AJ87" s="1">
        <f t="shared" si="2"/>
        <v>0</v>
      </c>
      <c r="AK87" s="284">
        <f t="shared" si="3"/>
        <v>9.1923881554251174</v>
      </c>
    </row>
    <row r="88" spans="1:37" ht="20.25" customHeight="1" x14ac:dyDescent="0.2">
      <c r="A88">
        <v>2021</v>
      </c>
      <c r="B88">
        <v>212</v>
      </c>
      <c r="C88">
        <v>178</v>
      </c>
      <c r="D88" t="s">
        <v>213</v>
      </c>
      <c r="E88" t="s">
        <v>214</v>
      </c>
      <c r="F88">
        <v>50</v>
      </c>
      <c r="G88">
        <v>46.5</v>
      </c>
      <c r="H88">
        <v>53.5</v>
      </c>
      <c r="I88" s="275">
        <v>70.5</v>
      </c>
      <c r="J88" s="275">
        <v>51.8</v>
      </c>
      <c r="K88" s="178">
        <v>69.5</v>
      </c>
      <c r="L88">
        <v>60</v>
      </c>
      <c r="M88">
        <v>120</v>
      </c>
      <c r="N88" s="246">
        <v>61</v>
      </c>
      <c r="O88" s="246">
        <v>121</v>
      </c>
      <c r="P88">
        <v>285</v>
      </c>
      <c r="Q88">
        <v>181</v>
      </c>
      <c r="R88">
        <v>311</v>
      </c>
      <c r="S88">
        <v>3</v>
      </c>
      <c r="T88">
        <v>2</v>
      </c>
      <c r="Y88">
        <v>1.4999999999999999E-2</v>
      </c>
      <c r="Z88">
        <v>782</v>
      </c>
      <c r="AA88">
        <v>32484</v>
      </c>
      <c r="AB88">
        <v>15.6</v>
      </c>
      <c r="AC88">
        <v>649.6</v>
      </c>
      <c r="AD88">
        <v>14.2</v>
      </c>
      <c r="AE88">
        <v>608.29999999999995</v>
      </c>
      <c r="AF88">
        <v>8</v>
      </c>
      <c r="AG88">
        <v>12.9</v>
      </c>
      <c r="AH88">
        <v>0.7</v>
      </c>
      <c r="AI88" t="s">
        <v>312</v>
      </c>
      <c r="AJ88" s="1">
        <f t="shared" si="2"/>
        <v>2.4073389976603868E-2</v>
      </c>
      <c r="AK88" s="284">
        <f t="shared" si="3"/>
        <v>1.2727922061357835</v>
      </c>
    </row>
    <row r="89" spans="1:37" ht="20.25" customHeight="1" x14ac:dyDescent="0.2">
      <c r="A89">
        <v>2021</v>
      </c>
      <c r="B89">
        <v>393</v>
      </c>
      <c r="C89">
        <v>605</v>
      </c>
      <c r="D89" t="s">
        <v>628</v>
      </c>
      <c r="E89" t="s">
        <v>629</v>
      </c>
      <c r="F89">
        <v>633</v>
      </c>
      <c r="G89">
        <v>588.69000000000005</v>
      </c>
      <c r="H89">
        <v>677.31</v>
      </c>
      <c r="I89" s="275"/>
      <c r="J89" s="275">
        <v>592.4</v>
      </c>
      <c r="K89" s="178"/>
      <c r="L89">
        <v>13</v>
      </c>
      <c r="M89">
        <v>200</v>
      </c>
      <c r="N89" s="246">
        <v>16</v>
      </c>
      <c r="O89" s="246">
        <v>231</v>
      </c>
      <c r="P89">
        <v>128</v>
      </c>
      <c r="Q89">
        <v>39</v>
      </c>
      <c r="R89">
        <v>80</v>
      </c>
      <c r="S89">
        <v>3</v>
      </c>
      <c r="T89">
        <v>1</v>
      </c>
      <c r="Y89">
        <v>0.02</v>
      </c>
      <c r="Z89">
        <v>251</v>
      </c>
      <c r="AA89">
        <v>2947</v>
      </c>
      <c r="AB89">
        <v>0.4</v>
      </c>
      <c r="AC89">
        <v>4.5999999999999996</v>
      </c>
      <c r="AD89">
        <v>0.3</v>
      </c>
      <c r="AE89">
        <v>4.3</v>
      </c>
      <c r="AF89">
        <v>4</v>
      </c>
      <c r="AG89">
        <v>15.7</v>
      </c>
      <c r="AH89">
        <v>0.67</v>
      </c>
      <c r="AI89" t="s">
        <v>363</v>
      </c>
      <c r="AJ89" s="1">
        <f t="shared" si="2"/>
        <v>8.5171360705802515E-2</v>
      </c>
      <c r="AK89" s="284">
        <f t="shared" si="3"/>
        <v>28.708535316173847</v>
      </c>
    </row>
    <row r="90" spans="1:37" ht="20.25" customHeight="1" x14ac:dyDescent="0.2">
      <c r="A90">
        <v>2021</v>
      </c>
      <c r="B90">
        <v>431</v>
      </c>
      <c r="C90">
        <v>711</v>
      </c>
      <c r="D90" t="s">
        <v>563</v>
      </c>
      <c r="E90" t="s">
        <v>564</v>
      </c>
      <c r="F90">
        <v>233</v>
      </c>
      <c r="G90">
        <v>219.02</v>
      </c>
      <c r="H90">
        <v>246.98</v>
      </c>
      <c r="I90" s="275">
        <v>317.2</v>
      </c>
      <c r="J90" s="275">
        <v>262.39999999999998</v>
      </c>
      <c r="K90" s="178">
        <v>316.2</v>
      </c>
      <c r="L90">
        <v>18</v>
      </c>
      <c r="M90">
        <v>200</v>
      </c>
      <c r="N90" s="246">
        <v>22</v>
      </c>
      <c r="O90" s="246">
        <v>163</v>
      </c>
      <c r="P90">
        <v>7</v>
      </c>
      <c r="Q90">
        <v>4</v>
      </c>
      <c r="R90">
        <v>4</v>
      </c>
      <c r="V90">
        <v>1</v>
      </c>
      <c r="Y90">
        <v>1.4999999999999999E-2</v>
      </c>
      <c r="Z90">
        <v>16</v>
      </c>
      <c r="AA90">
        <v>511</v>
      </c>
      <c r="AB90">
        <v>0.1</v>
      </c>
      <c r="AC90">
        <v>2.2000000000000002</v>
      </c>
      <c r="AD90">
        <v>0.1</v>
      </c>
      <c r="AE90">
        <v>0.6</v>
      </c>
      <c r="AF90">
        <v>1</v>
      </c>
      <c r="AG90">
        <v>0.7</v>
      </c>
      <c r="AH90">
        <v>0.19</v>
      </c>
      <c r="AI90" t="s">
        <v>730</v>
      </c>
      <c r="AJ90" s="1">
        <f t="shared" si="2"/>
        <v>3.131115459882583E-2</v>
      </c>
      <c r="AK90" s="284">
        <f t="shared" si="3"/>
        <v>20.788939366884481</v>
      </c>
    </row>
    <row r="91" spans="1:37" ht="20.25" customHeight="1" x14ac:dyDescent="0.2">
      <c r="A91">
        <v>2021</v>
      </c>
      <c r="B91">
        <v>429</v>
      </c>
      <c r="C91">
        <v>699</v>
      </c>
      <c r="D91" t="s">
        <v>555</v>
      </c>
      <c r="E91" t="s">
        <v>556</v>
      </c>
      <c r="F91">
        <v>559</v>
      </c>
      <c r="G91">
        <v>525.46</v>
      </c>
      <c r="H91">
        <v>592.54</v>
      </c>
      <c r="I91" s="275">
        <v>584</v>
      </c>
      <c r="J91" s="275">
        <v>494.1</v>
      </c>
      <c r="K91" s="178">
        <v>583</v>
      </c>
      <c r="L91">
        <v>18</v>
      </c>
      <c r="M91">
        <v>200</v>
      </c>
      <c r="N91" s="246">
        <v>21</v>
      </c>
      <c r="O91" s="246">
        <v>172</v>
      </c>
      <c r="P91">
        <v>10</v>
      </c>
      <c r="Q91">
        <v>7</v>
      </c>
      <c r="R91">
        <v>10</v>
      </c>
      <c r="Y91">
        <v>1.4999999999999999E-2</v>
      </c>
      <c r="Z91">
        <v>27</v>
      </c>
      <c r="AA91">
        <v>627</v>
      </c>
      <c r="AB91">
        <v>0</v>
      </c>
      <c r="AC91">
        <v>1.1000000000000001</v>
      </c>
      <c r="AD91">
        <v>0</v>
      </c>
      <c r="AE91">
        <v>0</v>
      </c>
      <c r="AF91">
        <v>2</v>
      </c>
      <c r="AG91">
        <v>1.3</v>
      </c>
      <c r="AH91">
        <v>0.03</v>
      </c>
      <c r="AI91" t="s">
        <v>730</v>
      </c>
      <c r="AJ91" s="1">
        <f t="shared" si="2"/>
        <v>4.3062200956937802E-2</v>
      </c>
      <c r="AK91" s="284">
        <f t="shared" si="3"/>
        <v>45.891230099006918</v>
      </c>
    </row>
    <row r="92" spans="1:37" ht="20.25" customHeight="1" x14ac:dyDescent="0.2">
      <c r="A92">
        <v>2021</v>
      </c>
      <c r="B92">
        <v>194</v>
      </c>
      <c r="C92">
        <v>349</v>
      </c>
      <c r="D92" t="s">
        <v>575</v>
      </c>
      <c r="E92" t="s">
        <v>576</v>
      </c>
      <c r="F92">
        <v>285</v>
      </c>
      <c r="G92">
        <v>265.05</v>
      </c>
      <c r="H92">
        <v>304.95</v>
      </c>
      <c r="I92" s="275">
        <v>322.8</v>
      </c>
      <c r="J92" s="275">
        <v>261.7</v>
      </c>
      <c r="K92" s="178">
        <v>321.8</v>
      </c>
      <c r="L92">
        <v>34</v>
      </c>
      <c r="M92">
        <v>212</v>
      </c>
      <c r="N92" s="246">
        <v>67</v>
      </c>
      <c r="O92" s="246">
        <v>108</v>
      </c>
      <c r="P92">
        <v>3</v>
      </c>
      <c r="Q92">
        <v>2</v>
      </c>
      <c r="R92">
        <v>2</v>
      </c>
      <c r="S92">
        <v>5</v>
      </c>
      <c r="W92">
        <v>1</v>
      </c>
      <c r="Y92">
        <v>0.02</v>
      </c>
      <c r="Z92">
        <v>11</v>
      </c>
      <c r="AA92">
        <v>821</v>
      </c>
      <c r="AB92">
        <v>0</v>
      </c>
      <c r="AC92">
        <v>2.9</v>
      </c>
      <c r="AD92">
        <v>0</v>
      </c>
      <c r="AE92">
        <v>3.1</v>
      </c>
      <c r="AF92">
        <v>1</v>
      </c>
      <c r="AG92">
        <v>0.2</v>
      </c>
      <c r="AH92">
        <v>0.55000000000000004</v>
      </c>
      <c r="AJ92" s="1">
        <f t="shared" si="2"/>
        <v>1.3398294762484775E-2</v>
      </c>
      <c r="AK92" s="284">
        <f t="shared" si="3"/>
        <v>16.475588001646567</v>
      </c>
    </row>
    <row r="93" spans="1:37" ht="20.25" customHeight="1" x14ac:dyDescent="0.2">
      <c r="A93">
        <v>2021</v>
      </c>
      <c r="B93">
        <v>432</v>
      </c>
      <c r="C93">
        <v>450</v>
      </c>
      <c r="D93" t="s">
        <v>778</v>
      </c>
      <c r="E93" t="s">
        <v>586</v>
      </c>
      <c r="F93">
        <v>175</v>
      </c>
      <c r="G93">
        <v>162.75</v>
      </c>
      <c r="H93">
        <v>187.25</v>
      </c>
      <c r="I93" s="275">
        <v>207.3</v>
      </c>
      <c r="J93" s="275">
        <v>181.2</v>
      </c>
      <c r="K93" s="178">
        <v>206.3</v>
      </c>
      <c r="L93">
        <v>120</v>
      </c>
      <c r="M93">
        <v>90</v>
      </c>
      <c r="N93" s="246">
        <v>102</v>
      </c>
      <c r="O93" s="246">
        <v>107</v>
      </c>
      <c r="P93">
        <v>2</v>
      </c>
      <c r="Q93">
        <v>1</v>
      </c>
      <c r="R93">
        <v>8</v>
      </c>
      <c r="Y93">
        <v>1.4999999999999999E-2</v>
      </c>
      <c r="Z93">
        <v>11</v>
      </c>
      <c r="AA93">
        <v>1661</v>
      </c>
      <c r="AB93">
        <v>0.1</v>
      </c>
      <c r="AC93">
        <v>9.5</v>
      </c>
      <c r="AD93">
        <v>0.1</v>
      </c>
      <c r="AE93">
        <v>9.1</v>
      </c>
      <c r="AF93">
        <v>1</v>
      </c>
      <c r="AG93">
        <v>0.1</v>
      </c>
      <c r="AH93">
        <v>0.31</v>
      </c>
      <c r="AI93" t="s">
        <v>312</v>
      </c>
      <c r="AJ93" s="1">
        <f t="shared" si="2"/>
        <v>6.6225165562913907E-3</v>
      </c>
      <c r="AK93" s="284">
        <f t="shared" si="3"/>
        <v>4.384062043356586</v>
      </c>
    </row>
    <row r="94" spans="1:37" ht="20.25" customHeight="1" x14ac:dyDescent="0.2">
      <c r="A94">
        <v>2021</v>
      </c>
      <c r="B94">
        <v>378</v>
      </c>
      <c r="C94">
        <v>440</v>
      </c>
      <c r="D94" t="s">
        <v>704</v>
      </c>
      <c r="E94" t="s">
        <v>779</v>
      </c>
      <c r="F94">
        <v>258</v>
      </c>
      <c r="G94">
        <v>239.94</v>
      </c>
      <c r="H94">
        <v>276.06</v>
      </c>
      <c r="I94" s="275">
        <v>348.4</v>
      </c>
      <c r="J94" s="275">
        <v>256.89999999999998</v>
      </c>
      <c r="K94" s="178">
        <v>347.4</v>
      </c>
      <c r="L94">
        <v>90</v>
      </c>
      <c r="M94">
        <v>120</v>
      </c>
      <c r="N94" s="246">
        <v>98</v>
      </c>
      <c r="O94" s="246">
        <v>112</v>
      </c>
      <c r="P94">
        <v>61</v>
      </c>
      <c r="Q94">
        <v>27</v>
      </c>
      <c r="R94">
        <v>51</v>
      </c>
      <c r="T94">
        <v>3</v>
      </c>
      <c r="Y94">
        <v>1.4999999999999999E-2</v>
      </c>
      <c r="Z94">
        <v>138</v>
      </c>
      <c r="AA94">
        <v>18896</v>
      </c>
      <c r="AB94">
        <v>0.5</v>
      </c>
      <c r="AC94">
        <v>73.3</v>
      </c>
      <c r="AD94">
        <v>1.2</v>
      </c>
      <c r="AE94">
        <v>133.6</v>
      </c>
      <c r="AF94">
        <v>7</v>
      </c>
      <c r="AG94">
        <v>1.4</v>
      </c>
      <c r="AH94">
        <v>0.42</v>
      </c>
      <c r="AI94" t="s">
        <v>312</v>
      </c>
      <c r="AJ94" s="1">
        <f t="shared" si="2"/>
        <v>7.3031329381879765E-3</v>
      </c>
      <c r="AK94" s="284">
        <f t="shared" si="3"/>
        <v>0.77781745930521828</v>
      </c>
    </row>
    <row r="95" spans="1:37" ht="20.25" customHeight="1" x14ac:dyDescent="0.2">
      <c r="A95">
        <v>2021</v>
      </c>
      <c r="B95">
        <v>159</v>
      </c>
      <c r="C95">
        <v>299</v>
      </c>
      <c r="D95" t="s">
        <v>244</v>
      </c>
      <c r="E95" t="s">
        <v>245</v>
      </c>
      <c r="F95">
        <v>115</v>
      </c>
      <c r="G95">
        <v>106.95</v>
      </c>
      <c r="H95">
        <v>123.05</v>
      </c>
      <c r="I95" s="275">
        <v>132.4</v>
      </c>
      <c r="J95" s="275">
        <v>108.7</v>
      </c>
      <c r="K95" s="178">
        <v>131.4</v>
      </c>
      <c r="L95">
        <v>70</v>
      </c>
      <c r="M95">
        <v>154</v>
      </c>
      <c r="N95" s="246">
        <v>94</v>
      </c>
      <c r="O95" s="246">
        <v>116</v>
      </c>
      <c r="P95">
        <v>543</v>
      </c>
      <c r="Q95">
        <v>304</v>
      </c>
      <c r="R95">
        <v>519</v>
      </c>
      <c r="S95">
        <v>63</v>
      </c>
      <c r="T95">
        <v>55</v>
      </c>
      <c r="U95">
        <v>4</v>
      </c>
      <c r="W95">
        <v>3</v>
      </c>
      <c r="Y95">
        <v>0.02</v>
      </c>
      <c r="Z95">
        <v>1471</v>
      </c>
      <c r="AA95">
        <v>144703</v>
      </c>
      <c r="AB95">
        <v>12.8</v>
      </c>
      <c r="AC95">
        <v>1258.0999999999999</v>
      </c>
      <c r="AD95">
        <v>13.4</v>
      </c>
      <c r="AE95">
        <v>1324</v>
      </c>
      <c r="AF95">
        <v>10</v>
      </c>
      <c r="AG95">
        <v>15.6</v>
      </c>
      <c r="AH95">
        <v>0.83</v>
      </c>
      <c r="AI95" t="s">
        <v>312</v>
      </c>
      <c r="AJ95" s="1">
        <f t="shared" si="2"/>
        <v>1.0165649640988783E-2</v>
      </c>
      <c r="AK95" s="284">
        <f t="shared" si="3"/>
        <v>4.4547727214752477</v>
      </c>
    </row>
    <row r="96" spans="1:37" ht="20.25" customHeight="1" x14ac:dyDescent="0.2">
      <c r="A96">
        <v>2021</v>
      </c>
      <c r="B96">
        <v>137</v>
      </c>
      <c r="C96">
        <v>168</v>
      </c>
      <c r="D96" t="s">
        <v>210</v>
      </c>
      <c r="E96" t="s">
        <v>211</v>
      </c>
      <c r="F96">
        <v>619</v>
      </c>
      <c r="G96">
        <v>575.66999999999996</v>
      </c>
      <c r="H96">
        <v>662.33</v>
      </c>
      <c r="I96" s="275">
        <v>750.1</v>
      </c>
      <c r="J96" s="275">
        <v>625.70000000000005</v>
      </c>
      <c r="K96" s="178">
        <v>749.1</v>
      </c>
      <c r="L96">
        <v>90</v>
      </c>
      <c r="M96">
        <v>116</v>
      </c>
      <c r="N96" s="246">
        <v>79</v>
      </c>
      <c r="O96" s="246">
        <v>139</v>
      </c>
      <c r="P96">
        <v>64</v>
      </c>
      <c r="Q96">
        <v>22</v>
      </c>
      <c r="R96">
        <v>37</v>
      </c>
      <c r="S96">
        <v>4</v>
      </c>
      <c r="T96">
        <v>2</v>
      </c>
      <c r="Y96">
        <v>1.4999999999999999E-2</v>
      </c>
      <c r="Z96">
        <v>126</v>
      </c>
      <c r="AA96">
        <v>13140</v>
      </c>
      <c r="AB96">
        <v>0</v>
      </c>
      <c r="AC96">
        <v>21.2</v>
      </c>
      <c r="AD96">
        <v>0</v>
      </c>
      <c r="AE96">
        <v>20.2</v>
      </c>
      <c r="AF96">
        <v>9</v>
      </c>
      <c r="AG96">
        <v>1.6</v>
      </c>
      <c r="AH96">
        <v>0.4</v>
      </c>
      <c r="AI96" t="s">
        <v>318</v>
      </c>
      <c r="AJ96" s="1">
        <f t="shared" si="2"/>
        <v>9.5890410958904115E-3</v>
      </c>
      <c r="AK96" s="284">
        <f t="shared" si="3"/>
        <v>4.7376154339499008</v>
      </c>
    </row>
    <row r="97" spans="1:37" ht="20.25" customHeight="1" x14ac:dyDescent="0.2">
      <c r="A97">
        <v>2021</v>
      </c>
      <c r="B97">
        <v>256</v>
      </c>
      <c r="C97">
        <v>180</v>
      </c>
      <c r="D97" t="s">
        <v>723</v>
      </c>
      <c r="E97" t="s">
        <v>780</v>
      </c>
      <c r="F97">
        <v>32</v>
      </c>
      <c r="G97">
        <v>29.76</v>
      </c>
      <c r="H97">
        <v>34.24</v>
      </c>
      <c r="I97" s="275">
        <v>44.7</v>
      </c>
      <c r="J97" s="275">
        <v>33</v>
      </c>
      <c r="K97" s="178">
        <v>43.7</v>
      </c>
      <c r="L97">
        <v>168</v>
      </c>
      <c r="M97">
        <v>171</v>
      </c>
      <c r="N97" s="246">
        <v>208</v>
      </c>
      <c r="O97" s="246">
        <v>140</v>
      </c>
      <c r="P97">
        <v>140</v>
      </c>
      <c r="Q97">
        <v>92</v>
      </c>
      <c r="R97">
        <v>209</v>
      </c>
      <c r="S97">
        <v>7</v>
      </c>
      <c r="Y97">
        <v>0.02</v>
      </c>
      <c r="Z97">
        <v>448</v>
      </c>
      <c r="AA97">
        <v>30848</v>
      </c>
      <c r="AB97">
        <v>14.1</v>
      </c>
      <c r="AC97">
        <v>964</v>
      </c>
      <c r="AD97">
        <v>13.5</v>
      </c>
      <c r="AE97">
        <v>908.2</v>
      </c>
      <c r="AF97">
        <v>5</v>
      </c>
      <c r="AG97">
        <v>2.2000000000000002</v>
      </c>
      <c r="AH97">
        <v>0.6</v>
      </c>
      <c r="AI97" t="s">
        <v>312</v>
      </c>
      <c r="AJ97" s="1">
        <f t="shared" si="2"/>
        <v>1.4522821576763486E-2</v>
      </c>
      <c r="AK97" s="284">
        <f t="shared" si="3"/>
        <v>0.70710678118654757</v>
      </c>
    </row>
    <row r="98" spans="1:37" ht="20.25" customHeight="1" x14ac:dyDescent="0.2">
      <c r="A98">
        <v>2021</v>
      </c>
      <c r="B98">
        <v>243</v>
      </c>
      <c r="C98">
        <v>167</v>
      </c>
      <c r="D98" t="s">
        <v>132</v>
      </c>
      <c r="E98" t="s">
        <v>133</v>
      </c>
      <c r="F98">
        <v>888</v>
      </c>
      <c r="G98">
        <v>825.84</v>
      </c>
      <c r="H98">
        <v>950.16</v>
      </c>
      <c r="I98" s="275">
        <v>1077.8</v>
      </c>
      <c r="J98" s="275">
        <v>912.3</v>
      </c>
      <c r="K98" s="178">
        <v>1076.8</v>
      </c>
      <c r="L98">
        <v>55</v>
      </c>
      <c r="M98">
        <v>131</v>
      </c>
      <c r="N98" s="246">
        <v>50</v>
      </c>
      <c r="O98" s="246">
        <v>147</v>
      </c>
      <c r="P98">
        <v>159</v>
      </c>
      <c r="Q98">
        <v>105</v>
      </c>
      <c r="R98">
        <v>149</v>
      </c>
      <c r="S98">
        <v>14</v>
      </c>
      <c r="T98">
        <v>20</v>
      </c>
      <c r="U98">
        <v>5</v>
      </c>
      <c r="W98">
        <v>7</v>
      </c>
      <c r="Y98">
        <v>1.4999999999999999E-2</v>
      </c>
      <c r="Z98">
        <v>440</v>
      </c>
      <c r="AA98">
        <v>33437</v>
      </c>
      <c r="AB98">
        <v>0.5</v>
      </c>
      <c r="AC98">
        <v>37.700000000000003</v>
      </c>
      <c r="AD98">
        <v>0.5</v>
      </c>
      <c r="AE98">
        <v>35.6</v>
      </c>
      <c r="AF98">
        <v>10</v>
      </c>
      <c r="AG98">
        <v>8.9</v>
      </c>
      <c r="AH98">
        <v>0.53</v>
      </c>
      <c r="AI98" t="s">
        <v>318</v>
      </c>
      <c r="AJ98" s="1">
        <f t="shared" si="2"/>
        <v>1.3159075275891975E-2</v>
      </c>
      <c r="AK98" s="284">
        <f t="shared" si="3"/>
        <v>17.182694782833071</v>
      </c>
    </row>
    <row r="99" spans="1:37" ht="20.25" customHeight="1" x14ac:dyDescent="0.2">
      <c r="A99">
        <v>2021</v>
      </c>
      <c r="B99">
        <v>182</v>
      </c>
      <c r="C99">
        <v>331</v>
      </c>
      <c r="D99" t="s">
        <v>702</v>
      </c>
      <c r="E99" t="s">
        <v>781</v>
      </c>
      <c r="F99">
        <v>332</v>
      </c>
      <c r="G99">
        <v>312.41199999999998</v>
      </c>
      <c r="H99">
        <v>355.572</v>
      </c>
      <c r="I99" s="275">
        <v>423.9</v>
      </c>
      <c r="J99" s="275">
        <v>336.2</v>
      </c>
      <c r="K99" s="178">
        <v>422.9</v>
      </c>
      <c r="L99">
        <v>110</v>
      </c>
      <c r="M99">
        <v>131</v>
      </c>
      <c r="N99" s="246">
        <v>113</v>
      </c>
      <c r="O99" s="246">
        <v>129</v>
      </c>
      <c r="P99">
        <v>55</v>
      </c>
      <c r="Q99">
        <v>46</v>
      </c>
      <c r="R99">
        <v>55</v>
      </c>
      <c r="S99">
        <v>3</v>
      </c>
      <c r="T99">
        <v>4</v>
      </c>
      <c r="W99">
        <v>2</v>
      </c>
      <c r="Y99">
        <v>1.4999999999999999E-2</v>
      </c>
      <c r="Z99">
        <v>160</v>
      </c>
      <c r="AA99">
        <v>12352</v>
      </c>
      <c r="AB99">
        <v>0.5</v>
      </c>
      <c r="AC99">
        <v>37.1</v>
      </c>
      <c r="AD99">
        <v>0.8</v>
      </c>
      <c r="AE99">
        <v>60.5</v>
      </c>
      <c r="AF99">
        <v>6</v>
      </c>
      <c r="AG99">
        <v>1.4</v>
      </c>
      <c r="AH99">
        <v>0.18</v>
      </c>
      <c r="AI99" t="s">
        <v>306</v>
      </c>
      <c r="AJ99" s="1">
        <f t="shared" si="2"/>
        <v>1.2953367875647668E-2</v>
      </c>
      <c r="AK99" s="284">
        <f t="shared" si="3"/>
        <v>2.9698484809834915</v>
      </c>
    </row>
    <row r="100" spans="1:37" ht="20.25" customHeight="1" x14ac:dyDescent="0.2">
      <c r="A100">
        <v>2021</v>
      </c>
      <c r="B100">
        <v>421</v>
      </c>
      <c r="C100">
        <v>673</v>
      </c>
      <c r="D100" t="s">
        <v>549</v>
      </c>
      <c r="E100" t="s">
        <v>550</v>
      </c>
      <c r="F100">
        <v>61.6</v>
      </c>
      <c r="G100">
        <v>57.965600000000002</v>
      </c>
      <c r="H100">
        <v>65.973600000000005</v>
      </c>
      <c r="I100" s="275">
        <v>80.599999999999994</v>
      </c>
      <c r="J100" s="275">
        <v>67.400000000000006</v>
      </c>
      <c r="K100" s="178">
        <v>79.599999999999994</v>
      </c>
      <c r="L100">
        <v>18</v>
      </c>
      <c r="M100">
        <v>200</v>
      </c>
      <c r="N100" s="246">
        <v>20</v>
      </c>
      <c r="O100" s="246">
        <v>188</v>
      </c>
      <c r="P100">
        <v>142</v>
      </c>
      <c r="Q100">
        <v>117</v>
      </c>
      <c r="R100">
        <v>162</v>
      </c>
      <c r="S100">
        <v>7</v>
      </c>
      <c r="T100">
        <v>33</v>
      </c>
      <c r="Y100">
        <v>1.4999999999999999E-2</v>
      </c>
      <c r="Z100">
        <v>449</v>
      </c>
      <c r="AA100">
        <v>11785</v>
      </c>
      <c r="AB100">
        <v>7.4</v>
      </c>
      <c r="AC100">
        <v>191.2</v>
      </c>
      <c r="AD100">
        <v>6.8</v>
      </c>
      <c r="AE100">
        <v>164.8</v>
      </c>
      <c r="AF100">
        <v>8</v>
      </c>
      <c r="AG100">
        <v>23</v>
      </c>
      <c r="AH100">
        <v>0.96</v>
      </c>
      <c r="AI100" t="s">
        <v>306</v>
      </c>
      <c r="AJ100" s="1">
        <f t="shared" si="2"/>
        <v>3.8099278744166312E-2</v>
      </c>
      <c r="AK100" s="284">
        <f t="shared" si="3"/>
        <v>4.1012193308819782</v>
      </c>
    </row>
    <row r="101" spans="1:37" ht="20.25" customHeight="1" x14ac:dyDescent="0.2">
      <c r="A101">
        <v>2021</v>
      </c>
      <c r="B101">
        <v>422</v>
      </c>
      <c r="C101">
        <v>668</v>
      </c>
      <c r="D101" t="s">
        <v>596</v>
      </c>
      <c r="E101" t="s">
        <v>782</v>
      </c>
      <c r="F101">
        <v>103</v>
      </c>
      <c r="G101">
        <v>96.923000000000002</v>
      </c>
      <c r="H101">
        <v>110.313</v>
      </c>
      <c r="I101" s="275">
        <v>160.1</v>
      </c>
      <c r="J101" s="275">
        <v>108.7</v>
      </c>
      <c r="K101" s="178">
        <v>159.1</v>
      </c>
      <c r="L101">
        <v>103</v>
      </c>
      <c r="M101">
        <v>70</v>
      </c>
      <c r="N101" s="246">
        <v>72</v>
      </c>
      <c r="O101" s="246">
        <v>103</v>
      </c>
      <c r="P101">
        <v>135</v>
      </c>
      <c r="Q101">
        <v>73</v>
      </c>
      <c r="R101">
        <v>119</v>
      </c>
      <c r="S101">
        <v>2</v>
      </c>
      <c r="T101">
        <v>6</v>
      </c>
      <c r="W101">
        <v>3</v>
      </c>
      <c r="Y101">
        <v>1.4999999999999999E-2</v>
      </c>
      <c r="Z101">
        <v>338</v>
      </c>
      <c r="AA101">
        <v>24498</v>
      </c>
      <c r="AB101">
        <v>3.4</v>
      </c>
      <c r="AC101">
        <v>237.9</v>
      </c>
      <c r="AD101">
        <v>3</v>
      </c>
      <c r="AE101">
        <v>194.6</v>
      </c>
      <c r="AF101">
        <v>7</v>
      </c>
      <c r="AG101">
        <v>4.7</v>
      </c>
      <c r="AH101">
        <v>0.5</v>
      </c>
      <c r="AI101" t="s">
        <v>306</v>
      </c>
      <c r="AJ101" s="1">
        <f t="shared" si="2"/>
        <v>1.379704465670667E-2</v>
      </c>
      <c r="AK101" s="284">
        <f t="shared" si="3"/>
        <v>4.0305086527633227</v>
      </c>
    </row>
    <row r="102" spans="1:37" ht="20.25" customHeight="1" x14ac:dyDescent="0.2">
      <c r="A102">
        <v>2021</v>
      </c>
      <c r="B102">
        <v>384</v>
      </c>
      <c r="C102">
        <v>557</v>
      </c>
      <c r="D102" t="s">
        <v>126</v>
      </c>
      <c r="E102" t="s">
        <v>127</v>
      </c>
      <c r="F102">
        <v>182</v>
      </c>
      <c r="G102">
        <v>171.262</v>
      </c>
      <c r="H102">
        <v>194.922</v>
      </c>
      <c r="I102" s="275">
        <v>244.2</v>
      </c>
      <c r="J102" s="275">
        <v>194.6</v>
      </c>
      <c r="K102" s="178">
        <v>243.2</v>
      </c>
      <c r="L102">
        <v>20</v>
      </c>
      <c r="M102">
        <v>180</v>
      </c>
      <c r="N102" s="246">
        <v>22</v>
      </c>
      <c r="O102" s="246">
        <v>165</v>
      </c>
      <c r="P102">
        <v>241</v>
      </c>
      <c r="Q102">
        <v>260</v>
      </c>
      <c r="R102">
        <v>315</v>
      </c>
      <c r="S102">
        <v>37</v>
      </c>
      <c r="T102">
        <v>101</v>
      </c>
      <c r="W102">
        <v>9</v>
      </c>
      <c r="Y102">
        <v>1.4999999999999999E-2</v>
      </c>
      <c r="Z102">
        <v>898</v>
      </c>
      <c r="AA102">
        <v>37981</v>
      </c>
      <c r="AB102">
        <v>4.8</v>
      </c>
      <c r="AC102">
        <v>208.8</v>
      </c>
      <c r="AD102">
        <v>9</v>
      </c>
      <c r="AE102">
        <v>378.3</v>
      </c>
      <c r="AF102">
        <v>10</v>
      </c>
      <c r="AG102">
        <v>40.1</v>
      </c>
      <c r="AH102">
        <v>0.39</v>
      </c>
      <c r="AI102" t="s">
        <v>306</v>
      </c>
      <c r="AJ102" s="1">
        <f t="shared" si="2"/>
        <v>2.3643400647692266E-2</v>
      </c>
      <c r="AK102" s="284">
        <f t="shared" si="3"/>
        <v>8.9095454429504954</v>
      </c>
    </row>
    <row r="103" spans="1:37" ht="20.25" customHeight="1" x14ac:dyDescent="0.2">
      <c r="A103">
        <v>2021</v>
      </c>
      <c r="B103">
        <v>430</v>
      </c>
      <c r="C103">
        <v>707</v>
      </c>
      <c r="D103" t="s">
        <v>557</v>
      </c>
      <c r="E103" t="s">
        <v>558</v>
      </c>
      <c r="F103">
        <v>133</v>
      </c>
      <c r="G103">
        <v>125.02</v>
      </c>
      <c r="H103">
        <v>140.97999999999999</v>
      </c>
      <c r="I103" s="275">
        <v>324</v>
      </c>
      <c r="J103" s="275">
        <v>253</v>
      </c>
      <c r="K103" s="178">
        <v>323</v>
      </c>
      <c r="L103">
        <v>18</v>
      </c>
      <c r="M103">
        <v>200</v>
      </c>
      <c r="N103" s="246">
        <v>25</v>
      </c>
      <c r="O103" s="246">
        <v>145</v>
      </c>
      <c r="Y103">
        <v>1.4999999999999999E-2</v>
      </c>
      <c r="AA103">
        <v>250</v>
      </c>
      <c r="AC103">
        <v>1.9</v>
      </c>
      <c r="AF103">
        <v>2</v>
      </c>
      <c r="AI103" t="s">
        <v>730</v>
      </c>
      <c r="AJ103" s="1">
        <f t="shared" si="2"/>
        <v>0</v>
      </c>
      <c r="AK103" s="284">
        <f t="shared" si="3"/>
        <v>84.852813742385706</v>
      </c>
    </row>
    <row r="104" spans="1:37" ht="20.25" customHeight="1" x14ac:dyDescent="0.2">
      <c r="A104">
        <v>2021</v>
      </c>
      <c r="B104">
        <v>165</v>
      </c>
      <c r="C104">
        <v>306</v>
      </c>
      <c r="D104" t="s">
        <v>120</v>
      </c>
      <c r="E104" t="s">
        <v>121</v>
      </c>
      <c r="F104">
        <v>196</v>
      </c>
      <c r="G104">
        <v>182.28</v>
      </c>
      <c r="H104">
        <v>209.72</v>
      </c>
      <c r="I104" s="275">
        <v>206.6</v>
      </c>
      <c r="J104" s="275">
        <v>194.8</v>
      </c>
      <c r="K104" s="178">
        <v>205.6</v>
      </c>
      <c r="L104">
        <v>20</v>
      </c>
      <c r="M104">
        <v>180</v>
      </c>
      <c r="N104" s="246">
        <v>23</v>
      </c>
      <c r="O104" s="246">
        <v>160</v>
      </c>
      <c r="P104">
        <v>21</v>
      </c>
      <c r="Q104">
        <v>12</v>
      </c>
      <c r="R104">
        <v>20</v>
      </c>
      <c r="S104">
        <v>2</v>
      </c>
      <c r="T104">
        <v>3</v>
      </c>
      <c r="Y104">
        <v>0.02</v>
      </c>
      <c r="Z104">
        <v>57</v>
      </c>
      <c r="AA104">
        <v>1977</v>
      </c>
      <c r="AB104">
        <v>0.3</v>
      </c>
      <c r="AC104">
        <v>10.1</v>
      </c>
      <c r="AD104">
        <v>0.3</v>
      </c>
      <c r="AE104">
        <v>8.5</v>
      </c>
      <c r="AF104">
        <v>4</v>
      </c>
      <c r="AG104">
        <v>2.5</v>
      </c>
      <c r="AH104">
        <v>0.46</v>
      </c>
      <c r="AJ104" s="1">
        <f t="shared" si="2"/>
        <v>2.8831562974203338E-2</v>
      </c>
      <c r="AK104" s="284">
        <f t="shared" si="3"/>
        <v>0.84852813742384892</v>
      </c>
    </row>
    <row r="105" spans="1:37" ht="20.25" customHeight="1" x14ac:dyDescent="0.2">
      <c r="A105">
        <v>2021</v>
      </c>
      <c r="B105">
        <v>34</v>
      </c>
      <c r="C105">
        <v>99</v>
      </c>
      <c r="D105" t="s">
        <v>783</v>
      </c>
      <c r="E105" t="s">
        <v>784</v>
      </c>
      <c r="F105">
        <v>20</v>
      </c>
      <c r="G105">
        <v>18.600000000000001</v>
      </c>
      <c r="H105">
        <v>21.4</v>
      </c>
      <c r="I105" s="275">
        <v>28.6</v>
      </c>
      <c r="J105" s="275">
        <v>21</v>
      </c>
      <c r="K105" s="178">
        <v>27.6</v>
      </c>
      <c r="L105">
        <v>140</v>
      </c>
      <c r="M105">
        <v>103</v>
      </c>
      <c r="N105" s="246">
        <v>137</v>
      </c>
      <c r="O105" s="246">
        <v>106</v>
      </c>
      <c r="P105">
        <v>260</v>
      </c>
      <c r="Q105">
        <v>177</v>
      </c>
      <c r="R105">
        <v>259</v>
      </c>
      <c r="S105">
        <v>15</v>
      </c>
      <c r="T105">
        <v>19</v>
      </c>
      <c r="W105">
        <v>6</v>
      </c>
      <c r="Y105">
        <v>1.4999999999999999E-2</v>
      </c>
      <c r="Z105">
        <v>736</v>
      </c>
      <c r="AA105">
        <v>99952</v>
      </c>
      <c r="AB105">
        <v>37</v>
      </c>
      <c r="AC105">
        <v>4997.8</v>
      </c>
      <c r="AD105">
        <v>34.9</v>
      </c>
      <c r="AE105">
        <v>4721.8</v>
      </c>
      <c r="AF105">
        <v>9</v>
      </c>
      <c r="AG105">
        <v>5.4</v>
      </c>
      <c r="AH105">
        <v>0.64</v>
      </c>
      <c r="AI105" t="s">
        <v>312</v>
      </c>
      <c r="AJ105" s="1">
        <f t="shared" si="2"/>
        <v>7.363534496558348E-3</v>
      </c>
      <c r="AK105" s="284">
        <f t="shared" si="3"/>
        <v>0.70710678118654757</v>
      </c>
    </row>
    <row r="106" spans="1:37" ht="20.25" customHeight="1" x14ac:dyDescent="0.2">
      <c r="A106">
        <v>2021</v>
      </c>
      <c r="B106">
        <v>181</v>
      </c>
      <c r="C106">
        <v>330</v>
      </c>
      <c r="D106" t="s">
        <v>701</v>
      </c>
      <c r="E106" t="s">
        <v>785</v>
      </c>
      <c r="F106">
        <v>406</v>
      </c>
      <c r="G106">
        <v>382.04599999999999</v>
      </c>
      <c r="H106">
        <v>434.82600000000002</v>
      </c>
      <c r="I106" s="275"/>
      <c r="J106" s="275">
        <v>417.9</v>
      </c>
      <c r="K106" s="178"/>
      <c r="L106">
        <v>103</v>
      </c>
      <c r="M106">
        <v>140</v>
      </c>
      <c r="N106" s="246">
        <v>107</v>
      </c>
      <c r="O106" s="246">
        <v>135</v>
      </c>
      <c r="P106">
        <v>51</v>
      </c>
      <c r="Q106">
        <v>36</v>
      </c>
      <c r="R106">
        <v>36</v>
      </c>
      <c r="S106">
        <v>7</v>
      </c>
      <c r="T106">
        <v>4</v>
      </c>
      <c r="Y106">
        <v>1.4999999999999999E-2</v>
      </c>
      <c r="Z106">
        <v>131</v>
      </c>
      <c r="AA106">
        <v>12443</v>
      </c>
      <c r="AB106">
        <v>0.3</v>
      </c>
      <c r="AC106">
        <v>30.7</v>
      </c>
      <c r="AD106">
        <v>0.6</v>
      </c>
      <c r="AE106">
        <v>59.5</v>
      </c>
      <c r="AF106">
        <v>3</v>
      </c>
      <c r="AG106">
        <v>1.2</v>
      </c>
      <c r="AH106">
        <v>0.26</v>
      </c>
      <c r="AI106" t="s">
        <v>306</v>
      </c>
      <c r="AJ106" s="1">
        <f t="shared" si="2"/>
        <v>1.0528007715181226E-2</v>
      </c>
      <c r="AK106" s="284">
        <f t="shared" si="3"/>
        <v>8.4145706961198989</v>
      </c>
    </row>
    <row r="107" spans="1:37" ht="20.25" customHeight="1" x14ac:dyDescent="0.2">
      <c r="A107">
        <v>2021</v>
      </c>
      <c r="B107">
        <v>381</v>
      </c>
      <c r="C107">
        <v>448</v>
      </c>
      <c r="D107" t="s">
        <v>268</v>
      </c>
      <c r="E107" t="s">
        <v>269</v>
      </c>
      <c r="F107">
        <v>23</v>
      </c>
      <c r="G107">
        <v>20.7</v>
      </c>
      <c r="H107">
        <v>25.3</v>
      </c>
      <c r="I107" s="275">
        <v>28</v>
      </c>
      <c r="J107" s="275">
        <v>23.4</v>
      </c>
      <c r="K107" s="178">
        <v>27</v>
      </c>
      <c r="L107">
        <v>60</v>
      </c>
      <c r="M107">
        <v>180</v>
      </c>
      <c r="N107" s="246">
        <v>84</v>
      </c>
      <c r="O107" s="246">
        <v>131</v>
      </c>
      <c r="P107">
        <v>168</v>
      </c>
      <c r="Q107">
        <v>72</v>
      </c>
      <c r="R107">
        <v>123</v>
      </c>
      <c r="S107">
        <v>2</v>
      </c>
      <c r="Y107">
        <v>1.4999999999999999E-2</v>
      </c>
      <c r="Z107">
        <v>365</v>
      </c>
      <c r="AA107">
        <v>29499</v>
      </c>
      <c r="AB107">
        <v>15.9</v>
      </c>
      <c r="AC107">
        <v>1282.5</v>
      </c>
      <c r="AD107">
        <v>14.8</v>
      </c>
      <c r="AE107">
        <v>1234.3</v>
      </c>
      <c r="AF107">
        <v>8</v>
      </c>
      <c r="AG107">
        <v>4.3</v>
      </c>
      <c r="AH107">
        <v>0.9</v>
      </c>
      <c r="AI107" t="s">
        <v>312</v>
      </c>
      <c r="AJ107" s="1">
        <f t="shared" si="2"/>
        <v>1.2373300789857284E-2</v>
      </c>
      <c r="AK107" s="284">
        <f t="shared" si="3"/>
        <v>0.28284271247461801</v>
      </c>
    </row>
    <row r="108" spans="1:37" ht="20.25" customHeight="1" x14ac:dyDescent="0.2">
      <c r="A108">
        <v>2021</v>
      </c>
      <c r="B108">
        <v>157</v>
      </c>
      <c r="C108">
        <v>431</v>
      </c>
      <c r="D108" t="s">
        <v>533</v>
      </c>
      <c r="E108" t="s">
        <v>534</v>
      </c>
      <c r="F108">
        <v>176</v>
      </c>
      <c r="G108">
        <v>163.68</v>
      </c>
      <c r="H108">
        <v>188.32</v>
      </c>
      <c r="I108" s="275"/>
      <c r="J108" s="275">
        <v>189.9</v>
      </c>
      <c r="K108" s="178"/>
      <c r="L108">
        <v>48</v>
      </c>
      <c r="M108">
        <v>150</v>
      </c>
      <c r="N108" s="246">
        <v>52</v>
      </c>
      <c r="O108" s="246">
        <v>139</v>
      </c>
      <c r="P108">
        <v>5</v>
      </c>
      <c r="Q108">
        <v>2</v>
      </c>
      <c r="R108">
        <v>6</v>
      </c>
      <c r="Y108">
        <v>1.4999999999999999E-2</v>
      </c>
      <c r="Z108">
        <v>13</v>
      </c>
      <c r="AA108">
        <v>373</v>
      </c>
      <c r="AB108">
        <v>0.1</v>
      </c>
      <c r="AC108">
        <v>2.1</v>
      </c>
      <c r="AD108">
        <v>0.1</v>
      </c>
      <c r="AE108">
        <v>2</v>
      </c>
      <c r="AF108">
        <v>1</v>
      </c>
      <c r="AG108">
        <v>0.3</v>
      </c>
      <c r="AH108">
        <v>0.35</v>
      </c>
      <c r="AI108" t="s">
        <v>372</v>
      </c>
      <c r="AJ108" s="1">
        <f t="shared" si="2"/>
        <v>3.4852546916890083E-2</v>
      </c>
      <c r="AK108" s="284">
        <f t="shared" si="3"/>
        <v>9.8287842584930143</v>
      </c>
    </row>
    <row r="109" spans="1:37" ht="20.25" customHeight="1" x14ac:dyDescent="0.2">
      <c r="A109">
        <v>2021</v>
      </c>
      <c r="B109">
        <v>142</v>
      </c>
      <c r="C109">
        <v>280</v>
      </c>
      <c r="D109" t="s">
        <v>219</v>
      </c>
      <c r="E109" t="s">
        <v>220</v>
      </c>
      <c r="F109">
        <v>323</v>
      </c>
      <c r="G109">
        <v>300.39</v>
      </c>
      <c r="H109">
        <v>345.61</v>
      </c>
      <c r="I109" s="275">
        <v>438.1</v>
      </c>
      <c r="J109" s="275">
        <v>342</v>
      </c>
      <c r="K109" s="178">
        <v>437.1</v>
      </c>
      <c r="L109">
        <v>105</v>
      </c>
      <c r="M109">
        <v>103</v>
      </c>
      <c r="N109" s="246">
        <v>96</v>
      </c>
      <c r="O109" s="246">
        <v>114</v>
      </c>
      <c r="P109">
        <v>103</v>
      </c>
      <c r="Q109">
        <v>58</v>
      </c>
      <c r="R109">
        <v>78</v>
      </c>
      <c r="S109">
        <v>3</v>
      </c>
      <c r="T109">
        <v>8</v>
      </c>
      <c r="U109">
        <v>3</v>
      </c>
      <c r="Y109">
        <v>1.4999999999999999E-2</v>
      </c>
      <c r="Z109">
        <v>246</v>
      </c>
      <c r="AA109">
        <v>27936</v>
      </c>
      <c r="AB109">
        <v>0.8</v>
      </c>
      <c r="AC109">
        <v>86.4</v>
      </c>
      <c r="AD109">
        <v>0.8</v>
      </c>
      <c r="AE109">
        <v>82.8</v>
      </c>
      <c r="AF109">
        <v>8</v>
      </c>
      <c r="AG109">
        <v>2.6</v>
      </c>
      <c r="AH109">
        <v>0.52</v>
      </c>
      <c r="AI109" t="s">
        <v>318</v>
      </c>
      <c r="AJ109" s="1">
        <f t="shared" si="2"/>
        <v>8.8058419243986254E-3</v>
      </c>
      <c r="AK109" s="284">
        <f t="shared" si="3"/>
        <v>13.435028842544403</v>
      </c>
    </row>
    <row r="110" spans="1:37" ht="20.25" customHeight="1" x14ac:dyDescent="0.2">
      <c r="A110">
        <v>2021</v>
      </c>
      <c r="B110">
        <v>148</v>
      </c>
      <c r="C110">
        <v>348</v>
      </c>
      <c r="D110" t="s">
        <v>786</v>
      </c>
      <c r="E110" t="s">
        <v>787</v>
      </c>
      <c r="F110">
        <v>500</v>
      </c>
      <c r="G110">
        <v>465</v>
      </c>
      <c r="H110">
        <v>535</v>
      </c>
      <c r="I110" s="275"/>
      <c r="J110" s="275">
        <v>495.2</v>
      </c>
      <c r="K110" s="178"/>
      <c r="L110">
        <v>40</v>
      </c>
      <c r="M110">
        <v>144</v>
      </c>
      <c r="N110" s="246">
        <v>44</v>
      </c>
      <c r="O110" s="246">
        <v>165</v>
      </c>
      <c r="P110">
        <v>46</v>
      </c>
      <c r="Q110">
        <v>8</v>
      </c>
      <c r="R110">
        <v>20</v>
      </c>
      <c r="S110">
        <v>2</v>
      </c>
      <c r="T110">
        <v>1</v>
      </c>
      <c r="Y110">
        <v>1.4999999999999999E-2</v>
      </c>
      <c r="Z110">
        <v>77</v>
      </c>
      <c r="AA110">
        <v>5285</v>
      </c>
      <c r="AB110">
        <v>0.2</v>
      </c>
      <c r="AC110">
        <v>10.6</v>
      </c>
      <c r="AD110">
        <v>0.2</v>
      </c>
      <c r="AE110">
        <v>10.4</v>
      </c>
      <c r="AF110">
        <v>2</v>
      </c>
      <c r="AG110">
        <v>1.8</v>
      </c>
      <c r="AH110">
        <v>1.18</v>
      </c>
      <c r="AI110" t="s">
        <v>362</v>
      </c>
      <c r="AJ110" s="1">
        <f t="shared" si="2"/>
        <v>1.456953642384106E-2</v>
      </c>
      <c r="AK110" s="284">
        <f t="shared" si="3"/>
        <v>3.3941125496954361</v>
      </c>
    </row>
    <row r="111" spans="1:37" ht="20.25" customHeight="1" x14ac:dyDescent="0.2">
      <c r="A111">
        <v>2021</v>
      </c>
      <c r="B111">
        <v>124</v>
      </c>
      <c r="C111">
        <v>688</v>
      </c>
      <c r="D111" t="s">
        <v>527</v>
      </c>
      <c r="E111" t="s">
        <v>528</v>
      </c>
      <c r="F111">
        <v>200</v>
      </c>
      <c r="G111">
        <v>180</v>
      </c>
      <c r="H111">
        <v>220</v>
      </c>
      <c r="I111" s="275">
        <v>279.3</v>
      </c>
      <c r="J111" s="275">
        <v>222.1</v>
      </c>
      <c r="K111" s="178">
        <v>278.3</v>
      </c>
      <c r="L111">
        <v>60</v>
      </c>
      <c r="M111">
        <v>120</v>
      </c>
      <c r="N111" s="246">
        <v>66</v>
      </c>
      <c r="O111" s="246">
        <v>110</v>
      </c>
      <c r="P111">
        <v>16</v>
      </c>
      <c r="Q111">
        <v>11</v>
      </c>
      <c r="R111">
        <v>12</v>
      </c>
      <c r="Y111">
        <v>1.4999999999999999E-2</v>
      </c>
      <c r="Z111">
        <v>39</v>
      </c>
      <c r="AA111">
        <v>5505</v>
      </c>
      <c r="AB111">
        <v>0.2</v>
      </c>
      <c r="AC111">
        <v>27.5</v>
      </c>
      <c r="AD111">
        <v>0.2</v>
      </c>
      <c r="AE111">
        <v>24.2</v>
      </c>
      <c r="AF111">
        <v>1</v>
      </c>
      <c r="AG111">
        <v>0.6</v>
      </c>
      <c r="AH111">
        <v>1.02</v>
      </c>
      <c r="AI111" t="s">
        <v>730</v>
      </c>
      <c r="AJ111" s="1">
        <f t="shared" si="2"/>
        <v>7.0844686648501359E-3</v>
      </c>
      <c r="AK111" s="284">
        <f t="shared" si="3"/>
        <v>15.627059864222696</v>
      </c>
    </row>
    <row r="112" spans="1:37" ht="20.25" customHeight="1" x14ac:dyDescent="0.2">
      <c r="A112">
        <v>2021</v>
      </c>
      <c r="B112">
        <v>428</v>
      </c>
      <c r="C112">
        <v>695</v>
      </c>
      <c r="D112" t="s">
        <v>649</v>
      </c>
      <c r="E112" t="s">
        <v>650</v>
      </c>
      <c r="F112">
        <v>264</v>
      </c>
      <c r="G112">
        <v>248.16</v>
      </c>
      <c r="H112">
        <v>279.83999999999997</v>
      </c>
      <c r="I112" s="275">
        <v>339.1</v>
      </c>
      <c r="J112" s="275">
        <v>273.2</v>
      </c>
      <c r="K112" s="178">
        <v>338.1</v>
      </c>
      <c r="L112">
        <v>18</v>
      </c>
      <c r="M112">
        <v>200</v>
      </c>
      <c r="N112" s="246">
        <v>25</v>
      </c>
      <c r="O112" s="246">
        <v>149</v>
      </c>
      <c r="P112">
        <v>14</v>
      </c>
      <c r="Q112">
        <v>7</v>
      </c>
      <c r="R112">
        <v>17</v>
      </c>
      <c r="Y112">
        <v>1.4999999999999999E-2</v>
      </c>
      <c r="Z112">
        <v>38</v>
      </c>
      <c r="AA112">
        <v>1463</v>
      </c>
      <c r="AB112">
        <v>0.1</v>
      </c>
      <c r="AC112">
        <v>5.5</v>
      </c>
      <c r="AD112">
        <v>0.1</v>
      </c>
      <c r="AE112">
        <v>1</v>
      </c>
      <c r="AF112">
        <v>3</v>
      </c>
      <c r="AG112">
        <v>1.6</v>
      </c>
      <c r="AH112">
        <v>0.12</v>
      </c>
      <c r="AI112" t="s">
        <v>730</v>
      </c>
      <c r="AJ112" s="1">
        <f t="shared" si="2"/>
        <v>2.5974025974025976E-2</v>
      </c>
      <c r="AK112" s="284">
        <f t="shared" si="3"/>
        <v>6.5053823869162288</v>
      </c>
    </row>
    <row r="113" spans="1:37" ht="20.25" customHeight="1" x14ac:dyDescent="0.2">
      <c r="A113">
        <v>2021</v>
      </c>
      <c r="B113">
        <v>415</v>
      </c>
      <c r="C113">
        <v>658</v>
      </c>
      <c r="D113" t="s">
        <v>182</v>
      </c>
      <c r="E113" t="s">
        <v>183</v>
      </c>
      <c r="F113">
        <v>90</v>
      </c>
      <c r="G113">
        <v>83.7</v>
      </c>
      <c r="H113">
        <v>96.3</v>
      </c>
      <c r="I113" s="275">
        <v>122.4</v>
      </c>
      <c r="J113" s="275">
        <v>95.5</v>
      </c>
      <c r="K113" s="178">
        <v>121.4</v>
      </c>
      <c r="L113">
        <v>60</v>
      </c>
      <c r="M113">
        <v>180</v>
      </c>
      <c r="N113" s="246">
        <v>68</v>
      </c>
      <c r="O113" s="246">
        <v>163</v>
      </c>
      <c r="P113">
        <v>155</v>
      </c>
      <c r="Q113">
        <v>104</v>
      </c>
      <c r="R113">
        <v>154</v>
      </c>
      <c r="S113">
        <v>9</v>
      </c>
      <c r="T113">
        <v>9</v>
      </c>
      <c r="W113">
        <v>4</v>
      </c>
      <c r="Y113">
        <v>0.02</v>
      </c>
      <c r="Z113">
        <v>435</v>
      </c>
      <c r="AA113">
        <v>22360</v>
      </c>
      <c r="AB113">
        <v>4.8</v>
      </c>
      <c r="AC113">
        <v>248.6</v>
      </c>
      <c r="AD113">
        <v>4.4000000000000004</v>
      </c>
      <c r="AE113">
        <v>209.9</v>
      </c>
      <c r="AF113">
        <v>9</v>
      </c>
      <c r="AG113">
        <v>6.4</v>
      </c>
      <c r="AH113">
        <v>0.53</v>
      </c>
      <c r="AI113" t="s">
        <v>312</v>
      </c>
      <c r="AJ113" s="1">
        <f t="shared" si="2"/>
        <v>1.9454382826475849E-2</v>
      </c>
      <c r="AK113" s="284">
        <f t="shared" si="3"/>
        <v>3.8890872965260113</v>
      </c>
    </row>
    <row r="114" spans="1:37" ht="20.25" customHeight="1" x14ac:dyDescent="0.2">
      <c r="A114">
        <v>2021</v>
      </c>
      <c r="B114">
        <v>376</v>
      </c>
      <c r="C114">
        <v>438</v>
      </c>
      <c r="D114" t="s">
        <v>222</v>
      </c>
      <c r="E114" t="s">
        <v>223</v>
      </c>
      <c r="F114">
        <v>335</v>
      </c>
      <c r="G114">
        <v>315.23500000000001</v>
      </c>
      <c r="H114">
        <v>358.78500000000003</v>
      </c>
      <c r="I114" s="275">
        <v>439.1</v>
      </c>
      <c r="J114" s="275">
        <v>348.1</v>
      </c>
      <c r="K114" s="178">
        <v>438.1</v>
      </c>
      <c r="L114">
        <v>67</v>
      </c>
      <c r="M114">
        <v>161</v>
      </c>
      <c r="N114" s="246">
        <v>79</v>
      </c>
      <c r="O114" s="246">
        <v>139</v>
      </c>
      <c r="P114">
        <v>625</v>
      </c>
      <c r="Q114">
        <v>368</v>
      </c>
      <c r="R114">
        <v>562</v>
      </c>
      <c r="S114">
        <v>44</v>
      </c>
      <c r="T114">
        <v>63</v>
      </c>
      <c r="Y114">
        <v>1.4999999999999999E-2</v>
      </c>
      <c r="Z114">
        <v>1642</v>
      </c>
      <c r="AA114">
        <v>138092</v>
      </c>
      <c r="AB114">
        <v>4.9000000000000004</v>
      </c>
      <c r="AC114">
        <v>412.3</v>
      </c>
      <c r="AD114">
        <v>9.1999999999999993</v>
      </c>
      <c r="AE114">
        <v>761.7</v>
      </c>
      <c r="AF114">
        <v>10</v>
      </c>
      <c r="AG114">
        <v>20.9</v>
      </c>
      <c r="AH114">
        <v>0.41</v>
      </c>
      <c r="AI114" t="s">
        <v>306</v>
      </c>
      <c r="AJ114" s="1">
        <f t="shared" si="2"/>
        <v>1.1890623642209542E-2</v>
      </c>
      <c r="AK114" s="284">
        <f t="shared" si="3"/>
        <v>9.263098833543788</v>
      </c>
    </row>
    <row r="115" spans="1:37" ht="20.25" customHeight="1" x14ac:dyDescent="0.2">
      <c r="A115">
        <v>2021</v>
      </c>
      <c r="B115">
        <v>4</v>
      </c>
      <c r="C115">
        <v>12</v>
      </c>
      <c r="D115" t="s">
        <v>198</v>
      </c>
      <c r="E115" t="s">
        <v>199</v>
      </c>
      <c r="F115">
        <v>212</v>
      </c>
      <c r="G115">
        <v>197.16</v>
      </c>
      <c r="H115">
        <v>226.84</v>
      </c>
      <c r="I115" s="275">
        <v>257.39999999999998</v>
      </c>
      <c r="J115" s="275">
        <v>215.6</v>
      </c>
      <c r="K115" s="178">
        <v>256.39999999999998</v>
      </c>
      <c r="L115">
        <v>37</v>
      </c>
      <c r="M115">
        <v>195</v>
      </c>
      <c r="N115" s="246">
        <v>51</v>
      </c>
      <c r="O115" s="246">
        <v>143</v>
      </c>
      <c r="P115">
        <v>363</v>
      </c>
      <c r="Q115">
        <v>198</v>
      </c>
      <c r="R115">
        <v>327</v>
      </c>
      <c r="S115">
        <v>11</v>
      </c>
      <c r="T115">
        <v>14</v>
      </c>
      <c r="W115">
        <v>3</v>
      </c>
      <c r="Y115">
        <v>0.02</v>
      </c>
      <c r="Z115">
        <v>916</v>
      </c>
      <c r="AA115">
        <v>37909</v>
      </c>
      <c r="AB115">
        <v>4.4000000000000004</v>
      </c>
      <c r="AC115">
        <v>178.9</v>
      </c>
      <c r="AD115">
        <v>4.2</v>
      </c>
      <c r="AE115">
        <v>169.8</v>
      </c>
      <c r="AF115">
        <v>6</v>
      </c>
      <c r="AG115">
        <v>17.8</v>
      </c>
      <c r="AH115">
        <v>0.81</v>
      </c>
      <c r="AI115" t="s">
        <v>312</v>
      </c>
      <c r="AJ115" s="1">
        <f t="shared" si="2"/>
        <v>2.4163127489514363E-2</v>
      </c>
      <c r="AK115" s="284">
        <f t="shared" si="3"/>
        <v>2.545584412271567</v>
      </c>
    </row>
    <row r="116" spans="1:37" ht="20.25" customHeight="1" x14ac:dyDescent="0.2">
      <c r="A116">
        <v>2021</v>
      </c>
      <c r="B116">
        <v>395</v>
      </c>
      <c r="C116">
        <v>607</v>
      </c>
      <c r="D116" t="s">
        <v>185</v>
      </c>
      <c r="E116" t="s">
        <v>186</v>
      </c>
      <c r="F116">
        <v>120</v>
      </c>
      <c r="G116">
        <v>111.6</v>
      </c>
      <c r="H116">
        <v>128.4</v>
      </c>
      <c r="I116" s="275">
        <v>163.69999999999999</v>
      </c>
      <c r="J116" s="275">
        <v>122.3</v>
      </c>
      <c r="K116" s="178">
        <v>162.69999999999999</v>
      </c>
      <c r="L116">
        <v>90</v>
      </c>
      <c r="M116">
        <v>120</v>
      </c>
      <c r="N116" s="246">
        <v>95</v>
      </c>
      <c r="O116" s="246">
        <v>115</v>
      </c>
      <c r="P116">
        <v>249</v>
      </c>
      <c r="Q116">
        <v>165</v>
      </c>
      <c r="R116">
        <v>221</v>
      </c>
      <c r="S116">
        <v>38</v>
      </c>
      <c r="T116">
        <v>8</v>
      </c>
      <c r="W116">
        <v>2</v>
      </c>
      <c r="Y116">
        <v>1.4999999999999999E-2</v>
      </c>
      <c r="Z116">
        <v>683</v>
      </c>
      <c r="AA116">
        <v>58475</v>
      </c>
      <c r="AB116">
        <v>5.7</v>
      </c>
      <c r="AC116">
        <v>487.3</v>
      </c>
      <c r="AD116">
        <v>5.5</v>
      </c>
      <c r="AE116">
        <v>413.4</v>
      </c>
      <c r="AF116">
        <v>9</v>
      </c>
      <c r="AG116">
        <v>7.2</v>
      </c>
      <c r="AH116">
        <v>0.52</v>
      </c>
      <c r="AI116" t="s">
        <v>338</v>
      </c>
      <c r="AJ116" s="1">
        <f t="shared" si="2"/>
        <v>1.1680205215904233E-2</v>
      </c>
      <c r="AK116" s="284">
        <f t="shared" si="3"/>
        <v>1.6263455967290572</v>
      </c>
    </row>
    <row r="117" spans="1:37" ht="20.25" customHeight="1" x14ac:dyDescent="0.2">
      <c r="A117">
        <v>2021</v>
      </c>
      <c r="B117">
        <v>405</v>
      </c>
      <c r="C117">
        <v>621</v>
      </c>
      <c r="D117" t="s">
        <v>634</v>
      </c>
      <c r="E117" t="s">
        <v>635</v>
      </c>
      <c r="F117">
        <v>191.5</v>
      </c>
      <c r="G117">
        <v>175.98849999999999</v>
      </c>
      <c r="H117">
        <v>207.01150000000001</v>
      </c>
      <c r="I117" s="275">
        <v>224.9</v>
      </c>
      <c r="J117" s="275">
        <v>203</v>
      </c>
      <c r="K117" s="178">
        <v>223.9</v>
      </c>
      <c r="L117">
        <v>18</v>
      </c>
      <c r="M117">
        <v>200</v>
      </c>
      <c r="N117" s="246">
        <v>25</v>
      </c>
      <c r="O117" s="246">
        <v>149</v>
      </c>
      <c r="P117">
        <v>97</v>
      </c>
      <c r="Q117">
        <v>33</v>
      </c>
      <c r="R117">
        <v>72</v>
      </c>
      <c r="T117">
        <v>7</v>
      </c>
      <c r="U117">
        <v>2</v>
      </c>
      <c r="Y117">
        <v>1.4999999999999999E-2</v>
      </c>
      <c r="Z117">
        <v>211</v>
      </c>
      <c r="AA117">
        <v>8491</v>
      </c>
      <c r="AB117">
        <v>1.2</v>
      </c>
      <c r="AC117">
        <v>44.2</v>
      </c>
      <c r="AD117">
        <v>1</v>
      </c>
      <c r="AE117">
        <v>38.9</v>
      </c>
      <c r="AF117">
        <v>7</v>
      </c>
      <c r="AG117">
        <v>8.6</v>
      </c>
      <c r="AH117">
        <v>0.84</v>
      </c>
      <c r="AI117" t="s">
        <v>312</v>
      </c>
      <c r="AJ117" s="1">
        <f t="shared" si="2"/>
        <v>2.4849841008126251E-2</v>
      </c>
      <c r="AK117" s="284">
        <f t="shared" si="3"/>
        <v>8.1317279836452965</v>
      </c>
    </row>
    <row r="118" spans="1:37" x14ac:dyDescent="0.2">
      <c r="A118">
        <v>2021</v>
      </c>
      <c r="B118">
        <v>18</v>
      </c>
      <c r="C118">
        <v>49</v>
      </c>
      <c r="D118" t="s">
        <v>170</v>
      </c>
      <c r="E118" t="s">
        <v>171</v>
      </c>
      <c r="F118">
        <v>100</v>
      </c>
      <c r="G118">
        <v>95.5</v>
      </c>
      <c r="H118">
        <v>104.5</v>
      </c>
      <c r="I118">
        <v>128.19999999999999</v>
      </c>
      <c r="J118">
        <v>105.1</v>
      </c>
      <c r="K118">
        <v>127.2</v>
      </c>
      <c r="L118">
        <v>101</v>
      </c>
      <c r="M118">
        <v>107</v>
      </c>
      <c r="N118" s="246">
        <v>67</v>
      </c>
      <c r="O118" s="246">
        <v>108</v>
      </c>
      <c r="P118">
        <v>437</v>
      </c>
      <c r="Q118">
        <v>270</v>
      </c>
      <c r="R118">
        <v>402</v>
      </c>
      <c r="S118">
        <v>21</v>
      </c>
      <c r="T118">
        <v>7</v>
      </c>
      <c r="U118">
        <v>36</v>
      </c>
      <c r="W118">
        <v>2</v>
      </c>
      <c r="Y118">
        <v>1.4999999999999999E-2</v>
      </c>
      <c r="Z118">
        <v>1175</v>
      </c>
      <c r="AA118">
        <v>112055</v>
      </c>
      <c r="AB118">
        <v>11.8</v>
      </c>
      <c r="AC118">
        <v>1120.7</v>
      </c>
      <c r="AD118">
        <v>11.1</v>
      </c>
      <c r="AE118">
        <v>1007.6</v>
      </c>
      <c r="AF118">
        <v>10</v>
      </c>
      <c r="AG118">
        <v>17.5</v>
      </c>
      <c r="AH118">
        <v>0.7</v>
      </c>
      <c r="AI118" t="s">
        <v>306</v>
      </c>
      <c r="AJ118" s="1">
        <f t="shared" si="2"/>
        <v>1.0485922091829905E-2</v>
      </c>
      <c r="AK118" s="284">
        <f t="shared" si="3"/>
        <v>3.6062445840513884</v>
      </c>
    </row>
    <row r="119" spans="1:37" x14ac:dyDescent="0.2">
      <c r="A119">
        <v>2021</v>
      </c>
      <c r="B119">
        <v>406</v>
      </c>
      <c r="C119">
        <v>623</v>
      </c>
      <c r="D119" t="s">
        <v>638</v>
      </c>
      <c r="E119" t="s">
        <v>639</v>
      </c>
      <c r="F119">
        <v>599</v>
      </c>
      <c r="G119">
        <v>551.02009999999996</v>
      </c>
      <c r="H119">
        <v>646.97990000000004</v>
      </c>
      <c r="I119">
        <v>690.2</v>
      </c>
      <c r="J119">
        <v>615.29999999999995</v>
      </c>
      <c r="K119">
        <v>689.2</v>
      </c>
      <c r="L119">
        <v>18</v>
      </c>
      <c r="M119">
        <v>200</v>
      </c>
      <c r="N119" s="246">
        <v>25</v>
      </c>
      <c r="O119" s="246">
        <v>148</v>
      </c>
      <c r="P119">
        <v>141</v>
      </c>
      <c r="Q119">
        <v>93</v>
      </c>
      <c r="R119">
        <v>124</v>
      </c>
      <c r="S119">
        <v>2</v>
      </c>
      <c r="T119">
        <v>2</v>
      </c>
      <c r="Y119">
        <v>1.4999999999999999E-2</v>
      </c>
      <c r="Z119">
        <v>362</v>
      </c>
      <c r="AA119">
        <v>13152</v>
      </c>
      <c r="AB119">
        <v>0.6</v>
      </c>
      <c r="AC119">
        <v>22</v>
      </c>
      <c r="AD119">
        <v>0.5</v>
      </c>
      <c r="AE119">
        <v>19</v>
      </c>
      <c r="AF119">
        <v>9</v>
      </c>
      <c r="AG119">
        <v>14.6</v>
      </c>
      <c r="AH119">
        <v>0.78</v>
      </c>
      <c r="AI119" t="s">
        <v>312</v>
      </c>
      <c r="AJ119" s="1">
        <f t="shared" si="2"/>
        <v>2.752433090024331E-2</v>
      </c>
      <c r="AK119" s="284">
        <f t="shared" si="3"/>
        <v>11.525840533340693</v>
      </c>
    </row>
    <row r="120" spans="1:37" x14ac:dyDescent="0.2">
      <c r="A120">
        <v>2021</v>
      </c>
      <c r="B120">
        <v>407</v>
      </c>
      <c r="C120">
        <v>628</v>
      </c>
      <c r="D120" t="s">
        <v>235</v>
      </c>
      <c r="E120" t="s">
        <v>236</v>
      </c>
      <c r="F120">
        <v>330</v>
      </c>
      <c r="G120">
        <v>303.99599999999998</v>
      </c>
      <c r="H120">
        <v>356.00400000000002</v>
      </c>
      <c r="I120">
        <v>415.7</v>
      </c>
      <c r="J120">
        <v>332.2</v>
      </c>
      <c r="K120">
        <v>414.7</v>
      </c>
      <c r="L120">
        <v>18</v>
      </c>
      <c r="M120">
        <v>200</v>
      </c>
      <c r="N120" s="246">
        <v>24</v>
      </c>
      <c r="O120" s="246">
        <v>155</v>
      </c>
      <c r="P120">
        <v>134</v>
      </c>
      <c r="Q120">
        <v>83</v>
      </c>
      <c r="R120">
        <v>121</v>
      </c>
      <c r="T120">
        <v>8</v>
      </c>
      <c r="W120">
        <v>5</v>
      </c>
      <c r="Y120">
        <v>1.4999999999999999E-2</v>
      </c>
      <c r="Z120">
        <v>351</v>
      </c>
      <c r="AA120">
        <v>14651</v>
      </c>
      <c r="AB120">
        <v>1.2</v>
      </c>
      <c r="AC120">
        <v>44.3</v>
      </c>
      <c r="AD120">
        <v>1.2</v>
      </c>
      <c r="AE120">
        <v>43.1</v>
      </c>
      <c r="AF120">
        <v>10</v>
      </c>
      <c r="AG120">
        <v>14.8</v>
      </c>
      <c r="AH120">
        <v>0.88</v>
      </c>
      <c r="AI120" t="s">
        <v>312</v>
      </c>
      <c r="AJ120" s="1">
        <f t="shared" si="2"/>
        <v>2.3957409050576754E-2</v>
      </c>
      <c r="AK120" s="284">
        <f t="shared" si="3"/>
        <v>1.5556349186103966</v>
      </c>
    </row>
    <row r="121" spans="1:37" x14ac:dyDescent="0.2">
      <c r="A121">
        <v>2021</v>
      </c>
      <c r="B121">
        <v>418</v>
      </c>
      <c r="C121">
        <v>663</v>
      </c>
      <c r="D121" t="s">
        <v>541</v>
      </c>
      <c r="E121" t="s">
        <v>542</v>
      </c>
      <c r="F121">
        <v>341</v>
      </c>
      <c r="G121">
        <v>313.72000000000003</v>
      </c>
      <c r="H121">
        <v>368.28</v>
      </c>
      <c r="J121">
        <v>370.4</v>
      </c>
      <c r="L121">
        <v>20</v>
      </c>
      <c r="M121">
        <v>180</v>
      </c>
      <c r="N121" s="246">
        <v>22</v>
      </c>
      <c r="O121" s="246">
        <v>162</v>
      </c>
      <c r="P121">
        <v>10</v>
      </c>
      <c r="Q121">
        <v>4</v>
      </c>
      <c r="R121">
        <v>12</v>
      </c>
      <c r="Y121">
        <v>1.4999999999999999E-2</v>
      </c>
      <c r="Z121">
        <v>26</v>
      </c>
      <c r="AA121">
        <v>698</v>
      </c>
      <c r="AB121">
        <v>0.1</v>
      </c>
      <c r="AC121">
        <v>2</v>
      </c>
      <c r="AD121">
        <v>0.1</v>
      </c>
      <c r="AE121">
        <v>0.8</v>
      </c>
      <c r="AF121">
        <v>1</v>
      </c>
      <c r="AG121">
        <v>1.2</v>
      </c>
      <c r="AH121">
        <v>0.65</v>
      </c>
      <c r="AI121" t="s">
        <v>372</v>
      </c>
      <c r="AJ121" s="1">
        <f t="shared" si="2"/>
        <v>3.7249283667621778E-2</v>
      </c>
      <c r="AK121" s="284">
        <f t="shared" si="3"/>
        <v>20.788939366884481</v>
      </c>
    </row>
    <row r="122" spans="1:37" x14ac:dyDescent="0.2">
      <c r="A122">
        <v>2021</v>
      </c>
      <c r="B122">
        <v>34</v>
      </c>
      <c r="C122">
        <v>101</v>
      </c>
      <c r="D122" t="s">
        <v>788</v>
      </c>
      <c r="E122" t="s">
        <v>789</v>
      </c>
      <c r="F122">
        <v>20</v>
      </c>
      <c r="G122">
        <v>18.600000000000001</v>
      </c>
      <c r="H122">
        <v>21.4</v>
      </c>
      <c r="I122">
        <v>28.6</v>
      </c>
      <c r="J122">
        <v>21</v>
      </c>
      <c r="K122">
        <v>27.6</v>
      </c>
      <c r="L122">
        <v>140</v>
      </c>
      <c r="M122">
        <v>103</v>
      </c>
      <c r="N122" s="246">
        <v>137</v>
      </c>
      <c r="O122" s="246">
        <v>106</v>
      </c>
      <c r="P122">
        <v>258</v>
      </c>
      <c r="Q122">
        <v>177</v>
      </c>
      <c r="R122">
        <v>257</v>
      </c>
      <c r="S122">
        <v>17</v>
      </c>
      <c r="T122">
        <v>19</v>
      </c>
      <c r="W122">
        <v>6</v>
      </c>
      <c r="Y122">
        <v>1.4999999999999999E-2</v>
      </c>
      <c r="Z122">
        <v>734</v>
      </c>
      <c r="AA122">
        <v>98726</v>
      </c>
      <c r="AB122">
        <v>36.9</v>
      </c>
      <c r="AC122">
        <v>4936.5</v>
      </c>
      <c r="AD122">
        <v>34.799999999999997</v>
      </c>
      <c r="AE122">
        <v>4661.3999999999996</v>
      </c>
      <c r="AF122">
        <v>9</v>
      </c>
      <c r="AG122">
        <v>5.3</v>
      </c>
      <c r="AH122">
        <v>0.64</v>
      </c>
      <c r="AI122" t="s">
        <v>312</v>
      </c>
      <c r="AJ122" s="1">
        <f t="shared" si="2"/>
        <v>7.4347183112857809E-3</v>
      </c>
      <c r="AK122" s="284">
        <f t="shared" si="3"/>
        <v>0.70710678118654757</v>
      </c>
    </row>
    <row r="123" spans="1:37" x14ac:dyDescent="0.2">
      <c r="A123">
        <v>2021</v>
      </c>
      <c r="B123">
        <v>48</v>
      </c>
      <c r="C123">
        <v>124</v>
      </c>
      <c r="D123" t="s">
        <v>608</v>
      </c>
      <c r="E123" t="s">
        <v>609</v>
      </c>
      <c r="F123">
        <v>18.664735230000002</v>
      </c>
      <c r="G123">
        <v>17.358203759999999</v>
      </c>
      <c r="H123">
        <v>19.97126669</v>
      </c>
      <c r="I123">
        <v>27.3</v>
      </c>
      <c r="J123">
        <v>19.600000000000001</v>
      </c>
      <c r="K123">
        <v>26.3</v>
      </c>
      <c r="L123">
        <v>126</v>
      </c>
      <c r="M123">
        <v>114</v>
      </c>
      <c r="N123" s="246">
        <v>132</v>
      </c>
      <c r="O123" s="246">
        <v>109</v>
      </c>
      <c r="P123">
        <v>10</v>
      </c>
      <c r="Q123">
        <v>22</v>
      </c>
      <c r="R123">
        <v>23</v>
      </c>
      <c r="Y123">
        <v>0.02</v>
      </c>
      <c r="Z123">
        <v>55</v>
      </c>
      <c r="AA123">
        <v>2050</v>
      </c>
      <c r="AB123">
        <v>2.9</v>
      </c>
      <c r="AC123">
        <v>109.8</v>
      </c>
      <c r="AD123">
        <v>2.8</v>
      </c>
      <c r="AE123">
        <v>52.8</v>
      </c>
      <c r="AF123">
        <v>1</v>
      </c>
      <c r="AG123">
        <v>0.4</v>
      </c>
      <c r="AH123">
        <v>0.13</v>
      </c>
      <c r="AI123" t="s">
        <v>364</v>
      </c>
      <c r="AJ123" s="1">
        <f t="shared" si="2"/>
        <v>2.6829268292682926E-2</v>
      </c>
      <c r="AK123" s="284">
        <f t="shared" si="3"/>
        <v>0.66133206107187659</v>
      </c>
    </row>
    <row r="124" spans="1:37" x14ac:dyDescent="0.2">
      <c r="A124">
        <v>2021</v>
      </c>
      <c r="B124">
        <v>372</v>
      </c>
      <c r="C124">
        <v>647</v>
      </c>
      <c r="D124" t="s">
        <v>198</v>
      </c>
      <c r="E124" t="s">
        <v>199</v>
      </c>
      <c r="F124">
        <v>212</v>
      </c>
      <c r="G124">
        <v>197.16</v>
      </c>
      <c r="H124">
        <v>226.84</v>
      </c>
      <c r="I124">
        <v>259</v>
      </c>
      <c r="J124">
        <v>215.7</v>
      </c>
      <c r="K124">
        <v>258</v>
      </c>
      <c r="L124">
        <v>37</v>
      </c>
      <c r="M124">
        <v>195</v>
      </c>
      <c r="N124" s="246">
        <v>53</v>
      </c>
      <c r="O124" s="246">
        <v>139</v>
      </c>
      <c r="P124">
        <v>113</v>
      </c>
      <c r="Q124">
        <v>91</v>
      </c>
      <c r="R124">
        <v>153</v>
      </c>
      <c r="S124">
        <v>4</v>
      </c>
      <c r="T124">
        <v>9</v>
      </c>
      <c r="W124">
        <v>2</v>
      </c>
      <c r="Y124">
        <v>0.02</v>
      </c>
      <c r="Z124">
        <v>372</v>
      </c>
      <c r="AA124">
        <v>21116</v>
      </c>
      <c r="AB124">
        <v>1.7</v>
      </c>
      <c r="AC124">
        <v>99.5</v>
      </c>
      <c r="AD124">
        <v>1.7</v>
      </c>
      <c r="AE124">
        <v>97.2</v>
      </c>
      <c r="AF124">
        <v>5</v>
      </c>
      <c r="AG124">
        <v>7</v>
      </c>
      <c r="AH124">
        <v>0.83</v>
      </c>
      <c r="AI124" t="s">
        <v>312</v>
      </c>
      <c r="AJ124" s="1">
        <f t="shared" si="2"/>
        <v>1.7616972911536275E-2</v>
      </c>
      <c r="AK124" s="284">
        <f t="shared" si="3"/>
        <v>2.616295090390218</v>
      </c>
    </row>
    <row r="125" spans="1:37" x14ac:dyDescent="0.2">
      <c r="A125">
        <v>2021</v>
      </c>
      <c r="B125">
        <v>431</v>
      </c>
      <c r="C125">
        <v>709</v>
      </c>
      <c r="D125" t="s">
        <v>559</v>
      </c>
      <c r="E125" t="s">
        <v>560</v>
      </c>
      <c r="F125">
        <v>630</v>
      </c>
      <c r="G125">
        <v>592.20000000000005</v>
      </c>
      <c r="H125">
        <v>667.8</v>
      </c>
      <c r="I125">
        <v>781.4</v>
      </c>
      <c r="J125">
        <v>675</v>
      </c>
      <c r="K125">
        <v>780.4</v>
      </c>
      <c r="L125">
        <v>18</v>
      </c>
      <c r="M125">
        <v>200</v>
      </c>
      <c r="N125" s="246">
        <v>22</v>
      </c>
      <c r="O125" s="246">
        <v>163</v>
      </c>
      <c r="P125">
        <v>4</v>
      </c>
      <c r="Q125">
        <v>4</v>
      </c>
      <c r="R125">
        <v>4</v>
      </c>
      <c r="V125">
        <v>1</v>
      </c>
      <c r="Y125">
        <v>1.4999999999999999E-2</v>
      </c>
      <c r="Z125">
        <v>13</v>
      </c>
      <c r="AA125">
        <v>508</v>
      </c>
      <c r="AB125">
        <v>0</v>
      </c>
      <c r="AC125">
        <v>0.8</v>
      </c>
      <c r="AD125">
        <v>0</v>
      </c>
      <c r="AE125">
        <v>0.2</v>
      </c>
      <c r="AF125">
        <v>1</v>
      </c>
      <c r="AG125">
        <v>0.6</v>
      </c>
      <c r="AH125">
        <v>0.19</v>
      </c>
      <c r="AI125" t="s">
        <v>730</v>
      </c>
      <c r="AJ125" s="1">
        <f t="shared" si="2"/>
        <v>2.5590551181102362E-2</v>
      </c>
      <c r="AK125" s="284">
        <f t="shared" si="3"/>
        <v>31.81980515339464</v>
      </c>
    </row>
    <row r="126" spans="1:37" x14ac:dyDescent="0.2">
      <c r="A126">
        <v>2021</v>
      </c>
      <c r="B126">
        <v>138</v>
      </c>
      <c r="C126">
        <v>559</v>
      </c>
      <c r="D126" t="s">
        <v>790</v>
      </c>
      <c r="E126" t="s">
        <v>791</v>
      </c>
      <c r="F126">
        <v>610</v>
      </c>
      <c r="G126">
        <v>579.5</v>
      </c>
      <c r="H126">
        <v>640.5</v>
      </c>
      <c r="J126">
        <v>614.1</v>
      </c>
      <c r="L126">
        <v>90</v>
      </c>
      <c r="M126">
        <v>120</v>
      </c>
      <c r="N126" s="246">
        <v>84</v>
      </c>
      <c r="O126" s="246">
        <v>130</v>
      </c>
      <c r="P126">
        <v>66</v>
      </c>
      <c r="Q126">
        <v>22</v>
      </c>
      <c r="R126">
        <v>59</v>
      </c>
      <c r="T126">
        <v>3</v>
      </c>
      <c r="Y126">
        <v>1.4999999999999999E-2</v>
      </c>
      <c r="Z126">
        <v>148</v>
      </c>
      <c r="AA126">
        <v>15073</v>
      </c>
      <c r="AB126">
        <v>0.2</v>
      </c>
      <c r="AC126">
        <v>24.7</v>
      </c>
      <c r="AD126">
        <v>0.2</v>
      </c>
      <c r="AE126">
        <v>22.1</v>
      </c>
      <c r="AF126">
        <v>2</v>
      </c>
      <c r="AG126">
        <v>1.8</v>
      </c>
      <c r="AH126">
        <v>0.45</v>
      </c>
      <c r="AI126" t="s">
        <v>318</v>
      </c>
      <c r="AJ126" s="1">
        <f t="shared" si="2"/>
        <v>9.8188814436409467E-3</v>
      </c>
      <c r="AK126" s="284">
        <f t="shared" si="3"/>
        <v>2.8991378028648609</v>
      </c>
    </row>
    <row r="127" spans="1:37" x14ac:dyDescent="0.2">
      <c r="A127">
        <v>2021</v>
      </c>
      <c r="B127">
        <v>241</v>
      </c>
      <c r="C127">
        <v>165</v>
      </c>
      <c r="D127" t="s">
        <v>265</v>
      </c>
      <c r="E127" t="s">
        <v>266</v>
      </c>
      <c r="F127">
        <v>706</v>
      </c>
      <c r="G127">
        <v>656.58</v>
      </c>
      <c r="H127">
        <v>755.42</v>
      </c>
      <c r="I127">
        <v>924.1</v>
      </c>
      <c r="J127">
        <v>700.5</v>
      </c>
      <c r="K127">
        <v>923.1</v>
      </c>
      <c r="L127">
        <v>60</v>
      </c>
      <c r="M127">
        <v>120</v>
      </c>
      <c r="N127" s="246">
        <v>53</v>
      </c>
      <c r="O127" s="246">
        <v>137</v>
      </c>
      <c r="P127">
        <v>40</v>
      </c>
      <c r="Q127">
        <v>20</v>
      </c>
      <c r="R127">
        <v>49</v>
      </c>
      <c r="S127">
        <v>3</v>
      </c>
      <c r="T127">
        <v>1</v>
      </c>
      <c r="Y127">
        <v>1.4999999999999999E-2</v>
      </c>
      <c r="Z127">
        <v>108</v>
      </c>
      <c r="AA127">
        <v>7378</v>
      </c>
      <c r="AB127">
        <v>0.1</v>
      </c>
      <c r="AC127">
        <v>10.5</v>
      </c>
      <c r="AD127">
        <v>0.1</v>
      </c>
      <c r="AE127">
        <v>9.9</v>
      </c>
      <c r="AF127">
        <v>5</v>
      </c>
      <c r="AG127">
        <v>2</v>
      </c>
      <c r="AH127">
        <v>0.4</v>
      </c>
      <c r="AI127" t="s">
        <v>318</v>
      </c>
      <c r="AJ127" s="1">
        <f t="shared" si="2"/>
        <v>1.4638113309840065E-2</v>
      </c>
      <c r="AK127" s="284">
        <f t="shared" si="3"/>
        <v>3.8890872965260113</v>
      </c>
    </row>
    <row r="128" spans="1:37" x14ac:dyDescent="0.2">
      <c r="A128">
        <v>2021</v>
      </c>
      <c r="B128">
        <v>405</v>
      </c>
      <c r="C128">
        <v>620</v>
      </c>
      <c r="D128" t="s">
        <v>632</v>
      </c>
      <c r="E128" t="s">
        <v>633</v>
      </c>
      <c r="F128">
        <v>233</v>
      </c>
      <c r="G128">
        <v>214.01050000000001</v>
      </c>
      <c r="H128">
        <v>251.98949999999999</v>
      </c>
      <c r="I128">
        <v>275.7</v>
      </c>
      <c r="J128">
        <v>238.4</v>
      </c>
      <c r="K128">
        <v>274.7</v>
      </c>
      <c r="L128">
        <v>18</v>
      </c>
      <c r="M128">
        <v>200</v>
      </c>
      <c r="N128" s="246">
        <v>25</v>
      </c>
      <c r="O128" s="246">
        <v>149</v>
      </c>
      <c r="P128">
        <v>86</v>
      </c>
      <c r="Q128">
        <v>49</v>
      </c>
      <c r="R128">
        <v>71</v>
      </c>
      <c r="S128">
        <v>4</v>
      </c>
      <c r="T128">
        <v>4</v>
      </c>
      <c r="Y128">
        <v>1.4999999999999999E-2</v>
      </c>
      <c r="Z128">
        <v>214</v>
      </c>
      <c r="AA128">
        <v>8574</v>
      </c>
      <c r="AB128">
        <v>1</v>
      </c>
      <c r="AC128">
        <v>36.9</v>
      </c>
      <c r="AD128">
        <v>0.9</v>
      </c>
      <c r="AE128">
        <v>33.6</v>
      </c>
      <c r="AF128">
        <v>7</v>
      </c>
      <c r="AG128">
        <v>8.6999999999999993</v>
      </c>
      <c r="AH128">
        <v>0.84</v>
      </c>
      <c r="AI128" t="s">
        <v>312</v>
      </c>
      <c r="AJ128" s="1">
        <f t="shared" si="2"/>
        <v>2.495917891299277E-2</v>
      </c>
      <c r="AK128" s="284">
        <f t="shared" si="3"/>
        <v>3.8183766184073606</v>
      </c>
    </row>
    <row r="129" spans="1:37" x14ac:dyDescent="0.2">
      <c r="A129">
        <v>2021</v>
      </c>
      <c r="B129">
        <v>433</v>
      </c>
      <c r="C129">
        <v>453</v>
      </c>
      <c r="D129" t="s">
        <v>585</v>
      </c>
      <c r="E129" t="s">
        <v>586</v>
      </c>
      <c r="F129">
        <v>270</v>
      </c>
      <c r="G129">
        <v>251.1</v>
      </c>
      <c r="H129">
        <v>288.89999999999998</v>
      </c>
      <c r="I129">
        <v>291</v>
      </c>
      <c r="J129">
        <v>244</v>
      </c>
      <c r="K129">
        <v>290</v>
      </c>
      <c r="L129">
        <v>96</v>
      </c>
      <c r="M129">
        <v>150</v>
      </c>
      <c r="N129" s="246">
        <v>86</v>
      </c>
      <c r="O129" s="246">
        <v>168</v>
      </c>
      <c r="Y129">
        <v>0.02</v>
      </c>
      <c r="AA129">
        <v>240</v>
      </c>
      <c r="AC129">
        <v>0.9</v>
      </c>
      <c r="AF129">
        <v>1</v>
      </c>
      <c r="AI129" t="s">
        <v>312</v>
      </c>
      <c r="AJ129" s="1">
        <f t="shared" si="2"/>
        <v>0</v>
      </c>
      <c r="AK129" s="284">
        <f t="shared" si="3"/>
        <v>18.384776310850235</v>
      </c>
    </row>
    <row r="130" spans="1:37" x14ac:dyDescent="0.2">
      <c r="A130">
        <v>2021</v>
      </c>
      <c r="B130">
        <v>384</v>
      </c>
      <c r="C130">
        <v>556</v>
      </c>
      <c r="D130" t="s">
        <v>123</v>
      </c>
      <c r="E130" t="s">
        <v>124</v>
      </c>
      <c r="F130">
        <v>1066</v>
      </c>
      <c r="G130">
        <v>1003.106</v>
      </c>
      <c r="H130">
        <v>1141.6859999999999</v>
      </c>
      <c r="I130">
        <v>1356.5</v>
      </c>
      <c r="J130">
        <v>1093.9000000000001</v>
      </c>
      <c r="K130">
        <v>1355.5</v>
      </c>
      <c r="L130">
        <v>20</v>
      </c>
      <c r="M130">
        <v>180</v>
      </c>
      <c r="N130" s="246">
        <v>22</v>
      </c>
      <c r="O130" s="246">
        <v>165</v>
      </c>
      <c r="P130">
        <v>280</v>
      </c>
      <c r="Q130">
        <v>274</v>
      </c>
      <c r="R130">
        <v>342</v>
      </c>
      <c r="S130">
        <v>27</v>
      </c>
      <c r="T130">
        <v>75</v>
      </c>
      <c r="W130">
        <v>5</v>
      </c>
      <c r="Y130">
        <v>1.4999999999999999E-2</v>
      </c>
      <c r="Z130">
        <v>967</v>
      </c>
      <c r="AA130">
        <v>39205</v>
      </c>
      <c r="AB130">
        <v>1</v>
      </c>
      <c r="AC130">
        <v>36.799999999999997</v>
      </c>
      <c r="AD130">
        <v>3.5</v>
      </c>
      <c r="AE130">
        <v>140.69999999999999</v>
      </c>
      <c r="AF130">
        <v>10</v>
      </c>
      <c r="AG130">
        <v>43.2</v>
      </c>
      <c r="AH130">
        <v>0.2</v>
      </c>
      <c r="AI130" t="s">
        <v>306</v>
      </c>
      <c r="AJ130" s="1">
        <f t="shared" si="2"/>
        <v>2.4665221272796838E-2</v>
      </c>
      <c r="AK130" s="284">
        <f t="shared" si="3"/>
        <v>19.72827919510474</v>
      </c>
    </row>
    <row r="131" spans="1:37" x14ac:dyDescent="0.2">
      <c r="A131">
        <v>2021</v>
      </c>
      <c r="B131">
        <v>4</v>
      </c>
      <c r="C131">
        <v>11</v>
      </c>
      <c r="D131" t="s">
        <v>195</v>
      </c>
      <c r="E131" t="s">
        <v>196</v>
      </c>
      <c r="F131">
        <v>212</v>
      </c>
      <c r="G131">
        <v>197.16</v>
      </c>
      <c r="H131">
        <v>226.84</v>
      </c>
      <c r="I131">
        <v>254.5</v>
      </c>
      <c r="J131">
        <v>218</v>
      </c>
      <c r="K131">
        <v>253.5</v>
      </c>
      <c r="L131">
        <v>37</v>
      </c>
      <c r="M131">
        <v>195</v>
      </c>
      <c r="N131" s="246">
        <v>51</v>
      </c>
      <c r="O131" s="246">
        <v>143</v>
      </c>
      <c r="P131">
        <v>395</v>
      </c>
      <c r="Q131">
        <v>214</v>
      </c>
      <c r="R131">
        <v>308</v>
      </c>
      <c r="S131">
        <v>9</v>
      </c>
      <c r="T131">
        <v>15</v>
      </c>
      <c r="W131">
        <v>3</v>
      </c>
      <c r="Y131">
        <v>0.02</v>
      </c>
      <c r="Z131">
        <v>944</v>
      </c>
      <c r="AA131">
        <v>38290</v>
      </c>
      <c r="AB131">
        <v>4.4000000000000004</v>
      </c>
      <c r="AC131">
        <v>180.6</v>
      </c>
      <c r="AD131">
        <v>4.3</v>
      </c>
      <c r="AE131">
        <v>168.5</v>
      </c>
      <c r="AF131">
        <v>6</v>
      </c>
      <c r="AG131">
        <v>18.399999999999999</v>
      </c>
      <c r="AH131">
        <v>0.81</v>
      </c>
      <c r="AI131" t="s">
        <v>312</v>
      </c>
      <c r="AJ131" s="1">
        <f t="shared" ref="AJ131:AJ194" si="4">IFERROR(Z131/AA131,"")</f>
        <v>2.4653956646644031E-2</v>
      </c>
      <c r="AK131" s="284">
        <f t="shared" ref="AK131:AK194" si="5">STDEV(F131,J131)</f>
        <v>4.2426406871192848</v>
      </c>
    </row>
    <row r="132" spans="1:37" x14ac:dyDescent="0.2">
      <c r="A132">
        <v>2021</v>
      </c>
      <c r="B132">
        <v>414</v>
      </c>
      <c r="C132">
        <v>649</v>
      </c>
      <c r="D132" t="s">
        <v>535</v>
      </c>
      <c r="E132" t="s">
        <v>536</v>
      </c>
      <c r="F132">
        <v>143</v>
      </c>
      <c r="G132">
        <v>132.99</v>
      </c>
      <c r="H132">
        <v>153.01</v>
      </c>
      <c r="I132">
        <v>244.9</v>
      </c>
      <c r="J132">
        <v>161.6</v>
      </c>
      <c r="K132">
        <v>243.9</v>
      </c>
      <c r="L132">
        <v>138</v>
      </c>
      <c r="M132">
        <v>157</v>
      </c>
      <c r="N132" s="246">
        <v>167</v>
      </c>
      <c r="O132" s="246">
        <v>130</v>
      </c>
      <c r="P132">
        <v>2</v>
      </c>
      <c r="Q132">
        <v>5</v>
      </c>
      <c r="R132">
        <v>8</v>
      </c>
      <c r="T132">
        <v>3</v>
      </c>
      <c r="W132">
        <v>2</v>
      </c>
      <c r="Y132">
        <v>1.4999999999999999E-2</v>
      </c>
      <c r="Z132">
        <v>18</v>
      </c>
      <c r="AA132">
        <v>5758</v>
      </c>
      <c r="AB132">
        <v>0.1</v>
      </c>
      <c r="AC132">
        <v>40.299999999999997</v>
      </c>
      <c r="AD132">
        <v>0.1</v>
      </c>
      <c r="AE132">
        <v>38.799999999999997</v>
      </c>
      <c r="AF132">
        <v>2</v>
      </c>
      <c r="AG132">
        <v>0.1</v>
      </c>
      <c r="AH132">
        <v>0.59</v>
      </c>
      <c r="AI132" t="s">
        <v>338</v>
      </c>
      <c r="AJ132" s="1">
        <f t="shared" si="4"/>
        <v>3.126085446335533E-3</v>
      </c>
      <c r="AK132" s="284">
        <f t="shared" si="5"/>
        <v>13.152186130069781</v>
      </c>
    </row>
    <row r="133" spans="1:37" x14ac:dyDescent="0.2">
      <c r="A133">
        <v>2021</v>
      </c>
      <c r="B133">
        <v>415</v>
      </c>
      <c r="C133">
        <v>656</v>
      </c>
      <c r="D133" t="s">
        <v>176</v>
      </c>
      <c r="E133" t="s">
        <v>177</v>
      </c>
      <c r="F133">
        <v>148</v>
      </c>
      <c r="G133">
        <v>137.63999999999999</v>
      </c>
      <c r="H133">
        <v>158.36000000000001</v>
      </c>
      <c r="I133">
        <v>162.5</v>
      </c>
      <c r="J133">
        <v>145.30000000000001</v>
      </c>
      <c r="K133">
        <v>161.5</v>
      </c>
      <c r="L133">
        <v>60</v>
      </c>
      <c r="M133">
        <v>180</v>
      </c>
      <c r="N133" s="246">
        <v>68</v>
      </c>
      <c r="O133" s="246">
        <v>163</v>
      </c>
      <c r="P133">
        <v>182</v>
      </c>
      <c r="Q133">
        <v>91</v>
      </c>
      <c r="R133">
        <v>135</v>
      </c>
      <c r="S133">
        <v>12</v>
      </c>
      <c r="T133">
        <v>10</v>
      </c>
      <c r="W133">
        <v>6</v>
      </c>
      <c r="Y133">
        <v>0.02</v>
      </c>
      <c r="Z133">
        <v>436</v>
      </c>
      <c r="AA133">
        <v>22456</v>
      </c>
      <c r="AB133">
        <v>3</v>
      </c>
      <c r="AC133">
        <v>151.80000000000001</v>
      </c>
      <c r="AD133">
        <v>2.7</v>
      </c>
      <c r="AE133">
        <v>138.4</v>
      </c>
      <c r="AF133">
        <v>9</v>
      </c>
      <c r="AG133">
        <v>6.4</v>
      </c>
      <c r="AH133">
        <v>0.54</v>
      </c>
      <c r="AI133" t="s">
        <v>312</v>
      </c>
      <c r="AJ133" s="1">
        <f t="shared" si="4"/>
        <v>1.9415746348414677E-2</v>
      </c>
      <c r="AK133" s="284">
        <f t="shared" si="5"/>
        <v>1.9091883092036703</v>
      </c>
    </row>
    <row r="134" spans="1:37" x14ac:dyDescent="0.2">
      <c r="A134">
        <v>2021</v>
      </c>
      <c r="B134">
        <v>407</v>
      </c>
      <c r="C134">
        <v>629</v>
      </c>
      <c r="D134" t="s">
        <v>238</v>
      </c>
      <c r="E134" t="s">
        <v>239</v>
      </c>
      <c r="F134">
        <v>221</v>
      </c>
      <c r="G134">
        <v>203.983</v>
      </c>
      <c r="H134">
        <v>238.017</v>
      </c>
      <c r="I134">
        <v>274.89999999999998</v>
      </c>
      <c r="J134">
        <v>226.3</v>
      </c>
      <c r="K134">
        <v>273.89999999999998</v>
      </c>
      <c r="L134">
        <v>18</v>
      </c>
      <c r="M134">
        <v>200</v>
      </c>
      <c r="N134" s="246">
        <v>24</v>
      </c>
      <c r="O134" s="246">
        <v>155</v>
      </c>
      <c r="P134">
        <v>143</v>
      </c>
      <c r="Q134">
        <v>85</v>
      </c>
      <c r="R134">
        <v>100</v>
      </c>
      <c r="T134">
        <v>13</v>
      </c>
      <c r="W134">
        <v>2</v>
      </c>
      <c r="Y134">
        <v>1.4999999999999999E-2</v>
      </c>
      <c r="Z134">
        <v>343</v>
      </c>
      <c r="AA134">
        <v>14718</v>
      </c>
      <c r="AB134">
        <v>1.5</v>
      </c>
      <c r="AC134">
        <v>66.599999999999994</v>
      </c>
      <c r="AD134">
        <v>1.5</v>
      </c>
      <c r="AE134">
        <v>64.099999999999994</v>
      </c>
      <c r="AF134">
        <v>10</v>
      </c>
      <c r="AG134">
        <v>14.5</v>
      </c>
      <c r="AH134">
        <v>0.89</v>
      </c>
      <c r="AI134" t="s">
        <v>312</v>
      </c>
      <c r="AJ134" s="1">
        <f t="shared" si="4"/>
        <v>2.3304796847397745E-2</v>
      </c>
      <c r="AK134" s="284">
        <f t="shared" si="5"/>
        <v>3.74766594028871</v>
      </c>
    </row>
    <row r="135" spans="1:37" x14ac:dyDescent="0.2">
      <c r="A135">
        <v>2021</v>
      </c>
      <c r="B135">
        <v>29</v>
      </c>
      <c r="C135">
        <v>81</v>
      </c>
      <c r="D135" t="s">
        <v>250</v>
      </c>
      <c r="E135" t="s">
        <v>251</v>
      </c>
      <c r="F135">
        <v>388</v>
      </c>
      <c r="G135">
        <v>360.84</v>
      </c>
      <c r="H135">
        <v>415.16</v>
      </c>
      <c r="I135">
        <v>491.3</v>
      </c>
      <c r="J135">
        <v>392.8</v>
      </c>
      <c r="K135">
        <v>490.3</v>
      </c>
      <c r="L135">
        <v>60</v>
      </c>
      <c r="M135">
        <v>120</v>
      </c>
      <c r="N135" s="246">
        <v>62</v>
      </c>
      <c r="O135" s="246">
        <v>118</v>
      </c>
      <c r="P135">
        <v>292</v>
      </c>
      <c r="Q135">
        <v>200</v>
      </c>
      <c r="R135">
        <v>287</v>
      </c>
      <c r="S135">
        <v>22</v>
      </c>
      <c r="T135">
        <v>22</v>
      </c>
      <c r="W135">
        <v>2</v>
      </c>
      <c r="Y135">
        <v>1.4999999999999999E-2</v>
      </c>
      <c r="Z135">
        <v>825</v>
      </c>
      <c r="AA135">
        <v>47175</v>
      </c>
      <c r="AB135">
        <v>2.1</v>
      </c>
      <c r="AC135">
        <v>121.5</v>
      </c>
      <c r="AD135">
        <v>2</v>
      </c>
      <c r="AE135">
        <v>120.3</v>
      </c>
      <c r="AF135">
        <v>9</v>
      </c>
      <c r="AG135">
        <v>13.3</v>
      </c>
      <c r="AH135">
        <v>0.62</v>
      </c>
      <c r="AI135" t="s">
        <v>312</v>
      </c>
      <c r="AJ135" s="1">
        <f t="shared" si="4"/>
        <v>1.7488076311605722E-2</v>
      </c>
      <c r="AK135" s="284">
        <f t="shared" si="5"/>
        <v>3.3941125496954361</v>
      </c>
    </row>
    <row r="136" spans="1:37" x14ac:dyDescent="0.2">
      <c r="A136">
        <v>2021</v>
      </c>
      <c r="B136">
        <v>429</v>
      </c>
      <c r="C136">
        <v>701</v>
      </c>
      <c r="D136" t="s">
        <v>653</v>
      </c>
      <c r="E136" t="s">
        <v>654</v>
      </c>
      <c r="F136">
        <v>202</v>
      </c>
      <c r="G136">
        <v>189.88</v>
      </c>
      <c r="H136">
        <v>214.12</v>
      </c>
      <c r="I136">
        <v>249.3</v>
      </c>
      <c r="J136">
        <v>203.8</v>
      </c>
      <c r="K136">
        <v>248.3</v>
      </c>
      <c r="L136">
        <v>18</v>
      </c>
      <c r="M136">
        <v>200</v>
      </c>
      <c r="N136" s="246">
        <v>21</v>
      </c>
      <c r="O136" s="246">
        <v>172</v>
      </c>
      <c r="P136">
        <v>10</v>
      </c>
      <c r="Q136">
        <v>6</v>
      </c>
      <c r="R136">
        <v>10</v>
      </c>
      <c r="Y136">
        <v>1.4999999999999999E-2</v>
      </c>
      <c r="Z136">
        <v>26</v>
      </c>
      <c r="AA136">
        <v>626</v>
      </c>
      <c r="AB136">
        <v>0.1</v>
      </c>
      <c r="AC136">
        <v>3.1</v>
      </c>
      <c r="AD136">
        <v>0.1</v>
      </c>
      <c r="AE136">
        <v>0.1</v>
      </c>
      <c r="AF136">
        <v>2</v>
      </c>
      <c r="AG136">
        <v>1.2</v>
      </c>
      <c r="AH136">
        <v>0.02</v>
      </c>
      <c r="AI136" t="s">
        <v>730</v>
      </c>
      <c r="AJ136" s="1">
        <f t="shared" si="4"/>
        <v>4.1533546325878593E-2</v>
      </c>
      <c r="AK136" s="284">
        <f t="shared" si="5"/>
        <v>1.2727922061357937</v>
      </c>
    </row>
    <row r="137" spans="1:37" x14ac:dyDescent="0.2">
      <c r="A137">
        <v>2021</v>
      </c>
      <c r="B137">
        <v>414</v>
      </c>
      <c r="C137">
        <v>650</v>
      </c>
      <c r="D137" t="s">
        <v>537</v>
      </c>
      <c r="E137" t="s">
        <v>538</v>
      </c>
      <c r="F137">
        <v>131</v>
      </c>
      <c r="G137">
        <v>121.83</v>
      </c>
      <c r="H137">
        <v>140.16999999999999</v>
      </c>
      <c r="I137">
        <v>213.4</v>
      </c>
      <c r="J137">
        <v>150.80000000000001</v>
      </c>
      <c r="K137">
        <v>212.4</v>
      </c>
      <c r="L137">
        <v>138</v>
      </c>
      <c r="M137">
        <v>157</v>
      </c>
      <c r="N137" s="246">
        <v>167</v>
      </c>
      <c r="O137" s="246">
        <v>130</v>
      </c>
      <c r="P137">
        <v>1</v>
      </c>
      <c r="Q137">
        <v>2</v>
      </c>
      <c r="R137">
        <v>9</v>
      </c>
      <c r="T137">
        <v>4</v>
      </c>
      <c r="W137">
        <v>3</v>
      </c>
      <c r="Y137">
        <v>1.4999999999999999E-2</v>
      </c>
      <c r="Z137">
        <v>17</v>
      </c>
      <c r="AA137">
        <v>5757</v>
      </c>
      <c r="AB137">
        <v>0.1</v>
      </c>
      <c r="AC137">
        <v>44</v>
      </c>
      <c r="AD137">
        <v>0.1</v>
      </c>
      <c r="AE137">
        <v>40.299999999999997</v>
      </c>
      <c r="AF137">
        <v>2</v>
      </c>
      <c r="AG137">
        <v>0.1</v>
      </c>
      <c r="AH137">
        <v>0.59</v>
      </c>
      <c r="AI137" t="s">
        <v>338</v>
      </c>
      <c r="AJ137" s="1">
        <f t="shared" si="4"/>
        <v>2.9529268716345317E-3</v>
      </c>
      <c r="AK137" s="284">
        <f t="shared" si="5"/>
        <v>14.000714267493649</v>
      </c>
    </row>
    <row r="138" spans="1:37" x14ac:dyDescent="0.2">
      <c r="A138">
        <v>2021</v>
      </c>
      <c r="B138">
        <v>153</v>
      </c>
      <c r="C138">
        <v>422</v>
      </c>
      <c r="D138" t="s">
        <v>699</v>
      </c>
      <c r="E138" t="s">
        <v>792</v>
      </c>
      <c r="F138">
        <v>910</v>
      </c>
      <c r="G138">
        <v>846.3</v>
      </c>
      <c r="H138">
        <v>973.7</v>
      </c>
      <c r="J138">
        <v>926.6</v>
      </c>
      <c r="L138">
        <v>40</v>
      </c>
      <c r="M138">
        <v>180</v>
      </c>
      <c r="N138" s="246">
        <v>44</v>
      </c>
      <c r="O138" s="246">
        <v>164</v>
      </c>
      <c r="P138">
        <v>13</v>
      </c>
      <c r="Q138">
        <v>5</v>
      </c>
      <c r="R138">
        <v>12</v>
      </c>
      <c r="Y138">
        <v>1.4999999999999999E-2</v>
      </c>
      <c r="Z138">
        <v>30</v>
      </c>
      <c r="AA138">
        <v>6690</v>
      </c>
      <c r="AB138">
        <v>0</v>
      </c>
      <c r="AC138">
        <v>7.4</v>
      </c>
      <c r="AD138">
        <v>0.1</v>
      </c>
      <c r="AE138">
        <v>21.6</v>
      </c>
      <c r="AF138">
        <v>1</v>
      </c>
      <c r="AG138">
        <v>0.7</v>
      </c>
      <c r="AH138">
        <v>0.63</v>
      </c>
      <c r="AI138" t="s">
        <v>384</v>
      </c>
      <c r="AJ138" s="1">
        <f t="shared" si="4"/>
        <v>4.4843049327354259E-3</v>
      </c>
      <c r="AK138" s="284">
        <f t="shared" si="5"/>
        <v>11.737972567696705</v>
      </c>
    </row>
    <row r="139" spans="1:37" x14ac:dyDescent="0.2">
      <c r="A139">
        <v>2021</v>
      </c>
      <c r="B139">
        <v>57</v>
      </c>
      <c r="C139">
        <v>135</v>
      </c>
      <c r="D139" t="s">
        <v>721</v>
      </c>
      <c r="E139" t="s">
        <v>793</v>
      </c>
      <c r="F139">
        <v>10.625</v>
      </c>
      <c r="G139">
        <v>9.8812499999999996</v>
      </c>
      <c r="H139">
        <v>11.36875</v>
      </c>
      <c r="I139">
        <v>16.399999999999999</v>
      </c>
      <c r="J139">
        <v>11</v>
      </c>
      <c r="K139">
        <v>15.4</v>
      </c>
      <c r="L139">
        <v>345</v>
      </c>
      <c r="M139">
        <v>125</v>
      </c>
      <c r="N139" s="246">
        <v>492</v>
      </c>
      <c r="O139" s="246">
        <v>97</v>
      </c>
      <c r="P139">
        <v>28</v>
      </c>
      <c r="Q139">
        <v>29</v>
      </c>
      <c r="R139">
        <v>45</v>
      </c>
      <c r="T139">
        <v>16</v>
      </c>
      <c r="Y139">
        <v>0.02</v>
      </c>
      <c r="Z139">
        <v>118</v>
      </c>
      <c r="AA139">
        <v>23350</v>
      </c>
      <c r="AB139">
        <v>11.1</v>
      </c>
      <c r="AC139">
        <v>2197.6</v>
      </c>
      <c r="AD139">
        <v>4.4000000000000004</v>
      </c>
      <c r="AE139">
        <v>1019.2</v>
      </c>
      <c r="AF139">
        <v>2</v>
      </c>
      <c r="AG139">
        <v>0.2</v>
      </c>
      <c r="AH139">
        <v>0.75</v>
      </c>
      <c r="AI139" t="s">
        <v>747</v>
      </c>
      <c r="AJ139" s="1">
        <f t="shared" si="4"/>
        <v>5.0535331905781581E-3</v>
      </c>
      <c r="AK139" s="284">
        <f t="shared" si="5"/>
        <v>0.2651650429449553</v>
      </c>
    </row>
    <row r="140" spans="1:37" x14ac:dyDescent="0.2">
      <c r="A140">
        <v>2021</v>
      </c>
      <c r="B140">
        <v>5</v>
      </c>
      <c r="C140">
        <v>14</v>
      </c>
      <c r="D140" t="s">
        <v>569</v>
      </c>
      <c r="E140" t="s">
        <v>570</v>
      </c>
      <c r="F140">
        <v>27</v>
      </c>
      <c r="G140">
        <v>25.11</v>
      </c>
      <c r="H140">
        <v>28.89</v>
      </c>
      <c r="I140">
        <v>33.5</v>
      </c>
      <c r="J140">
        <v>30.7</v>
      </c>
      <c r="K140">
        <v>32.5</v>
      </c>
      <c r="L140">
        <v>59</v>
      </c>
      <c r="M140">
        <v>122</v>
      </c>
      <c r="N140" s="246">
        <v>59</v>
      </c>
      <c r="O140" s="246">
        <v>123</v>
      </c>
      <c r="P140">
        <v>8</v>
      </c>
      <c r="Q140">
        <v>10</v>
      </c>
      <c r="R140">
        <v>10</v>
      </c>
      <c r="Y140">
        <v>0.02</v>
      </c>
      <c r="Z140">
        <v>28</v>
      </c>
      <c r="AA140">
        <v>1028</v>
      </c>
      <c r="AB140">
        <v>1</v>
      </c>
      <c r="AC140">
        <v>38.1</v>
      </c>
      <c r="AD140">
        <v>0.9</v>
      </c>
      <c r="AE140">
        <v>34.6</v>
      </c>
      <c r="AF140">
        <v>1</v>
      </c>
      <c r="AG140">
        <v>0.5</v>
      </c>
      <c r="AH140">
        <v>0.4</v>
      </c>
      <c r="AI140" t="s">
        <v>731</v>
      </c>
      <c r="AJ140" s="1">
        <f t="shared" si="4"/>
        <v>2.7237354085603113E-2</v>
      </c>
      <c r="AK140" s="284">
        <f t="shared" si="5"/>
        <v>2.6162950903902251</v>
      </c>
    </row>
    <row r="141" spans="1:37" x14ac:dyDescent="0.2">
      <c r="A141">
        <v>2021</v>
      </c>
      <c r="B141">
        <v>417</v>
      </c>
      <c r="C141">
        <v>661</v>
      </c>
      <c r="D141" t="s">
        <v>204</v>
      </c>
      <c r="E141" t="s">
        <v>205</v>
      </c>
      <c r="F141">
        <v>138</v>
      </c>
      <c r="G141">
        <v>129.858</v>
      </c>
      <c r="H141">
        <v>147.798</v>
      </c>
      <c r="I141">
        <v>170.3</v>
      </c>
      <c r="J141">
        <v>142.1</v>
      </c>
      <c r="K141">
        <v>169.3</v>
      </c>
      <c r="L141">
        <v>20</v>
      </c>
      <c r="M141">
        <v>180</v>
      </c>
      <c r="N141" s="246">
        <v>22</v>
      </c>
      <c r="O141" s="246">
        <v>165</v>
      </c>
      <c r="P141">
        <v>108</v>
      </c>
      <c r="Q141">
        <v>95</v>
      </c>
      <c r="R141">
        <v>108</v>
      </c>
      <c r="S141">
        <v>5</v>
      </c>
      <c r="T141">
        <v>11</v>
      </c>
      <c r="W141">
        <v>0</v>
      </c>
      <c r="Y141">
        <v>1.4999999999999999E-2</v>
      </c>
      <c r="Z141">
        <v>328</v>
      </c>
      <c r="AA141">
        <v>14521</v>
      </c>
      <c r="AB141">
        <v>2.4</v>
      </c>
      <c r="AC141">
        <v>105.1</v>
      </c>
      <c r="AD141">
        <v>2.2000000000000002</v>
      </c>
      <c r="AE141">
        <v>93.2</v>
      </c>
      <c r="AF141">
        <v>9</v>
      </c>
      <c r="AG141">
        <v>14.8</v>
      </c>
      <c r="AH141">
        <v>0.65</v>
      </c>
      <c r="AI141" t="s">
        <v>306</v>
      </c>
      <c r="AJ141" s="1">
        <f t="shared" si="4"/>
        <v>2.2587976034708353E-2</v>
      </c>
      <c r="AK141" s="284">
        <f t="shared" si="5"/>
        <v>2.8991378028648409</v>
      </c>
    </row>
    <row r="142" spans="1:37" x14ac:dyDescent="0.2">
      <c r="A142">
        <v>2021</v>
      </c>
      <c r="B142">
        <v>301</v>
      </c>
      <c r="C142">
        <v>225</v>
      </c>
      <c r="D142" t="s">
        <v>229</v>
      </c>
      <c r="E142" t="s">
        <v>230</v>
      </c>
      <c r="F142">
        <v>372</v>
      </c>
      <c r="G142">
        <v>345.96</v>
      </c>
      <c r="H142">
        <v>398.04</v>
      </c>
      <c r="I142">
        <v>462</v>
      </c>
      <c r="J142">
        <v>387.4</v>
      </c>
      <c r="K142">
        <v>461</v>
      </c>
      <c r="L142">
        <v>169</v>
      </c>
      <c r="M142">
        <v>128</v>
      </c>
      <c r="N142" s="246">
        <v>145</v>
      </c>
      <c r="O142" s="246">
        <v>150</v>
      </c>
      <c r="P142">
        <v>76</v>
      </c>
      <c r="Q142">
        <v>32</v>
      </c>
      <c r="R142">
        <v>62</v>
      </c>
      <c r="W142">
        <v>8</v>
      </c>
      <c r="Y142">
        <v>1.4999999999999999E-2</v>
      </c>
      <c r="Z142">
        <v>178</v>
      </c>
      <c r="AA142">
        <v>18817</v>
      </c>
      <c r="AB142">
        <v>0.5</v>
      </c>
      <c r="AC142">
        <v>50.6</v>
      </c>
      <c r="AD142">
        <v>0.5</v>
      </c>
      <c r="AE142">
        <v>41.6</v>
      </c>
      <c r="AF142">
        <v>7</v>
      </c>
      <c r="AG142">
        <v>1.2</v>
      </c>
      <c r="AH142">
        <v>0.57999999999999996</v>
      </c>
      <c r="AI142" t="s">
        <v>318</v>
      </c>
      <c r="AJ142" s="1">
        <f t="shared" si="4"/>
        <v>9.4595312749109848E-3</v>
      </c>
      <c r="AK142" s="284">
        <f t="shared" si="5"/>
        <v>10.889444430272816</v>
      </c>
    </row>
    <row r="143" spans="1:37" x14ac:dyDescent="0.2">
      <c r="A143">
        <v>2021</v>
      </c>
      <c r="B143">
        <v>372</v>
      </c>
      <c r="C143">
        <v>646</v>
      </c>
      <c r="D143" t="s">
        <v>195</v>
      </c>
      <c r="E143" t="s">
        <v>196</v>
      </c>
      <c r="F143">
        <v>212</v>
      </c>
      <c r="G143">
        <v>197.16</v>
      </c>
      <c r="H143">
        <v>226.84</v>
      </c>
      <c r="I143">
        <v>257.60000000000002</v>
      </c>
      <c r="J143">
        <v>216.6</v>
      </c>
      <c r="K143">
        <v>256.60000000000002</v>
      </c>
      <c r="L143">
        <v>37</v>
      </c>
      <c r="M143">
        <v>195</v>
      </c>
      <c r="N143" s="246">
        <v>53</v>
      </c>
      <c r="O143" s="246">
        <v>139</v>
      </c>
      <c r="P143">
        <v>137</v>
      </c>
      <c r="Q143">
        <v>107</v>
      </c>
      <c r="R143">
        <v>139</v>
      </c>
      <c r="S143">
        <v>3</v>
      </c>
      <c r="T143">
        <v>11</v>
      </c>
      <c r="W143">
        <v>3</v>
      </c>
      <c r="Y143">
        <v>0.02</v>
      </c>
      <c r="Z143">
        <v>400</v>
      </c>
      <c r="AA143">
        <v>21144</v>
      </c>
      <c r="AB143">
        <v>1.8</v>
      </c>
      <c r="AC143">
        <v>99.8</v>
      </c>
      <c r="AD143">
        <v>1.8</v>
      </c>
      <c r="AE143">
        <v>96.8</v>
      </c>
      <c r="AF143">
        <v>5</v>
      </c>
      <c r="AG143">
        <v>7.6</v>
      </c>
      <c r="AH143">
        <v>0.83</v>
      </c>
      <c r="AI143" t="s">
        <v>312</v>
      </c>
      <c r="AJ143" s="1">
        <f t="shared" si="4"/>
        <v>1.8917896329928113E-2</v>
      </c>
      <c r="AK143" s="284">
        <f t="shared" si="5"/>
        <v>3.2526911934581144</v>
      </c>
    </row>
    <row r="144" spans="1:37" x14ac:dyDescent="0.2">
      <c r="A144">
        <v>2021</v>
      </c>
      <c r="B144">
        <v>407</v>
      </c>
      <c r="C144">
        <v>627</v>
      </c>
      <c r="D144" t="s">
        <v>232</v>
      </c>
      <c r="E144" t="s">
        <v>233</v>
      </c>
      <c r="F144">
        <v>418.5</v>
      </c>
      <c r="G144">
        <v>384.97815000000003</v>
      </c>
      <c r="H144">
        <v>452.02184999999997</v>
      </c>
      <c r="I144">
        <v>514.1</v>
      </c>
      <c r="J144">
        <v>426.4</v>
      </c>
      <c r="K144">
        <v>513.1</v>
      </c>
      <c r="L144">
        <v>18</v>
      </c>
      <c r="M144">
        <v>200</v>
      </c>
      <c r="N144" s="246">
        <v>24</v>
      </c>
      <c r="O144" s="246">
        <v>155</v>
      </c>
      <c r="P144">
        <v>125</v>
      </c>
      <c r="Q144">
        <v>74</v>
      </c>
      <c r="R144">
        <v>121</v>
      </c>
      <c r="T144">
        <v>8</v>
      </c>
      <c r="W144">
        <v>2</v>
      </c>
      <c r="Y144">
        <v>1.4999999999999999E-2</v>
      </c>
      <c r="Z144">
        <v>330</v>
      </c>
      <c r="AA144">
        <v>14630</v>
      </c>
      <c r="AB144">
        <v>0.8</v>
      </c>
      <c r="AC144">
        <v>35</v>
      </c>
      <c r="AD144">
        <v>0.8</v>
      </c>
      <c r="AE144">
        <v>33.6</v>
      </c>
      <c r="AF144">
        <v>10</v>
      </c>
      <c r="AG144">
        <v>13.9</v>
      </c>
      <c r="AH144">
        <v>0.87</v>
      </c>
      <c r="AI144" t="s">
        <v>312</v>
      </c>
      <c r="AJ144" s="1">
        <f t="shared" si="4"/>
        <v>2.2556390977443608E-2</v>
      </c>
      <c r="AK144" s="284">
        <f t="shared" si="5"/>
        <v>5.5861435713737091</v>
      </c>
    </row>
    <row r="145" spans="1:37" x14ac:dyDescent="0.2">
      <c r="A145">
        <v>2021</v>
      </c>
      <c r="B145">
        <v>387</v>
      </c>
      <c r="C145">
        <v>560</v>
      </c>
      <c r="D145" t="s">
        <v>620</v>
      </c>
      <c r="E145" t="s">
        <v>621</v>
      </c>
      <c r="F145">
        <v>459</v>
      </c>
      <c r="G145">
        <v>426.87</v>
      </c>
      <c r="H145">
        <v>491.13</v>
      </c>
      <c r="J145">
        <v>462.6</v>
      </c>
      <c r="L145">
        <v>30</v>
      </c>
      <c r="M145">
        <v>240</v>
      </c>
      <c r="N145" s="246">
        <v>33</v>
      </c>
      <c r="O145" s="246">
        <v>220</v>
      </c>
      <c r="P145">
        <v>8</v>
      </c>
      <c r="Q145">
        <v>12</v>
      </c>
      <c r="R145">
        <v>7</v>
      </c>
      <c r="T145">
        <v>4</v>
      </c>
      <c r="Y145">
        <v>1.4999999999999999E-2</v>
      </c>
      <c r="Z145">
        <v>31</v>
      </c>
      <c r="AA145">
        <v>661</v>
      </c>
      <c r="AB145">
        <v>0.1</v>
      </c>
      <c r="AC145">
        <v>1.4</v>
      </c>
      <c r="AD145">
        <v>0.1</v>
      </c>
      <c r="AE145">
        <v>1.5</v>
      </c>
      <c r="AF145">
        <v>1</v>
      </c>
      <c r="AG145">
        <v>0.9</v>
      </c>
      <c r="AH145">
        <v>0.5</v>
      </c>
      <c r="AI145" t="s">
        <v>372</v>
      </c>
      <c r="AJ145" s="1">
        <f t="shared" si="4"/>
        <v>4.6898638426626324E-2</v>
      </c>
      <c r="AK145" s="284">
        <f t="shared" si="5"/>
        <v>2.5455844122715874</v>
      </c>
    </row>
    <row r="146" spans="1:37" x14ac:dyDescent="0.2">
      <c r="A146">
        <v>2021</v>
      </c>
      <c r="B146">
        <v>428</v>
      </c>
      <c r="C146">
        <v>694</v>
      </c>
      <c r="D146" t="s">
        <v>647</v>
      </c>
      <c r="E146" t="s">
        <v>648</v>
      </c>
      <c r="F146">
        <v>454</v>
      </c>
      <c r="G146">
        <v>426.76</v>
      </c>
      <c r="H146">
        <v>481.24</v>
      </c>
      <c r="I146">
        <v>500.9</v>
      </c>
      <c r="J146">
        <v>432.5</v>
      </c>
      <c r="K146">
        <v>499.9</v>
      </c>
      <c r="L146">
        <v>18</v>
      </c>
      <c r="M146">
        <v>200</v>
      </c>
      <c r="N146" s="246">
        <v>25</v>
      </c>
      <c r="O146" s="246">
        <v>148</v>
      </c>
      <c r="P146">
        <v>9</v>
      </c>
      <c r="Q146">
        <v>9</v>
      </c>
      <c r="R146">
        <v>16</v>
      </c>
      <c r="Y146">
        <v>1.4999999999999999E-2</v>
      </c>
      <c r="Z146">
        <v>34</v>
      </c>
      <c r="AA146">
        <v>1459</v>
      </c>
      <c r="AB146">
        <v>0.1</v>
      </c>
      <c r="AC146">
        <v>3.2</v>
      </c>
      <c r="AD146">
        <v>0.1</v>
      </c>
      <c r="AE146">
        <v>0.6</v>
      </c>
      <c r="AF146">
        <v>3</v>
      </c>
      <c r="AG146">
        <v>1.4</v>
      </c>
      <c r="AH146">
        <v>0.12</v>
      </c>
      <c r="AI146" t="s">
        <v>730</v>
      </c>
      <c r="AJ146" s="1">
        <f t="shared" si="4"/>
        <v>2.3303632625085675E-2</v>
      </c>
      <c r="AK146" s="284">
        <f t="shared" si="5"/>
        <v>15.202795795510772</v>
      </c>
    </row>
    <row r="147" spans="1:37" x14ac:dyDescent="0.2">
      <c r="A147">
        <v>2021</v>
      </c>
      <c r="B147">
        <v>34</v>
      </c>
      <c r="C147">
        <v>103</v>
      </c>
      <c r="D147" t="s">
        <v>794</v>
      </c>
      <c r="E147" t="s">
        <v>795</v>
      </c>
      <c r="F147">
        <v>89</v>
      </c>
      <c r="G147">
        <v>82.77</v>
      </c>
      <c r="H147">
        <v>95.23</v>
      </c>
      <c r="I147">
        <v>110</v>
      </c>
      <c r="J147">
        <v>87.7</v>
      </c>
      <c r="K147">
        <v>109</v>
      </c>
      <c r="L147">
        <v>140</v>
      </c>
      <c r="M147">
        <v>103</v>
      </c>
      <c r="N147" s="246">
        <v>137</v>
      </c>
      <c r="O147" s="246">
        <v>106</v>
      </c>
      <c r="P147">
        <v>257</v>
      </c>
      <c r="Q147">
        <v>184</v>
      </c>
      <c r="R147">
        <v>254</v>
      </c>
      <c r="S147">
        <v>13</v>
      </c>
      <c r="T147">
        <v>16</v>
      </c>
      <c r="W147">
        <v>2</v>
      </c>
      <c r="Y147">
        <v>1.4999999999999999E-2</v>
      </c>
      <c r="Z147">
        <v>726</v>
      </c>
      <c r="AA147">
        <v>98538</v>
      </c>
      <c r="AB147">
        <v>8.1999999999999993</v>
      </c>
      <c r="AC147">
        <v>1107.0999999999999</v>
      </c>
      <c r="AD147">
        <v>8.3000000000000007</v>
      </c>
      <c r="AE147">
        <v>1116.0999999999999</v>
      </c>
      <c r="AF147">
        <v>9</v>
      </c>
      <c r="AG147">
        <v>5.3</v>
      </c>
      <c r="AH147">
        <v>0.63</v>
      </c>
      <c r="AI147" t="s">
        <v>312</v>
      </c>
      <c r="AJ147" s="1">
        <f t="shared" si="4"/>
        <v>7.367716008037508E-3</v>
      </c>
      <c r="AK147" s="284">
        <f t="shared" si="5"/>
        <v>0.91923881554250975</v>
      </c>
    </row>
    <row r="148" spans="1:37" x14ac:dyDescent="0.2">
      <c r="A148">
        <v>2021</v>
      </c>
      <c r="B148">
        <v>374</v>
      </c>
      <c r="C148">
        <v>435</v>
      </c>
      <c r="D148" t="s">
        <v>577</v>
      </c>
      <c r="E148" t="s">
        <v>578</v>
      </c>
      <c r="F148">
        <v>296</v>
      </c>
      <c r="G148">
        <v>275.27999999999997</v>
      </c>
      <c r="H148">
        <v>316.72000000000003</v>
      </c>
      <c r="I148">
        <v>320.8</v>
      </c>
      <c r="J148">
        <v>274.3</v>
      </c>
      <c r="K148">
        <v>319.8</v>
      </c>
      <c r="L148">
        <v>60</v>
      </c>
      <c r="M148">
        <v>180</v>
      </c>
      <c r="N148" s="246">
        <v>64</v>
      </c>
      <c r="O148" s="246">
        <v>170</v>
      </c>
      <c r="P148">
        <v>19</v>
      </c>
      <c r="Q148">
        <v>10</v>
      </c>
      <c r="R148">
        <v>18</v>
      </c>
      <c r="T148">
        <v>4</v>
      </c>
      <c r="W148">
        <v>4</v>
      </c>
      <c r="Y148">
        <v>0.02</v>
      </c>
      <c r="Z148">
        <v>55</v>
      </c>
      <c r="AA148">
        <v>3725</v>
      </c>
      <c r="AB148">
        <v>0.2</v>
      </c>
      <c r="AC148">
        <v>12.6</v>
      </c>
      <c r="AD148">
        <v>0.2</v>
      </c>
      <c r="AE148">
        <v>13.8</v>
      </c>
      <c r="AF148">
        <v>1</v>
      </c>
      <c r="AG148">
        <v>0.9</v>
      </c>
      <c r="AH148">
        <v>0.71</v>
      </c>
      <c r="AI148" t="s">
        <v>312</v>
      </c>
      <c r="AJ148" s="1">
        <f t="shared" si="4"/>
        <v>1.4765100671140939E-2</v>
      </c>
      <c r="AK148" s="284">
        <f t="shared" si="5"/>
        <v>15.344217151748074</v>
      </c>
    </row>
    <row r="149" spans="1:37" x14ac:dyDescent="0.2">
      <c r="A149">
        <v>2021</v>
      </c>
      <c r="B149">
        <v>143</v>
      </c>
      <c r="C149">
        <v>281</v>
      </c>
      <c r="D149" t="s">
        <v>144</v>
      </c>
      <c r="E149" t="s">
        <v>145</v>
      </c>
      <c r="F149">
        <v>315</v>
      </c>
      <c r="G149">
        <v>292.95</v>
      </c>
      <c r="H149">
        <v>337.05</v>
      </c>
      <c r="I149">
        <v>390.8</v>
      </c>
      <c r="J149">
        <v>302.60000000000002</v>
      </c>
      <c r="K149">
        <v>389.8</v>
      </c>
      <c r="L149">
        <v>120</v>
      </c>
      <c r="N149" s="246">
        <v>118</v>
      </c>
      <c r="O149" s="246">
        <v>123</v>
      </c>
      <c r="P149">
        <v>321</v>
      </c>
      <c r="Q149">
        <v>180</v>
      </c>
      <c r="R149">
        <v>309</v>
      </c>
      <c r="S149">
        <v>24</v>
      </c>
      <c r="T149">
        <v>24</v>
      </c>
      <c r="Y149">
        <v>1.4999999999999999E-2</v>
      </c>
      <c r="Z149">
        <v>825</v>
      </c>
      <c r="AA149">
        <v>114102</v>
      </c>
      <c r="AB149">
        <v>2.6</v>
      </c>
      <c r="AC149">
        <v>364.3</v>
      </c>
      <c r="AD149">
        <v>2.5</v>
      </c>
      <c r="AE149">
        <v>366.4</v>
      </c>
      <c r="AF149">
        <v>8</v>
      </c>
      <c r="AG149">
        <v>7</v>
      </c>
      <c r="AH149">
        <v>0.57999999999999996</v>
      </c>
      <c r="AJ149" s="1">
        <f t="shared" si="4"/>
        <v>7.2303728243150863E-3</v>
      </c>
      <c r="AK149" s="284">
        <f t="shared" si="5"/>
        <v>8.768124086713172</v>
      </c>
    </row>
    <row r="150" spans="1:37" x14ac:dyDescent="0.2">
      <c r="A150">
        <v>2021</v>
      </c>
      <c r="B150">
        <v>157</v>
      </c>
      <c r="C150">
        <v>430</v>
      </c>
      <c r="D150" t="s">
        <v>531</v>
      </c>
      <c r="E150" t="s">
        <v>532</v>
      </c>
      <c r="F150">
        <v>206</v>
      </c>
      <c r="G150">
        <v>191.58</v>
      </c>
      <c r="H150">
        <v>220.42</v>
      </c>
      <c r="J150">
        <v>223.4</v>
      </c>
      <c r="L150">
        <v>48</v>
      </c>
      <c r="M150">
        <v>150</v>
      </c>
      <c r="N150">
        <v>52</v>
      </c>
      <c r="O150">
        <v>139</v>
      </c>
      <c r="P150">
        <v>12</v>
      </c>
      <c r="Q150">
        <v>3</v>
      </c>
      <c r="R150">
        <v>3</v>
      </c>
      <c r="Y150">
        <v>1.4999999999999999E-2</v>
      </c>
      <c r="Z150">
        <v>18</v>
      </c>
      <c r="AA150">
        <v>378</v>
      </c>
      <c r="AB150">
        <v>0.1</v>
      </c>
      <c r="AC150">
        <v>1.8</v>
      </c>
      <c r="AD150">
        <v>0.1</v>
      </c>
      <c r="AE150">
        <v>1.7</v>
      </c>
      <c r="AF150">
        <v>1</v>
      </c>
      <c r="AG150">
        <v>0.3</v>
      </c>
      <c r="AH150">
        <v>0.36</v>
      </c>
      <c r="AI150" t="s">
        <v>372</v>
      </c>
      <c r="AJ150" s="1">
        <f t="shared" si="4"/>
        <v>4.7619047619047616E-2</v>
      </c>
      <c r="AK150" s="284">
        <f t="shared" si="5"/>
        <v>12.303657992645931</v>
      </c>
    </row>
    <row r="151" spans="1:37" x14ac:dyDescent="0.2">
      <c r="A151">
        <v>2021</v>
      </c>
      <c r="B151">
        <v>125</v>
      </c>
      <c r="C151">
        <v>691</v>
      </c>
      <c r="D151" t="s">
        <v>796</v>
      </c>
      <c r="E151" t="s">
        <v>797</v>
      </c>
      <c r="F151">
        <v>194</v>
      </c>
      <c r="G151">
        <v>174.6</v>
      </c>
      <c r="H151">
        <v>213.4</v>
      </c>
      <c r="I151">
        <v>208.1</v>
      </c>
      <c r="J151">
        <v>188.2</v>
      </c>
      <c r="K151">
        <v>207.1</v>
      </c>
      <c r="L151">
        <v>120</v>
      </c>
      <c r="M151">
        <v>120</v>
      </c>
      <c r="N151">
        <v>122</v>
      </c>
      <c r="O151">
        <v>120</v>
      </c>
      <c r="P151">
        <v>7</v>
      </c>
      <c r="Q151">
        <v>8</v>
      </c>
      <c r="R151">
        <v>6</v>
      </c>
      <c r="S151">
        <v>1</v>
      </c>
      <c r="Y151">
        <v>1.4999999999999999E-2</v>
      </c>
      <c r="Z151">
        <v>20</v>
      </c>
      <c r="AA151">
        <v>7144</v>
      </c>
      <c r="AB151">
        <v>0.1</v>
      </c>
      <c r="AC151">
        <v>36.799999999999997</v>
      </c>
      <c r="AD151">
        <v>0.1</v>
      </c>
      <c r="AE151">
        <v>38.4</v>
      </c>
      <c r="AF151">
        <v>1</v>
      </c>
      <c r="AG151">
        <v>0.2</v>
      </c>
      <c r="AH151">
        <v>0.54</v>
      </c>
      <c r="AI151" t="s">
        <v>730</v>
      </c>
      <c r="AJ151" s="1">
        <f t="shared" si="4"/>
        <v>2.7995520716685329E-3</v>
      </c>
      <c r="AK151" s="284">
        <f t="shared" si="5"/>
        <v>4.1012193308819835</v>
      </c>
    </row>
    <row r="152" spans="1:37" x14ac:dyDescent="0.2">
      <c r="AJ152" s="1" t="str">
        <f t="shared" si="4"/>
        <v/>
      </c>
      <c r="AK152" s="284" t="e">
        <f t="shared" si="5"/>
        <v>#DIV/0!</v>
      </c>
    </row>
    <row r="153" spans="1:37" x14ac:dyDescent="0.2">
      <c r="AJ153" s="1" t="str">
        <f t="shared" si="4"/>
        <v/>
      </c>
      <c r="AK153" s="284" t="e">
        <f t="shared" si="5"/>
        <v>#DIV/0!</v>
      </c>
    </row>
    <row r="154" spans="1:37" x14ac:dyDescent="0.2">
      <c r="AJ154" s="1" t="str">
        <f t="shared" si="4"/>
        <v/>
      </c>
      <c r="AK154" s="284" t="e">
        <f t="shared" si="5"/>
        <v>#DIV/0!</v>
      </c>
    </row>
    <row r="155" spans="1:37" x14ac:dyDescent="0.2">
      <c r="AJ155" s="1" t="str">
        <f t="shared" si="4"/>
        <v/>
      </c>
      <c r="AK155" s="284" t="e">
        <f t="shared" si="5"/>
        <v>#DIV/0!</v>
      </c>
    </row>
    <row r="156" spans="1:37" x14ac:dyDescent="0.2">
      <c r="AJ156" s="1" t="str">
        <f t="shared" si="4"/>
        <v/>
      </c>
      <c r="AK156" s="284" t="e">
        <f t="shared" si="5"/>
        <v>#DIV/0!</v>
      </c>
    </row>
    <row r="157" spans="1:37" x14ac:dyDescent="0.2">
      <c r="AJ157" s="1" t="str">
        <f t="shared" si="4"/>
        <v/>
      </c>
      <c r="AK157" s="284" t="e">
        <f t="shared" si="5"/>
        <v>#DIV/0!</v>
      </c>
    </row>
    <row r="158" spans="1:37" x14ac:dyDescent="0.2">
      <c r="AJ158" s="1" t="str">
        <f t="shared" si="4"/>
        <v/>
      </c>
      <c r="AK158" s="284" t="e">
        <f t="shared" si="5"/>
        <v>#DIV/0!</v>
      </c>
    </row>
    <row r="159" spans="1:37" x14ac:dyDescent="0.2">
      <c r="AJ159" s="1" t="str">
        <f t="shared" si="4"/>
        <v/>
      </c>
      <c r="AK159" s="284" t="e">
        <f t="shared" si="5"/>
        <v>#DIV/0!</v>
      </c>
    </row>
    <row r="160" spans="1:37" x14ac:dyDescent="0.2">
      <c r="AJ160" s="1" t="str">
        <f t="shared" si="4"/>
        <v/>
      </c>
      <c r="AK160" s="284" t="e">
        <f t="shared" si="5"/>
        <v>#DIV/0!</v>
      </c>
    </row>
    <row r="161" spans="36:37" x14ac:dyDescent="0.2">
      <c r="AJ161" s="1" t="str">
        <f t="shared" si="4"/>
        <v/>
      </c>
      <c r="AK161" s="284" t="e">
        <f t="shared" si="5"/>
        <v>#DIV/0!</v>
      </c>
    </row>
    <row r="162" spans="36:37" x14ac:dyDescent="0.2">
      <c r="AJ162" s="1" t="str">
        <f t="shared" si="4"/>
        <v/>
      </c>
      <c r="AK162" s="284" t="e">
        <f t="shared" si="5"/>
        <v>#DIV/0!</v>
      </c>
    </row>
    <row r="163" spans="36:37" x14ac:dyDescent="0.2">
      <c r="AJ163" s="1" t="str">
        <f t="shared" si="4"/>
        <v/>
      </c>
      <c r="AK163" s="284" t="e">
        <f t="shared" si="5"/>
        <v>#DIV/0!</v>
      </c>
    </row>
    <row r="164" spans="36:37" x14ac:dyDescent="0.2">
      <c r="AJ164" s="1" t="str">
        <f t="shared" si="4"/>
        <v/>
      </c>
      <c r="AK164" s="284" t="e">
        <f t="shared" si="5"/>
        <v>#DIV/0!</v>
      </c>
    </row>
    <row r="165" spans="36:37" x14ac:dyDescent="0.2">
      <c r="AJ165" s="1" t="str">
        <f t="shared" si="4"/>
        <v/>
      </c>
      <c r="AK165" s="284" t="e">
        <f t="shared" si="5"/>
        <v>#DIV/0!</v>
      </c>
    </row>
    <row r="166" spans="36:37" x14ac:dyDescent="0.2">
      <c r="AJ166" s="1" t="str">
        <f t="shared" si="4"/>
        <v/>
      </c>
      <c r="AK166" s="284" t="e">
        <f t="shared" si="5"/>
        <v>#DIV/0!</v>
      </c>
    </row>
    <row r="167" spans="36:37" x14ac:dyDescent="0.2">
      <c r="AJ167" s="1" t="str">
        <f t="shared" si="4"/>
        <v/>
      </c>
      <c r="AK167" s="284" t="e">
        <f t="shared" si="5"/>
        <v>#DIV/0!</v>
      </c>
    </row>
    <row r="168" spans="36:37" x14ac:dyDescent="0.2">
      <c r="AJ168" s="1" t="str">
        <f t="shared" si="4"/>
        <v/>
      </c>
      <c r="AK168" s="284" t="e">
        <f t="shared" si="5"/>
        <v>#DIV/0!</v>
      </c>
    </row>
    <row r="169" spans="36:37" x14ac:dyDescent="0.2">
      <c r="AJ169" s="1" t="str">
        <f t="shared" si="4"/>
        <v/>
      </c>
      <c r="AK169" s="284" t="e">
        <f t="shared" si="5"/>
        <v>#DIV/0!</v>
      </c>
    </row>
    <row r="170" spans="36:37" x14ac:dyDescent="0.2">
      <c r="AJ170" s="1" t="str">
        <f t="shared" si="4"/>
        <v/>
      </c>
      <c r="AK170" s="284" t="e">
        <f t="shared" si="5"/>
        <v>#DIV/0!</v>
      </c>
    </row>
    <row r="171" spans="36:37" x14ac:dyDescent="0.2">
      <c r="AJ171" s="1" t="str">
        <f t="shared" si="4"/>
        <v/>
      </c>
      <c r="AK171" s="284" t="e">
        <f t="shared" si="5"/>
        <v>#DIV/0!</v>
      </c>
    </row>
    <row r="172" spans="36:37" x14ac:dyDescent="0.2">
      <c r="AJ172" s="1" t="str">
        <f t="shared" si="4"/>
        <v/>
      </c>
      <c r="AK172" s="284" t="e">
        <f t="shared" si="5"/>
        <v>#DIV/0!</v>
      </c>
    </row>
    <row r="173" spans="36:37" x14ac:dyDescent="0.2">
      <c r="AJ173" s="1" t="str">
        <f t="shared" si="4"/>
        <v/>
      </c>
      <c r="AK173" s="284" t="e">
        <f t="shared" si="5"/>
        <v>#DIV/0!</v>
      </c>
    </row>
    <row r="174" spans="36:37" x14ac:dyDescent="0.2">
      <c r="AJ174" s="1" t="str">
        <f t="shared" si="4"/>
        <v/>
      </c>
      <c r="AK174" s="284" t="e">
        <f t="shared" si="5"/>
        <v>#DIV/0!</v>
      </c>
    </row>
    <row r="175" spans="36:37" x14ac:dyDescent="0.2">
      <c r="AJ175" s="1" t="str">
        <f t="shared" si="4"/>
        <v/>
      </c>
      <c r="AK175" s="284" t="e">
        <f t="shared" si="5"/>
        <v>#DIV/0!</v>
      </c>
    </row>
    <row r="176" spans="36:37" x14ac:dyDescent="0.2">
      <c r="AJ176" s="1" t="str">
        <f t="shared" si="4"/>
        <v/>
      </c>
      <c r="AK176" s="284" t="e">
        <f t="shared" si="5"/>
        <v>#DIV/0!</v>
      </c>
    </row>
    <row r="177" spans="36:37" x14ac:dyDescent="0.2">
      <c r="AJ177" s="1" t="str">
        <f t="shared" si="4"/>
        <v/>
      </c>
      <c r="AK177" s="284" t="e">
        <f t="shared" si="5"/>
        <v>#DIV/0!</v>
      </c>
    </row>
    <row r="178" spans="36:37" x14ac:dyDescent="0.2">
      <c r="AJ178" s="1" t="str">
        <f t="shared" si="4"/>
        <v/>
      </c>
      <c r="AK178" s="284" t="e">
        <f t="shared" si="5"/>
        <v>#DIV/0!</v>
      </c>
    </row>
    <row r="179" spans="36:37" x14ac:dyDescent="0.2">
      <c r="AJ179" s="1" t="str">
        <f t="shared" si="4"/>
        <v/>
      </c>
      <c r="AK179" s="284" t="e">
        <f t="shared" si="5"/>
        <v>#DIV/0!</v>
      </c>
    </row>
    <row r="180" spans="36:37" x14ac:dyDescent="0.2">
      <c r="AJ180" s="1" t="str">
        <f t="shared" si="4"/>
        <v/>
      </c>
      <c r="AK180" s="284" t="e">
        <f t="shared" si="5"/>
        <v>#DIV/0!</v>
      </c>
    </row>
    <row r="181" spans="36:37" x14ac:dyDescent="0.2">
      <c r="AJ181" s="1" t="str">
        <f t="shared" si="4"/>
        <v/>
      </c>
      <c r="AK181" s="284" t="e">
        <f t="shared" si="5"/>
        <v>#DIV/0!</v>
      </c>
    </row>
    <row r="182" spans="36:37" x14ac:dyDescent="0.2">
      <c r="AJ182" s="1" t="str">
        <f t="shared" si="4"/>
        <v/>
      </c>
      <c r="AK182" s="284" t="e">
        <f t="shared" si="5"/>
        <v>#DIV/0!</v>
      </c>
    </row>
    <row r="183" spans="36:37" x14ac:dyDescent="0.2">
      <c r="AJ183" s="1" t="str">
        <f t="shared" si="4"/>
        <v/>
      </c>
      <c r="AK183" s="284" t="e">
        <f t="shared" si="5"/>
        <v>#DIV/0!</v>
      </c>
    </row>
    <row r="184" spans="36:37" x14ac:dyDescent="0.2">
      <c r="AJ184" s="1" t="str">
        <f t="shared" si="4"/>
        <v/>
      </c>
      <c r="AK184" s="284" t="e">
        <f t="shared" si="5"/>
        <v>#DIV/0!</v>
      </c>
    </row>
    <row r="185" spans="36:37" x14ac:dyDescent="0.2">
      <c r="AJ185" s="1" t="str">
        <f t="shared" si="4"/>
        <v/>
      </c>
      <c r="AK185" s="284" t="e">
        <f t="shared" si="5"/>
        <v>#DIV/0!</v>
      </c>
    </row>
    <row r="186" spans="36:37" x14ac:dyDescent="0.2">
      <c r="AJ186" s="1" t="str">
        <f t="shared" si="4"/>
        <v/>
      </c>
      <c r="AK186" s="284" t="e">
        <f t="shared" si="5"/>
        <v>#DIV/0!</v>
      </c>
    </row>
    <row r="187" spans="36:37" x14ac:dyDescent="0.2">
      <c r="AJ187" s="1" t="str">
        <f t="shared" si="4"/>
        <v/>
      </c>
      <c r="AK187" s="284" t="e">
        <f t="shared" si="5"/>
        <v>#DIV/0!</v>
      </c>
    </row>
    <row r="188" spans="36:37" x14ac:dyDescent="0.2">
      <c r="AJ188" s="1" t="str">
        <f t="shared" si="4"/>
        <v/>
      </c>
      <c r="AK188" s="284" t="e">
        <f t="shared" si="5"/>
        <v>#DIV/0!</v>
      </c>
    </row>
    <row r="189" spans="36:37" x14ac:dyDescent="0.2">
      <c r="AJ189" s="1" t="str">
        <f t="shared" si="4"/>
        <v/>
      </c>
      <c r="AK189" s="284" t="e">
        <f t="shared" si="5"/>
        <v>#DIV/0!</v>
      </c>
    </row>
    <row r="190" spans="36:37" x14ac:dyDescent="0.2">
      <c r="AJ190" s="1" t="str">
        <f t="shared" si="4"/>
        <v/>
      </c>
      <c r="AK190" s="284" t="e">
        <f t="shared" si="5"/>
        <v>#DIV/0!</v>
      </c>
    </row>
    <row r="191" spans="36:37" x14ac:dyDescent="0.2">
      <c r="AJ191" s="1" t="str">
        <f t="shared" si="4"/>
        <v/>
      </c>
      <c r="AK191" s="284" t="e">
        <f t="shared" si="5"/>
        <v>#DIV/0!</v>
      </c>
    </row>
    <row r="192" spans="36:37" x14ac:dyDescent="0.2">
      <c r="AJ192" s="1" t="str">
        <f t="shared" si="4"/>
        <v/>
      </c>
      <c r="AK192" s="284" t="e">
        <f t="shared" si="5"/>
        <v>#DIV/0!</v>
      </c>
    </row>
    <row r="193" spans="36:37" x14ac:dyDescent="0.2">
      <c r="AJ193" s="1" t="str">
        <f t="shared" si="4"/>
        <v/>
      </c>
      <c r="AK193" s="284" t="e">
        <f t="shared" si="5"/>
        <v>#DIV/0!</v>
      </c>
    </row>
    <row r="194" spans="36:37" x14ac:dyDescent="0.2">
      <c r="AJ194" s="1" t="str">
        <f t="shared" si="4"/>
        <v/>
      </c>
      <c r="AK194" s="284" t="e">
        <f t="shared" si="5"/>
        <v>#DIV/0!</v>
      </c>
    </row>
    <row r="195" spans="36:37" x14ac:dyDescent="0.2">
      <c r="AJ195" s="1" t="str">
        <f t="shared" ref="AJ195:AJ209" si="6">IFERROR(Z195/AA195,"")</f>
        <v/>
      </c>
      <c r="AK195" s="284" t="e">
        <f t="shared" ref="AK195:AK209" si="7">STDEV(F195,J195)</f>
        <v>#DIV/0!</v>
      </c>
    </row>
    <row r="196" spans="36:37" x14ac:dyDescent="0.2">
      <c r="AJ196" s="1" t="str">
        <f t="shared" si="6"/>
        <v/>
      </c>
      <c r="AK196" s="284" t="e">
        <f t="shared" si="7"/>
        <v>#DIV/0!</v>
      </c>
    </row>
    <row r="197" spans="36:37" x14ac:dyDescent="0.2">
      <c r="AJ197" s="1" t="str">
        <f t="shared" si="6"/>
        <v/>
      </c>
      <c r="AK197" s="284" t="e">
        <f t="shared" si="7"/>
        <v>#DIV/0!</v>
      </c>
    </row>
    <row r="198" spans="36:37" x14ac:dyDescent="0.2">
      <c r="AJ198" s="1" t="str">
        <f t="shared" si="6"/>
        <v/>
      </c>
      <c r="AK198" s="284" t="e">
        <f t="shared" si="7"/>
        <v>#DIV/0!</v>
      </c>
    </row>
    <row r="199" spans="36:37" x14ac:dyDescent="0.2">
      <c r="AJ199" s="1" t="str">
        <f t="shared" si="6"/>
        <v/>
      </c>
      <c r="AK199" s="284" t="e">
        <f t="shared" si="7"/>
        <v>#DIV/0!</v>
      </c>
    </row>
    <row r="200" spans="36:37" x14ac:dyDescent="0.2">
      <c r="AJ200" s="1" t="str">
        <f t="shared" si="6"/>
        <v/>
      </c>
      <c r="AK200" s="284" t="e">
        <f t="shared" si="7"/>
        <v>#DIV/0!</v>
      </c>
    </row>
    <row r="201" spans="36:37" x14ac:dyDescent="0.2">
      <c r="AJ201" s="1" t="str">
        <f t="shared" si="6"/>
        <v/>
      </c>
      <c r="AK201" s="284" t="e">
        <f t="shared" si="7"/>
        <v>#DIV/0!</v>
      </c>
    </row>
    <row r="202" spans="36:37" x14ac:dyDescent="0.2">
      <c r="AJ202" s="1" t="str">
        <f t="shared" si="6"/>
        <v/>
      </c>
      <c r="AK202" s="284" t="e">
        <f t="shared" si="7"/>
        <v>#DIV/0!</v>
      </c>
    </row>
    <row r="203" spans="36:37" x14ac:dyDescent="0.2">
      <c r="AJ203" s="1" t="str">
        <f t="shared" si="6"/>
        <v/>
      </c>
      <c r="AK203" s="284" t="e">
        <f t="shared" si="7"/>
        <v>#DIV/0!</v>
      </c>
    </row>
    <row r="204" spans="36:37" x14ac:dyDescent="0.2">
      <c r="AJ204" s="1" t="str">
        <f t="shared" si="6"/>
        <v/>
      </c>
      <c r="AK204" s="284" t="e">
        <f t="shared" si="7"/>
        <v>#DIV/0!</v>
      </c>
    </row>
    <row r="205" spans="36:37" x14ac:dyDescent="0.2">
      <c r="AJ205" s="1" t="str">
        <f t="shared" si="6"/>
        <v/>
      </c>
      <c r="AK205" s="284" t="e">
        <f t="shared" si="7"/>
        <v>#DIV/0!</v>
      </c>
    </row>
    <row r="206" spans="36:37" x14ac:dyDescent="0.2">
      <c r="AJ206" s="1" t="str">
        <f t="shared" si="6"/>
        <v/>
      </c>
      <c r="AK206" s="284" t="e">
        <f t="shared" si="7"/>
        <v>#DIV/0!</v>
      </c>
    </row>
    <row r="207" spans="36:37" x14ac:dyDescent="0.2">
      <c r="AJ207" s="1" t="str">
        <f t="shared" si="6"/>
        <v/>
      </c>
      <c r="AK207" s="284" t="e">
        <f t="shared" si="7"/>
        <v>#DIV/0!</v>
      </c>
    </row>
    <row r="208" spans="36:37" x14ac:dyDescent="0.2">
      <c r="AJ208" s="1" t="str">
        <f t="shared" si="6"/>
        <v/>
      </c>
      <c r="AK208" s="284" t="e">
        <f t="shared" si="7"/>
        <v>#DIV/0!</v>
      </c>
    </row>
    <row r="209" spans="36:37" x14ac:dyDescent="0.2">
      <c r="AJ209" s="1" t="str">
        <f t="shared" si="6"/>
        <v/>
      </c>
      <c r="AK209" s="284" t="e">
        <f t="shared" si="7"/>
        <v>#DIV/0!</v>
      </c>
    </row>
  </sheetData>
  <autoFilter ref="A2:AK2" xr:uid="{00000000-0009-0000-0000-000016000000}"/>
  <conditionalFormatting sqref="AJ3:AJ209">
    <cfRule type="cellIs" dxfId="104" priority="86" operator="greaterThan">
      <formula>$Y3</formula>
    </cfRule>
    <cfRule type="cellIs" dxfId="103" priority="87" stopIfTrue="1" operator="lessThan">
      <formula>$Y3</formula>
    </cfRule>
    <cfRule type="cellIs" dxfId="102" priority="88" stopIfTrue="1" operator="equal">
      <formula>$Y3</formula>
    </cfRule>
  </conditionalFormatting>
  <conditionalFormatting sqref="J3">
    <cfRule type="cellIs" dxfId="101" priority="73" stopIfTrue="1" operator="between">
      <formula>$F3</formula>
      <formula>$G3</formula>
    </cfRule>
    <cfRule type="expression" dxfId="100" priority="74" stopIfTrue="1">
      <formula>J3&lt;$G3</formula>
    </cfRule>
    <cfRule type="expression" dxfId="99" priority="75" stopIfTrue="1">
      <formula>J3&gt;$H3</formula>
    </cfRule>
  </conditionalFormatting>
  <conditionalFormatting sqref="J3:J6">
    <cfRule type="cellIs" dxfId="98" priority="70" stopIfTrue="1" operator="between">
      <formula>$F3</formula>
      <formula>$G3</formula>
    </cfRule>
    <cfRule type="expression" dxfId="97" priority="71" stopIfTrue="1">
      <formula>J3&lt;$G3</formula>
    </cfRule>
    <cfRule type="expression" dxfId="96" priority="72" stopIfTrue="1">
      <formula>J3&gt;$H3</formula>
    </cfRule>
  </conditionalFormatting>
  <conditionalFormatting sqref="J7:J117">
    <cfRule type="cellIs" dxfId="95" priority="56" stopIfTrue="1" operator="between">
      <formula>$F7</formula>
      <formula>$G7</formula>
    </cfRule>
    <cfRule type="expression" dxfId="94" priority="57" stopIfTrue="1">
      <formula>J7&lt;$G7</formula>
    </cfRule>
    <cfRule type="expression" dxfId="93" priority="58" stopIfTrue="1">
      <formula>J7&gt;$H7</formula>
    </cfRule>
  </conditionalFormatting>
  <conditionalFormatting sqref="I4:I6">
    <cfRule type="cellIs" dxfId="92" priority="33" stopIfTrue="1" operator="between">
      <formula>$G4</formula>
      <formula>$H4</formula>
    </cfRule>
    <cfRule type="expression" dxfId="91" priority="34" stopIfTrue="1">
      <formula>I4&lt;$H4</formula>
    </cfRule>
    <cfRule type="expression" dxfId="90" priority="35" stopIfTrue="1">
      <formula>I4&gt;$I4</formula>
    </cfRule>
  </conditionalFormatting>
  <conditionalFormatting sqref="I7:I117">
    <cfRule type="cellIs" dxfId="89" priority="30" stopIfTrue="1" operator="between">
      <formula>$G7</formula>
      <formula>$H7</formula>
    </cfRule>
    <cfRule type="expression" dxfId="88" priority="31" stopIfTrue="1">
      <formula>I7&lt;$H7</formula>
    </cfRule>
    <cfRule type="expression" dxfId="87" priority="32" stopIfTrue="1">
      <formula>I7&gt;$I7</formula>
    </cfRule>
  </conditionalFormatting>
  <conditionalFormatting sqref="I3">
    <cfRule type="cellIs" dxfId="86" priority="27" stopIfTrue="1" operator="between">
      <formula>$G3*1.22</formula>
      <formula>$H3*1.22</formula>
    </cfRule>
    <cfRule type="expression" dxfId="85" priority="28" stopIfTrue="1">
      <formula>I3&lt;$H3*1.22</formula>
    </cfRule>
    <cfRule type="expression" dxfId="84" priority="29" stopIfTrue="1">
      <formula>I3&gt;$I3*1.22</formula>
    </cfRule>
  </conditionalFormatting>
  <conditionalFormatting sqref="K3:K117">
    <cfRule type="containsBlanks" priority="25" stopIfTrue="1">
      <formula>LEN(TRIM(K3))=0</formula>
    </cfRule>
    <cfRule type="cellIs" dxfId="83" priority="26" stopIfTrue="1" operator="greaterThan">
      <formula>0.22</formula>
    </cfRule>
  </conditionalFormatting>
  <conditionalFormatting sqref="O3">
    <cfRule type="expression" priority="21" stopIfTrue="1">
      <formula>O3=""</formula>
    </cfRule>
    <cfRule type="expression" dxfId="82" priority="22" stopIfTrue="1">
      <formula>O3=$M3</formula>
    </cfRule>
    <cfRule type="expression" dxfId="81" priority="23" stopIfTrue="1">
      <formula>O3&gt;$M3*1.05</formula>
    </cfRule>
    <cfRule type="expression" dxfId="80" priority="24" stopIfTrue="1">
      <formula>O3&lt;$M3*0.95</formula>
    </cfRule>
  </conditionalFormatting>
  <conditionalFormatting sqref="O149">
    <cfRule type="expression" priority="17" stopIfTrue="1">
      <formula>O149=""</formula>
    </cfRule>
    <cfRule type="expression" dxfId="79" priority="18" stopIfTrue="1">
      <formula>O149=$M149</formula>
    </cfRule>
    <cfRule type="expression" dxfId="78" priority="19" stopIfTrue="1">
      <formula>O149&lt;$M149*0.95</formula>
    </cfRule>
    <cfRule type="expression" dxfId="77" priority="20" stopIfTrue="1">
      <formula>O149&gt;$M149*1.05</formula>
    </cfRule>
  </conditionalFormatting>
  <conditionalFormatting sqref="N3">
    <cfRule type="expression" priority="13" stopIfTrue="1">
      <formula>N3=""</formula>
    </cfRule>
    <cfRule type="expression" dxfId="76" priority="14" stopIfTrue="1">
      <formula>N3=$L3</formula>
    </cfRule>
    <cfRule type="expression" dxfId="75" priority="15" stopIfTrue="1">
      <formula>N3&gt;$M3*0.95</formula>
    </cfRule>
    <cfRule type="expression" dxfId="74" priority="16" stopIfTrue="1">
      <formula>N3&lt;$M3*1.05</formula>
    </cfRule>
  </conditionalFormatting>
  <conditionalFormatting sqref="N149">
    <cfRule type="expression" priority="9" stopIfTrue="1">
      <formula>N149=""</formula>
    </cfRule>
    <cfRule type="expression" dxfId="73" priority="10" stopIfTrue="1">
      <formula>N149=$L149</formula>
    </cfRule>
    <cfRule type="expression" dxfId="72" priority="11" stopIfTrue="1">
      <formula>N149&gt;$M149*0.95</formula>
    </cfRule>
    <cfRule type="expression" dxfId="71" priority="12" stopIfTrue="1">
      <formula>N149&lt;$M149*1.05</formula>
    </cfRule>
  </conditionalFormatting>
  <conditionalFormatting sqref="N4:N148">
    <cfRule type="expression" priority="5" stopIfTrue="1">
      <formula>N4=""</formula>
    </cfRule>
    <cfRule type="expression" dxfId="70" priority="6" stopIfTrue="1">
      <formula>N4=$L4</formula>
    </cfRule>
    <cfRule type="expression" dxfId="69" priority="7" stopIfTrue="1">
      <formula>N4&gt;$M4*0.95</formula>
    </cfRule>
    <cfRule type="expression" dxfId="68" priority="8" stopIfTrue="1">
      <formula>N4&lt;$M4*1.05</formula>
    </cfRule>
  </conditionalFormatting>
  <conditionalFormatting sqref="O4:O148">
    <cfRule type="expression" priority="1" stopIfTrue="1">
      <formula>O4=""</formula>
    </cfRule>
    <cfRule type="expression" dxfId="67" priority="2" stopIfTrue="1">
      <formula>O4=$M4</formula>
    </cfRule>
    <cfRule type="expression" dxfId="66" priority="3" stopIfTrue="1">
      <formula>O4&gt;$M4*0.95</formula>
    </cfRule>
    <cfRule type="expression" dxfId="65" priority="4" stopIfTrue="1">
      <formula>O4&lt;$M4*1.05</formula>
    </cfRule>
  </conditionalFormatting>
  <hyperlinks>
    <hyperlink ref="Z1" location="index!A1" display="العودة للفهرس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7">
    <tabColor theme="5"/>
  </sheetPr>
  <dimension ref="A1:AN1005"/>
  <sheetViews>
    <sheetView rightToLeft="1" workbookViewId="0">
      <pane xSplit="6" ySplit="2" topLeftCell="AE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242" hidden="1" customWidth="1"/>
    <col min="2" max="2" width="5" style="242" customWidth="1"/>
    <col min="3" max="3" width="8.25" style="242" hidden="1" customWidth="1"/>
    <col min="4" max="4" width="7.875" style="242" hidden="1" customWidth="1"/>
    <col min="5" max="5" width="16.375" style="242" customWidth="1"/>
    <col min="6" max="6" width="19.625" style="242" customWidth="1"/>
    <col min="7" max="9" width="10.625" style="254" customWidth="1"/>
    <col min="10" max="25" width="12.125" style="242" customWidth="1"/>
    <col min="26" max="26" width="12.125" style="16" customWidth="1"/>
    <col min="27" max="28" width="12.125" style="242" customWidth="1"/>
    <col min="33" max="34" width="12.125" style="242" customWidth="1"/>
    <col min="35" max="35" width="12.125" style="151" customWidth="1"/>
    <col min="36" max="36" width="24" style="109" customWidth="1"/>
    <col min="37" max="38" width="23.125" style="74" customWidth="1"/>
    <col min="39" max="39" width="12.125" style="16" customWidth="1"/>
    <col min="40" max="40" width="9.125" style="235" customWidth="1"/>
  </cols>
  <sheetData>
    <row r="1" spans="1:40" ht="33.75" customHeight="1" x14ac:dyDescent="0.2">
      <c r="F1" s="242" t="s">
        <v>798</v>
      </c>
      <c r="H1" s="254" t="s">
        <v>273</v>
      </c>
      <c r="I1" s="15">
        <f>A3</f>
        <v>2021</v>
      </c>
      <c r="K1" s="15"/>
      <c r="M1" s="15"/>
      <c r="N1" s="15"/>
      <c r="O1" s="15"/>
      <c r="P1" s="192" t="s">
        <v>274</v>
      </c>
      <c r="U1" s="242" t="s">
        <v>799</v>
      </c>
      <c r="Z1" s="66" t="s">
        <v>80</v>
      </c>
      <c r="AH1" s="66"/>
      <c r="AJ1" s="25"/>
      <c r="AK1" s="85"/>
      <c r="AL1" s="85"/>
    </row>
    <row r="2" spans="1:40" s="3" customFormat="1" ht="43.5" customHeight="1" x14ac:dyDescent="0.2">
      <c r="A2" s="4" t="s">
        <v>394</v>
      </c>
      <c r="B2" s="4" t="s">
        <v>395</v>
      </c>
      <c r="C2" s="4" t="s">
        <v>276</v>
      </c>
      <c r="D2" s="4" t="s">
        <v>90</v>
      </c>
      <c r="E2" s="4" t="s">
        <v>396</v>
      </c>
      <c r="F2" s="4" t="s">
        <v>397</v>
      </c>
      <c r="G2" s="274" t="s">
        <v>398</v>
      </c>
      <c r="H2" s="274" t="s">
        <v>399</v>
      </c>
      <c r="I2" s="274" t="s">
        <v>400</v>
      </c>
      <c r="J2" s="4" t="s">
        <v>289</v>
      </c>
      <c r="K2" s="4" t="s">
        <v>290</v>
      </c>
      <c r="L2" s="4" t="s">
        <v>75</v>
      </c>
      <c r="M2" s="4" t="s">
        <v>727</v>
      </c>
      <c r="N2" s="4" t="s">
        <v>664</v>
      </c>
      <c r="O2" s="4" t="s">
        <v>403</v>
      </c>
      <c r="P2" s="4" t="s">
        <v>404</v>
      </c>
      <c r="Q2" s="4" t="s">
        <v>665</v>
      </c>
      <c r="R2" s="4" t="s">
        <v>666</v>
      </c>
      <c r="S2" s="4" t="s">
        <v>667</v>
      </c>
      <c r="T2" s="4" t="s">
        <v>668</v>
      </c>
      <c r="U2" s="4" t="s">
        <v>669</v>
      </c>
      <c r="V2" s="4" t="s">
        <v>670</v>
      </c>
      <c r="W2" s="4" t="s">
        <v>671</v>
      </c>
      <c r="X2" s="4" t="s">
        <v>672</v>
      </c>
      <c r="Y2" s="4" t="s">
        <v>673</v>
      </c>
      <c r="Z2" s="151" t="s">
        <v>481</v>
      </c>
      <c r="AA2" s="4" t="s">
        <v>415</v>
      </c>
      <c r="AB2" s="4" t="s">
        <v>674</v>
      </c>
      <c r="AC2" s="4" t="s">
        <v>296</v>
      </c>
      <c r="AD2" s="4" t="s">
        <v>297</v>
      </c>
      <c r="AE2" s="4" t="s">
        <v>298</v>
      </c>
      <c r="AF2" s="4" t="s">
        <v>299</v>
      </c>
      <c r="AG2" s="4" t="s">
        <v>417</v>
      </c>
      <c r="AH2" s="4" t="s">
        <v>418</v>
      </c>
      <c r="AI2" s="4" t="s">
        <v>675</v>
      </c>
      <c r="AJ2" s="4" t="s">
        <v>419</v>
      </c>
      <c r="AK2" s="4" t="s">
        <v>420</v>
      </c>
      <c r="AL2" s="4" t="s">
        <v>421</v>
      </c>
      <c r="AM2" s="17" t="s">
        <v>482</v>
      </c>
      <c r="AN2" s="17" t="s">
        <v>304</v>
      </c>
    </row>
    <row r="3" spans="1:40" ht="21" customHeight="1" x14ac:dyDescent="0.3">
      <c r="A3">
        <v>2021</v>
      </c>
      <c r="B3">
        <v>1</v>
      </c>
      <c r="C3">
        <v>18</v>
      </c>
      <c r="D3">
        <v>49</v>
      </c>
      <c r="E3" t="s">
        <v>170</v>
      </c>
      <c r="F3" t="s">
        <v>171</v>
      </c>
      <c r="G3">
        <v>100</v>
      </c>
      <c r="H3">
        <v>95.5</v>
      </c>
      <c r="I3">
        <v>104.5</v>
      </c>
      <c r="J3" s="275"/>
      <c r="K3" s="275">
        <v>107.1</v>
      </c>
      <c r="L3" s="178"/>
      <c r="M3">
        <v>101</v>
      </c>
      <c r="N3">
        <v>107</v>
      </c>
      <c r="O3" s="2">
        <v>67</v>
      </c>
      <c r="P3" s="2">
        <v>109</v>
      </c>
      <c r="Q3">
        <v>68</v>
      </c>
      <c r="R3">
        <v>12</v>
      </c>
      <c r="S3">
        <v>44</v>
      </c>
      <c r="T3">
        <v>3</v>
      </c>
      <c r="Z3">
        <v>1.4999999999999999E-2</v>
      </c>
      <c r="AA3">
        <v>127</v>
      </c>
      <c r="AB3">
        <v>12811</v>
      </c>
      <c r="AC3">
        <v>1.3</v>
      </c>
      <c r="AD3">
        <v>128.1</v>
      </c>
      <c r="AE3">
        <v>1.2</v>
      </c>
      <c r="AF3">
        <v>120.2</v>
      </c>
      <c r="AG3">
        <v>9</v>
      </c>
      <c r="AH3">
        <v>1.9</v>
      </c>
      <c r="AI3">
        <v>0.64</v>
      </c>
      <c r="AJ3" s="28" t="s">
        <v>306</v>
      </c>
      <c r="AK3" s="85" t="s">
        <v>429</v>
      </c>
      <c r="AL3" s="85" t="s">
        <v>341</v>
      </c>
      <c r="AM3" s="1">
        <f t="shared" ref="AM3:AM66" si="0">IFERROR(AA3/AB3,"")</f>
        <v>9.913355709936773E-3</v>
      </c>
      <c r="AN3" s="284">
        <f t="shared" ref="AN3:AN66" si="1">STDEV(K3,G3)</f>
        <v>5.0204581464244837</v>
      </c>
    </row>
    <row r="4" spans="1:40" ht="21" customHeight="1" x14ac:dyDescent="0.3">
      <c r="A4">
        <v>2021</v>
      </c>
      <c r="B4">
        <v>1</v>
      </c>
      <c r="C4">
        <v>18</v>
      </c>
      <c r="D4">
        <v>50</v>
      </c>
      <c r="E4" t="s">
        <v>161</v>
      </c>
      <c r="F4" t="s">
        <v>162</v>
      </c>
      <c r="G4">
        <v>54</v>
      </c>
      <c r="H4">
        <v>51.57</v>
      </c>
      <c r="I4">
        <v>56.43</v>
      </c>
      <c r="J4" s="275"/>
      <c r="K4" s="275">
        <v>56.2</v>
      </c>
      <c r="L4" s="178"/>
      <c r="M4">
        <v>101</v>
      </c>
      <c r="N4">
        <v>107</v>
      </c>
      <c r="O4" s="2">
        <v>67</v>
      </c>
      <c r="P4" s="2">
        <v>109</v>
      </c>
      <c r="Q4">
        <v>76</v>
      </c>
      <c r="R4">
        <v>29</v>
      </c>
      <c r="S4">
        <v>54</v>
      </c>
      <c r="T4">
        <v>2</v>
      </c>
      <c r="U4">
        <v>2</v>
      </c>
      <c r="Z4" s="151">
        <v>1.4999999999999999E-2</v>
      </c>
      <c r="AA4">
        <v>163</v>
      </c>
      <c r="AB4">
        <v>12847</v>
      </c>
      <c r="AC4">
        <v>3</v>
      </c>
      <c r="AD4">
        <v>237.9</v>
      </c>
      <c r="AE4">
        <v>2.9</v>
      </c>
      <c r="AF4">
        <v>229.1</v>
      </c>
      <c r="AG4">
        <v>9</v>
      </c>
      <c r="AH4">
        <v>2.4</v>
      </c>
      <c r="AI4">
        <v>0.64</v>
      </c>
      <c r="AJ4" s="28" t="s">
        <v>306</v>
      </c>
      <c r="AK4" s="85" t="s">
        <v>429</v>
      </c>
      <c r="AL4" s="85" t="s">
        <v>342</v>
      </c>
      <c r="AM4" s="1">
        <f t="shared" si="0"/>
        <v>1.2687787031991905E-2</v>
      </c>
      <c r="AN4" s="284">
        <f t="shared" si="1"/>
        <v>1.5556349186104066</v>
      </c>
    </row>
    <row r="5" spans="1:40" ht="21" customHeight="1" x14ac:dyDescent="0.3">
      <c r="A5">
        <v>2021</v>
      </c>
      <c r="B5">
        <v>1</v>
      </c>
      <c r="C5">
        <v>47</v>
      </c>
      <c r="D5">
        <v>122</v>
      </c>
      <c r="E5" t="s">
        <v>158</v>
      </c>
      <c r="F5" t="s">
        <v>159</v>
      </c>
      <c r="G5">
        <v>280</v>
      </c>
      <c r="H5">
        <v>267.39999999999998</v>
      </c>
      <c r="I5">
        <v>292.60000000000002</v>
      </c>
      <c r="J5" s="275"/>
      <c r="K5" s="275">
        <v>281.89999999999998</v>
      </c>
      <c r="L5" s="178"/>
      <c r="M5">
        <v>63</v>
      </c>
      <c r="N5">
        <v>115</v>
      </c>
      <c r="O5" s="2">
        <v>68</v>
      </c>
      <c r="P5" s="2">
        <v>108</v>
      </c>
      <c r="Q5">
        <v>66</v>
      </c>
      <c r="R5">
        <v>26</v>
      </c>
      <c r="S5">
        <v>57</v>
      </c>
      <c r="T5">
        <v>15</v>
      </c>
      <c r="U5">
        <v>11</v>
      </c>
      <c r="Z5">
        <v>1.4999999999999999E-2</v>
      </c>
      <c r="AA5">
        <v>175</v>
      </c>
      <c r="AB5">
        <v>8395</v>
      </c>
      <c r="AC5">
        <v>0.6</v>
      </c>
      <c r="AD5">
        <v>30</v>
      </c>
      <c r="AE5">
        <v>0.6</v>
      </c>
      <c r="AF5">
        <v>15.8</v>
      </c>
      <c r="AG5">
        <v>15</v>
      </c>
      <c r="AH5">
        <v>2.6</v>
      </c>
      <c r="AI5">
        <v>0.23</v>
      </c>
      <c r="AJ5" s="28" t="s">
        <v>306</v>
      </c>
      <c r="AK5" s="85"/>
      <c r="AL5" s="85" t="s">
        <v>336</v>
      </c>
      <c r="AM5" s="1">
        <f t="shared" si="0"/>
        <v>2.084574151280524E-2</v>
      </c>
      <c r="AN5" s="284">
        <f t="shared" si="1"/>
        <v>1.3435028842544243</v>
      </c>
    </row>
    <row r="6" spans="1:40" ht="21" customHeight="1" x14ac:dyDescent="0.3">
      <c r="A6">
        <v>2021</v>
      </c>
      <c r="B6">
        <v>1</v>
      </c>
      <c r="C6">
        <v>181</v>
      </c>
      <c r="D6">
        <v>330</v>
      </c>
      <c r="E6" t="s">
        <v>701</v>
      </c>
      <c r="F6" t="s">
        <v>785</v>
      </c>
      <c r="G6">
        <v>406</v>
      </c>
      <c r="H6">
        <v>382.04599999999999</v>
      </c>
      <c r="I6">
        <v>434.82600000000002</v>
      </c>
      <c r="J6" s="275"/>
      <c r="K6" s="275">
        <v>422.1</v>
      </c>
      <c r="L6" s="178"/>
      <c r="M6">
        <v>103</v>
      </c>
      <c r="N6">
        <v>140</v>
      </c>
      <c r="O6" s="2">
        <v>105</v>
      </c>
      <c r="P6" s="2">
        <v>138</v>
      </c>
      <c r="Q6">
        <v>23</v>
      </c>
      <c r="R6">
        <v>23</v>
      </c>
      <c r="S6">
        <v>16</v>
      </c>
      <c r="T6">
        <v>3</v>
      </c>
      <c r="U6">
        <v>4</v>
      </c>
      <c r="Z6">
        <v>1.4999999999999999E-2</v>
      </c>
      <c r="AA6">
        <v>68</v>
      </c>
      <c r="AB6">
        <v>5540</v>
      </c>
      <c r="AC6">
        <v>0.2</v>
      </c>
      <c r="AD6">
        <v>13.6</v>
      </c>
      <c r="AE6">
        <v>0.3</v>
      </c>
      <c r="AF6">
        <v>26.4</v>
      </c>
      <c r="AG6">
        <v>4</v>
      </c>
      <c r="AH6">
        <v>0.7</v>
      </c>
      <c r="AI6">
        <v>0.31</v>
      </c>
      <c r="AJ6" s="28" t="s">
        <v>306</v>
      </c>
      <c r="AK6" s="85"/>
      <c r="AL6" s="85" t="s">
        <v>374</v>
      </c>
      <c r="AM6" s="1">
        <f t="shared" si="0"/>
        <v>1.2274368231046931E-2</v>
      </c>
      <c r="AN6" s="284">
        <f t="shared" si="1"/>
        <v>11.384419177103432</v>
      </c>
    </row>
    <row r="7" spans="1:40" ht="21" customHeight="1" x14ac:dyDescent="0.3">
      <c r="A7">
        <v>2021</v>
      </c>
      <c r="B7">
        <v>1</v>
      </c>
      <c r="C7">
        <v>182</v>
      </c>
      <c r="D7">
        <v>331</v>
      </c>
      <c r="E7" t="s">
        <v>702</v>
      </c>
      <c r="F7" t="s">
        <v>781</v>
      </c>
      <c r="G7">
        <v>332</v>
      </c>
      <c r="H7">
        <v>312.41199999999998</v>
      </c>
      <c r="I7">
        <v>355.572</v>
      </c>
      <c r="J7" s="275"/>
      <c r="K7" s="275">
        <v>347.4</v>
      </c>
      <c r="L7" s="178"/>
      <c r="M7">
        <v>110</v>
      </c>
      <c r="N7">
        <v>131</v>
      </c>
      <c r="O7" s="2">
        <v>113</v>
      </c>
      <c r="P7" s="2">
        <v>128</v>
      </c>
      <c r="Q7">
        <v>11</v>
      </c>
      <c r="R7">
        <v>5</v>
      </c>
      <c r="S7">
        <v>6</v>
      </c>
      <c r="Z7">
        <v>1.4999999999999999E-2</v>
      </c>
      <c r="AA7">
        <v>22</v>
      </c>
      <c r="AB7">
        <v>3166</v>
      </c>
      <c r="AC7">
        <v>0.1</v>
      </c>
      <c r="AD7">
        <v>9.5</v>
      </c>
      <c r="AE7">
        <v>0.1</v>
      </c>
      <c r="AF7">
        <v>18.2</v>
      </c>
      <c r="AG7">
        <v>3</v>
      </c>
      <c r="AH7">
        <v>0.2</v>
      </c>
      <c r="AI7">
        <v>0.22</v>
      </c>
      <c r="AJ7" s="28" t="s">
        <v>306</v>
      </c>
      <c r="AK7" s="85" t="s">
        <v>427</v>
      </c>
      <c r="AL7" s="85" t="s">
        <v>389</v>
      </c>
      <c r="AM7" s="1">
        <f t="shared" si="0"/>
        <v>6.9488313329121917E-3</v>
      </c>
      <c r="AN7" s="284">
        <f t="shared" si="1"/>
        <v>10.889444430272816</v>
      </c>
    </row>
    <row r="8" spans="1:40" ht="21" customHeight="1" x14ac:dyDescent="0.3">
      <c r="A8">
        <v>2021</v>
      </c>
      <c r="B8">
        <v>1</v>
      </c>
      <c r="C8">
        <v>190</v>
      </c>
      <c r="D8">
        <v>342</v>
      </c>
      <c r="E8" t="s">
        <v>616</v>
      </c>
      <c r="F8" t="s">
        <v>617</v>
      </c>
      <c r="G8">
        <v>567</v>
      </c>
      <c r="H8">
        <v>533.54700000000003</v>
      </c>
      <c r="I8">
        <v>607.25699999999995</v>
      </c>
      <c r="J8" s="275"/>
      <c r="K8" s="275">
        <v>598.1</v>
      </c>
      <c r="L8" s="178"/>
      <c r="M8">
        <v>60</v>
      </c>
      <c r="N8">
        <v>180</v>
      </c>
      <c r="O8" s="2">
        <v>67</v>
      </c>
      <c r="P8" s="2">
        <v>161</v>
      </c>
      <c r="Q8">
        <v>42</v>
      </c>
      <c r="R8">
        <v>25</v>
      </c>
      <c r="S8">
        <v>36</v>
      </c>
      <c r="U8">
        <v>17</v>
      </c>
      <c r="Z8">
        <v>1.4999999999999999E-2</v>
      </c>
      <c r="AA8">
        <v>120</v>
      </c>
      <c r="AB8">
        <v>5690</v>
      </c>
      <c r="AC8">
        <v>0.2</v>
      </c>
      <c r="AD8">
        <v>10</v>
      </c>
      <c r="AE8">
        <v>0.4</v>
      </c>
      <c r="AF8">
        <v>19</v>
      </c>
      <c r="AG8">
        <v>7</v>
      </c>
      <c r="AH8">
        <v>1.8</v>
      </c>
      <c r="AI8">
        <v>0.31</v>
      </c>
      <c r="AJ8" s="28" t="s">
        <v>306</v>
      </c>
      <c r="AK8" s="85"/>
      <c r="AL8" s="85" t="s">
        <v>800</v>
      </c>
      <c r="AM8" s="1">
        <f t="shared" si="0"/>
        <v>2.10896309314587E-2</v>
      </c>
      <c r="AN8" s="284">
        <f t="shared" si="1"/>
        <v>21.991020894901645</v>
      </c>
    </row>
    <row r="9" spans="1:40" ht="21" customHeight="1" x14ac:dyDescent="0.3">
      <c r="A9">
        <v>2021</v>
      </c>
      <c r="B9">
        <v>1</v>
      </c>
      <c r="C9">
        <v>375</v>
      </c>
      <c r="D9">
        <v>437</v>
      </c>
      <c r="E9" t="s">
        <v>152</v>
      </c>
      <c r="F9" t="s">
        <v>153</v>
      </c>
      <c r="G9">
        <v>168</v>
      </c>
      <c r="H9">
        <v>158.08799999999999</v>
      </c>
      <c r="I9">
        <v>179.928</v>
      </c>
      <c r="J9" s="275"/>
      <c r="K9" s="275">
        <v>176.6</v>
      </c>
      <c r="L9" s="178"/>
      <c r="M9">
        <v>120</v>
      </c>
      <c r="N9">
        <v>120</v>
      </c>
      <c r="O9" s="2">
        <v>129</v>
      </c>
      <c r="P9" s="2">
        <v>112</v>
      </c>
      <c r="Q9">
        <v>26</v>
      </c>
      <c r="R9">
        <v>14</v>
      </c>
      <c r="S9">
        <v>25</v>
      </c>
      <c r="T9">
        <v>2</v>
      </c>
      <c r="Z9">
        <v>1.4999999999999999E-2</v>
      </c>
      <c r="AA9">
        <v>66</v>
      </c>
      <c r="AB9">
        <v>6066</v>
      </c>
      <c r="AC9">
        <v>0.4</v>
      </c>
      <c r="AD9">
        <v>36.1</v>
      </c>
      <c r="AE9">
        <v>0.7</v>
      </c>
      <c r="AF9">
        <v>68.8</v>
      </c>
      <c r="AG9">
        <v>4</v>
      </c>
      <c r="AH9">
        <v>0.5</v>
      </c>
      <c r="AI9">
        <v>0.28999999999999998</v>
      </c>
      <c r="AJ9" s="28" t="s">
        <v>306</v>
      </c>
      <c r="AK9" s="85" t="s">
        <v>427</v>
      </c>
      <c r="AL9" s="85" t="s">
        <v>345</v>
      </c>
      <c r="AM9" s="1">
        <f t="shared" si="0"/>
        <v>1.0880316518298714E-2</v>
      </c>
      <c r="AN9" s="284">
        <f t="shared" si="1"/>
        <v>6.0811183182043047</v>
      </c>
    </row>
    <row r="10" spans="1:40" ht="21" customHeight="1" x14ac:dyDescent="0.3">
      <c r="A10">
        <v>2021</v>
      </c>
      <c r="B10">
        <v>1</v>
      </c>
      <c r="C10">
        <v>376</v>
      </c>
      <c r="D10">
        <v>438</v>
      </c>
      <c r="E10" t="s">
        <v>222</v>
      </c>
      <c r="F10" t="s">
        <v>223</v>
      </c>
      <c r="G10">
        <v>335</v>
      </c>
      <c r="H10">
        <v>315.23500000000001</v>
      </c>
      <c r="I10">
        <v>358.78500000000003</v>
      </c>
      <c r="J10" s="275"/>
      <c r="K10" s="275">
        <v>347.3</v>
      </c>
      <c r="L10" s="178"/>
      <c r="M10">
        <v>67</v>
      </c>
      <c r="N10">
        <v>161</v>
      </c>
      <c r="O10" s="2">
        <v>80</v>
      </c>
      <c r="P10" s="2">
        <v>136</v>
      </c>
      <c r="Q10">
        <v>109</v>
      </c>
      <c r="R10">
        <v>53</v>
      </c>
      <c r="S10">
        <v>77</v>
      </c>
      <c r="T10">
        <v>15</v>
      </c>
      <c r="U10">
        <v>32</v>
      </c>
      <c r="Z10">
        <v>1.4999999999999999E-2</v>
      </c>
      <c r="AA10">
        <v>281</v>
      </c>
      <c r="AB10">
        <v>24861</v>
      </c>
      <c r="AC10">
        <v>0.8</v>
      </c>
      <c r="AD10">
        <v>74.2</v>
      </c>
      <c r="AE10">
        <v>1.6</v>
      </c>
      <c r="AF10">
        <v>142.80000000000001</v>
      </c>
      <c r="AG10">
        <v>18</v>
      </c>
      <c r="AH10">
        <v>3.5</v>
      </c>
      <c r="AI10">
        <v>0.49</v>
      </c>
      <c r="AJ10" s="28" t="s">
        <v>306</v>
      </c>
      <c r="AK10" s="85" t="s">
        <v>430</v>
      </c>
      <c r="AL10" s="85" t="s">
        <v>324</v>
      </c>
      <c r="AM10" s="1">
        <f t="shared" si="0"/>
        <v>1.1302843811592455E-2</v>
      </c>
      <c r="AN10" s="284">
        <f t="shared" si="1"/>
        <v>8.6974134085945423</v>
      </c>
    </row>
    <row r="11" spans="1:40" ht="21" customHeight="1" x14ac:dyDescent="0.3">
      <c r="A11">
        <v>2021</v>
      </c>
      <c r="B11">
        <v>1</v>
      </c>
      <c r="C11">
        <v>382</v>
      </c>
      <c r="D11">
        <v>449</v>
      </c>
      <c r="E11" t="s">
        <v>247</v>
      </c>
      <c r="F11" t="s">
        <v>248</v>
      </c>
      <c r="G11">
        <v>46</v>
      </c>
      <c r="H11">
        <v>40.985999999999997</v>
      </c>
      <c r="I11">
        <v>50.048000000000002</v>
      </c>
      <c r="J11" s="275"/>
      <c r="K11" s="275">
        <v>43.8</v>
      </c>
      <c r="L11" s="178"/>
      <c r="M11">
        <v>108</v>
      </c>
      <c r="N11">
        <v>100</v>
      </c>
      <c r="O11" s="2">
        <v>124</v>
      </c>
      <c r="P11" s="2">
        <v>88</v>
      </c>
      <c r="Q11">
        <v>119</v>
      </c>
      <c r="R11">
        <v>38</v>
      </c>
      <c r="S11">
        <v>105</v>
      </c>
      <c r="U11">
        <v>4</v>
      </c>
      <c r="Z11">
        <v>1.4999999999999999E-2</v>
      </c>
      <c r="AA11">
        <v>266</v>
      </c>
      <c r="AB11">
        <v>22946</v>
      </c>
      <c r="AC11">
        <v>5.8</v>
      </c>
      <c r="AD11">
        <v>498.8</v>
      </c>
      <c r="AE11">
        <v>5.7</v>
      </c>
      <c r="AF11">
        <v>492.5</v>
      </c>
      <c r="AG11">
        <v>10</v>
      </c>
      <c r="AH11">
        <v>2.1</v>
      </c>
      <c r="AI11">
        <v>0.9</v>
      </c>
      <c r="AJ11" s="28" t="s">
        <v>306</v>
      </c>
      <c r="AK11" s="85" t="s">
        <v>431</v>
      </c>
      <c r="AL11" s="85" t="s">
        <v>310</v>
      </c>
      <c r="AM11" s="1">
        <f t="shared" si="0"/>
        <v>1.1592434411226357E-2</v>
      </c>
      <c r="AN11" s="284">
        <f t="shared" si="1"/>
        <v>1.5556349186104066</v>
      </c>
    </row>
    <row r="12" spans="1:40" ht="21" customHeight="1" x14ac:dyDescent="0.3">
      <c r="A12">
        <v>2021</v>
      </c>
      <c r="B12">
        <v>1</v>
      </c>
      <c r="C12">
        <v>383</v>
      </c>
      <c r="D12" s="55">
        <v>550</v>
      </c>
      <c r="E12" t="s">
        <v>706</v>
      </c>
      <c r="F12" t="s">
        <v>769</v>
      </c>
      <c r="G12">
        <v>35</v>
      </c>
      <c r="H12">
        <v>32.024999999999999</v>
      </c>
      <c r="I12">
        <v>38.045000000000002</v>
      </c>
      <c r="J12" s="275"/>
      <c r="K12" s="275">
        <v>36.9</v>
      </c>
      <c r="L12" s="178"/>
      <c r="M12">
        <v>108</v>
      </c>
      <c r="N12">
        <v>100</v>
      </c>
      <c r="O12" s="2">
        <v>136</v>
      </c>
      <c r="P12" s="2">
        <v>80</v>
      </c>
      <c r="Q12">
        <v>23</v>
      </c>
      <c r="R12">
        <v>9</v>
      </c>
      <c r="S12">
        <v>23</v>
      </c>
      <c r="Z12">
        <v>1.4999999999999999E-2</v>
      </c>
      <c r="AA12">
        <v>55</v>
      </c>
      <c r="AB12">
        <v>3995</v>
      </c>
      <c r="AC12">
        <v>1.6</v>
      </c>
      <c r="AD12">
        <v>114.1</v>
      </c>
      <c r="AE12">
        <v>0.5</v>
      </c>
      <c r="AF12">
        <v>7</v>
      </c>
      <c r="AG12">
        <v>1</v>
      </c>
      <c r="AH12">
        <v>0.4</v>
      </c>
      <c r="AI12">
        <v>0.11</v>
      </c>
      <c r="AJ12" s="28" t="s">
        <v>306</v>
      </c>
      <c r="AK12" s="85" t="s">
        <v>801</v>
      </c>
      <c r="AL12" s="85" t="s">
        <v>387</v>
      </c>
      <c r="AM12" s="1">
        <f t="shared" si="0"/>
        <v>1.3767209011264081E-2</v>
      </c>
      <c r="AN12" s="284">
        <f t="shared" si="1"/>
        <v>1.3435028842544392</v>
      </c>
    </row>
    <row r="13" spans="1:40" ht="21" customHeight="1" x14ac:dyDescent="0.3">
      <c r="A13">
        <v>2021</v>
      </c>
      <c r="B13">
        <v>1</v>
      </c>
      <c r="C13">
        <v>384</v>
      </c>
      <c r="D13" s="55">
        <v>556</v>
      </c>
      <c r="E13" t="s">
        <v>123</v>
      </c>
      <c r="F13" t="s">
        <v>124</v>
      </c>
      <c r="G13">
        <v>1066</v>
      </c>
      <c r="H13">
        <v>1003.106</v>
      </c>
      <c r="I13">
        <v>1141.6859999999999</v>
      </c>
      <c r="J13" s="275"/>
      <c r="K13" s="275">
        <v>1074.5</v>
      </c>
      <c r="L13" s="178"/>
      <c r="M13">
        <v>20</v>
      </c>
      <c r="N13">
        <v>180</v>
      </c>
      <c r="O13" s="2">
        <v>26</v>
      </c>
      <c r="P13" s="2">
        <v>140</v>
      </c>
      <c r="Q13">
        <v>76</v>
      </c>
      <c r="R13">
        <v>61</v>
      </c>
      <c r="S13">
        <v>82</v>
      </c>
      <c r="T13">
        <v>7</v>
      </c>
      <c r="U13">
        <v>16</v>
      </c>
      <c r="Z13">
        <v>1.4999999999999999E-2</v>
      </c>
      <c r="AA13">
        <v>238</v>
      </c>
      <c r="AB13">
        <v>10222</v>
      </c>
      <c r="AC13">
        <v>0.2</v>
      </c>
      <c r="AD13">
        <v>9.6</v>
      </c>
      <c r="AE13">
        <v>0.9</v>
      </c>
      <c r="AF13">
        <v>37.4</v>
      </c>
      <c r="AG13">
        <v>24</v>
      </c>
      <c r="AH13">
        <v>9.1999999999999993</v>
      </c>
      <c r="AI13">
        <v>0.24</v>
      </c>
      <c r="AJ13" s="28" t="s">
        <v>306</v>
      </c>
      <c r="AK13" s="85" t="s">
        <v>428</v>
      </c>
      <c r="AL13" s="85" t="s">
        <v>308</v>
      </c>
      <c r="AM13" s="1">
        <f t="shared" si="0"/>
        <v>2.3283114850322834E-2</v>
      </c>
      <c r="AN13" s="284">
        <f t="shared" si="1"/>
        <v>6.0104076400856536</v>
      </c>
    </row>
    <row r="14" spans="1:40" ht="21" customHeight="1" x14ac:dyDescent="0.3">
      <c r="A14">
        <v>2021</v>
      </c>
      <c r="B14">
        <v>1</v>
      </c>
      <c r="C14">
        <v>384</v>
      </c>
      <c r="D14" s="55">
        <v>557</v>
      </c>
      <c r="E14" t="s">
        <v>126</v>
      </c>
      <c r="F14" t="s">
        <v>127</v>
      </c>
      <c r="G14">
        <v>182</v>
      </c>
      <c r="H14">
        <v>171.262</v>
      </c>
      <c r="I14">
        <v>194.922</v>
      </c>
      <c r="J14" s="275"/>
      <c r="K14" s="275">
        <v>194.9</v>
      </c>
      <c r="L14" s="178"/>
      <c r="M14">
        <v>20</v>
      </c>
      <c r="N14">
        <v>180</v>
      </c>
      <c r="O14" s="2">
        <v>26</v>
      </c>
      <c r="P14" s="2">
        <v>140</v>
      </c>
      <c r="Q14">
        <v>64</v>
      </c>
      <c r="R14">
        <v>62</v>
      </c>
      <c r="S14">
        <v>81</v>
      </c>
      <c r="T14">
        <v>9</v>
      </c>
      <c r="U14">
        <v>30</v>
      </c>
      <c r="Z14">
        <v>1.4999999999999999E-2</v>
      </c>
      <c r="AA14">
        <v>230</v>
      </c>
      <c r="AB14">
        <v>9836</v>
      </c>
      <c r="AC14">
        <v>1.3</v>
      </c>
      <c r="AD14">
        <v>54</v>
      </c>
      <c r="AE14">
        <v>2.2999999999999998</v>
      </c>
      <c r="AF14">
        <v>99.5</v>
      </c>
      <c r="AG14">
        <v>24</v>
      </c>
      <c r="AH14">
        <v>8.9</v>
      </c>
      <c r="AI14">
        <v>0.46</v>
      </c>
      <c r="AJ14" s="28" t="s">
        <v>306</v>
      </c>
      <c r="AK14" s="85"/>
      <c r="AL14" s="85" t="s">
        <v>308</v>
      </c>
      <c r="AM14" s="1">
        <f t="shared" si="0"/>
        <v>2.338348922326149E-2</v>
      </c>
      <c r="AN14" s="284">
        <f t="shared" si="1"/>
        <v>9.1216774773064664</v>
      </c>
    </row>
    <row r="15" spans="1:40" ht="21" customHeight="1" x14ac:dyDescent="0.3">
      <c r="A15">
        <v>2021</v>
      </c>
      <c r="B15">
        <v>1</v>
      </c>
      <c r="C15">
        <v>1</v>
      </c>
      <c r="D15" s="55">
        <v>1</v>
      </c>
      <c r="E15" t="s">
        <v>734</v>
      </c>
      <c r="F15" t="s">
        <v>735</v>
      </c>
      <c r="G15">
        <v>111</v>
      </c>
      <c r="H15">
        <v>103.23</v>
      </c>
      <c r="I15">
        <v>118.77</v>
      </c>
      <c r="J15" s="275"/>
      <c r="K15" s="275">
        <v>108.8</v>
      </c>
      <c r="L15" s="178"/>
      <c r="M15">
        <v>108</v>
      </c>
      <c r="N15">
        <v>100</v>
      </c>
      <c r="O15" s="2">
        <v>120</v>
      </c>
      <c r="P15" s="2">
        <v>90</v>
      </c>
      <c r="Q15">
        <v>28</v>
      </c>
      <c r="R15">
        <v>10</v>
      </c>
      <c r="S15">
        <v>31</v>
      </c>
      <c r="T15">
        <v>5</v>
      </c>
      <c r="Z15">
        <v>1.4999999999999999E-2</v>
      </c>
      <c r="AA15">
        <v>74</v>
      </c>
      <c r="AB15">
        <v>12762</v>
      </c>
      <c r="AC15">
        <v>0.7</v>
      </c>
      <c r="AD15">
        <v>115</v>
      </c>
      <c r="AE15">
        <v>0.7</v>
      </c>
      <c r="AF15">
        <v>116.5</v>
      </c>
      <c r="AG15">
        <v>6</v>
      </c>
      <c r="AH15">
        <v>0.6</v>
      </c>
      <c r="AI15">
        <v>0.9</v>
      </c>
      <c r="AJ15" s="28" t="s">
        <v>364</v>
      </c>
      <c r="AK15" s="85"/>
      <c r="AL15" s="85"/>
      <c r="AM15" s="1">
        <f t="shared" si="0"/>
        <v>5.7984641905657417E-3</v>
      </c>
      <c r="AN15" s="284">
        <f t="shared" si="1"/>
        <v>1.5556349186104066</v>
      </c>
    </row>
    <row r="16" spans="1:40" ht="21" customHeight="1" x14ac:dyDescent="0.3">
      <c r="A16">
        <v>2021</v>
      </c>
      <c r="B16">
        <v>1</v>
      </c>
      <c r="C16">
        <v>1</v>
      </c>
      <c r="D16" s="55">
        <v>2</v>
      </c>
      <c r="E16" t="s">
        <v>767</v>
      </c>
      <c r="F16" t="s">
        <v>768</v>
      </c>
      <c r="G16">
        <v>113</v>
      </c>
      <c r="H16">
        <v>105.09</v>
      </c>
      <c r="I16">
        <v>120.91</v>
      </c>
      <c r="J16" s="275"/>
      <c r="K16" s="275">
        <v>109.9</v>
      </c>
      <c r="L16" s="178"/>
      <c r="M16">
        <v>108</v>
      </c>
      <c r="N16">
        <v>100</v>
      </c>
      <c r="O16" s="2">
        <v>120</v>
      </c>
      <c r="P16" s="2">
        <v>90</v>
      </c>
      <c r="Q16">
        <v>44</v>
      </c>
      <c r="R16">
        <v>16</v>
      </c>
      <c r="S16">
        <v>20</v>
      </c>
      <c r="T16">
        <v>5</v>
      </c>
      <c r="U16">
        <v>7</v>
      </c>
      <c r="Z16">
        <v>1.4999999999999999E-2</v>
      </c>
      <c r="AA16">
        <v>92</v>
      </c>
      <c r="AB16">
        <v>12844</v>
      </c>
      <c r="AC16">
        <v>0.8</v>
      </c>
      <c r="AD16">
        <v>113.7</v>
      </c>
      <c r="AE16">
        <v>0.8</v>
      </c>
      <c r="AF16">
        <v>118.3</v>
      </c>
      <c r="AG16">
        <v>6</v>
      </c>
      <c r="AH16">
        <v>0.8</v>
      </c>
      <c r="AI16">
        <v>0.9</v>
      </c>
      <c r="AJ16" s="28" t="s">
        <v>364</v>
      </c>
      <c r="AK16" s="85"/>
      <c r="AL16" s="85"/>
      <c r="AM16" s="1">
        <f t="shared" si="0"/>
        <v>7.1628776082217375E-3</v>
      </c>
      <c r="AN16" s="284">
        <f t="shared" si="1"/>
        <v>2.192031021678293</v>
      </c>
    </row>
    <row r="17" spans="1:40" ht="21" customHeight="1" x14ac:dyDescent="0.3">
      <c r="A17">
        <v>2021</v>
      </c>
      <c r="B17">
        <v>1</v>
      </c>
      <c r="C17">
        <v>123</v>
      </c>
      <c r="D17" s="55">
        <v>645</v>
      </c>
      <c r="E17" t="s">
        <v>573</v>
      </c>
      <c r="F17" t="s">
        <v>574</v>
      </c>
      <c r="G17">
        <v>133</v>
      </c>
      <c r="H17">
        <v>123.69</v>
      </c>
      <c r="I17">
        <v>142.31</v>
      </c>
      <c r="J17" s="275"/>
      <c r="K17" s="275">
        <v>142.69999999999999</v>
      </c>
      <c r="L17" s="178"/>
      <c r="M17">
        <v>80</v>
      </c>
      <c r="N17">
        <v>180</v>
      </c>
      <c r="O17" s="2">
        <v>81</v>
      </c>
      <c r="P17" s="2">
        <v>178</v>
      </c>
      <c r="Q17">
        <v>6</v>
      </c>
      <c r="S17">
        <v>2</v>
      </c>
      <c r="Z17">
        <v>0.02</v>
      </c>
      <c r="AA17">
        <v>8</v>
      </c>
      <c r="AB17">
        <v>1008</v>
      </c>
      <c r="AC17">
        <v>0.1</v>
      </c>
      <c r="AD17">
        <v>7.6</v>
      </c>
      <c r="AE17">
        <v>0.1</v>
      </c>
      <c r="AF17">
        <v>0.1</v>
      </c>
      <c r="AG17">
        <v>1</v>
      </c>
      <c r="AH17">
        <v>0.1</v>
      </c>
      <c r="AI17">
        <v>0.01</v>
      </c>
      <c r="AJ17" s="28" t="s">
        <v>364</v>
      </c>
      <c r="AK17" s="85"/>
      <c r="AL17" s="85"/>
      <c r="AM17" s="1">
        <f t="shared" si="0"/>
        <v>7.9365079365079361E-3</v>
      </c>
      <c r="AN17" s="284">
        <f t="shared" si="1"/>
        <v>6.8589357775095028</v>
      </c>
    </row>
    <row r="18" spans="1:40" ht="21" customHeight="1" x14ac:dyDescent="0.3">
      <c r="A18">
        <v>2021</v>
      </c>
      <c r="B18">
        <v>1</v>
      </c>
      <c r="C18">
        <v>3</v>
      </c>
      <c r="D18" s="55">
        <v>9</v>
      </c>
      <c r="E18" t="s">
        <v>758</v>
      </c>
      <c r="F18" t="s">
        <v>759</v>
      </c>
      <c r="G18">
        <v>24.304761899999999</v>
      </c>
      <c r="H18">
        <v>22.603428569999998</v>
      </c>
      <c r="I18">
        <v>26.006095240000001</v>
      </c>
      <c r="J18" s="275"/>
      <c r="K18" s="275"/>
      <c r="L18" s="178"/>
      <c r="M18">
        <v>47</v>
      </c>
      <c r="N18">
        <v>154</v>
      </c>
      <c r="O18" s="2">
        <v>44</v>
      </c>
      <c r="P18" s="2">
        <v>163</v>
      </c>
      <c r="Q18">
        <v>4</v>
      </c>
      <c r="R18">
        <v>2</v>
      </c>
      <c r="S18">
        <v>4</v>
      </c>
      <c r="Z18">
        <v>0.02</v>
      </c>
      <c r="AA18">
        <v>10</v>
      </c>
      <c r="AB18">
        <v>490</v>
      </c>
      <c r="AC18">
        <v>0.4</v>
      </c>
      <c r="AD18">
        <v>20.2</v>
      </c>
      <c r="AG18">
        <v>1</v>
      </c>
      <c r="AH18">
        <v>0.2</v>
      </c>
      <c r="AI18">
        <v>0.47</v>
      </c>
      <c r="AJ18" s="28" t="s">
        <v>731</v>
      </c>
      <c r="AK18" s="85"/>
      <c r="AL18" s="85"/>
      <c r="AM18" s="1">
        <f t="shared" si="0"/>
        <v>2.0408163265306121E-2</v>
      </c>
      <c r="AN18" s="284" t="e">
        <f t="shared" si="1"/>
        <v>#DIV/0!</v>
      </c>
    </row>
    <row r="19" spans="1:40" ht="21" customHeight="1" x14ac:dyDescent="0.3">
      <c r="A19">
        <v>2021</v>
      </c>
      <c r="B19">
        <v>1</v>
      </c>
      <c r="C19">
        <v>3</v>
      </c>
      <c r="D19" s="55">
        <v>10</v>
      </c>
      <c r="E19" t="s">
        <v>565</v>
      </c>
      <c r="F19" t="s">
        <v>566</v>
      </c>
      <c r="G19">
        <v>48.662500000000001</v>
      </c>
      <c r="H19">
        <v>45.256124999999997</v>
      </c>
      <c r="I19">
        <v>52.068874999999998</v>
      </c>
      <c r="J19" s="275"/>
      <c r="K19" s="275">
        <v>53.3</v>
      </c>
      <c r="L19" s="178"/>
      <c r="M19">
        <v>47</v>
      </c>
      <c r="N19">
        <v>154</v>
      </c>
      <c r="O19" s="2">
        <v>46</v>
      </c>
      <c r="P19" s="2">
        <v>158</v>
      </c>
      <c r="Q19">
        <v>10</v>
      </c>
      <c r="R19">
        <v>6</v>
      </c>
      <c r="S19">
        <v>9</v>
      </c>
      <c r="Z19">
        <v>0.02</v>
      </c>
      <c r="AA19">
        <v>25</v>
      </c>
      <c r="AB19">
        <v>945</v>
      </c>
      <c r="AC19">
        <v>0.5</v>
      </c>
      <c r="AD19">
        <v>19.399999999999999</v>
      </c>
      <c r="AE19">
        <v>0.5</v>
      </c>
      <c r="AF19">
        <v>17.3</v>
      </c>
      <c r="AG19">
        <v>2</v>
      </c>
      <c r="AH19">
        <v>0.5</v>
      </c>
      <c r="AI19">
        <v>0.91</v>
      </c>
      <c r="AJ19" s="28" t="s">
        <v>731</v>
      </c>
      <c r="AK19" s="85"/>
      <c r="AL19" s="85"/>
      <c r="AM19" s="1">
        <f t="shared" si="0"/>
        <v>2.6455026455026454E-2</v>
      </c>
      <c r="AN19" s="284">
        <f t="shared" si="1"/>
        <v>3.2792076977526112</v>
      </c>
    </row>
    <row r="20" spans="1:40" ht="21" customHeight="1" x14ac:dyDescent="0.3">
      <c r="A20">
        <v>2021</v>
      </c>
      <c r="B20">
        <v>1</v>
      </c>
      <c r="C20">
        <v>393</v>
      </c>
      <c r="D20" s="55">
        <v>605</v>
      </c>
      <c r="E20" t="s">
        <v>628</v>
      </c>
      <c r="F20" t="s">
        <v>629</v>
      </c>
      <c r="G20">
        <v>633</v>
      </c>
      <c r="H20">
        <v>588.69000000000005</v>
      </c>
      <c r="I20">
        <v>677.31</v>
      </c>
      <c r="J20" s="275"/>
      <c r="K20" s="275">
        <v>588.20000000000005</v>
      </c>
      <c r="L20" s="178"/>
      <c r="M20">
        <v>13</v>
      </c>
      <c r="N20">
        <v>200</v>
      </c>
      <c r="O20" s="2">
        <v>14</v>
      </c>
      <c r="P20" s="2">
        <v>263</v>
      </c>
      <c r="Q20">
        <v>60</v>
      </c>
      <c r="R20">
        <v>8</v>
      </c>
      <c r="S20">
        <v>40</v>
      </c>
      <c r="T20">
        <v>3</v>
      </c>
      <c r="Z20">
        <v>0.02</v>
      </c>
      <c r="AA20">
        <v>111</v>
      </c>
      <c r="AB20">
        <v>1207</v>
      </c>
      <c r="AC20">
        <v>0.2</v>
      </c>
      <c r="AD20">
        <v>1.9</v>
      </c>
      <c r="AE20">
        <v>0.1</v>
      </c>
      <c r="AF20">
        <v>1.4</v>
      </c>
      <c r="AG20">
        <v>3</v>
      </c>
      <c r="AH20">
        <v>7.9</v>
      </c>
      <c r="AI20">
        <v>0.93</v>
      </c>
      <c r="AJ20" s="28" t="s">
        <v>363</v>
      </c>
      <c r="AK20" s="85" t="s">
        <v>802</v>
      </c>
      <c r="AL20" s="85"/>
      <c r="AM20" s="1">
        <f t="shared" si="0"/>
        <v>9.196354598177299E-2</v>
      </c>
      <c r="AN20" s="284">
        <f t="shared" si="1"/>
        <v>31.678383797157295</v>
      </c>
    </row>
    <row r="21" spans="1:40" ht="21" customHeight="1" x14ac:dyDescent="0.3">
      <c r="A21">
        <v>2021</v>
      </c>
      <c r="B21">
        <v>1</v>
      </c>
      <c r="C21">
        <v>393</v>
      </c>
      <c r="D21" s="55">
        <v>749</v>
      </c>
      <c r="E21" t="s">
        <v>581</v>
      </c>
      <c r="F21" t="s">
        <v>582</v>
      </c>
      <c r="G21">
        <v>660</v>
      </c>
      <c r="H21">
        <v>613.79999999999995</v>
      </c>
      <c r="I21">
        <v>706.2</v>
      </c>
      <c r="J21" s="275"/>
      <c r="K21" s="275">
        <v>701.5</v>
      </c>
      <c r="L21" s="178"/>
      <c r="M21">
        <v>13</v>
      </c>
      <c r="N21">
        <v>200</v>
      </c>
      <c r="O21" s="2">
        <v>14</v>
      </c>
      <c r="P21" s="2">
        <v>263</v>
      </c>
      <c r="Z21">
        <v>0.02</v>
      </c>
      <c r="AG21">
        <v>3</v>
      </c>
      <c r="AJ21" s="28" t="s">
        <v>363</v>
      </c>
      <c r="AK21" s="85" t="s">
        <v>803</v>
      </c>
      <c r="AL21" s="85"/>
      <c r="AM21" s="1" t="str">
        <f t="shared" si="0"/>
        <v/>
      </c>
      <c r="AN21" s="284">
        <f t="shared" si="1"/>
        <v>29.344931419241721</v>
      </c>
    </row>
    <row r="22" spans="1:40" ht="21" customHeight="1" x14ac:dyDescent="0.3">
      <c r="A22">
        <v>2021</v>
      </c>
      <c r="B22">
        <v>1</v>
      </c>
      <c r="C22">
        <v>4</v>
      </c>
      <c r="D22" s="55">
        <v>11</v>
      </c>
      <c r="E22" t="s">
        <v>195</v>
      </c>
      <c r="F22" t="s">
        <v>196</v>
      </c>
      <c r="G22">
        <v>212</v>
      </c>
      <c r="H22">
        <v>197.16</v>
      </c>
      <c r="I22">
        <v>226.84</v>
      </c>
      <c r="J22" s="275"/>
      <c r="K22" s="275">
        <v>217.2</v>
      </c>
      <c r="L22" s="178"/>
      <c r="M22">
        <v>37</v>
      </c>
      <c r="N22">
        <v>195</v>
      </c>
      <c r="O22" s="2">
        <v>43</v>
      </c>
      <c r="P22" s="2">
        <v>174</v>
      </c>
      <c r="Q22">
        <v>124</v>
      </c>
      <c r="R22">
        <v>67</v>
      </c>
      <c r="S22">
        <v>106</v>
      </c>
      <c r="U22">
        <v>8</v>
      </c>
      <c r="Z22">
        <v>0.02</v>
      </c>
      <c r="AA22">
        <v>305</v>
      </c>
      <c r="AB22">
        <v>9001</v>
      </c>
      <c r="AC22">
        <v>1.4</v>
      </c>
      <c r="AD22">
        <v>42.5</v>
      </c>
      <c r="AE22">
        <v>1.4</v>
      </c>
      <c r="AF22">
        <v>41.3</v>
      </c>
      <c r="AG22">
        <v>17</v>
      </c>
      <c r="AH22">
        <v>7.1</v>
      </c>
      <c r="AI22">
        <v>0.65</v>
      </c>
      <c r="AJ22" s="28" t="s">
        <v>312</v>
      </c>
      <c r="AK22" s="85"/>
      <c r="AL22" s="85" t="s">
        <v>333</v>
      </c>
      <c r="AM22" s="1">
        <f t="shared" si="0"/>
        <v>3.3885123875124989E-2</v>
      </c>
      <c r="AN22" s="284">
        <f t="shared" si="1"/>
        <v>3.676955262170039</v>
      </c>
    </row>
    <row r="23" spans="1:40" ht="21" customHeight="1" x14ac:dyDescent="0.3">
      <c r="A23">
        <v>2021</v>
      </c>
      <c r="B23">
        <v>1</v>
      </c>
      <c r="C23">
        <v>4</v>
      </c>
      <c r="D23" s="55">
        <v>12</v>
      </c>
      <c r="E23" t="s">
        <v>198</v>
      </c>
      <c r="F23" t="s">
        <v>199</v>
      </c>
      <c r="G23">
        <v>212</v>
      </c>
      <c r="H23">
        <v>197.16</v>
      </c>
      <c r="I23">
        <v>226.84</v>
      </c>
      <c r="J23" s="275"/>
      <c r="K23" s="275">
        <v>214.5</v>
      </c>
      <c r="L23" s="178"/>
      <c r="M23">
        <v>37</v>
      </c>
      <c r="N23">
        <v>195</v>
      </c>
      <c r="O23" s="2">
        <v>43</v>
      </c>
      <c r="P23" s="2">
        <v>174</v>
      </c>
      <c r="Q23">
        <v>132</v>
      </c>
      <c r="R23">
        <v>63</v>
      </c>
      <c r="S23">
        <v>106</v>
      </c>
      <c r="U23">
        <v>7</v>
      </c>
      <c r="Z23">
        <v>0.02</v>
      </c>
      <c r="AA23">
        <v>308</v>
      </c>
      <c r="AB23">
        <v>9004</v>
      </c>
      <c r="AC23">
        <v>1.5</v>
      </c>
      <c r="AD23">
        <v>42.5</v>
      </c>
      <c r="AE23">
        <v>1.4</v>
      </c>
      <c r="AF23">
        <v>41.8</v>
      </c>
      <c r="AG23">
        <v>17</v>
      </c>
      <c r="AH23">
        <v>7.1</v>
      </c>
      <c r="AI23">
        <v>0.65</v>
      </c>
      <c r="AJ23" s="28" t="s">
        <v>312</v>
      </c>
      <c r="AK23" s="85"/>
      <c r="AL23" s="85" t="s">
        <v>334</v>
      </c>
      <c r="AM23" s="1">
        <f t="shared" si="0"/>
        <v>3.4207019102621056E-2</v>
      </c>
      <c r="AN23" s="284">
        <f t="shared" si="1"/>
        <v>1.7677669529663689</v>
      </c>
    </row>
    <row r="24" spans="1:40" ht="21" customHeight="1" x14ac:dyDescent="0.3">
      <c r="A24">
        <v>2021</v>
      </c>
      <c r="B24">
        <v>1</v>
      </c>
      <c r="C24">
        <v>10</v>
      </c>
      <c r="D24" s="55">
        <v>24</v>
      </c>
      <c r="E24" t="s">
        <v>760</v>
      </c>
      <c r="F24" t="s">
        <v>761</v>
      </c>
      <c r="G24">
        <v>166</v>
      </c>
      <c r="H24">
        <v>154.38</v>
      </c>
      <c r="I24">
        <v>177.62</v>
      </c>
      <c r="J24" s="275"/>
      <c r="K24" s="275">
        <v>171</v>
      </c>
      <c r="L24" s="178"/>
      <c r="M24">
        <v>145</v>
      </c>
      <c r="N24">
        <v>99</v>
      </c>
      <c r="O24" s="2">
        <v>136</v>
      </c>
      <c r="P24" s="2">
        <v>110</v>
      </c>
      <c r="Q24">
        <v>26</v>
      </c>
      <c r="R24">
        <v>22</v>
      </c>
      <c r="S24">
        <v>21</v>
      </c>
      <c r="U24">
        <v>8</v>
      </c>
      <c r="Z24">
        <v>1.4999999999999999E-2</v>
      </c>
      <c r="AA24">
        <v>77</v>
      </c>
      <c r="AB24">
        <v>9053</v>
      </c>
      <c r="AC24">
        <v>0.5</v>
      </c>
      <c r="AD24">
        <v>54.5</v>
      </c>
      <c r="AE24">
        <v>0.5</v>
      </c>
      <c r="AF24">
        <v>52.9</v>
      </c>
      <c r="AG24">
        <v>4</v>
      </c>
      <c r="AH24">
        <v>0.6</v>
      </c>
      <c r="AI24">
        <v>0.71</v>
      </c>
      <c r="AJ24" s="28" t="s">
        <v>312</v>
      </c>
      <c r="AK24" s="85"/>
      <c r="AL24" s="85" t="s">
        <v>390</v>
      </c>
      <c r="AM24" s="1">
        <f t="shared" si="0"/>
        <v>8.5054678007290396E-3</v>
      </c>
      <c r="AN24" s="284">
        <f t="shared" si="1"/>
        <v>3.5355339059327378</v>
      </c>
    </row>
    <row r="25" spans="1:40" ht="21" customHeight="1" x14ac:dyDescent="0.3">
      <c r="A25">
        <v>2021</v>
      </c>
      <c r="B25">
        <v>1</v>
      </c>
      <c r="C25">
        <v>10</v>
      </c>
      <c r="D25" s="55">
        <v>25</v>
      </c>
      <c r="E25" t="s">
        <v>756</v>
      </c>
      <c r="F25" t="s">
        <v>757</v>
      </c>
      <c r="G25">
        <v>162</v>
      </c>
      <c r="H25">
        <v>150.66</v>
      </c>
      <c r="I25">
        <v>173.34</v>
      </c>
      <c r="J25" s="275"/>
      <c r="K25" s="275">
        <v>169.2</v>
      </c>
      <c r="L25" s="178"/>
      <c r="M25">
        <v>145</v>
      </c>
      <c r="N25">
        <v>99</v>
      </c>
      <c r="O25" s="2">
        <v>136</v>
      </c>
      <c r="P25" s="2">
        <v>110</v>
      </c>
      <c r="Q25">
        <v>34</v>
      </c>
      <c r="R25">
        <v>18</v>
      </c>
      <c r="S25">
        <v>20</v>
      </c>
      <c r="U25">
        <v>4</v>
      </c>
      <c r="Z25">
        <v>1.4999999999999999E-2</v>
      </c>
      <c r="AA25">
        <v>76</v>
      </c>
      <c r="AB25">
        <v>9052</v>
      </c>
      <c r="AC25">
        <v>0.5</v>
      </c>
      <c r="AD25">
        <v>55.9</v>
      </c>
      <c r="AE25">
        <v>0.4</v>
      </c>
      <c r="AF25">
        <v>53.5</v>
      </c>
      <c r="AG25">
        <v>4</v>
      </c>
      <c r="AH25">
        <v>0.6</v>
      </c>
      <c r="AI25">
        <v>0.71</v>
      </c>
      <c r="AJ25" s="28" t="s">
        <v>312</v>
      </c>
      <c r="AK25" s="85" t="s">
        <v>804</v>
      </c>
      <c r="AL25" s="85" t="s">
        <v>391</v>
      </c>
      <c r="AM25" s="1">
        <f t="shared" si="0"/>
        <v>8.395934600088379E-3</v>
      </c>
      <c r="AN25" s="284">
        <f t="shared" si="1"/>
        <v>5.0911688245431339</v>
      </c>
    </row>
    <row r="26" spans="1:40" ht="21" customHeight="1" x14ac:dyDescent="0.3">
      <c r="A26">
        <v>2021</v>
      </c>
      <c r="B26">
        <v>1</v>
      </c>
      <c r="C26">
        <v>32</v>
      </c>
      <c r="D26" s="55">
        <v>92</v>
      </c>
      <c r="E26" t="s">
        <v>745</v>
      </c>
      <c r="F26" t="s">
        <v>746</v>
      </c>
      <c r="G26">
        <v>361</v>
      </c>
      <c r="H26">
        <v>335.73</v>
      </c>
      <c r="I26">
        <v>386.27</v>
      </c>
      <c r="J26" s="275"/>
      <c r="K26" s="275">
        <v>378.1</v>
      </c>
      <c r="L26" s="178"/>
      <c r="M26">
        <v>74</v>
      </c>
      <c r="N26">
        <v>97</v>
      </c>
      <c r="O26" s="2">
        <v>70</v>
      </c>
      <c r="P26" s="2">
        <v>103</v>
      </c>
      <c r="Q26">
        <v>63</v>
      </c>
      <c r="R26">
        <v>21</v>
      </c>
      <c r="S26">
        <v>27</v>
      </c>
      <c r="T26">
        <v>2</v>
      </c>
      <c r="Z26">
        <v>1.4999999999999999E-2</v>
      </c>
      <c r="AA26">
        <v>113</v>
      </c>
      <c r="AB26">
        <v>11865</v>
      </c>
      <c r="AC26">
        <v>0.3</v>
      </c>
      <c r="AD26">
        <v>32.9</v>
      </c>
      <c r="AE26">
        <v>0.3</v>
      </c>
      <c r="AF26">
        <v>30.6</v>
      </c>
      <c r="AG26">
        <v>10</v>
      </c>
      <c r="AH26">
        <v>1.6</v>
      </c>
      <c r="AI26">
        <v>0.72</v>
      </c>
      <c r="AJ26" s="28" t="s">
        <v>312</v>
      </c>
      <c r="AK26" s="85" t="s">
        <v>805</v>
      </c>
      <c r="AL26" s="85" t="s">
        <v>375</v>
      </c>
      <c r="AM26" s="1">
        <f t="shared" si="0"/>
        <v>9.5238095238095247E-3</v>
      </c>
      <c r="AN26" s="284">
        <f t="shared" si="1"/>
        <v>12.091525958289978</v>
      </c>
    </row>
    <row r="27" spans="1:40" ht="21" customHeight="1" x14ac:dyDescent="0.3">
      <c r="A27">
        <v>2021</v>
      </c>
      <c r="B27">
        <v>1</v>
      </c>
      <c r="C27">
        <v>32</v>
      </c>
      <c r="D27" s="55">
        <v>93</v>
      </c>
      <c r="E27" t="s">
        <v>604</v>
      </c>
      <c r="F27" t="s">
        <v>605</v>
      </c>
      <c r="G27">
        <v>59</v>
      </c>
      <c r="H27">
        <v>54.87</v>
      </c>
      <c r="I27">
        <v>63.13</v>
      </c>
      <c r="J27" s="275"/>
      <c r="K27" s="275">
        <v>59.9</v>
      </c>
      <c r="L27" s="178"/>
      <c r="M27">
        <v>74</v>
      </c>
      <c r="N27">
        <v>97</v>
      </c>
      <c r="O27" s="2">
        <v>71</v>
      </c>
      <c r="P27" s="2">
        <v>102</v>
      </c>
      <c r="Q27">
        <v>93</v>
      </c>
      <c r="R27">
        <v>36</v>
      </c>
      <c r="S27">
        <v>54</v>
      </c>
      <c r="T27">
        <v>3</v>
      </c>
      <c r="Z27">
        <v>1.4999999999999999E-2</v>
      </c>
      <c r="AA27">
        <v>186</v>
      </c>
      <c r="AB27">
        <v>10878</v>
      </c>
      <c r="AC27">
        <v>3.2</v>
      </c>
      <c r="AD27">
        <v>184.4</v>
      </c>
      <c r="AE27">
        <v>3</v>
      </c>
      <c r="AF27">
        <v>178.5</v>
      </c>
      <c r="AG27">
        <v>10</v>
      </c>
      <c r="AH27">
        <v>2.6</v>
      </c>
      <c r="AI27">
        <v>0.66</v>
      </c>
      <c r="AJ27" s="28" t="s">
        <v>312</v>
      </c>
      <c r="AK27" s="85" t="s">
        <v>806</v>
      </c>
      <c r="AL27" s="85" t="s">
        <v>377</v>
      </c>
      <c r="AM27" s="1">
        <f t="shared" si="0"/>
        <v>1.7098731384445669E-2</v>
      </c>
      <c r="AN27" s="284">
        <f t="shared" si="1"/>
        <v>0.63639610306789174</v>
      </c>
    </row>
    <row r="28" spans="1:40" ht="21" customHeight="1" x14ac:dyDescent="0.3">
      <c r="A28">
        <v>2021</v>
      </c>
      <c r="B28">
        <v>1</v>
      </c>
      <c r="C28">
        <v>32</v>
      </c>
      <c r="D28" s="55">
        <v>94</v>
      </c>
      <c r="E28" t="s">
        <v>606</v>
      </c>
      <c r="F28" t="s">
        <v>607</v>
      </c>
      <c r="G28">
        <v>19</v>
      </c>
      <c r="H28">
        <v>17.670000000000002</v>
      </c>
      <c r="I28">
        <v>20.329999999999998</v>
      </c>
      <c r="J28" s="275"/>
      <c r="K28" s="275">
        <v>19.2</v>
      </c>
      <c r="L28" s="178"/>
      <c r="M28">
        <v>74</v>
      </c>
      <c r="N28">
        <v>97</v>
      </c>
      <c r="O28" s="2">
        <v>67</v>
      </c>
      <c r="P28" s="2">
        <v>107</v>
      </c>
      <c r="Q28">
        <v>42</v>
      </c>
      <c r="R28">
        <v>18</v>
      </c>
      <c r="S28">
        <v>26</v>
      </c>
      <c r="T28">
        <v>3</v>
      </c>
      <c r="Z28">
        <v>1.4999999999999999E-2</v>
      </c>
      <c r="AA28">
        <v>89</v>
      </c>
      <c r="AB28">
        <v>5657</v>
      </c>
      <c r="AC28">
        <v>4.7</v>
      </c>
      <c r="AD28">
        <v>297.7</v>
      </c>
      <c r="AE28">
        <v>4.0999999999999996</v>
      </c>
      <c r="AF28">
        <v>282.89999999999998</v>
      </c>
      <c r="AG28">
        <v>5</v>
      </c>
      <c r="AH28">
        <v>1.3</v>
      </c>
      <c r="AI28">
        <v>0.67</v>
      </c>
      <c r="AJ28" s="28" t="s">
        <v>312</v>
      </c>
      <c r="AK28" s="85" t="s">
        <v>807</v>
      </c>
      <c r="AL28" s="85" t="s">
        <v>378</v>
      </c>
      <c r="AM28" s="1">
        <f t="shared" si="0"/>
        <v>1.5732720523245536E-2</v>
      </c>
      <c r="AN28" s="284">
        <f t="shared" si="1"/>
        <v>0.141421356237309</v>
      </c>
    </row>
    <row r="29" spans="1:40" ht="21" customHeight="1" x14ac:dyDescent="0.3">
      <c r="A29">
        <v>2021</v>
      </c>
      <c r="B29">
        <v>1</v>
      </c>
      <c r="C29">
        <v>34</v>
      </c>
      <c r="D29" s="55">
        <v>99</v>
      </c>
      <c r="E29" t="s">
        <v>783</v>
      </c>
      <c r="F29" t="s">
        <v>784</v>
      </c>
      <c r="G29">
        <v>20</v>
      </c>
      <c r="H29">
        <v>18.600000000000001</v>
      </c>
      <c r="I29">
        <v>21.4</v>
      </c>
      <c r="J29" s="275"/>
      <c r="K29" s="275">
        <v>20.7</v>
      </c>
      <c r="L29" s="178"/>
      <c r="M29">
        <v>140</v>
      </c>
      <c r="N29">
        <v>103</v>
      </c>
      <c r="O29" s="2">
        <v>139</v>
      </c>
      <c r="P29" s="2">
        <v>104</v>
      </c>
      <c r="Q29">
        <v>7</v>
      </c>
      <c r="R29">
        <v>4</v>
      </c>
      <c r="S29">
        <v>7</v>
      </c>
      <c r="Z29">
        <v>1.4999999999999999E-2</v>
      </c>
      <c r="AA29">
        <v>18</v>
      </c>
      <c r="AB29">
        <v>3186</v>
      </c>
      <c r="AC29">
        <v>0.9</v>
      </c>
      <c r="AD29">
        <v>159.30000000000001</v>
      </c>
      <c r="AE29">
        <v>0.8</v>
      </c>
      <c r="AF29">
        <v>142.6</v>
      </c>
      <c r="AG29">
        <v>2</v>
      </c>
      <c r="AH29">
        <v>0.1</v>
      </c>
      <c r="AI29">
        <v>0.48</v>
      </c>
      <c r="AJ29" s="28" t="s">
        <v>312</v>
      </c>
      <c r="AK29" s="85"/>
      <c r="AL29" s="85" t="s">
        <v>366</v>
      </c>
      <c r="AM29" s="1">
        <f t="shared" si="0"/>
        <v>5.6497175141242938E-3</v>
      </c>
      <c r="AN29" s="284">
        <f t="shared" si="1"/>
        <v>0.49497474683058273</v>
      </c>
    </row>
    <row r="30" spans="1:40" ht="21" customHeight="1" x14ac:dyDescent="0.3">
      <c r="A30">
        <v>2021</v>
      </c>
      <c r="B30">
        <v>1</v>
      </c>
      <c r="C30">
        <v>34</v>
      </c>
      <c r="D30" s="55">
        <v>100</v>
      </c>
      <c r="E30" t="s">
        <v>753</v>
      </c>
      <c r="F30" t="s">
        <v>754</v>
      </c>
      <c r="G30">
        <v>20</v>
      </c>
      <c r="H30">
        <v>18.600000000000001</v>
      </c>
      <c r="I30">
        <v>21.4</v>
      </c>
      <c r="J30" s="275"/>
      <c r="K30" s="275">
        <v>20.7</v>
      </c>
      <c r="L30" s="178"/>
      <c r="M30">
        <v>140</v>
      </c>
      <c r="N30">
        <v>103</v>
      </c>
      <c r="O30" s="2">
        <v>139</v>
      </c>
      <c r="P30" s="2">
        <v>104</v>
      </c>
      <c r="Q30">
        <v>7</v>
      </c>
      <c r="R30">
        <v>4</v>
      </c>
      <c r="S30">
        <v>6</v>
      </c>
      <c r="Z30">
        <v>1.4999999999999999E-2</v>
      </c>
      <c r="AA30">
        <v>17</v>
      </c>
      <c r="AB30">
        <v>3185</v>
      </c>
      <c r="AC30">
        <v>0.9</v>
      </c>
      <c r="AD30">
        <v>159.30000000000001</v>
      </c>
      <c r="AE30">
        <v>0.8</v>
      </c>
      <c r="AF30">
        <v>142.6</v>
      </c>
      <c r="AG30">
        <v>2</v>
      </c>
      <c r="AH30">
        <v>0.1</v>
      </c>
      <c r="AI30">
        <v>0.48</v>
      </c>
      <c r="AJ30" s="28" t="s">
        <v>312</v>
      </c>
      <c r="AK30" s="85"/>
      <c r="AL30" s="85" t="s">
        <v>367</v>
      </c>
      <c r="AM30" s="1">
        <f t="shared" si="0"/>
        <v>5.3375196232339087E-3</v>
      </c>
      <c r="AN30" s="284">
        <f t="shared" si="1"/>
        <v>0.49497474683058273</v>
      </c>
    </row>
    <row r="31" spans="1:40" ht="21" customHeight="1" x14ac:dyDescent="0.3">
      <c r="A31">
        <v>2021</v>
      </c>
      <c r="B31">
        <v>1</v>
      </c>
      <c r="C31">
        <v>34</v>
      </c>
      <c r="D31" s="55">
        <v>101</v>
      </c>
      <c r="E31" t="s">
        <v>788</v>
      </c>
      <c r="F31" t="s">
        <v>789</v>
      </c>
      <c r="G31">
        <v>20</v>
      </c>
      <c r="H31">
        <v>18.600000000000001</v>
      </c>
      <c r="I31">
        <v>21.4</v>
      </c>
      <c r="J31" s="275"/>
      <c r="K31" s="275">
        <v>20.7</v>
      </c>
      <c r="L31" s="178"/>
      <c r="M31">
        <v>140</v>
      </c>
      <c r="N31">
        <v>103</v>
      </c>
      <c r="O31" s="2">
        <v>139</v>
      </c>
      <c r="P31" s="2">
        <v>104</v>
      </c>
      <c r="Q31">
        <v>7</v>
      </c>
      <c r="R31">
        <v>4</v>
      </c>
      <c r="S31">
        <v>7</v>
      </c>
      <c r="Z31">
        <v>1.4999999999999999E-2</v>
      </c>
      <c r="AA31">
        <v>18</v>
      </c>
      <c r="AB31">
        <v>3186</v>
      </c>
      <c r="AC31">
        <v>0.9</v>
      </c>
      <c r="AD31">
        <v>159.30000000000001</v>
      </c>
      <c r="AE31">
        <v>0.8</v>
      </c>
      <c r="AF31">
        <v>142.6</v>
      </c>
      <c r="AG31">
        <v>2</v>
      </c>
      <c r="AH31">
        <v>0.1</v>
      </c>
      <c r="AI31">
        <v>0.48</v>
      </c>
      <c r="AJ31" s="28" t="s">
        <v>312</v>
      </c>
      <c r="AK31" s="85"/>
      <c r="AL31" s="85" t="s">
        <v>368</v>
      </c>
      <c r="AM31" s="1">
        <f t="shared" si="0"/>
        <v>5.6497175141242938E-3</v>
      </c>
      <c r="AN31" s="284">
        <f t="shared" si="1"/>
        <v>0.49497474683058273</v>
      </c>
    </row>
    <row r="32" spans="1:40" ht="21" customHeight="1" x14ac:dyDescent="0.3">
      <c r="A32">
        <v>2021</v>
      </c>
      <c r="B32">
        <v>1</v>
      </c>
      <c r="C32">
        <v>34</v>
      </c>
      <c r="D32" s="55">
        <v>102</v>
      </c>
      <c r="E32" t="s">
        <v>764</v>
      </c>
      <c r="F32" t="s">
        <v>765</v>
      </c>
      <c r="G32">
        <v>20</v>
      </c>
      <c r="H32">
        <v>18.600000000000001</v>
      </c>
      <c r="I32">
        <v>21.4</v>
      </c>
      <c r="J32" s="275"/>
      <c r="K32" s="275">
        <v>20.7</v>
      </c>
      <c r="L32" s="178"/>
      <c r="M32">
        <v>140</v>
      </c>
      <c r="N32">
        <v>103</v>
      </c>
      <c r="O32" s="2">
        <v>139</v>
      </c>
      <c r="P32" s="2">
        <v>104</v>
      </c>
      <c r="Q32">
        <v>7</v>
      </c>
      <c r="R32">
        <v>4</v>
      </c>
      <c r="S32">
        <v>6</v>
      </c>
      <c r="Z32">
        <v>1.4999999999999999E-2</v>
      </c>
      <c r="AA32">
        <v>17</v>
      </c>
      <c r="AB32">
        <v>3185</v>
      </c>
      <c r="AC32">
        <v>0.9</v>
      </c>
      <c r="AD32">
        <v>159.30000000000001</v>
      </c>
      <c r="AE32">
        <v>0.8</v>
      </c>
      <c r="AF32">
        <v>142.6</v>
      </c>
      <c r="AG32">
        <v>2</v>
      </c>
      <c r="AH32">
        <v>0.1</v>
      </c>
      <c r="AI32">
        <v>0.48</v>
      </c>
      <c r="AJ32" s="28" t="s">
        <v>312</v>
      </c>
      <c r="AK32" s="85"/>
      <c r="AL32" s="85" t="s">
        <v>369</v>
      </c>
      <c r="AM32" s="1">
        <f t="shared" si="0"/>
        <v>5.3375196232339087E-3</v>
      </c>
      <c r="AN32" s="284">
        <f t="shared" si="1"/>
        <v>0.49497474683058273</v>
      </c>
    </row>
    <row r="33" spans="1:40" ht="21" customHeight="1" x14ac:dyDescent="0.3">
      <c r="A33">
        <v>2021</v>
      </c>
      <c r="B33">
        <v>1</v>
      </c>
      <c r="C33">
        <v>34</v>
      </c>
      <c r="D33" s="55">
        <v>103</v>
      </c>
      <c r="E33" t="s">
        <v>794</v>
      </c>
      <c r="F33" t="s">
        <v>795</v>
      </c>
      <c r="G33">
        <v>89</v>
      </c>
      <c r="H33">
        <v>82.77</v>
      </c>
      <c r="I33">
        <v>95.23</v>
      </c>
      <c r="J33" s="275"/>
      <c r="K33" s="275">
        <v>90.9</v>
      </c>
      <c r="L33" s="178"/>
      <c r="M33">
        <v>140</v>
      </c>
      <c r="N33">
        <v>103</v>
      </c>
      <c r="O33" s="2">
        <v>139</v>
      </c>
      <c r="P33" s="2">
        <v>104</v>
      </c>
      <c r="Q33">
        <v>8</v>
      </c>
      <c r="R33">
        <v>5</v>
      </c>
      <c r="S33">
        <v>7</v>
      </c>
      <c r="Z33">
        <v>1.4999999999999999E-2</v>
      </c>
      <c r="AA33">
        <v>20</v>
      </c>
      <c r="AB33">
        <v>3188</v>
      </c>
      <c r="AC33">
        <v>0.2</v>
      </c>
      <c r="AD33">
        <v>35.799999999999997</v>
      </c>
      <c r="AE33">
        <v>0.2</v>
      </c>
      <c r="AF33">
        <v>32.700000000000003</v>
      </c>
      <c r="AG33">
        <v>2</v>
      </c>
      <c r="AH33">
        <v>0.1</v>
      </c>
      <c r="AI33">
        <v>0.48</v>
      </c>
      <c r="AJ33" s="28" t="s">
        <v>312</v>
      </c>
      <c r="AK33" s="85"/>
      <c r="AL33" s="85" t="s">
        <v>370</v>
      </c>
      <c r="AM33" s="1">
        <f t="shared" si="0"/>
        <v>6.2735257214554582E-3</v>
      </c>
      <c r="AN33" s="284">
        <f t="shared" si="1"/>
        <v>1.3435028842544443</v>
      </c>
    </row>
    <row r="34" spans="1:40" ht="21" customHeight="1" x14ac:dyDescent="0.3">
      <c r="A34">
        <v>2021</v>
      </c>
      <c r="B34">
        <v>1</v>
      </c>
      <c r="C34">
        <v>34</v>
      </c>
      <c r="D34" s="55">
        <v>104</v>
      </c>
      <c r="E34" t="s">
        <v>770</v>
      </c>
      <c r="F34" t="s">
        <v>771</v>
      </c>
      <c r="G34">
        <v>89</v>
      </c>
      <c r="H34">
        <v>82.77</v>
      </c>
      <c r="I34">
        <v>95.23</v>
      </c>
      <c r="J34" s="275"/>
      <c r="K34" s="275">
        <v>90.9</v>
      </c>
      <c r="L34" s="178"/>
      <c r="M34">
        <v>140</v>
      </c>
      <c r="N34">
        <v>103</v>
      </c>
      <c r="O34" s="2">
        <v>139</v>
      </c>
      <c r="P34" s="2">
        <v>104</v>
      </c>
      <c r="Q34">
        <v>7</v>
      </c>
      <c r="R34">
        <v>5</v>
      </c>
      <c r="S34">
        <v>7</v>
      </c>
      <c r="Z34">
        <v>1.4999999999999999E-2</v>
      </c>
      <c r="AA34">
        <v>19</v>
      </c>
      <c r="AB34">
        <v>3187</v>
      </c>
      <c r="AC34">
        <v>0.2</v>
      </c>
      <c r="AD34">
        <v>35.799999999999997</v>
      </c>
      <c r="AE34">
        <v>0.2</v>
      </c>
      <c r="AF34">
        <v>32.700000000000003</v>
      </c>
      <c r="AG34">
        <v>2</v>
      </c>
      <c r="AH34">
        <v>0.1</v>
      </c>
      <c r="AI34">
        <v>0.48</v>
      </c>
      <c r="AJ34" s="28" t="s">
        <v>312</v>
      </c>
      <c r="AK34" s="85"/>
      <c r="AL34" s="85" t="s">
        <v>371</v>
      </c>
      <c r="AM34" s="1">
        <f t="shared" si="0"/>
        <v>5.9617194854094764E-3</v>
      </c>
      <c r="AN34" s="284">
        <f t="shared" si="1"/>
        <v>1.3435028842544443</v>
      </c>
    </row>
    <row r="35" spans="1:40" ht="21" customHeight="1" x14ac:dyDescent="0.3">
      <c r="A35">
        <v>2021</v>
      </c>
      <c r="B35">
        <v>1</v>
      </c>
      <c r="C35">
        <v>53</v>
      </c>
      <c r="D35" s="55">
        <v>131</v>
      </c>
      <c r="E35" t="s">
        <v>720</v>
      </c>
      <c r="F35" t="s">
        <v>742</v>
      </c>
      <c r="G35">
        <v>10</v>
      </c>
      <c r="H35">
        <v>9.3000000000000007</v>
      </c>
      <c r="I35">
        <v>10.7</v>
      </c>
      <c r="J35" s="275"/>
      <c r="K35" s="275">
        <v>9.9</v>
      </c>
      <c r="L35" s="178"/>
      <c r="M35">
        <v>772</v>
      </c>
      <c r="N35">
        <v>117</v>
      </c>
      <c r="O35" s="2">
        <v>864</v>
      </c>
      <c r="P35" s="2">
        <v>104</v>
      </c>
      <c r="Q35">
        <v>81</v>
      </c>
      <c r="R35">
        <v>80</v>
      </c>
      <c r="S35">
        <v>88</v>
      </c>
      <c r="U35">
        <v>13</v>
      </c>
      <c r="Z35">
        <v>0.02</v>
      </c>
      <c r="AA35">
        <v>262</v>
      </c>
      <c r="AB35">
        <v>79862</v>
      </c>
      <c r="AC35">
        <v>26.2</v>
      </c>
      <c r="AD35">
        <v>7986.2</v>
      </c>
      <c r="AE35">
        <v>26.8</v>
      </c>
      <c r="AF35">
        <v>7970.1</v>
      </c>
      <c r="AG35">
        <v>5</v>
      </c>
      <c r="AH35">
        <v>0.3</v>
      </c>
      <c r="AI35">
        <v>0.92</v>
      </c>
      <c r="AJ35" s="28" t="s">
        <v>312</v>
      </c>
      <c r="AK35" s="85"/>
      <c r="AL35" s="85" t="s">
        <v>808</v>
      </c>
      <c r="AM35" s="1">
        <f t="shared" si="0"/>
        <v>3.2806591370113445E-3</v>
      </c>
      <c r="AN35" s="284">
        <f t="shared" si="1"/>
        <v>7.0710678118654502E-2</v>
      </c>
    </row>
    <row r="36" spans="1:40" ht="21" customHeight="1" x14ac:dyDescent="0.3">
      <c r="A36">
        <v>2021</v>
      </c>
      <c r="B36">
        <v>1</v>
      </c>
      <c r="C36">
        <v>159</v>
      </c>
      <c r="D36" s="55">
        <v>299</v>
      </c>
      <c r="E36" t="s">
        <v>244</v>
      </c>
      <c r="F36" t="s">
        <v>245</v>
      </c>
      <c r="G36">
        <v>115</v>
      </c>
      <c r="H36">
        <v>106.95</v>
      </c>
      <c r="I36">
        <v>123.05</v>
      </c>
      <c r="J36" s="275"/>
      <c r="K36" s="275">
        <v>109</v>
      </c>
      <c r="L36" s="178"/>
      <c r="M36">
        <v>70</v>
      </c>
      <c r="N36">
        <v>154</v>
      </c>
      <c r="O36" s="2">
        <v>84</v>
      </c>
      <c r="P36" s="2">
        <v>131</v>
      </c>
      <c r="Q36">
        <v>84</v>
      </c>
      <c r="R36">
        <v>52</v>
      </c>
      <c r="S36">
        <v>72</v>
      </c>
      <c r="T36">
        <v>8</v>
      </c>
      <c r="U36">
        <v>14</v>
      </c>
      <c r="Z36">
        <v>0.02</v>
      </c>
      <c r="AA36">
        <v>224</v>
      </c>
      <c r="AB36">
        <v>17768</v>
      </c>
      <c r="AC36">
        <v>1.9</v>
      </c>
      <c r="AD36">
        <v>154.5</v>
      </c>
      <c r="AE36">
        <v>2</v>
      </c>
      <c r="AF36">
        <v>163.5</v>
      </c>
      <c r="AG36">
        <v>16</v>
      </c>
      <c r="AH36">
        <v>2.7</v>
      </c>
      <c r="AI36">
        <v>0.77</v>
      </c>
      <c r="AJ36" s="28" t="s">
        <v>312</v>
      </c>
      <c r="AK36" s="85" t="s">
        <v>432</v>
      </c>
      <c r="AL36" s="85"/>
      <c r="AM36" s="1">
        <f t="shared" si="0"/>
        <v>1.2606933813597478E-2</v>
      </c>
      <c r="AN36" s="284">
        <f t="shared" si="1"/>
        <v>4.2426406871192848</v>
      </c>
    </row>
    <row r="37" spans="1:40" ht="21" customHeight="1" x14ac:dyDescent="0.3">
      <c r="A37">
        <v>2021</v>
      </c>
      <c r="B37">
        <v>1</v>
      </c>
      <c r="C37">
        <v>212</v>
      </c>
      <c r="D37" s="55">
        <v>140</v>
      </c>
      <c r="E37" t="s">
        <v>207</v>
      </c>
      <c r="F37" t="s">
        <v>208</v>
      </c>
      <c r="G37">
        <v>485</v>
      </c>
      <c r="H37">
        <v>451.05</v>
      </c>
      <c r="I37">
        <v>518.95000000000005</v>
      </c>
      <c r="J37" s="275"/>
      <c r="K37" s="275">
        <v>492.5</v>
      </c>
      <c r="L37" s="178"/>
      <c r="M37">
        <v>60</v>
      </c>
      <c r="N37">
        <v>120</v>
      </c>
      <c r="O37" s="2">
        <v>52</v>
      </c>
      <c r="P37" s="2">
        <v>141</v>
      </c>
      <c r="Q37">
        <v>45</v>
      </c>
      <c r="R37">
        <v>13</v>
      </c>
      <c r="S37">
        <v>17</v>
      </c>
      <c r="Z37">
        <v>1.4999999999999999E-2</v>
      </c>
      <c r="AA37">
        <v>75</v>
      </c>
      <c r="AB37">
        <v>5129</v>
      </c>
      <c r="AC37">
        <v>0.2</v>
      </c>
      <c r="AD37">
        <v>10.6</v>
      </c>
      <c r="AE37">
        <v>0.1</v>
      </c>
      <c r="AF37">
        <v>10</v>
      </c>
      <c r="AG37">
        <v>6</v>
      </c>
      <c r="AH37">
        <v>1.4</v>
      </c>
      <c r="AI37">
        <v>0.62</v>
      </c>
      <c r="AJ37" s="28" t="s">
        <v>312</v>
      </c>
      <c r="AK37" s="85"/>
      <c r="AL37" s="85" t="s">
        <v>319</v>
      </c>
      <c r="AM37" s="1">
        <f t="shared" si="0"/>
        <v>1.4622733476311172E-2</v>
      </c>
      <c r="AN37" s="284">
        <f t="shared" si="1"/>
        <v>5.3033008588991066</v>
      </c>
    </row>
    <row r="38" spans="1:40" ht="21" customHeight="1" x14ac:dyDescent="0.3">
      <c r="A38">
        <v>2021</v>
      </c>
      <c r="B38">
        <v>1</v>
      </c>
      <c r="C38">
        <v>212</v>
      </c>
      <c r="D38" s="55">
        <v>178</v>
      </c>
      <c r="E38" t="s">
        <v>213</v>
      </c>
      <c r="F38" t="s">
        <v>214</v>
      </c>
      <c r="G38">
        <v>50</v>
      </c>
      <c r="H38">
        <v>46.5</v>
      </c>
      <c r="I38">
        <v>53.5</v>
      </c>
      <c r="J38" s="275"/>
      <c r="K38" s="275">
        <v>52.4</v>
      </c>
      <c r="L38" s="178"/>
      <c r="M38">
        <v>60</v>
      </c>
      <c r="N38">
        <v>120</v>
      </c>
      <c r="O38" s="2">
        <v>52</v>
      </c>
      <c r="P38" s="2">
        <v>141</v>
      </c>
      <c r="Q38">
        <v>49</v>
      </c>
      <c r="R38">
        <v>26</v>
      </c>
      <c r="S38">
        <v>42</v>
      </c>
      <c r="Z38">
        <v>1.4999999999999999E-2</v>
      </c>
      <c r="AA38">
        <v>117</v>
      </c>
      <c r="AB38">
        <v>5036</v>
      </c>
      <c r="AC38">
        <v>2.2999999999999998</v>
      </c>
      <c r="AD38">
        <v>100.7</v>
      </c>
      <c r="AE38">
        <v>2</v>
      </c>
      <c r="AF38">
        <v>92.7</v>
      </c>
      <c r="AG38">
        <v>6</v>
      </c>
      <c r="AH38">
        <v>2.2999999999999998</v>
      </c>
      <c r="AI38">
        <v>0.61</v>
      </c>
      <c r="AJ38" s="28" t="s">
        <v>312</v>
      </c>
      <c r="AK38" s="85"/>
      <c r="AL38" s="85" t="s">
        <v>320</v>
      </c>
      <c r="AM38" s="1">
        <f t="shared" si="0"/>
        <v>2.323272438443209E-2</v>
      </c>
      <c r="AN38" s="284">
        <f t="shared" si="1"/>
        <v>1.6970562748477129</v>
      </c>
    </row>
    <row r="39" spans="1:40" ht="21" customHeight="1" x14ac:dyDescent="0.3">
      <c r="A39">
        <v>2021</v>
      </c>
      <c r="B39">
        <v>1</v>
      </c>
      <c r="C39">
        <v>214</v>
      </c>
      <c r="D39" s="55">
        <v>142</v>
      </c>
      <c r="E39" t="s">
        <v>618</v>
      </c>
      <c r="F39" t="s">
        <v>619</v>
      </c>
      <c r="G39">
        <v>351</v>
      </c>
      <c r="H39">
        <v>326.43</v>
      </c>
      <c r="I39">
        <v>375.57</v>
      </c>
      <c r="J39" s="275"/>
      <c r="K39" s="275">
        <v>356.9</v>
      </c>
      <c r="L39" s="178"/>
      <c r="M39">
        <v>68</v>
      </c>
      <c r="N39">
        <v>212</v>
      </c>
      <c r="O39" s="2">
        <v>59</v>
      </c>
      <c r="P39" s="2">
        <v>250</v>
      </c>
      <c r="Q39">
        <v>57</v>
      </c>
      <c r="R39">
        <v>20</v>
      </c>
      <c r="S39">
        <v>34</v>
      </c>
      <c r="T39">
        <v>4</v>
      </c>
      <c r="Z39">
        <v>0.02</v>
      </c>
      <c r="AA39">
        <v>115</v>
      </c>
      <c r="AB39">
        <v>4224</v>
      </c>
      <c r="AC39">
        <v>0.3</v>
      </c>
      <c r="AD39">
        <v>12</v>
      </c>
      <c r="AE39">
        <v>0.3</v>
      </c>
      <c r="AF39">
        <v>10.6</v>
      </c>
      <c r="AG39">
        <v>6</v>
      </c>
      <c r="AH39">
        <v>1.9</v>
      </c>
      <c r="AI39">
        <v>0.41</v>
      </c>
      <c r="AJ39" s="28" t="s">
        <v>312</v>
      </c>
      <c r="AK39" s="85"/>
      <c r="AL39" s="85" t="s">
        <v>388</v>
      </c>
      <c r="AM39" s="1">
        <f t="shared" si="0"/>
        <v>2.7225378787878788E-2</v>
      </c>
      <c r="AN39" s="284">
        <f t="shared" si="1"/>
        <v>4.1719300090006142</v>
      </c>
    </row>
    <row r="40" spans="1:40" ht="21" customHeight="1" x14ac:dyDescent="0.3">
      <c r="A40">
        <v>2021</v>
      </c>
      <c r="B40">
        <v>1</v>
      </c>
      <c r="C40">
        <v>227</v>
      </c>
      <c r="D40" s="55">
        <v>155</v>
      </c>
      <c r="E40" t="s">
        <v>164</v>
      </c>
      <c r="F40" t="s">
        <v>165</v>
      </c>
      <c r="G40">
        <v>122</v>
      </c>
      <c r="H40">
        <v>113.46</v>
      </c>
      <c r="I40">
        <v>130.54</v>
      </c>
      <c r="J40" s="275"/>
      <c r="K40" s="275">
        <v>121.8</v>
      </c>
      <c r="L40" s="178"/>
      <c r="M40">
        <v>61</v>
      </c>
      <c r="N40">
        <v>177</v>
      </c>
      <c r="O40" s="2">
        <v>83</v>
      </c>
      <c r="P40" s="2">
        <v>129</v>
      </c>
      <c r="Q40">
        <v>52</v>
      </c>
      <c r="R40">
        <v>22</v>
      </c>
      <c r="S40">
        <v>38</v>
      </c>
      <c r="T40">
        <v>36</v>
      </c>
      <c r="Z40">
        <v>0.02</v>
      </c>
      <c r="AA40">
        <v>148</v>
      </c>
      <c r="AB40">
        <v>6316</v>
      </c>
      <c r="AC40">
        <v>1.2</v>
      </c>
      <c r="AD40">
        <v>51.8</v>
      </c>
      <c r="AE40">
        <v>1.2</v>
      </c>
      <c r="AF40">
        <v>51.5</v>
      </c>
      <c r="AG40">
        <v>7</v>
      </c>
      <c r="AH40">
        <v>1.8</v>
      </c>
      <c r="AI40">
        <v>0.67</v>
      </c>
      <c r="AJ40" s="28" t="s">
        <v>312</v>
      </c>
      <c r="AK40" s="85" t="s">
        <v>425</v>
      </c>
      <c r="AL40" s="85" t="s">
        <v>344</v>
      </c>
      <c r="AM40" s="1">
        <f t="shared" si="0"/>
        <v>2.3432552248258392E-2</v>
      </c>
      <c r="AN40" s="284">
        <f t="shared" si="1"/>
        <v>0.14142135623731153</v>
      </c>
    </row>
    <row r="41" spans="1:40" ht="21" customHeight="1" x14ac:dyDescent="0.3">
      <c r="A41">
        <v>2021</v>
      </c>
      <c r="B41">
        <v>1</v>
      </c>
      <c r="C41">
        <v>256</v>
      </c>
      <c r="D41" s="55">
        <v>180</v>
      </c>
      <c r="E41" t="s">
        <v>723</v>
      </c>
      <c r="F41" t="s">
        <v>780</v>
      </c>
      <c r="G41">
        <v>32</v>
      </c>
      <c r="H41">
        <v>29.76</v>
      </c>
      <c r="I41">
        <v>34.24</v>
      </c>
      <c r="J41" s="275"/>
      <c r="K41" s="275">
        <v>35.4</v>
      </c>
      <c r="L41" s="178"/>
      <c r="M41">
        <v>168</v>
      </c>
      <c r="N41">
        <v>171</v>
      </c>
      <c r="O41" s="2">
        <v>204</v>
      </c>
      <c r="P41" s="2">
        <v>142</v>
      </c>
      <c r="Q41">
        <v>32</v>
      </c>
      <c r="R41">
        <v>8</v>
      </c>
      <c r="S41">
        <v>21</v>
      </c>
      <c r="Z41">
        <v>0.02</v>
      </c>
      <c r="AA41">
        <v>61</v>
      </c>
      <c r="AB41">
        <v>3661</v>
      </c>
      <c r="AC41">
        <v>1.9</v>
      </c>
      <c r="AD41">
        <v>114.4</v>
      </c>
      <c r="AE41">
        <v>1.8</v>
      </c>
      <c r="AF41">
        <v>109.1</v>
      </c>
      <c r="AG41">
        <v>3</v>
      </c>
      <c r="AH41">
        <v>0.3</v>
      </c>
      <c r="AI41">
        <v>0.33</v>
      </c>
      <c r="AJ41" s="28" t="s">
        <v>312</v>
      </c>
      <c r="AK41" s="85"/>
      <c r="AL41" s="85" t="s">
        <v>392</v>
      </c>
      <c r="AM41" s="1">
        <f t="shared" si="0"/>
        <v>1.666211417645452E-2</v>
      </c>
      <c r="AN41" s="284">
        <f t="shared" si="1"/>
        <v>2.4041630560342604</v>
      </c>
    </row>
    <row r="42" spans="1:40" ht="21" customHeight="1" x14ac:dyDescent="0.3">
      <c r="A42">
        <v>2021</v>
      </c>
      <c r="B42">
        <v>1</v>
      </c>
      <c r="C42">
        <v>331</v>
      </c>
      <c r="D42">
        <v>253</v>
      </c>
      <c r="E42" t="s">
        <v>135</v>
      </c>
      <c r="F42" t="s">
        <v>136</v>
      </c>
      <c r="G42">
        <v>203</v>
      </c>
      <c r="H42">
        <v>188.79</v>
      </c>
      <c r="I42">
        <v>217.21</v>
      </c>
      <c r="J42" s="275"/>
      <c r="K42" s="275">
        <v>195.7</v>
      </c>
      <c r="L42" s="178"/>
      <c r="M42">
        <v>121</v>
      </c>
      <c r="N42">
        <v>89</v>
      </c>
      <c r="O42" s="2">
        <v>125</v>
      </c>
      <c r="P42" s="2">
        <v>87</v>
      </c>
      <c r="Q42">
        <v>58</v>
      </c>
      <c r="R42">
        <v>23</v>
      </c>
      <c r="S42">
        <v>38</v>
      </c>
      <c r="T42">
        <v>5</v>
      </c>
      <c r="U42">
        <v>7</v>
      </c>
      <c r="Z42">
        <v>1.4999999999999999E-2</v>
      </c>
      <c r="AA42">
        <v>129</v>
      </c>
      <c r="AB42">
        <v>23409</v>
      </c>
      <c r="AC42">
        <v>0.6</v>
      </c>
      <c r="AD42">
        <v>115.3</v>
      </c>
      <c r="AE42">
        <v>0.6</v>
      </c>
      <c r="AF42">
        <v>119.2</v>
      </c>
      <c r="AG42">
        <v>11</v>
      </c>
      <c r="AH42">
        <v>1</v>
      </c>
      <c r="AI42">
        <v>0.8</v>
      </c>
      <c r="AJ42" s="28" t="s">
        <v>312</v>
      </c>
      <c r="AK42" s="85"/>
      <c r="AL42" s="85" t="s">
        <v>316</v>
      </c>
      <c r="AM42" s="1">
        <f t="shared" si="0"/>
        <v>5.5107010124311158E-3</v>
      </c>
      <c r="AN42" s="284">
        <f t="shared" si="1"/>
        <v>5.1618795026618045</v>
      </c>
    </row>
    <row r="43" spans="1:40" ht="21" customHeight="1" x14ac:dyDescent="0.3">
      <c r="A43">
        <v>2021</v>
      </c>
      <c r="B43">
        <v>1</v>
      </c>
      <c r="C43">
        <v>334</v>
      </c>
      <c r="D43">
        <v>254</v>
      </c>
      <c r="E43" t="s">
        <v>263</v>
      </c>
      <c r="F43" t="s">
        <v>136</v>
      </c>
      <c r="G43">
        <v>203</v>
      </c>
      <c r="H43">
        <v>188.79</v>
      </c>
      <c r="I43">
        <v>217.21</v>
      </c>
      <c r="J43" s="275"/>
      <c r="K43" s="275">
        <v>210</v>
      </c>
      <c r="L43" s="178"/>
      <c r="M43">
        <v>88</v>
      </c>
      <c r="N43">
        <v>164</v>
      </c>
      <c r="O43" s="2">
        <v>105</v>
      </c>
      <c r="P43" s="2">
        <v>137</v>
      </c>
      <c r="Q43">
        <v>136</v>
      </c>
      <c r="R43">
        <v>63</v>
      </c>
      <c r="S43">
        <v>109</v>
      </c>
      <c r="T43">
        <v>10</v>
      </c>
      <c r="U43">
        <v>28</v>
      </c>
      <c r="Z43">
        <v>0.02</v>
      </c>
      <c r="AA43">
        <v>338</v>
      </c>
      <c r="AB43">
        <v>40838</v>
      </c>
      <c r="AC43">
        <v>1.7</v>
      </c>
      <c r="AD43">
        <v>201.2</v>
      </c>
      <c r="AE43">
        <v>1.6</v>
      </c>
      <c r="AF43">
        <v>194.7</v>
      </c>
      <c r="AG43">
        <v>22</v>
      </c>
      <c r="AH43">
        <v>3.2</v>
      </c>
      <c r="AI43">
        <v>0.96</v>
      </c>
      <c r="AJ43" s="28" t="s">
        <v>312</v>
      </c>
      <c r="AK43" s="85"/>
      <c r="AL43" s="85" t="s">
        <v>316</v>
      </c>
      <c r="AM43" s="1">
        <f t="shared" si="0"/>
        <v>8.276605122679857E-3</v>
      </c>
      <c r="AN43" s="284">
        <f t="shared" si="1"/>
        <v>4.9497474683058327</v>
      </c>
    </row>
    <row r="44" spans="1:40" ht="21" customHeight="1" x14ac:dyDescent="0.3">
      <c r="A44">
        <v>2021</v>
      </c>
      <c r="B44">
        <v>1</v>
      </c>
      <c r="C44">
        <v>377</v>
      </c>
      <c r="D44">
        <v>439</v>
      </c>
      <c r="E44" t="s">
        <v>167</v>
      </c>
      <c r="F44" t="s">
        <v>168</v>
      </c>
      <c r="G44">
        <v>343</v>
      </c>
      <c r="H44">
        <v>308.7</v>
      </c>
      <c r="I44">
        <v>377.3</v>
      </c>
      <c r="J44" s="275"/>
      <c r="K44" s="275">
        <v>352.7</v>
      </c>
      <c r="L44" s="178"/>
      <c r="M44">
        <v>45</v>
      </c>
      <c r="N44">
        <v>320</v>
      </c>
      <c r="O44" s="2">
        <v>50</v>
      </c>
      <c r="P44" s="2">
        <v>297</v>
      </c>
      <c r="Q44">
        <v>63</v>
      </c>
      <c r="R44">
        <v>19</v>
      </c>
      <c r="S44">
        <v>93</v>
      </c>
      <c r="T44">
        <v>3</v>
      </c>
      <c r="U44">
        <v>1</v>
      </c>
      <c r="Z44">
        <v>1.4999999999999999E-2</v>
      </c>
      <c r="AA44">
        <v>179</v>
      </c>
      <c r="AB44">
        <v>5919</v>
      </c>
      <c r="AC44">
        <v>0.5</v>
      </c>
      <c r="AD44">
        <v>17.3</v>
      </c>
      <c r="AE44">
        <v>0.5</v>
      </c>
      <c r="AF44">
        <v>16.600000000000001</v>
      </c>
      <c r="AG44">
        <v>10</v>
      </c>
      <c r="AH44">
        <v>3.6</v>
      </c>
      <c r="AI44">
        <v>0.59</v>
      </c>
      <c r="AJ44" s="28" t="s">
        <v>312</v>
      </c>
      <c r="AK44" s="85"/>
      <c r="AL44" s="85" t="s">
        <v>339</v>
      </c>
      <c r="AM44" s="1">
        <f t="shared" si="0"/>
        <v>3.0241594863997297E-2</v>
      </c>
      <c r="AN44" s="284">
        <f t="shared" si="1"/>
        <v>6.8589357775095028</v>
      </c>
    </row>
    <row r="45" spans="1:40" ht="21" customHeight="1" x14ac:dyDescent="0.3">
      <c r="A45">
        <v>2021</v>
      </c>
      <c r="B45">
        <v>1</v>
      </c>
      <c r="C45">
        <v>378</v>
      </c>
      <c r="D45">
        <v>440</v>
      </c>
      <c r="E45" t="s">
        <v>704</v>
      </c>
      <c r="F45" t="s">
        <v>779</v>
      </c>
      <c r="G45">
        <v>258</v>
      </c>
      <c r="H45">
        <v>239.94</v>
      </c>
      <c r="I45">
        <v>276.06</v>
      </c>
      <c r="J45" s="275"/>
      <c r="K45" s="275">
        <v>253.2</v>
      </c>
      <c r="L45" s="178"/>
      <c r="M45">
        <v>90</v>
      </c>
      <c r="N45">
        <v>120</v>
      </c>
      <c r="O45" s="2">
        <v>80</v>
      </c>
      <c r="P45" s="2">
        <v>137</v>
      </c>
      <c r="Q45">
        <v>13</v>
      </c>
      <c r="R45">
        <v>2</v>
      </c>
      <c r="S45">
        <v>12</v>
      </c>
      <c r="Z45">
        <v>1.4999999999999999E-2</v>
      </c>
      <c r="AA45">
        <v>27</v>
      </c>
      <c r="AB45">
        <v>3193</v>
      </c>
      <c r="AC45">
        <v>0.1</v>
      </c>
      <c r="AD45">
        <v>12.4</v>
      </c>
      <c r="AE45">
        <v>0.2</v>
      </c>
      <c r="AF45">
        <v>25.2</v>
      </c>
      <c r="AG45">
        <v>2</v>
      </c>
      <c r="AH45">
        <v>0.3</v>
      </c>
      <c r="AI45">
        <v>0.4</v>
      </c>
      <c r="AJ45" s="28" t="s">
        <v>312</v>
      </c>
      <c r="AK45" s="85"/>
      <c r="AL45" s="85"/>
      <c r="AM45" s="1">
        <f t="shared" si="0"/>
        <v>8.4559974945192604E-3</v>
      </c>
      <c r="AN45" s="284">
        <f t="shared" si="1"/>
        <v>3.3941125496954361</v>
      </c>
    </row>
    <row r="46" spans="1:40" ht="21" customHeight="1" x14ac:dyDescent="0.3">
      <c r="A46">
        <v>2021</v>
      </c>
      <c r="B46">
        <v>1</v>
      </c>
      <c r="C46">
        <v>381</v>
      </c>
      <c r="D46">
        <v>445</v>
      </c>
      <c r="E46" t="s">
        <v>748</v>
      </c>
      <c r="F46" t="s">
        <v>749</v>
      </c>
      <c r="G46">
        <v>28</v>
      </c>
      <c r="H46">
        <v>25.2</v>
      </c>
      <c r="I46">
        <v>30.8</v>
      </c>
      <c r="J46" s="275"/>
      <c r="K46" s="275">
        <v>27.2</v>
      </c>
      <c r="L46" s="178"/>
      <c r="M46">
        <v>60</v>
      </c>
      <c r="N46">
        <v>180</v>
      </c>
      <c r="O46" s="2">
        <v>82</v>
      </c>
      <c r="P46" s="2">
        <v>133</v>
      </c>
      <c r="Q46">
        <v>14</v>
      </c>
      <c r="R46">
        <v>4</v>
      </c>
      <c r="S46">
        <v>7</v>
      </c>
      <c r="Z46">
        <v>1.4999999999999999E-2</v>
      </c>
      <c r="AA46">
        <v>25</v>
      </c>
      <c r="AB46">
        <v>3730</v>
      </c>
      <c r="AC46">
        <v>0.9</v>
      </c>
      <c r="AD46">
        <v>133.19999999999999</v>
      </c>
      <c r="AE46">
        <v>0.9</v>
      </c>
      <c r="AF46">
        <v>127.8</v>
      </c>
      <c r="AG46">
        <v>3</v>
      </c>
      <c r="AH46">
        <v>0.3</v>
      </c>
      <c r="AI46">
        <v>0.89</v>
      </c>
      <c r="AJ46" s="28" t="s">
        <v>312</v>
      </c>
      <c r="AK46" s="85"/>
      <c r="AL46" s="85" t="s">
        <v>379</v>
      </c>
      <c r="AM46" s="1">
        <f t="shared" si="0"/>
        <v>6.7024128686327079E-3</v>
      </c>
      <c r="AN46" s="284">
        <f t="shared" si="1"/>
        <v>0.56568542494923857</v>
      </c>
    </row>
    <row r="47" spans="1:40" ht="21" customHeight="1" x14ac:dyDescent="0.3">
      <c r="A47">
        <v>2021</v>
      </c>
      <c r="B47">
        <v>1</v>
      </c>
      <c r="C47">
        <v>381</v>
      </c>
      <c r="D47">
        <v>446</v>
      </c>
      <c r="E47" t="s">
        <v>762</v>
      </c>
      <c r="F47" t="s">
        <v>763</v>
      </c>
      <c r="G47">
        <v>167</v>
      </c>
      <c r="H47">
        <v>150.30000000000001</v>
      </c>
      <c r="I47">
        <v>183.7</v>
      </c>
      <c r="J47" s="275"/>
      <c r="K47" s="275">
        <v>164.8</v>
      </c>
      <c r="L47" s="178"/>
      <c r="M47">
        <v>60</v>
      </c>
      <c r="N47">
        <v>180</v>
      </c>
      <c r="O47" s="2">
        <v>82</v>
      </c>
      <c r="P47" s="2">
        <v>133</v>
      </c>
      <c r="Q47">
        <v>17</v>
      </c>
      <c r="R47">
        <v>4</v>
      </c>
      <c r="S47">
        <v>9</v>
      </c>
      <c r="Z47">
        <v>1.4999999999999999E-2</v>
      </c>
      <c r="AA47">
        <v>30</v>
      </c>
      <c r="AB47">
        <v>2483</v>
      </c>
      <c r="AC47">
        <v>0.2</v>
      </c>
      <c r="AD47">
        <v>14.9</v>
      </c>
      <c r="AE47">
        <v>0.2</v>
      </c>
      <c r="AF47">
        <v>14.2</v>
      </c>
      <c r="AG47">
        <v>3</v>
      </c>
      <c r="AH47">
        <v>0.4</v>
      </c>
      <c r="AI47">
        <v>0.6</v>
      </c>
      <c r="AJ47" s="28" t="s">
        <v>312</v>
      </c>
      <c r="AK47" s="85"/>
      <c r="AL47" s="85" t="s">
        <v>380</v>
      </c>
      <c r="AM47" s="1">
        <f t="shared" si="0"/>
        <v>1.2082158679017317E-2</v>
      </c>
      <c r="AN47" s="284">
        <f t="shared" si="1"/>
        <v>1.5556349186103966</v>
      </c>
    </row>
    <row r="48" spans="1:40" ht="21" customHeight="1" x14ac:dyDescent="0.3">
      <c r="A48">
        <v>2021</v>
      </c>
      <c r="B48">
        <v>1</v>
      </c>
      <c r="C48">
        <v>381</v>
      </c>
      <c r="D48">
        <v>447</v>
      </c>
      <c r="E48" t="s">
        <v>737</v>
      </c>
      <c r="F48" t="s">
        <v>738</v>
      </c>
      <c r="G48">
        <v>177</v>
      </c>
      <c r="H48">
        <v>159.30000000000001</v>
      </c>
      <c r="I48">
        <v>194.7</v>
      </c>
      <c r="J48" s="275"/>
      <c r="K48" s="275">
        <v>171</v>
      </c>
      <c r="L48" s="178"/>
      <c r="M48">
        <v>60</v>
      </c>
      <c r="N48">
        <v>180</v>
      </c>
      <c r="O48" s="2">
        <v>82</v>
      </c>
      <c r="P48" s="2">
        <v>133</v>
      </c>
      <c r="Q48">
        <v>14</v>
      </c>
      <c r="R48">
        <v>3</v>
      </c>
      <c r="S48">
        <v>10</v>
      </c>
      <c r="Z48">
        <v>1.4999999999999999E-2</v>
      </c>
      <c r="AA48">
        <v>27</v>
      </c>
      <c r="AB48">
        <v>3081</v>
      </c>
      <c r="AC48">
        <v>0.2</v>
      </c>
      <c r="AD48">
        <v>17.399999999999999</v>
      </c>
      <c r="AE48">
        <v>0.2</v>
      </c>
      <c r="AF48">
        <v>16.899999999999999</v>
      </c>
      <c r="AG48">
        <v>3</v>
      </c>
      <c r="AH48">
        <v>0.3</v>
      </c>
      <c r="AI48">
        <v>0.74</v>
      </c>
      <c r="AJ48" s="28" t="s">
        <v>312</v>
      </c>
      <c r="AK48" s="85"/>
      <c r="AL48" s="85" t="s">
        <v>381</v>
      </c>
      <c r="AM48" s="1">
        <f t="shared" si="0"/>
        <v>8.7633885102239538E-3</v>
      </c>
      <c r="AN48" s="284">
        <f t="shared" si="1"/>
        <v>4.2426406871192848</v>
      </c>
    </row>
    <row r="49" spans="1:40" ht="21" customHeight="1" x14ac:dyDescent="0.3">
      <c r="A49">
        <v>2021</v>
      </c>
      <c r="B49">
        <v>1</v>
      </c>
      <c r="C49">
        <v>381</v>
      </c>
      <c r="D49">
        <v>448</v>
      </c>
      <c r="E49" t="s">
        <v>268</v>
      </c>
      <c r="F49" t="s">
        <v>269</v>
      </c>
      <c r="G49">
        <v>23</v>
      </c>
      <c r="H49">
        <v>20.7</v>
      </c>
      <c r="I49">
        <v>25.3</v>
      </c>
      <c r="J49" s="275"/>
      <c r="K49" s="275">
        <v>22.5</v>
      </c>
      <c r="L49" s="178"/>
      <c r="M49">
        <v>60</v>
      </c>
      <c r="N49">
        <v>180</v>
      </c>
      <c r="O49" s="2">
        <v>82</v>
      </c>
      <c r="P49" s="2">
        <v>133</v>
      </c>
      <c r="Q49">
        <v>13</v>
      </c>
      <c r="R49">
        <v>3</v>
      </c>
      <c r="S49">
        <v>9</v>
      </c>
      <c r="Z49">
        <v>1.4999999999999999E-2</v>
      </c>
      <c r="AA49">
        <v>25</v>
      </c>
      <c r="AB49">
        <v>3059</v>
      </c>
      <c r="AC49">
        <v>1.1000000000000001</v>
      </c>
      <c r="AD49">
        <v>133</v>
      </c>
      <c r="AE49">
        <v>1.1000000000000001</v>
      </c>
      <c r="AF49">
        <v>127.8</v>
      </c>
      <c r="AG49">
        <v>3</v>
      </c>
      <c r="AH49">
        <v>0.3</v>
      </c>
      <c r="AI49">
        <v>0.73</v>
      </c>
      <c r="AJ49" s="28" t="s">
        <v>312</v>
      </c>
      <c r="AK49" s="85"/>
      <c r="AL49" s="85" t="s">
        <v>348</v>
      </c>
      <c r="AM49" s="1">
        <f t="shared" si="0"/>
        <v>8.1726054266100037E-3</v>
      </c>
      <c r="AN49" s="284">
        <f t="shared" si="1"/>
        <v>0.35355339059327379</v>
      </c>
    </row>
    <row r="50" spans="1:40" ht="21" customHeight="1" x14ac:dyDescent="0.3">
      <c r="A50">
        <v>2021</v>
      </c>
      <c r="B50">
        <v>1</v>
      </c>
      <c r="C50">
        <v>405</v>
      </c>
      <c r="D50">
        <v>619</v>
      </c>
      <c r="E50" t="s">
        <v>630</v>
      </c>
      <c r="F50" t="s">
        <v>631</v>
      </c>
      <c r="G50">
        <v>420</v>
      </c>
      <c r="H50">
        <v>385.98</v>
      </c>
      <c r="I50">
        <v>454.02</v>
      </c>
      <c r="J50" s="275"/>
      <c r="K50" s="275">
        <v>440.3</v>
      </c>
      <c r="L50" s="178"/>
      <c r="M50">
        <v>18</v>
      </c>
      <c r="N50">
        <v>200</v>
      </c>
      <c r="O50" s="2">
        <v>24</v>
      </c>
      <c r="P50" s="2">
        <v>152</v>
      </c>
      <c r="Q50">
        <v>5</v>
      </c>
      <c r="S50">
        <v>3</v>
      </c>
      <c r="Z50">
        <v>1.4999999999999999E-2</v>
      </c>
      <c r="AA50">
        <v>8</v>
      </c>
      <c r="AB50">
        <v>458</v>
      </c>
      <c r="AC50">
        <v>0</v>
      </c>
      <c r="AD50">
        <v>1.1000000000000001</v>
      </c>
      <c r="AE50">
        <v>0</v>
      </c>
      <c r="AF50">
        <v>1.1000000000000001</v>
      </c>
      <c r="AG50">
        <v>2</v>
      </c>
      <c r="AH50">
        <v>0.3</v>
      </c>
      <c r="AI50">
        <v>0.57999999999999996</v>
      </c>
      <c r="AJ50" s="28" t="s">
        <v>312</v>
      </c>
      <c r="AK50" s="85"/>
      <c r="AL50" s="85" t="s">
        <v>360</v>
      </c>
      <c r="AM50" s="1">
        <f t="shared" si="0"/>
        <v>1.7467248908296942E-2</v>
      </c>
      <c r="AN50" s="284">
        <f t="shared" si="1"/>
        <v>14.354267658086924</v>
      </c>
    </row>
    <row r="51" spans="1:40" ht="21" customHeight="1" x14ac:dyDescent="0.3">
      <c r="A51">
        <v>2021</v>
      </c>
      <c r="B51">
        <v>1</v>
      </c>
      <c r="C51">
        <v>405</v>
      </c>
      <c r="D51">
        <v>620</v>
      </c>
      <c r="E51" t="s">
        <v>632</v>
      </c>
      <c r="F51" t="s">
        <v>633</v>
      </c>
      <c r="G51">
        <v>233</v>
      </c>
      <c r="H51">
        <v>214.01050000000001</v>
      </c>
      <c r="I51">
        <v>251.98949999999999</v>
      </c>
      <c r="J51" s="275"/>
      <c r="K51" s="275">
        <v>235.5</v>
      </c>
      <c r="L51" s="178"/>
      <c r="M51">
        <v>18</v>
      </c>
      <c r="N51">
        <v>200</v>
      </c>
      <c r="O51" s="2">
        <v>24</v>
      </c>
      <c r="P51" s="2">
        <v>152</v>
      </c>
      <c r="Q51">
        <v>3</v>
      </c>
      <c r="S51">
        <v>4</v>
      </c>
      <c r="Z51">
        <v>1.4999999999999999E-2</v>
      </c>
      <c r="AA51">
        <v>7</v>
      </c>
      <c r="AB51">
        <v>457</v>
      </c>
      <c r="AC51">
        <v>0</v>
      </c>
      <c r="AD51">
        <v>2</v>
      </c>
      <c r="AE51">
        <v>0</v>
      </c>
      <c r="AF51">
        <v>1.9</v>
      </c>
      <c r="AG51">
        <v>2</v>
      </c>
      <c r="AH51">
        <v>0.3</v>
      </c>
      <c r="AI51">
        <v>0.57999999999999996</v>
      </c>
      <c r="AJ51" s="28" t="s">
        <v>312</v>
      </c>
      <c r="AK51" s="85"/>
      <c r="AL51" s="85" t="s">
        <v>323</v>
      </c>
      <c r="AM51" s="1">
        <f t="shared" si="0"/>
        <v>1.5317286652078774E-2</v>
      </c>
      <c r="AN51" s="284">
        <f t="shared" si="1"/>
        <v>1.7677669529663689</v>
      </c>
    </row>
    <row r="52" spans="1:40" ht="21" customHeight="1" x14ac:dyDescent="0.3">
      <c r="A52">
        <v>2021</v>
      </c>
      <c r="B52">
        <v>1</v>
      </c>
      <c r="C52">
        <v>405</v>
      </c>
      <c r="D52">
        <v>621</v>
      </c>
      <c r="E52" t="s">
        <v>634</v>
      </c>
      <c r="F52" t="s">
        <v>635</v>
      </c>
      <c r="G52">
        <v>191.5</v>
      </c>
      <c r="H52">
        <v>175.98849999999999</v>
      </c>
      <c r="I52">
        <v>207.01150000000001</v>
      </c>
      <c r="J52" s="275"/>
      <c r="K52" s="275">
        <v>201.5</v>
      </c>
      <c r="L52" s="178"/>
      <c r="M52">
        <v>18</v>
      </c>
      <c r="N52">
        <v>200</v>
      </c>
      <c r="O52" s="2">
        <v>24</v>
      </c>
      <c r="P52" s="2">
        <v>152</v>
      </c>
      <c r="Q52">
        <v>4</v>
      </c>
      <c r="S52">
        <v>5</v>
      </c>
      <c r="Z52">
        <v>1.4999999999999999E-2</v>
      </c>
      <c r="AA52">
        <v>9</v>
      </c>
      <c r="AB52">
        <v>459</v>
      </c>
      <c r="AC52">
        <v>0</v>
      </c>
      <c r="AD52">
        <v>2.4</v>
      </c>
      <c r="AE52">
        <v>0</v>
      </c>
      <c r="AF52">
        <v>2.2999999999999998</v>
      </c>
      <c r="AG52">
        <v>2</v>
      </c>
      <c r="AH52">
        <v>0.4</v>
      </c>
      <c r="AI52">
        <v>0.57999999999999996</v>
      </c>
      <c r="AJ52" s="28" t="s">
        <v>312</v>
      </c>
      <c r="AK52" s="85"/>
      <c r="AL52" s="85" t="s">
        <v>323</v>
      </c>
      <c r="AM52" s="1">
        <f t="shared" si="0"/>
        <v>1.9607843137254902E-2</v>
      </c>
      <c r="AN52" s="284">
        <f t="shared" si="1"/>
        <v>7.0710678118654755</v>
      </c>
    </row>
    <row r="53" spans="1:40" ht="21" customHeight="1" x14ac:dyDescent="0.3">
      <c r="A53">
        <v>2021</v>
      </c>
      <c r="B53">
        <v>1</v>
      </c>
      <c r="C53">
        <v>405</v>
      </c>
      <c r="D53">
        <v>622</v>
      </c>
      <c r="E53" t="s">
        <v>636</v>
      </c>
      <c r="F53" t="s">
        <v>637</v>
      </c>
      <c r="G53">
        <v>187</v>
      </c>
      <c r="H53">
        <v>172.41399999999999</v>
      </c>
      <c r="I53">
        <v>201.58600000000001</v>
      </c>
      <c r="J53" s="275"/>
      <c r="K53" s="275">
        <v>194.4</v>
      </c>
      <c r="L53" s="178"/>
      <c r="M53">
        <v>18</v>
      </c>
      <c r="N53">
        <v>200</v>
      </c>
      <c r="O53" s="2">
        <v>24</v>
      </c>
      <c r="P53" s="2">
        <v>152</v>
      </c>
      <c r="Q53">
        <v>4</v>
      </c>
      <c r="S53">
        <v>11</v>
      </c>
      <c r="Z53">
        <v>1.4999999999999999E-2</v>
      </c>
      <c r="AA53">
        <v>15</v>
      </c>
      <c r="AB53">
        <v>465</v>
      </c>
      <c r="AC53">
        <v>0.1</v>
      </c>
      <c r="AD53">
        <v>2.5</v>
      </c>
      <c r="AE53">
        <v>0.2</v>
      </c>
      <c r="AF53">
        <v>4.8</v>
      </c>
      <c r="AG53">
        <v>2</v>
      </c>
      <c r="AH53">
        <v>0.6</v>
      </c>
      <c r="AI53">
        <v>0.28999999999999998</v>
      </c>
      <c r="AJ53" s="28" t="s">
        <v>312</v>
      </c>
      <c r="AK53" s="85"/>
      <c r="AL53" s="85" t="s">
        <v>323</v>
      </c>
      <c r="AM53" s="1">
        <f t="shared" si="0"/>
        <v>3.2258064516129031E-2</v>
      </c>
      <c r="AN53" s="284">
        <f t="shared" si="1"/>
        <v>5.2325901807804556</v>
      </c>
    </row>
    <row r="54" spans="1:40" ht="21" customHeight="1" x14ac:dyDescent="0.3">
      <c r="A54">
        <v>2021</v>
      </c>
      <c r="B54">
        <v>1</v>
      </c>
      <c r="C54">
        <v>406</v>
      </c>
      <c r="D54">
        <v>623</v>
      </c>
      <c r="E54" t="s">
        <v>638</v>
      </c>
      <c r="F54" t="s">
        <v>639</v>
      </c>
      <c r="G54">
        <v>599</v>
      </c>
      <c r="H54">
        <v>551.02009999999996</v>
      </c>
      <c r="I54">
        <v>646.97990000000004</v>
      </c>
      <c r="J54" s="275"/>
      <c r="K54" s="275">
        <v>621.79999999999995</v>
      </c>
      <c r="L54" s="178"/>
      <c r="M54">
        <v>18</v>
      </c>
      <c r="N54">
        <v>200</v>
      </c>
      <c r="O54" s="2">
        <v>26</v>
      </c>
      <c r="P54" s="2">
        <v>137</v>
      </c>
      <c r="Q54">
        <v>10</v>
      </c>
      <c r="R54">
        <v>2</v>
      </c>
      <c r="S54">
        <v>8</v>
      </c>
      <c r="Z54">
        <v>1.4999999999999999E-2</v>
      </c>
      <c r="AA54">
        <v>20</v>
      </c>
      <c r="AB54">
        <v>830</v>
      </c>
      <c r="AC54">
        <v>0</v>
      </c>
      <c r="AD54">
        <v>1.4</v>
      </c>
      <c r="AE54">
        <v>0</v>
      </c>
      <c r="AF54">
        <v>1.4</v>
      </c>
      <c r="AG54">
        <v>3</v>
      </c>
      <c r="AH54">
        <v>0.8</v>
      </c>
      <c r="AI54">
        <v>0.7</v>
      </c>
      <c r="AJ54" s="28" t="s">
        <v>312</v>
      </c>
      <c r="AK54" s="85"/>
      <c r="AL54" s="85" t="s">
        <v>383</v>
      </c>
      <c r="AM54" s="1">
        <f t="shared" si="0"/>
        <v>2.4096385542168676E-2</v>
      </c>
      <c r="AN54" s="284">
        <f t="shared" si="1"/>
        <v>16.122034611053252</v>
      </c>
    </row>
    <row r="55" spans="1:40" ht="21" customHeight="1" x14ac:dyDescent="0.3">
      <c r="A55">
        <v>2021</v>
      </c>
      <c r="B55">
        <v>1</v>
      </c>
      <c r="C55">
        <v>406</v>
      </c>
      <c r="D55">
        <v>624</v>
      </c>
      <c r="E55" t="s">
        <v>640</v>
      </c>
      <c r="F55" t="s">
        <v>641</v>
      </c>
      <c r="G55">
        <v>374</v>
      </c>
      <c r="H55">
        <v>344.04259999999999</v>
      </c>
      <c r="I55">
        <v>403.95740000000001</v>
      </c>
      <c r="J55" s="275"/>
      <c r="K55" s="275">
        <v>386.5</v>
      </c>
      <c r="L55" s="178"/>
      <c r="M55">
        <v>18</v>
      </c>
      <c r="N55">
        <v>200</v>
      </c>
      <c r="O55" s="2">
        <v>26</v>
      </c>
      <c r="P55" s="2">
        <v>137</v>
      </c>
      <c r="Q55">
        <v>8</v>
      </c>
      <c r="R55">
        <v>1</v>
      </c>
      <c r="S55">
        <v>6</v>
      </c>
      <c r="Z55">
        <v>1.4999999999999999E-2</v>
      </c>
      <c r="AA55">
        <v>15</v>
      </c>
      <c r="AB55">
        <v>825</v>
      </c>
      <c r="AC55">
        <v>0</v>
      </c>
      <c r="AD55">
        <v>2.2000000000000002</v>
      </c>
      <c r="AE55">
        <v>0</v>
      </c>
      <c r="AF55">
        <v>2.1</v>
      </c>
      <c r="AG55">
        <v>3</v>
      </c>
      <c r="AH55">
        <v>0.6</v>
      </c>
      <c r="AI55">
        <v>0.69</v>
      </c>
      <c r="AJ55" s="28" t="s">
        <v>312</v>
      </c>
      <c r="AK55" s="85"/>
      <c r="AL55" s="85" t="s">
        <v>323</v>
      </c>
      <c r="AM55" s="1">
        <f t="shared" si="0"/>
        <v>1.8181818181818181E-2</v>
      </c>
      <c r="AN55" s="284">
        <f t="shared" si="1"/>
        <v>8.8388347648318444</v>
      </c>
    </row>
    <row r="56" spans="1:40" ht="21" customHeight="1" x14ac:dyDescent="0.3">
      <c r="A56">
        <v>2021</v>
      </c>
      <c r="B56">
        <v>1</v>
      </c>
      <c r="C56">
        <v>406</v>
      </c>
      <c r="D56">
        <v>625</v>
      </c>
      <c r="E56" t="s">
        <v>642</v>
      </c>
      <c r="F56" t="s">
        <v>643</v>
      </c>
      <c r="G56">
        <v>140</v>
      </c>
      <c r="H56">
        <v>129.01</v>
      </c>
      <c r="I56">
        <v>150.99</v>
      </c>
      <c r="J56" s="275"/>
      <c r="K56" s="275">
        <v>142.1</v>
      </c>
      <c r="L56" s="178"/>
      <c r="M56">
        <v>18</v>
      </c>
      <c r="N56">
        <v>200</v>
      </c>
      <c r="O56" s="2">
        <v>26</v>
      </c>
      <c r="P56" s="2">
        <v>137</v>
      </c>
      <c r="Q56">
        <v>10</v>
      </c>
      <c r="R56">
        <v>1</v>
      </c>
      <c r="S56">
        <v>4</v>
      </c>
      <c r="Z56">
        <v>1.4999999999999999E-2</v>
      </c>
      <c r="AA56">
        <v>15</v>
      </c>
      <c r="AB56">
        <v>900</v>
      </c>
      <c r="AC56">
        <v>0.1</v>
      </c>
      <c r="AD56">
        <v>6.4</v>
      </c>
      <c r="AE56">
        <v>0.1</v>
      </c>
      <c r="AF56">
        <v>6.4</v>
      </c>
      <c r="AG56">
        <v>3</v>
      </c>
      <c r="AH56">
        <v>0.6</v>
      </c>
      <c r="AI56">
        <v>0.76</v>
      </c>
      <c r="AJ56" s="28" t="s">
        <v>312</v>
      </c>
      <c r="AK56" s="85"/>
      <c r="AL56" s="85" t="s">
        <v>323</v>
      </c>
      <c r="AM56" s="1">
        <f t="shared" si="0"/>
        <v>1.6666666666666666E-2</v>
      </c>
      <c r="AN56" s="284">
        <f t="shared" si="1"/>
        <v>1.4849242404917458</v>
      </c>
    </row>
    <row r="57" spans="1:40" ht="21" customHeight="1" x14ac:dyDescent="0.3">
      <c r="A57">
        <v>2021</v>
      </c>
      <c r="B57">
        <v>1</v>
      </c>
      <c r="C57">
        <v>406</v>
      </c>
      <c r="D57">
        <v>626</v>
      </c>
      <c r="E57" t="s">
        <v>644</v>
      </c>
      <c r="F57" t="s">
        <v>645</v>
      </c>
      <c r="G57">
        <v>276</v>
      </c>
      <c r="H57">
        <v>254.05799999999999</v>
      </c>
      <c r="I57">
        <v>297.94200000000001</v>
      </c>
      <c r="J57" s="275"/>
      <c r="K57" s="275">
        <v>286.7</v>
      </c>
      <c r="L57" s="178"/>
      <c r="M57">
        <v>18</v>
      </c>
      <c r="N57">
        <v>200</v>
      </c>
      <c r="O57" s="2">
        <v>26</v>
      </c>
      <c r="P57" s="2">
        <v>137</v>
      </c>
      <c r="Q57">
        <v>19</v>
      </c>
      <c r="R57">
        <v>3</v>
      </c>
      <c r="S57">
        <v>15</v>
      </c>
      <c r="Z57">
        <v>1.4999999999999999E-2</v>
      </c>
      <c r="AA57">
        <v>37</v>
      </c>
      <c r="AB57">
        <v>1192</v>
      </c>
      <c r="AC57">
        <v>0.1</v>
      </c>
      <c r="AD57">
        <v>4.3</v>
      </c>
      <c r="AE57">
        <v>0.3</v>
      </c>
      <c r="AF57">
        <v>8.3000000000000007</v>
      </c>
      <c r="AG57">
        <v>3</v>
      </c>
      <c r="AH57">
        <v>1.4</v>
      </c>
      <c r="AI57">
        <v>0.5</v>
      </c>
      <c r="AJ57" s="28" t="s">
        <v>312</v>
      </c>
      <c r="AK57" s="85"/>
      <c r="AL57" s="85" t="s">
        <v>323</v>
      </c>
      <c r="AM57" s="1">
        <f t="shared" si="0"/>
        <v>3.1040268456375839E-2</v>
      </c>
      <c r="AN57" s="284">
        <f t="shared" si="1"/>
        <v>7.5660425586960507</v>
      </c>
    </row>
    <row r="58" spans="1:40" ht="21" customHeight="1" x14ac:dyDescent="0.3">
      <c r="A58">
        <v>2021</v>
      </c>
      <c r="B58">
        <v>1</v>
      </c>
      <c r="C58">
        <v>407</v>
      </c>
      <c r="D58">
        <v>627</v>
      </c>
      <c r="E58" t="s">
        <v>232</v>
      </c>
      <c r="F58" t="s">
        <v>233</v>
      </c>
      <c r="G58">
        <v>418.5</v>
      </c>
      <c r="H58">
        <v>384.97815000000003</v>
      </c>
      <c r="I58">
        <v>452.02184999999997</v>
      </c>
      <c r="J58" s="275"/>
      <c r="K58" s="275">
        <v>421.6</v>
      </c>
      <c r="L58" s="178"/>
      <c r="M58">
        <v>18</v>
      </c>
      <c r="N58">
        <v>200</v>
      </c>
      <c r="O58" s="2">
        <v>22</v>
      </c>
      <c r="P58" s="2">
        <v>166</v>
      </c>
      <c r="Q58">
        <v>12</v>
      </c>
      <c r="R58">
        <v>7</v>
      </c>
      <c r="S58">
        <v>7</v>
      </c>
      <c r="Z58">
        <v>1.4999999999999999E-2</v>
      </c>
      <c r="AA58">
        <v>26</v>
      </c>
      <c r="AB58">
        <v>836</v>
      </c>
      <c r="AC58">
        <v>0.1</v>
      </c>
      <c r="AD58">
        <v>2</v>
      </c>
      <c r="AE58">
        <v>0.1</v>
      </c>
      <c r="AF58">
        <v>1.9</v>
      </c>
      <c r="AG58">
        <v>3</v>
      </c>
      <c r="AH58">
        <v>1.2</v>
      </c>
      <c r="AI58">
        <v>0.66</v>
      </c>
      <c r="AJ58" s="28" t="s">
        <v>312</v>
      </c>
      <c r="AK58" s="85"/>
      <c r="AL58" s="85" t="s">
        <v>322</v>
      </c>
      <c r="AM58" s="1">
        <f t="shared" si="0"/>
        <v>3.1100478468899521E-2</v>
      </c>
      <c r="AN58" s="284">
        <f t="shared" si="1"/>
        <v>2.1920310216783134</v>
      </c>
    </row>
    <row r="59" spans="1:40" ht="21" customHeight="1" x14ac:dyDescent="0.3">
      <c r="A59">
        <v>2021</v>
      </c>
      <c r="B59">
        <v>1</v>
      </c>
      <c r="C59">
        <v>407</v>
      </c>
      <c r="D59">
        <v>628</v>
      </c>
      <c r="E59" t="s">
        <v>235</v>
      </c>
      <c r="F59" t="s">
        <v>236</v>
      </c>
      <c r="G59">
        <v>330</v>
      </c>
      <c r="H59">
        <v>303.99599999999998</v>
      </c>
      <c r="I59">
        <v>356.00400000000002</v>
      </c>
      <c r="J59" s="275"/>
      <c r="K59" s="275">
        <v>332.5</v>
      </c>
      <c r="L59" s="178"/>
      <c r="M59">
        <v>18</v>
      </c>
      <c r="N59">
        <v>200</v>
      </c>
      <c r="O59" s="2">
        <v>22</v>
      </c>
      <c r="P59" s="2">
        <v>166</v>
      </c>
      <c r="Q59">
        <v>12</v>
      </c>
      <c r="R59">
        <v>4</v>
      </c>
      <c r="S59">
        <v>11</v>
      </c>
      <c r="Z59">
        <v>1.4999999999999999E-2</v>
      </c>
      <c r="AA59">
        <v>27</v>
      </c>
      <c r="AB59">
        <v>837</v>
      </c>
      <c r="AC59">
        <v>0.1</v>
      </c>
      <c r="AD59">
        <v>2.5</v>
      </c>
      <c r="AE59">
        <v>0.1</v>
      </c>
      <c r="AF59">
        <v>2.4</v>
      </c>
      <c r="AG59">
        <v>3</v>
      </c>
      <c r="AH59">
        <v>1.2</v>
      </c>
      <c r="AI59">
        <v>0.66</v>
      </c>
      <c r="AJ59" s="28" t="s">
        <v>312</v>
      </c>
      <c r="AK59" s="85"/>
      <c r="AL59" s="85" t="s">
        <v>323</v>
      </c>
      <c r="AM59" s="1">
        <f t="shared" si="0"/>
        <v>3.2258064516129031E-2</v>
      </c>
      <c r="AN59" s="284">
        <f t="shared" si="1"/>
        <v>1.7677669529663689</v>
      </c>
    </row>
    <row r="60" spans="1:40" ht="21" customHeight="1" x14ac:dyDescent="0.3">
      <c r="A60">
        <v>2021</v>
      </c>
      <c r="B60">
        <v>1</v>
      </c>
      <c r="C60">
        <v>407</v>
      </c>
      <c r="D60">
        <v>629</v>
      </c>
      <c r="E60" t="s">
        <v>238</v>
      </c>
      <c r="F60" t="s">
        <v>239</v>
      </c>
      <c r="G60">
        <v>221</v>
      </c>
      <c r="H60">
        <v>203.983</v>
      </c>
      <c r="I60">
        <v>238.017</v>
      </c>
      <c r="J60" s="275"/>
      <c r="K60" s="275">
        <v>232</v>
      </c>
      <c r="L60" s="178"/>
      <c r="M60">
        <v>18</v>
      </c>
      <c r="N60">
        <v>200</v>
      </c>
      <c r="O60" s="2">
        <v>22</v>
      </c>
      <c r="P60" s="2">
        <v>166</v>
      </c>
      <c r="Q60">
        <v>11</v>
      </c>
      <c r="R60">
        <v>6</v>
      </c>
      <c r="S60">
        <v>5</v>
      </c>
      <c r="Z60">
        <v>1.4999999999999999E-2</v>
      </c>
      <c r="AA60">
        <v>22</v>
      </c>
      <c r="AB60">
        <v>832</v>
      </c>
      <c r="AC60">
        <v>0.1</v>
      </c>
      <c r="AD60">
        <v>3.8</v>
      </c>
      <c r="AE60">
        <v>0.1</v>
      </c>
      <c r="AF60">
        <v>3.5</v>
      </c>
      <c r="AG60">
        <v>3</v>
      </c>
      <c r="AH60">
        <v>1</v>
      </c>
      <c r="AI60">
        <v>0.66</v>
      </c>
      <c r="AJ60" s="28" t="s">
        <v>312</v>
      </c>
      <c r="AK60" s="85"/>
      <c r="AL60" s="85" t="s">
        <v>323</v>
      </c>
      <c r="AM60" s="1">
        <f t="shared" si="0"/>
        <v>2.6442307692307692E-2</v>
      </c>
      <c r="AN60" s="284">
        <f t="shared" si="1"/>
        <v>7.7781745930520225</v>
      </c>
    </row>
    <row r="61" spans="1:40" ht="21" customHeight="1" x14ac:dyDescent="0.3">
      <c r="A61">
        <v>2021</v>
      </c>
      <c r="B61">
        <v>1</v>
      </c>
      <c r="C61">
        <v>407</v>
      </c>
      <c r="D61">
        <v>630</v>
      </c>
      <c r="E61" t="s">
        <v>241</v>
      </c>
      <c r="F61" t="s">
        <v>242</v>
      </c>
      <c r="G61">
        <v>214</v>
      </c>
      <c r="H61">
        <v>197.84299999999999</v>
      </c>
      <c r="I61">
        <v>230.15700000000001</v>
      </c>
      <c r="J61" s="275"/>
      <c r="K61" s="275">
        <v>219.5</v>
      </c>
      <c r="L61" s="178"/>
      <c r="M61">
        <v>18</v>
      </c>
      <c r="N61">
        <v>200</v>
      </c>
      <c r="O61" s="2">
        <v>22</v>
      </c>
      <c r="P61" s="2">
        <v>166</v>
      </c>
      <c r="Q61">
        <v>39</v>
      </c>
      <c r="R61">
        <v>30</v>
      </c>
      <c r="S61">
        <v>19</v>
      </c>
      <c r="Z61">
        <v>1.4999999999999999E-2</v>
      </c>
      <c r="AA61">
        <v>88</v>
      </c>
      <c r="AB61">
        <v>898</v>
      </c>
      <c r="AC61">
        <v>0.4</v>
      </c>
      <c r="AD61">
        <v>4.2</v>
      </c>
      <c r="AE61">
        <v>0.8</v>
      </c>
      <c r="AF61">
        <v>8</v>
      </c>
      <c r="AG61">
        <v>3</v>
      </c>
      <c r="AH61">
        <v>4</v>
      </c>
      <c r="AI61">
        <v>0.35</v>
      </c>
      <c r="AJ61" s="28" t="s">
        <v>312</v>
      </c>
      <c r="AK61" s="85"/>
      <c r="AL61" s="85" t="s">
        <v>323</v>
      </c>
      <c r="AM61" s="1">
        <f t="shared" si="0"/>
        <v>9.7995545657015584E-2</v>
      </c>
      <c r="AN61" s="284">
        <f t="shared" si="1"/>
        <v>3.8890872965260113</v>
      </c>
    </row>
    <row r="62" spans="1:40" ht="21" customHeight="1" x14ac:dyDescent="0.3">
      <c r="A62">
        <v>2021</v>
      </c>
      <c r="B62">
        <v>1</v>
      </c>
      <c r="C62">
        <v>415</v>
      </c>
      <c r="D62">
        <v>655</v>
      </c>
      <c r="E62" t="s">
        <v>173</v>
      </c>
      <c r="F62" t="s">
        <v>174</v>
      </c>
      <c r="G62">
        <v>148</v>
      </c>
      <c r="H62">
        <v>137.63999999999999</v>
      </c>
      <c r="I62">
        <v>158.36000000000001</v>
      </c>
      <c r="J62" s="275"/>
      <c r="K62" s="275">
        <v>148.1</v>
      </c>
      <c r="L62" s="178"/>
      <c r="M62">
        <v>60</v>
      </c>
      <c r="N62">
        <v>180</v>
      </c>
      <c r="O62" s="2">
        <v>58</v>
      </c>
      <c r="P62" s="2">
        <v>192</v>
      </c>
      <c r="Q62">
        <v>27</v>
      </c>
      <c r="R62">
        <v>13</v>
      </c>
      <c r="S62">
        <v>21</v>
      </c>
      <c r="U62">
        <v>2</v>
      </c>
      <c r="Z62">
        <v>0.02</v>
      </c>
      <c r="AA62">
        <v>63</v>
      </c>
      <c r="AB62">
        <v>3563</v>
      </c>
      <c r="AC62">
        <v>0.4</v>
      </c>
      <c r="AD62">
        <v>24.1</v>
      </c>
      <c r="AE62">
        <v>0.4</v>
      </c>
      <c r="AF62">
        <v>22.5</v>
      </c>
      <c r="AG62">
        <v>6</v>
      </c>
      <c r="AH62">
        <v>1.1000000000000001</v>
      </c>
      <c r="AI62">
        <v>0.42</v>
      </c>
      <c r="AJ62" s="28" t="s">
        <v>312</v>
      </c>
      <c r="AK62" s="85" t="s">
        <v>424</v>
      </c>
      <c r="AL62" s="85" t="s">
        <v>329</v>
      </c>
      <c r="AM62" s="1">
        <f t="shared" si="0"/>
        <v>1.768172888015717E-2</v>
      </c>
      <c r="AN62" s="284">
        <f t="shared" si="1"/>
        <v>7.0710678118650741E-2</v>
      </c>
    </row>
    <row r="63" spans="1:40" ht="21" customHeight="1" x14ac:dyDescent="0.3">
      <c r="A63">
        <v>2021</v>
      </c>
      <c r="B63">
        <v>1</v>
      </c>
      <c r="C63">
        <v>415</v>
      </c>
      <c r="D63">
        <v>656</v>
      </c>
      <c r="E63" t="s">
        <v>176</v>
      </c>
      <c r="F63" t="s">
        <v>177</v>
      </c>
      <c r="G63">
        <v>148</v>
      </c>
      <c r="H63">
        <v>137.63999999999999</v>
      </c>
      <c r="I63">
        <v>158.36000000000001</v>
      </c>
      <c r="J63" s="275"/>
      <c r="K63" s="275">
        <v>148.1</v>
      </c>
      <c r="L63" s="178"/>
      <c r="M63">
        <v>60</v>
      </c>
      <c r="N63">
        <v>180</v>
      </c>
      <c r="O63" s="2">
        <v>58</v>
      </c>
      <c r="P63" s="2">
        <v>192</v>
      </c>
      <c r="Q63">
        <v>26</v>
      </c>
      <c r="R63">
        <v>13</v>
      </c>
      <c r="S63">
        <v>21</v>
      </c>
      <c r="U63">
        <v>1</v>
      </c>
      <c r="Z63">
        <v>0.02</v>
      </c>
      <c r="AA63">
        <v>61</v>
      </c>
      <c r="AB63">
        <v>3501</v>
      </c>
      <c r="AC63">
        <v>0.4</v>
      </c>
      <c r="AD63">
        <v>23.7</v>
      </c>
      <c r="AE63">
        <v>0.4</v>
      </c>
      <c r="AF63">
        <v>22.5</v>
      </c>
      <c r="AG63">
        <v>6</v>
      </c>
      <c r="AH63">
        <v>1.1000000000000001</v>
      </c>
      <c r="AI63">
        <v>0.42</v>
      </c>
      <c r="AJ63" s="28" t="s">
        <v>312</v>
      </c>
      <c r="AK63" s="85" t="s">
        <v>426</v>
      </c>
      <c r="AL63" s="85" t="s">
        <v>330</v>
      </c>
      <c r="AM63" s="1">
        <f t="shared" si="0"/>
        <v>1.7423593259068837E-2</v>
      </c>
      <c r="AN63" s="284">
        <f t="shared" si="1"/>
        <v>7.0710678118650741E-2</v>
      </c>
    </row>
    <row r="64" spans="1:40" ht="21" customHeight="1" x14ac:dyDescent="0.3">
      <c r="A64">
        <v>2021</v>
      </c>
      <c r="B64">
        <v>1</v>
      </c>
      <c r="C64">
        <v>415</v>
      </c>
      <c r="D64">
        <v>657</v>
      </c>
      <c r="E64" t="s">
        <v>179</v>
      </c>
      <c r="F64" t="s">
        <v>180</v>
      </c>
      <c r="G64">
        <v>90</v>
      </c>
      <c r="H64">
        <v>83.7</v>
      </c>
      <c r="I64">
        <v>96.3</v>
      </c>
      <c r="J64" s="275"/>
      <c r="K64" s="275">
        <v>90.3</v>
      </c>
      <c r="L64" s="178"/>
      <c r="M64">
        <v>60</v>
      </c>
      <c r="N64">
        <v>180</v>
      </c>
      <c r="O64" s="2">
        <v>58</v>
      </c>
      <c r="P64" s="2">
        <v>192</v>
      </c>
      <c r="Q64">
        <v>27</v>
      </c>
      <c r="R64">
        <v>13</v>
      </c>
      <c r="S64">
        <v>23</v>
      </c>
      <c r="Z64">
        <v>0.02</v>
      </c>
      <c r="AA64">
        <v>63</v>
      </c>
      <c r="AB64">
        <v>3558</v>
      </c>
      <c r="AC64">
        <v>0.7</v>
      </c>
      <c r="AD64">
        <v>39.5</v>
      </c>
      <c r="AE64">
        <v>0.7</v>
      </c>
      <c r="AF64">
        <v>36.299999999999997</v>
      </c>
      <c r="AG64">
        <v>6</v>
      </c>
      <c r="AH64">
        <v>1.1000000000000001</v>
      </c>
      <c r="AI64">
        <v>0.42</v>
      </c>
      <c r="AJ64" s="28" t="s">
        <v>312</v>
      </c>
      <c r="AK64" s="85" t="s">
        <v>424</v>
      </c>
      <c r="AL64" s="85" t="s">
        <v>331</v>
      </c>
      <c r="AM64" s="1">
        <f t="shared" si="0"/>
        <v>1.7706576728499158E-2</v>
      </c>
      <c r="AN64" s="284">
        <f t="shared" si="1"/>
        <v>0.21213203435596226</v>
      </c>
    </row>
    <row r="65" spans="1:40" ht="21" customHeight="1" x14ac:dyDescent="0.3">
      <c r="A65">
        <v>2021</v>
      </c>
      <c r="B65">
        <v>1</v>
      </c>
      <c r="C65">
        <v>415</v>
      </c>
      <c r="D65">
        <v>658</v>
      </c>
      <c r="E65" t="s">
        <v>182</v>
      </c>
      <c r="F65" t="s">
        <v>183</v>
      </c>
      <c r="G65">
        <v>90</v>
      </c>
      <c r="H65">
        <v>83.7</v>
      </c>
      <c r="I65">
        <v>96.3</v>
      </c>
      <c r="J65" s="275"/>
      <c r="K65" s="275">
        <v>90.3</v>
      </c>
      <c r="L65" s="178"/>
      <c r="M65">
        <v>60</v>
      </c>
      <c r="N65">
        <v>180</v>
      </c>
      <c r="O65" s="2">
        <v>58</v>
      </c>
      <c r="P65" s="2">
        <v>192</v>
      </c>
      <c r="Q65">
        <v>27</v>
      </c>
      <c r="R65">
        <v>12</v>
      </c>
      <c r="S65">
        <v>20</v>
      </c>
      <c r="Z65">
        <v>0.02</v>
      </c>
      <c r="AA65">
        <v>59</v>
      </c>
      <c r="AB65">
        <v>3479</v>
      </c>
      <c r="AC65">
        <v>0.7</v>
      </c>
      <c r="AD65">
        <v>38.700000000000003</v>
      </c>
      <c r="AE65">
        <v>0.7</v>
      </c>
      <c r="AF65">
        <v>36.200000000000003</v>
      </c>
      <c r="AG65">
        <v>6</v>
      </c>
      <c r="AH65">
        <v>1</v>
      </c>
      <c r="AI65">
        <v>0.42</v>
      </c>
      <c r="AJ65" s="28" t="s">
        <v>312</v>
      </c>
      <c r="AK65" s="85" t="s">
        <v>426</v>
      </c>
      <c r="AL65" s="85" t="s">
        <v>332</v>
      </c>
      <c r="AM65" s="1">
        <f t="shared" si="0"/>
        <v>1.6958896234550158E-2</v>
      </c>
      <c r="AN65" s="284">
        <f t="shared" si="1"/>
        <v>0.21213203435596226</v>
      </c>
    </row>
    <row r="66" spans="1:40" ht="21" customHeight="1" x14ac:dyDescent="0.3">
      <c r="A66">
        <v>2021</v>
      </c>
      <c r="B66">
        <v>1</v>
      </c>
      <c r="C66">
        <v>236</v>
      </c>
      <c r="D66">
        <v>160</v>
      </c>
      <c r="E66" t="s">
        <v>703</v>
      </c>
      <c r="F66" t="s">
        <v>752</v>
      </c>
      <c r="G66">
        <v>200</v>
      </c>
      <c r="H66">
        <v>186</v>
      </c>
      <c r="I66">
        <v>214</v>
      </c>
      <c r="J66" s="275"/>
      <c r="K66" s="275">
        <v>194.3</v>
      </c>
      <c r="L66" s="178"/>
      <c r="M66">
        <v>76</v>
      </c>
      <c r="N66">
        <v>95</v>
      </c>
      <c r="O66" s="2">
        <v>88</v>
      </c>
      <c r="P66" s="2">
        <v>82</v>
      </c>
      <c r="Q66">
        <v>83</v>
      </c>
      <c r="R66">
        <v>31</v>
      </c>
      <c r="S66">
        <v>59</v>
      </c>
      <c r="U66">
        <v>2</v>
      </c>
      <c r="Z66">
        <v>1.4999999999999999E-2</v>
      </c>
      <c r="AA66">
        <v>175</v>
      </c>
      <c r="AB66">
        <v>19231</v>
      </c>
      <c r="AC66">
        <v>0.9</v>
      </c>
      <c r="AD66">
        <v>96.2</v>
      </c>
      <c r="AE66">
        <v>0.9</v>
      </c>
      <c r="AF66">
        <v>99</v>
      </c>
      <c r="AG66">
        <v>11</v>
      </c>
      <c r="AH66">
        <v>2</v>
      </c>
      <c r="AI66">
        <v>1.05</v>
      </c>
      <c r="AJ66" s="28" t="s">
        <v>382</v>
      </c>
      <c r="AK66" s="85"/>
      <c r="AL66" s="85"/>
      <c r="AM66" s="1">
        <f t="shared" si="0"/>
        <v>9.0998908013103837E-3</v>
      </c>
      <c r="AN66" s="284">
        <f t="shared" si="1"/>
        <v>4.0305086527633129</v>
      </c>
    </row>
    <row r="67" spans="1:40" ht="21" customHeight="1" x14ac:dyDescent="0.3">
      <c r="A67">
        <v>2021</v>
      </c>
      <c r="B67">
        <v>1</v>
      </c>
      <c r="C67">
        <v>135</v>
      </c>
      <c r="D67">
        <v>271</v>
      </c>
      <c r="E67" t="s">
        <v>149</v>
      </c>
      <c r="F67" t="s">
        <v>150</v>
      </c>
      <c r="G67">
        <v>161</v>
      </c>
      <c r="H67">
        <v>149.72999999999999</v>
      </c>
      <c r="I67">
        <v>172.27</v>
      </c>
      <c r="J67" s="275"/>
      <c r="K67" s="275">
        <v>156.4</v>
      </c>
      <c r="L67" s="178"/>
      <c r="M67">
        <v>151</v>
      </c>
      <c r="N67">
        <v>95</v>
      </c>
      <c r="O67" s="2">
        <v>157</v>
      </c>
      <c r="P67" s="2">
        <v>92</v>
      </c>
      <c r="Q67">
        <v>7</v>
      </c>
      <c r="R67">
        <v>1</v>
      </c>
      <c r="S67">
        <v>5</v>
      </c>
      <c r="Z67">
        <v>1.4999999999999999E-2</v>
      </c>
      <c r="AA67">
        <v>12</v>
      </c>
      <c r="AB67">
        <v>3112</v>
      </c>
      <c r="AC67">
        <v>0.1</v>
      </c>
      <c r="AD67">
        <v>19.3</v>
      </c>
      <c r="AE67">
        <v>0.1</v>
      </c>
      <c r="AF67">
        <v>20</v>
      </c>
      <c r="AG67">
        <v>2</v>
      </c>
      <c r="AH67">
        <v>0.1</v>
      </c>
      <c r="AI67">
        <v>0.47</v>
      </c>
      <c r="AJ67" s="28" t="s">
        <v>318</v>
      </c>
      <c r="AK67" s="85"/>
      <c r="AL67" s="85"/>
      <c r="AM67" s="1">
        <f t="shared" ref="AM67:AM130" si="2">IFERROR(AA67/AB67,"")</f>
        <v>3.8560411311053984E-3</v>
      </c>
      <c r="AN67" s="284">
        <f t="shared" ref="AN67:AN130" si="3">STDEV(K67,G67)</f>
        <v>3.2526911934581144</v>
      </c>
    </row>
    <row r="68" spans="1:40" ht="21" customHeight="1" x14ac:dyDescent="0.3">
      <c r="A68">
        <v>2021</v>
      </c>
      <c r="B68">
        <v>1</v>
      </c>
      <c r="C68">
        <v>137</v>
      </c>
      <c r="D68">
        <v>168</v>
      </c>
      <c r="E68" t="s">
        <v>210</v>
      </c>
      <c r="F68" t="s">
        <v>211</v>
      </c>
      <c r="G68">
        <v>619</v>
      </c>
      <c r="H68">
        <v>575.66999999999996</v>
      </c>
      <c r="I68">
        <v>662.33</v>
      </c>
      <c r="J68" s="275"/>
      <c r="K68" s="275"/>
      <c r="L68" s="178"/>
      <c r="M68">
        <v>90</v>
      </c>
      <c r="N68">
        <v>116</v>
      </c>
      <c r="O68" s="2"/>
      <c r="P68" s="2"/>
      <c r="Z68">
        <v>1.4999999999999999E-2</v>
      </c>
      <c r="AB68">
        <v>492</v>
      </c>
      <c r="AD68">
        <v>0.8</v>
      </c>
      <c r="AG68">
        <v>0</v>
      </c>
      <c r="AJ68" s="28" t="s">
        <v>318</v>
      </c>
      <c r="AK68" s="85"/>
      <c r="AL68" s="85"/>
      <c r="AM68" s="1">
        <f t="shared" si="2"/>
        <v>0</v>
      </c>
      <c r="AN68" s="284" t="e">
        <f t="shared" si="3"/>
        <v>#DIV/0!</v>
      </c>
    </row>
    <row r="69" spans="1:40" ht="21" customHeight="1" x14ac:dyDescent="0.3">
      <c r="A69">
        <v>2021</v>
      </c>
      <c r="B69">
        <v>1</v>
      </c>
      <c r="C69">
        <v>137</v>
      </c>
      <c r="D69">
        <v>273</v>
      </c>
      <c r="E69" t="s">
        <v>257</v>
      </c>
      <c r="F69" t="s">
        <v>258</v>
      </c>
      <c r="G69">
        <v>564</v>
      </c>
      <c r="H69">
        <v>524.52</v>
      </c>
      <c r="I69">
        <v>603.48</v>
      </c>
      <c r="J69" s="275"/>
      <c r="K69" s="275">
        <v>590.1</v>
      </c>
      <c r="L69" s="178"/>
      <c r="M69">
        <v>93</v>
      </c>
      <c r="N69">
        <v>116</v>
      </c>
      <c r="O69" s="2">
        <v>79</v>
      </c>
      <c r="P69" s="2">
        <v>138</v>
      </c>
      <c r="Q69">
        <v>84</v>
      </c>
      <c r="R69">
        <v>23</v>
      </c>
      <c r="S69">
        <v>92</v>
      </c>
      <c r="T69">
        <v>3</v>
      </c>
      <c r="U69">
        <v>3</v>
      </c>
      <c r="Z69">
        <v>1.4999999999999999E-2</v>
      </c>
      <c r="AA69">
        <v>203</v>
      </c>
      <c r="AB69">
        <v>13043</v>
      </c>
      <c r="AC69">
        <v>0.4</v>
      </c>
      <c r="AD69">
        <v>23.1</v>
      </c>
      <c r="AE69">
        <v>0.3</v>
      </c>
      <c r="AF69">
        <v>21.1</v>
      </c>
      <c r="AG69">
        <v>13</v>
      </c>
      <c r="AH69">
        <v>2.6</v>
      </c>
      <c r="AI69">
        <v>0.47</v>
      </c>
      <c r="AJ69" s="28" t="s">
        <v>318</v>
      </c>
      <c r="AK69" s="85"/>
      <c r="AL69" s="85"/>
      <c r="AM69" s="1">
        <f t="shared" si="2"/>
        <v>1.5563904009813693E-2</v>
      </c>
      <c r="AN69" s="284">
        <f t="shared" si="3"/>
        <v>18.455486988968907</v>
      </c>
    </row>
    <row r="70" spans="1:40" ht="21" customHeight="1" x14ac:dyDescent="0.3">
      <c r="A70">
        <v>2021</v>
      </c>
      <c r="B70">
        <v>1</v>
      </c>
      <c r="C70">
        <v>138</v>
      </c>
      <c r="D70">
        <v>559</v>
      </c>
      <c r="E70" t="s">
        <v>790</v>
      </c>
      <c r="F70" t="s">
        <v>791</v>
      </c>
      <c r="G70">
        <v>610</v>
      </c>
      <c r="H70">
        <v>579.5</v>
      </c>
      <c r="I70">
        <v>640.5</v>
      </c>
      <c r="J70" s="275"/>
      <c r="K70" s="275">
        <v>611.20000000000005</v>
      </c>
      <c r="L70" s="178"/>
      <c r="M70">
        <v>90</v>
      </c>
      <c r="N70">
        <v>120</v>
      </c>
      <c r="O70" s="2">
        <v>86</v>
      </c>
      <c r="P70" s="2">
        <v>127</v>
      </c>
      <c r="Q70">
        <v>39</v>
      </c>
      <c r="R70">
        <v>10</v>
      </c>
      <c r="S70">
        <v>25</v>
      </c>
      <c r="U70">
        <v>3</v>
      </c>
      <c r="Z70">
        <v>1.4999999999999999E-2</v>
      </c>
      <c r="AA70">
        <v>76</v>
      </c>
      <c r="AB70">
        <v>9493</v>
      </c>
      <c r="AC70">
        <v>0.1</v>
      </c>
      <c r="AD70">
        <v>15.6</v>
      </c>
      <c r="AE70">
        <v>0.1</v>
      </c>
      <c r="AF70">
        <v>13.7</v>
      </c>
      <c r="AG70">
        <v>8</v>
      </c>
      <c r="AH70">
        <v>0.9</v>
      </c>
      <c r="AI70">
        <v>0.53</v>
      </c>
      <c r="AJ70" s="28" t="s">
        <v>318</v>
      </c>
      <c r="AK70" s="85" t="s">
        <v>809</v>
      </c>
      <c r="AL70" s="85"/>
      <c r="AM70" s="1">
        <f t="shared" si="2"/>
        <v>8.0058990835352364E-3</v>
      </c>
      <c r="AN70" s="284">
        <f t="shared" si="3"/>
        <v>0.84852813742388922</v>
      </c>
    </row>
    <row r="71" spans="1:40" ht="21" customHeight="1" x14ac:dyDescent="0.3">
      <c r="A71">
        <v>2021</v>
      </c>
      <c r="B71">
        <v>1</v>
      </c>
      <c r="C71">
        <v>142</v>
      </c>
      <c r="D71">
        <v>280</v>
      </c>
      <c r="E71" t="s">
        <v>219</v>
      </c>
      <c r="F71" t="s">
        <v>220</v>
      </c>
      <c r="G71">
        <v>323</v>
      </c>
      <c r="H71">
        <v>300.39</v>
      </c>
      <c r="I71">
        <v>345.61</v>
      </c>
      <c r="J71" s="275"/>
      <c r="K71" s="275">
        <v>332</v>
      </c>
      <c r="L71" s="178"/>
      <c r="M71">
        <v>105</v>
      </c>
      <c r="N71">
        <v>103</v>
      </c>
      <c r="O71" s="2">
        <v>104</v>
      </c>
      <c r="P71" s="2">
        <v>105</v>
      </c>
      <c r="Q71">
        <v>18</v>
      </c>
      <c r="R71">
        <v>4</v>
      </c>
      <c r="S71">
        <v>6</v>
      </c>
      <c r="U71">
        <v>2</v>
      </c>
      <c r="V71">
        <v>3</v>
      </c>
      <c r="Z71">
        <v>1.4999999999999999E-2</v>
      </c>
      <c r="AA71">
        <v>32</v>
      </c>
      <c r="AB71">
        <v>4527</v>
      </c>
      <c r="AC71">
        <v>0.1</v>
      </c>
      <c r="AD71">
        <v>14</v>
      </c>
      <c r="AE71">
        <v>0.1</v>
      </c>
      <c r="AF71">
        <v>13.6</v>
      </c>
      <c r="AG71">
        <v>4</v>
      </c>
      <c r="AH71">
        <v>0.3</v>
      </c>
      <c r="AI71">
        <v>0.49</v>
      </c>
      <c r="AJ71" s="28" t="s">
        <v>318</v>
      </c>
      <c r="AK71" s="85"/>
      <c r="AL71" s="85"/>
      <c r="AM71" s="1">
        <f t="shared" si="2"/>
        <v>7.0686989176054786E-3</v>
      </c>
      <c r="AN71" s="284">
        <f t="shared" si="3"/>
        <v>6.3639610306789276</v>
      </c>
    </row>
    <row r="72" spans="1:40" ht="21" customHeight="1" x14ac:dyDescent="0.3">
      <c r="A72">
        <v>2021</v>
      </c>
      <c r="B72">
        <v>1</v>
      </c>
      <c r="C72">
        <v>143</v>
      </c>
      <c r="D72">
        <v>281</v>
      </c>
      <c r="E72" t="s">
        <v>142</v>
      </c>
      <c r="F72" t="s">
        <v>143</v>
      </c>
      <c r="G72">
        <v>285</v>
      </c>
      <c r="H72">
        <v>265.05</v>
      </c>
      <c r="I72">
        <v>304.95</v>
      </c>
      <c r="J72" s="275"/>
      <c r="K72" s="275">
        <v>289.10000000000002</v>
      </c>
      <c r="L72" s="178"/>
      <c r="M72">
        <v>120</v>
      </c>
      <c r="N72">
        <v>120</v>
      </c>
      <c r="O72" s="2">
        <v>126</v>
      </c>
      <c r="P72" s="2">
        <v>114</v>
      </c>
      <c r="Q72">
        <v>54</v>
      </c>
      <c r="R72">
        <v>18</v>
      </c>
      <c r="S72">
        <v>54</v>
      </c>
      <c r="T72">
        <v>9</v>
      </c>
      <c r="Z72">
        <v>1.4999999999999999E-2</v>
      </c>
      <c r="AA72">
        <v>132</v>
      </c>
      <c r="AB72">
        <v>20073</v>
      </c>
      <c r="AC72">
        <v>0.4</v>
      </c>
      <c r="AD72">
        <v>64.099999999999994</v>
      </c>
      <c r="AE72">
        <v>0.4</v>
      </c>
      <c r="AF72">
        <v>66.7</v>
      </c>
      <c r="AG72">
        <v>12</v>
      </c>
      <c r="AH72">
        <v>1</v>
      </c>
      <c r="AI72">
        <v>0.61</v>
      </c>
      <c r="AJ72" s="28" t="s">
        <v>318</v>
      </c>
      <c r="AK72" s="85"/>
      <c r="AL72" s="85"/>
      <c r="AM72" s="1">
        <f t="shared" si="2"/>
        <v>6.5759976087281426E-3</v>
      </c>
      <c r="AN72" s="284">
        <f t="shared" si="3"/>
        <v>2.8991378028648609</v>
      </c>
    </row>
    <row r="73" spans="1:40" ht="21" customHeight="1" x14ac:dyDescent="0.3">
      <c r="A73">
        <v>2021</v>
      </c>
      <c r="B73">
        <v>1</v>
      </c>
      <c r="C73">
        <v>241</v>
      </c>
      <c r="D73">
        <v>165</v>
      </c>
      <c r="E73" t="s">
        <v>265</v>
      </c>
      <c r="F73" t="s">
        <v>266</v>
      </c>
      <c r="G73">
        <v>706</v>
      </c>
      <c r="H73">
        <v>656.58</v>
      </c>
      <c r="I73">
        <v>755.42</v>
      </c>
      <c r="J73" s="275"/>
      <c r="K73" s="275">
        <v>667.9</v>
      </c>
      <c r="L73" s="178"/>
      <c r="M73">
        <v>60</v>
      </c>
      <c r="N73">
        <v>120</v>
      </c>
      <c r="O73" s="2">
        <v>55</v>
      </c>
      <c r="P73" s="2">
        <v>133</v>
      </c>
      <c r="Q73">
        <v>4</v>
      </c>
      <c r="R73">
        <v>1</v>
      </c>
      <c r="S73">
        <v>3</v>
      </c>
      <c r="T73">
        <v>1</v>
      </c>
      <c r="Z73">
        <v>1.4999999999999999E-2</v>
      </c>
      <c r="AA73">
        <v>8</v>
      </c>
      <c r="AB73">
        <v>1128</v>
      </c>
      <c r="AC73">
        <v>0</v>
      </c>
      <c r="AD73">
        <v>1.6</v>
      </c>
      <c r="AE73">
        <v>0</v>
      </c>
      <c r="AF73">
        <v>1.7</v>
      </c>
      <c r="AG73">
        <v>2</v>
      </c>
      <c r="AH73">
        <v>0.1</v>
      </c>
      <c r="AI73">
        <v>0.42</v>
      </c>
      <c r="AJ73" s="28" t="s">
        <v>318</v>
      </c>
      <c r="AK73" s="85"/>
      <c r="AL73" s="85"/>
      <c r="AM73" s="1">
        <f t="shared" si="2"/>
        <v>7.0921985815602835E-3</v>
      </c>
      <c r="AN73" s="284">
        <f t="shared" si="3"/>
        <v>26.940768363207475</v>
      </c>
    </row>
    <row r="74" spans="1:40" ht="21" customHeight="1" x14ac:dyDescent="0.3">
      <c r="A74">
        <v>2021</v>
      </c>
      <c r="B74">
        <v>1</v>
      </c>
      <c r="C74">
        <v>243</v>
      </c>
      <c r="D74">
        <v>167</v>
      </c>
      <c r="E74" t="s">
        <v>132</v>
      </c>
      <c r="F74" t="s">
        <v>133</v>
      </c>
      <c r="G74">
        <v>888</v>
      </c>
      <c r="H74">
        <v>825.84</v>
      </c>
      <c r="I74">
        <v>950.16</v>
      </c>
      <c r="J74" s="275"/>
      <c r="K74" s="275">
        <v>890.6</v>
      </c>
      <c r="L74" s="178"/>
      <c r="M74">
        <v>55</v>
      </c>
      <c r="N74">
        <v>131</v>
      </c>
      <c r="O74" s="2">
        <v>47</v>
      </c>
      <c r="P74" s="2">
        <v>153</v>
      </c>
      <c r="Q74">
        <v>14</v>
      </c>
      <c r="R74">
        <v>4</v>
      </c>
      <c r="S74">
        <v>11</v>
      </c>
      <c r="T74">
        <v>1</v>
      </c>
      <c r="Z74">
        <v>1.4999999999999999E-2</v>
      </c>
      <c r="AA74">
        <v>30</v>
      </c>
      <c r="AB74">
        <v>2473</v>
      </c>
      <c r="AC74">
        <v>0</v>
      </c>
      <c r="AD74">
        <v>2.8</v>
      </c>
      <c r="AE74">
        <v>0</v>
      </c>
      <c r="AF74">
        <v>2.7</v>
      </c>
      <c r="AG74">
        <v>5</v>
      </c>
      <c r="AH74">
        <v>0.6</v>
      </c>
      <c r="AI74">
        <v>0.39</v>
      </c>
      <c r="AJ74" s="28" t="s">
        <v>318</v>
      </c>
      <c r="AK74" s="85"/>
      <c r="AL74" s="85"/>
      <c r="AM74" s="1">
        <f t="shared" si="2"/>
        <v>1.213101496158512E-2</v>
      </c>
      <c r="AN74" s="284">
        <f t="shared" si="3"/>
        <v>1.8384776310850397</v>
      </c>
    </row>
    <row r="75" spans="1:40" ht="21" customHeight="1" x14ac:dyDescent="0.3">
      <c r="A75">
        <v>2021</v>
      </c>
      <c r="B75">
        <v>1</v>
      </c>
      <c r="C75">
        <v>295</v>
      </c>
      <c r="D75">
        <v>219</v>
      </c>
      <c r="E75" t="s">
        <v>216</v>
      </c>
      <c r="F75" t="s">
        <v>217</v>
      </c>
      <c r="G75">
        <v>114.16666669999999</v>
      </c>
      <c r="H75">
        <v>106.175</v>
      </c>
      <c r="I75">
        <v>122.1583333</v>
      </c>
      <c r="J75" s="275"/>
      <c r="K75" s="275">
        <v>130.9</v>
      </c>
      <c r="L75" s="178"/>
      <c r="M75">
        <v>238</v>
      </c>
      <c r="N75">
        <v>91</v>
      </c>
      <c r="O75" s="2">
        <v>193</v>
      </c>
      <c r="P75" s="2">
        <v>112</v>
      </c>
      <c r="Q75">
        <v>11</v>
      </c>
      <c r="S75">
        <v>4</v>
      </c>
      <c r="Z75">
        <v>1.4999999999999999E-2</v>
      </c>
      <c r="AA75">
        <v>15</v>
      </c>
      <c r="AB75">
        <v>2526</v>
      </c>
      <c r="AC75">
        <v>0.1</v>
      </c>
      <c r="AD75">
        <v>22.1</v>
      </c>
      <c r="AE75">
        <v>0.1</v>
      </c>
      <c r="AF75">
        <v>18.7</v>
      </c>
      <c r="AG75">
        <v>1</v>
      </c>
      <c r="AH75">
        <v>0.1</v>
      </c>
      <c r="AI75">
        <v>0.36</v>
      </c>
      <c r="AJ75" s="28" t="s">
        <v>318</v>
      </c>
      <c r="AK75" s="85"/>
      <c r="AL75" s="85"/>
      <c r="AM75" s="1">
        <f t="shared" si="2"/>
        <v>5.9382422802850355E-3</v>
      </c>
      <c r="AN75" s="284">
        <f t="shared" si="3"/>
        <v>11.832253448284678</v>
      </c>
    </row>
    <row r="76" spans="1:40" ht="21" customHeight="1" x14ac:dyDescent="0.3">
      <c r="A76">
        <v>2021</v>
      </c>
      <c r="B76">
        <v>1</v>
      </c>
      <c r="C76">
        <v>301</v>
      </c>
      <c r="D76">
        <v>225</v>
      </c>
      <c r="E76" t="s">
        <v>229</v>
      </c>
      <c r="F76" t="s">
        <v>230</v>
      </c>
      <c r="G76">
        <v>372</v>
      </c>
      <c r="H76">
        <v>345.96</v>
      </c>
      <c r="I76">
        <v>398.04</v>
      </c>
      <c r="J76" s="275"/>
      <c r="K76" s="275"/>
      <c r="L76" s="178"/>
      <c r="M76">
        <v>169</v>
      </c>
      <c r="N76">
        <v>128</v>
      </c>
      <c r="O76" s="2"/>
      <c r="P76" s="2"/>
      <c r="Q76">
        <v>2</v>
      </c>
      <c r="Z76">
        <v>1.4999999999999999E-2</v>
      </c>
      <c r="AA76">
        <v>2</v>
      </c>
      <c r="AB76">
        <v>182</v>
      </c>
      <c r="AC76">
        <v>0</v>
      </c>
      <c r="AD76">
        <v>0.5</v>
      </c>
      <c r="AG76">
        <v>0</v>
      </c>
      <c r="AJ76" s="28" t="s">
        <v>318</v>
      </c>
      <c r="AK76" s="85"/>
      <c r="AL76" s="85"/>
      <c r="AM76" s="1">
        <f t="shared" si="2"/>
        <v>1.098901098901099E-2</v>
      </c>
      <c r="AN76" s="284" t="e">
        <f t="shared" si="3"/>
        <v>#DIV/0!</v>
      </c>
    </row>
    <row r="77" spans="1:40" ht="21" customHeight="1" x14ac:dyDescent="0.3">
      <c r="A77">
        <v>2021</v>
      </c>
      <c r="B77">
        <v>1</v>
      </c>
      <c r="C77">
        <v>148</v>
      </c>
      <c r="D77">
        <v>347</v>
      </c>
      <c r="E77" t="s">
        <v>612</v>
      </c>
      <c r="F77" t="s">
        <v>613</v>
      </c>
      <c r="G77">
        <v>500</v>
      </c>
      <c r="H77">
        <v>465</v>
      </c>
      <c r="I77">
        <v>535</v>
      </c>
      <c r="J77" s="275"/>
      <c r="K77" s="275">
        <v>490.8</v>
      </c>
      <c r="L77" s="178"/>
      <c r="M77">
        <v>40</v>
      </c>
      <c r="N77">
        <v>144</v>
      </c>
      <c r="O77" s="2">
        <v>44</v>
      </c>
      <c r="P77" s="2">
        <v>161</v>
      </c>
      <c r="Q77">
        <v>15</v>
      </c>
      <c r="R77">
        <v>4</v>
      </c>
      <c r="S77">
        <v>3</v>
      </c>
      <c r="Z77">
        <v>1.4999999999999999E-2</v>
      </c>
      <c r="AA77">
        <v>22</v>
      </c>
      <c r="AB77">
        <v>932</v>
      </c>
      <c r="AC77">
        <v>0</v>
      </c>
      <c r="AD77">
        <v>1.9</v>
      </c>
      <c r="AE77">
        <v>0</v>
      </c>
      <c r="AF77">
        <v>1.9</v>
      </c>
      <c r="AG77">
        <v>3</v>
      </c>
      <c r="AH77">
        <v>0.5</v>
      </c>
      <c r="AI77">
        <v>0.35</v>
      </c>
      <c r="AJ77" s="28" t="s">
        <v>362</v>
      </c>
      <c r="AK77" s="85"/>
      <c r="AL77" s="85"/>
      <c r="AM77" s="1">
        <f t="shared" si="2"/>
        <v>2.3605150214592276E-2</v>
      </c>
      <c r="AN77" s="284">
        <f t="shared" si="3"/>
        <v>6.5053823869162288</v>
      </c>
    </row>
    <row r="78" spans="1:40" ht="21" customHeight="1" x14ac:dyDescent="0.3">
      <c r="A78">
        <v>2021</v>
      </c>
      <c r="B78">
        <v>1</v>
      </c>
      <c r="C78">
        <v>148</v>
      </c>
      <c r="D78">
        <v>348</v>
      </c>
      <c r="E78" t="s">
        <v>786</v>
      </c>
      <c r="F78" t="s">
        <v>787</v>
      </c>
      <c r="G78">
        <v>500</v>
      </c>
      <c r="H78">
        <v>465</v>
      </c>
      <c r="I78">
        <v>535</v>
      </c>
      <c r="J78" s="275"/>
      <c r="K78" s="275">
        <v>486.4</v>
      </c>
      <c r="L78" s="178"/>
      <c r="M78">
        <v>40</v>
      </c>
      <c r="N78">
        <v>144</v>
      </c>
      <c r="O78" s="2">
        <v>44</v>
      </c>
      <c r="P78" s="2">
        <v>161</v>
      </c>
      <c r="Q78">
        <v>14</v>
      </c>
      <c r="R78">
        <v>6</v>
      </c>
      <c r="S78">
        <v>7</v>
      </c>
      <c r="T78">
        <v>2</v>
      </c>
      <c r="U78">
        <v>1</v>
      </c>
      <c r="Z78">
        <v>1.4999999999999999E-2</v>
      </c>
      <c r="AA78">
        <v>30</v>
      </c>
      <c r="AB78">
        <v>2844</v>
      </c>
      <c r="AC78">
        <v>0.1</v>
      </c>
      <c r="AD78">
        <v>5.7</v>
      </c>
      <c r="AE78">
        <v>0.1</v>
      </c>
      <c r="AF78">
        <v>5.9</v>
      </c>
      <c r="AG78">
        <v>3</v>
      </c>
      <c r="AH78">
        <v>0.7</v>
      </c>
      <c r="AI78">
        <v>1.08</v>
      </c>
      <c r="AJ78" s="28" t="s">
        <v>362</v>
      </c>
      <c r="AK78" s="85"/>
      <c r="AL78" s="85"/>
      <c r="AM78" s="1">
        <f t="shared" si="2"/>
        <v>1.0548523206751054E-2</v>
      </c>
      <c r="AN78" s="284">
        <f t="shared" si="3"/>
        <v>9.6166522241370629</v>
      </c>
    </row>
    <row r="79" spans="1:40" ht="21" customHeight="1" x14ac:dyDescent="0.3">
      <c r="A79">
        <v>2021</v>
      </c>
      <c r="B79">
        <v>1</v>
      </c>
      <c r="C79">
        <v>395</v>
      </c>
      <c r="D79">
        <v>607</v>
      </c>
      <c r="E79" t="s">
        <v>185</v>
      </c>
      <c r="F79" t="s">
        <v>186</v>
      </c>
      <c r="G79">
        <v>120</v>
      </c>
      <c r="H79">
        <v>111.6</v>
      </c>
      <c r="I79">
        <v>128.4</v>
      </c>
      <c r="J79" s="275"/>
      <c r="K79" s="275">
        <v>120</v>
      </c>
      <c r="L79" s="178"/>
      <c r="M79">
        <v>90</v>
      </c>
      <c r="N79">
        <v>120</v>
      </c>
      <c r="O79" s="2">
        <v>100</v>
      </c>
      <c r="P79" s="2">
        <v>109</v>
      </c>
      <c r="Q79">
        <v>21</v>
      </c>
      <c r="R79">
        <v>6</v>
      </c>
      <c r="S79">
        <v>23</v>
      </c>
      <c r="Z79">
        <v>1.4999999999999999E-2</v>
      </c>
      <c r="AA79">
        <v>50</v>
      </c>
      <c r="AB79">
        <v>3722</v>
      </c>
      <c r="AC79">
        <v>0.4</v>
      </c>
      <c r="AD79">
        <v>31</v>
      </c>
      <c r="AE79">
        <v>0.4</v>
      </c>
      <c r="AF79">
        <v>23.5</v>
      </c>
      <c r="AG79">
        <v>3</v>
      </c>
      <c r="AH79">
        <v>0.5</v>
      </c>
      <c r="AI79">
        <v>0.48</v>
      </c>
      <c r="AJ79" s="28" t="s">
        <v>338</v>
      </c>
      <c r="AK79" s="85"/>
      <c r="AL79" s="85"/>
      <c r="AM79" s="1">
        <f t="shared" si="2"/>
        <v>1.3433637829124127E-2</v>
      </c>
      <c r="AN79" s="284">
        <f t="shared" si="3"/>
        <v>0</v>
      </c>
    </row>
    <row r="80" spans="1:40" ht="21" customHeight="1" x14ac:dyDescent="0.3">
      <c r="A80">
        <v>2021</v>
      </c>
      <c r="B80">
        <v>1</v>
      </c>
      <c r="C80">
        <v>395</v>
      </c>
      <c r="D80">
        <v>608</v>
      </c>
      <c r="E80" t="s">
        <v>188</v>
      </c>
      <c r="F80" t="s">
        <v>189</v>
      </c>
      <c r="G80">
        <v>110</v>
      </c>
      <c r="H80">
        <v>102.3</v>
      </c>
      <c r="I80">
        <v>117.7</v>
      </c>
      <c r="J80" s="275"/>
      <c r="K80" s="275">
        <v>111.6</v>
      </c>
      <c r="L80" s="178"/>
      <c r="M80">
        <v>90</v>
      </c>
      <c r="N80">
        <v>120</v>
      </c>
      <c r="O80" s="2">
        <v>100</v>
      </c>
      <c r="P80" s="2">
        <v>109</v>
      </c>
      <c r="Q80">
        <v>23</v>
      </c>
      <c r="R80">
        <v>6</v>
      </c>
      <c r="S80">
        <v>18</v>
      </c>
      <c r="Z80">
        <v>1.4999999999999999E-2</v>
      </c>
      <c r="AA80">
        <v>47</v>
      </c>
      <c r="AB80">
        <v>3719</v>
      </c>
      <c r="AC80">
        <v>0.4</v>
      </c>
      <c r="AD80">
        <v>33.799999999999997</v>
      </c>
      <c r="AE80">
        <v>0.4</v>
      </c>
      <c r="AF80">
        <v>25.4</v>
      </c>
      <c r="AG80">
        <v>3</v>
      </c>
      <c r="AH80">
        <v>0.5</v>
      </c>
      <c r="AI80">
        <v>0.48</v>
      </c>
      <c r="AJ80" s="28" t="s">
        <v>338</v>
      </c>
      <c r="AK80" s="85"/>
      <c r="AL80" s="85"/>
      <c r="AM80" s="1">
        <f t="shared" si="2"/>
        <v>1.2637805861790804E-2</v>
      </c>
      <c r="AN80" s="284">
        <f t="shared" si="3"/>
        <v>1.131370849898472</v>
      </c>
    </row>
    <row r="81" spans="1:40" ht="21" customHeight="1" x14ac:dyDescent="0.3">
      <c r="A81">
        <v>2021</v>
      </c>
      <c r="B81">
        <v>1</v>
      </c>
      <c r="C81">
        <v>395</v>
      </c>
      <c r="D81">
        <v>609</v>
      </c>
      <c r="E81" t="s">
        <v>191</v>
      </c>
      <c r="F81" t="s">
        <v>192</v>
      </c>
      <c r="G81">
        <v>50</v>
      </c>
      <c r="H81">
        <v>46.5</v>
      </c>
      <c r="I81">
        <v>53.5</v>
      </c>
      <c r="J81" s="275"/>
      <c r="K81" s="275">
        <v>53.4</v>
      </c>
      <c r="L81" s="178"/>
      <c r="M81">
        <v>90</v>
      </c>
      <c r="N81">
        <v>120</v>
      </c>
      <c r="O81" s="2">
        <v>100</v>
      </c>
      <c r="P81" s="2">
        <v>109</v>
      </c>
      <c r="Q81">
        <v>21</v>
      </c>
      <c r="R81">
        <v>4</v>
      </c>
      <c r="S81">
        <v>10</v>
      </c>
      <c r="Z81">
        <v>1.4999999999999999E-2</v>
      </c>
      <c r="AA81">
        <v>35</v>
      </c>
      <c r="AB81">
        <v>3779</v>
      </c>
      <c r="AC81">
        <v>0.7</v>
      </c>
      <c r="AD81">
        <v>75.599999999999994</v>
      </c>
      <c r="AE81">
        <v>0.6</v>
      </c>
      <c r="AF81">
        <v>53.5</v>
      </c>
      <c r="AG81">
        <v>3</v>
      </c>
      <c r="AH81">
        <v>0.4</v>
      </c>
      <c r="AI81">
        <v>0.48</v>
      </c>
      <c r="AJ81" s="28" t="s">
        <v>338</v>
      </c>
      <c r="AK81" s="85"/>
      <c r="AL81" s="85"/>
      <c r="AM81" s="1">
        <f t="shared" si="2"/>
        <v>9.2617094469436365E-3</v>
      </c>
      <c r="AN81" s="284">
        <f t="shared" si="3"/>
        <v>2.4041630560342604</v>
      </c>
    </row>
    <row r="82" spans="1:40" ht="21" customHeight="1" x14ac:dyDescent="0.3">
      <c r="A82">
        <v>2021</v>
      </c>
      <c r="B82">
        <v>1</v>
      </c>
      <c r="C82">
        <v>143</v>
      </c>
      <c r="D82">
        <v>281</v>
      </c>
      <c r="E82" t="s">
        <v>144</v>
      </c>
      <c r="F82" t="s">
        <v>145</v>
      </c>
      <c r="G82">
        <v>315</v>
      </c>
      <c r="H82">
        <v>292.95</v>
      </c>
      <c r="I82">
        <v>337.05</v>
      </c>
      <c r="J82" s="275"/>
      <c r="K82" s="275">
        <v>289.10000000000002</v>
      </c>
      <c r="L82" s="178"/>
      <c r="M82">
        <v>120</v>
      </c>
      <c r="O82" s="2">
        <v>126</v>
      </c>
      <c r="P82" s="2">
        <v>114</v>
      </c>
      <c r="Q82">
        <v>54</v>
      </c>
      <c r="R82">
        <v>18</v>
      </c>
      <c r="S82">
        <v>54</v>
      </c>
      <c r="T82">
        <v>9</v>
      </c>
      <c r="Z82" s="151">
        <v>1.4999999999999999E-2</v>
      </c>
      <c r="AA82">
        <v>132</v>
      </c>
      <c r="AB82">
        <v>20073</v>
      </c>
      <c r="AC82">
        <v>0.4</v>
      </c>
      <c r="AD82">
        <v>64.099999999999994</v>
      </c>
      <c r="AE82">
        <v>0.4</v>
      </c>
      <c r="AF82">
        <v>66.7</v>
      </c>
      <c r="AG82">
        <v>12</v>
      </c>
      <c r="AH82">
        <v>1</v>
      </c>
      <c r="AI82">
        <v>0.61</v>
      </c>
      <c r="AJ82" s="28"/>
      <c r="AK82" s="85"/>
      <c r="AL82" s="85"/>
      <c r="AM82" s="1">
        <f t="shared" si="2"/>
        <v>6.5759976087281426E-3</v>
      </c>
      <c r="AN82" s="284">
        <f t="shared" si="3"/>
        <v>18.314065632731566</v>
      </c>
    </row>
    <row r="83" spans="1:40" ht="21" customHeight="1" x14ac:dyDescent="0.3">
      <c r="A83">
        <v>2021</v>
      </c>
      <c r="B83">
        <v>1</v>
      </c>
      <c r="C83">
        <v>143</v>
      </c>
      <c r="D83">
        <v>281</v>
      </c>
      <c r="E83" t="s">
        <v>146</v>
      </c>
      <c r="F83" t="s">
        <v>147</v>
      </c>
      <c r="G83">
        <v>345</v>
      </c>
      <c r="H83">
        <v>320.85000000000002</v>
      </c>
      <c r="I83">
        <v>369.15</v>
      </c>
      <c r="J83" s="275"/>
      <c r="K83" s="275">
        <v>289.10000000000002</v>
      </c>
      <c r="L83" s="178"/>
      <c r="M83">
        <v>120</v>
      </c>
      <c r="O83" s="2">
        <v>126</v>
      </c>
      <c r="P83" s="2">
        <v>114</v>
      </c>
      <c r="Q83">
        <v>54</v>
      </c>
      <c r="R83">
        <v>18</v>
      </c>
      <c r="S83">
        <v>54</v>
      </c>
      <c r="T83">
        <v>9</v>
      </c>
      <c r="Z83">
        <v>1.4999999999999999E-2</v>
      </c>
      <c r="AA83">
        <v>132</v>
      </c>
      <c r="AB83">
        <v>20073</v>
      </c>
      <c r="AC83">
        <v>0.4</v>
      </c>
      <c r="AD83">
        <v>64.099999999999994</v>
      </c>
      <c r="AE83">
        <v>0.4</v>
      </c>
      <c r="AF83">
        <v>66.7</v>
      </c>
      <c r="AG83">
        <v>12</v>
      </c>
      <c r="AH83">
        <v>1</v>
      </c>
      <c r="AI83">
        <v>0.61</v>
      </c>
      <c r="AJ83" s="28"/>
      <c r="AK83" s="85"/>
      <c r="AL83" s="85"/>
      <c r="AM83" s="1">
        <f t="shared" si="2"/>
        <v>6.5759976087281426E-3</v>
      </c>
      <c r="AN83" s="284">
        <f t="shared" si="3"/>
        <v>39.527269068327989</v>
      </c>
    </row>
    <row r="84" spans="1:40" ht="21" customHeight="1" x14ac:dyDescent="0.3">
      <c r="A84">
        <v>2021</v>
      </c>
      <c r="B84">
        <v>2</v>
      </c>
      <c r="C84">
        <v>18</v>
      </c>
      <c r="D84">
        <v>49</v>
      </c>
      <c r="E84" t="s">
        <v>170</v>
      </c>
      <c r="F84" t="s">
        <v>171</v>
      </c>
      <c r="G84">
        <v>100</v>
      </c>
      <c r="H84">
        <v>95.5</v>
      </c>
      <c r="I84">
        <v>104.5</v>
      </c>
      <c r="J84" s="275"/>
      <c r="K84" s="275">
        <v>108</v>
      </c>
      <c r="L84" s="178"/>
      <c r="M84">
        <v>101</v>
      </c>
      <c r="N84">
        <v>107</v>
      </c>
      <c r="O84" s="2">
        <v>69</v>
      </c>
      <c r="P84" s="2">
        <v>105</v>
      </c>
      <c r="Q84">
        <v>49</v>
      </c>
      <c r="R84">
        <v>21</v>
      </c>
      <c r="S84">
        <v>54</v>
      </c>
      <c r="V84">
        <v>30</v>
      </c>
      <c r="Z84">
        <v>1.4999999999999999E-2</v>
      </c>
      <c r="AA84">
        <v>154</v>
      </c>
      <c r="AB84">
        <v>15358</v>
      </c>
      <c r="AC84">
        <v>1.5</v>
      </c>
      <c r="AD84">
        <v>153.6</v>
      </c>
      <c r="AE84">
        <v>1.4</v>
      </c>
      <c r="AF84">
        <v>132.1</v>
      </c>
      <c r="AG84">
        <v>8</v>
      </c>
      <c r="AH84">
        <v>2.2000000000000002</v>
      </c>
      <c r="AI84">
        <v>0.79</v>
      </c>
      <c r="AJ84" s="28" t="s">
        <v>306</v>
      </c>
      <c r="AK84" s="85" t="s">
        <v>429</v>
      </c>
      <c r="AL84" s="85" t="s">
        <v>341</v>
      </c>
      <c r="AM84" s="1">
        <f t="shared" si="2"/>
        <v>1.0027347310847767E-2</v>
      </c>
      <c r="AN84" s="284">
        <f t="shared" si="3"/>
        <v>5.6568542494923806</v>
      </c>
    </row>
    <row r="85" spans="1:40" ht="21" customHeight="1" x14ac:dyDescent="0.3">
      <c r="A85">
        <v>2021</v>
      </c>
      <c r="B85">
        <v>2</v>
      </c>
      <c r="C85">
        <v>18</v>
      </c>
      <c r="D85">
        <v>50</v>
      </c>
      <c r="E85" t="s">
        <v>161</v>
      </c>
      <c r="F85" t="s">
        <v>162</v>
      </c>
      <c r="G85">
        <v>54</v>
      </c>
      <c r="H85">
        <v>51.57</v>
      </c>
      <c r="I85">
        <v>56.43</v>
      </c>
      <c r="J85" s="275"/>
      <c r="K85" s="275">
        <v>57.6</v>
      </c>
      <c r="L85" s="178"/>
      <c r="M85">
        <v>101</v>
      </c>
      <c r="N85">
        <v>107</v>
      </c>
      <c r="O85" s="2">
        <v>69</v>
      </c>
      <c r="P85" s="2">
        <v>105</v>
      </c>
      <c r="Q85">
        <v>56</v>
      </c>
      <c r="R85">
        <v>24</v>
      </c>
      <c r="S85">
        <v>59</v>
      </c>
      <c r="V85">
        <v>20</v>
      </c>
      <c r="Z85">
        <v>1.4999999999999999E-2</v>
      </c>
      <c r="AA85">
        <v>159</v>
      </c>
      <c r="AB85">
        <v>14831</v>
      </c>
      <c r="AC85">
        <v>2.9</v>
      </c>
      <c r="AD85">
        <v>274.60000000000002</v>
      </c>
      <c r="AE85">
        <v>2.6</v>
      </c>
      <c r="AF85">
        <v>241.6</v>
      </c>
      <c r="AG85">
        <v>8</v>
      </c>
      <c r="AH85">
        <v>2.2999999999999998</v>
      </c>
      <c r="AI85">
        <v>0.76</v>
      </c>
      <c r="AJ85" s="28" t="s">
        <v>306</v>
      </c>
      <c r="AK85" s="85" t="s">
        <v>429</v>
      </c>
      <c r="AL85" s="85" t="s">
        <v>342</v>
      </c>
      <c r="AM85" s="1">
        <f t="shared" si="2"/>
        <v>1.0720787539612973E-2</v>
      </c>
      <c r="AN85" s="284">
        <f t="shared" si="3"/>
        <v>2.5455844122715718</v>
      </c>
    </row>
    <row r="86" spans="1:40" ht="21" customHeight="1" x14ac:dyDescent="0.3">
      <c r="A86">
        <v>2021</v>
      </c>
      <c r="B86">
        <v>2</v>
      </c>
      <c r="C86">
        <v>47</v>
      </c>
      <c r="D86">
        <v>122</v>
      </c>
      <c r="E86" t="s">
        <v>158</v>
      </c>
      <c r="F86" t="s">
        <v>159</v>
      </c>
      <c r="G86">
        <v>280</v>
      </c>
      <c r="H86">
        <v>267.39999999999998</v>
      </c>
      <c r="I86">
        <v>292.60000000000002</v>
      </c>
      <c r="J86" s="275"/>
      <c r="K86" s="275">
        <v>283.60000000000002</v>
      </c>
      <c r="L86" s="178"/>
      <c r="M86">
        <v>63</v>
      </c>
      <c r="N86">
        <v>115</v>
      </c>
      <c r="O86" s="2">
        <v>70</v>
      </c>
      <c r="P86" s="2">
        <v>103</v>
      </c>
      <c r="Q86">
        <v>31</v>
      </c>
      <c r="R86">
        <v>11</v>
      </c>
      <c r="S86">
        <v>34</v>
      </c>
      <c r="V86">
        <v>20</v>
      </c>
      <c r="Z86">
        <v>1.4999999999999999E-2</v>
      </c>
      <c r="AA86">
        <v>96</v>
      </c>
      <c r="AB86">
        <v>5576</v>
      </c>
      <c r="AC86">
        <v>0.3</v>
      </c>
      <c r="AD86">
        <v>19.899999999999999</v>
      </c>
      <c r="AE86">
        <v>0.3</v>
      </c>
      <c r="AF86">
        <v>7.4</v>
      </c>
      <c r="AG86">
        <v>6</v>
      </c>
      <c r="AH86">
        <v>1.4</v>
      </c>
      <c r="AI86">
        <v>0.25</v>
      </c>
      <c r="AJ86" s="28" t="s">
        <v>306</v>
      </c>
      <c r="AK86" s="85"/>
      <c r="AL86" s="85" t="s">
        <v>336</v>
      </c>
      <c r="AM86" s="1">
        <f t="shared" si="2"/>
        <v>1.721664275466284E-2</v>
      </c>
      <c r="AN86" s="284">
        <f t="shared" si="3"/>
        <v>2.5455844122715874</v>
      </c>
    </row>
    <row r="87" spans="1:40" ht="21" customHeight="1" x14ac:dyDescent="0.3">
      <c r="A87">
        <v>2021</v>
      </c>
      <c r="B87">
        <v>2</v>
      </c>
      <c r="C87">
        <v>181</v>
      </c>
      <c r="D87">
        <v>330</v>
      </c>
      <c r="E87" t="s">
        <v>701</v>
      </c>
      <c r="F87" t="s">
        <v>785</v>
      </c>
      <c r="G87">
        <v>406</v>
      </c>
      <c r="H87">
        <v>382.04599999999999</v>
      </c>
      <c r="I87">
        <v>434.82600000000002</v>
      </c>
      <c r="J87" s="275"/>
      <c r="K87" s="275">
        <v>418.7</v>
      </c>
      <c r="L87" s="178"/>
      <c r="M87">
        <v>103</v>
      </c>
      <c r="N87">
        <v>140</v>
      </c>
      <c r="O87" s="2">
        <v>107</v>
      </c>
      <c r="P87" s="2">
        <v>135</v>
      </c>
      <c r="Q87">
        <v>23</v>
      </c>
      <c r="R87">
        <v>12</v>
      </c>
      <c r="S87">
        <v>16</v>
      </c>
      <c r="T87">
        <v>4</v>
      </c>
      <c r="Z87">
        <v>1.4999999999999999E-2</v>
      </c>
      <c r="AA87">
        <v>54</v>
      </c>
      <c r="AB87">
        <v>6354</v>
      </c>
      <c r="AC87">
        <v>0.1</v>
      </c>
      <c r="AD87">
        <v>15.7</v>
      </c>
      <c r="AE87">
        <v>0.3</v>
      </c>
      <c r="AF87">
        <v>30.4</v>
      </c>
      <c r="AG87">
        <v>4</v>
      </c>
      <c r="AH87">
        <v>0.5</v>
      </c>
      <c r="AI87">
        <v>0.35</v>
      </c>
      <c r="AJ87" s="28" t="s">
        <v>306</v>
      </c>
      <c r="AK87" s="85"/>
      <c r="AL87" s="85" t="s">
        <v>374</v>
      </c>
      <c r="AM87" s="1">
        <f t="shared" si="2"/>
        <v>8.4985835694051E-3</v>
      </c>
      <c r="AN87" s="284">
        <f t="shared" si="3"/>
        <v>8.9802561210691447</v>
      </c>
    </row>
    <row r="88" spans="1:40" ht="21" customHeight="1" x14ac:dyDescent="0.3">
      <c r="A88">
        <v>2021</v>
      </c>
      <c r="B88">
        <v>2</v>
      </c>
      <c r="C88">
        <v>182</v>
      </c>
      <c r="D88">
        <v>331</v>
      </c>
      <c r="E88" t="s">
        <v>702</v>
      </c>
      <c r="F88" t="s">
        <v>781</v>
      </c>
      <c r="G88">
        <v>332</v>
      </c>
      <c r="H88">
        <v>312.41199999999998</v>
      </c>
      <c r="I88">
        <v>355.572</v>
      </c>
      <c r="J88" s="275"/>
      <c r="K88" s="275">
        <v>331.5</v>
      </c>
      <c r="L88" s="178"/>
      <c r="M88">
        <v>110</v>
      </c>
      <c r="N88">
        <v>131</v>
      </c>
      <c r="O88" s="2">
        <v>109</v>
      </c>
      <c r="P88" s="2">
        <v>133</v>
      </c>
      <c r="Q88">
        <v>4</v>
      </c>
      <c r="S88">
        <v>5</v>
      </c>
      <c r="Z88">
        <v>1.4999999999999999E-2</v>
      </c>
      <c r="AA88">
        <v>9</v>
      </c>
      <c r="AB88">
        <v>69</v>
      </c>
      <c r="AC88">
        <v>0</v>
      </c>
      <c r="AD88">
        <v>0.2</v>
      </c>
      <c r="AE88">
        <v>0.1</v>
      </c>
      <c r="AF88">
        <v>0.4</v>
      </c>
      <c r="AG88">
        <v>2</v>
      </c>
      <c r="AH88">
        <v>0.1</v>
      </c>
      <c r="AI88">
        <v>0.01</v>
      </c>
      <c r="AJ88" s="28" t="s">
        <v>306</v>
      </c>
      <c r="AK88" s="85" t="s">
        <v>427</v>
      </c>
      <c r="AL88" s="85" t="s">
        <v>389</v>
      </c>
      <c r="AM88" s="1">
        <f t="shared" si="2"/>
        <v>0.13043478260869565</v>
      </c>
      <c r="AN88" s="284">
        <f t="shared" si="3"/>
        <v>0.35355339059327379</v>
      </c>
    </row>
    <row r="89" spans="1:40" ht="21" customHeight="1" x14ac:dyDescent="0.3">
      <c r="A89">
        <v>2021</v>
      </c>
      <c r="B89">
        <v>2</v>
      </c>
      <c r="C89">
        <v>190</v>
      </c>
      <c r="D89">
        <v>342</v>
      </c>
      <c r="E89" t="s">
        <v>616</v>
      </c>
      <c r="F89" t="s">
        <v>617</v>
      </c>
      <c r="G89">
        <v>567</v>
      </c>
      <c r="H89">
        <v>533.54700000000003</v>
      </c>
      <c r="I89">
        <v>607.25699999999995</v>
      </c>
      <c r="J89" s="275"/>
      <c r="K89" s="275">
        <v>576.4</v>
      </c>
      <c r="L89" s="178"/>
      <c r="M89">
        <v>60</v>
      </c>
      <c r="N89">
        <v>180</v>
      </c>
      <c r="O89" s="2">
        <v>78</v>
      </c>
      <c r="P89" s="2">
        <v>138</v>
      </c>
      <c r="Q89">
        <v>16</v>
      </c>
      <c r="R89">
        <v>9</v>
      </c>
      <c r="S89">
        <v>9</v>
      </c>
      <c r="U89">
        <v>9</v>
      </c>
      <c r="Z89">
        <v>1.4999999999999999E-2</v>
      </c>
      <c r="AA89">
        <v>43</v>
      </c>
      <c r="AB89">
        <v>2653</v>
      </c>
      <c r="AC89">
        <v>0.1</v>
      </c>
      <c r="AD89">
        <v>4.7</v>
      </c>
      <c r="AE89">
        <v>0.1</v>
      </c>
      <c r="AF89">
        <v>9.1999999999999993</v>
      </c>
      <c r="AG89">
        <v>3</v>
      </c>
      <c r="AH89">
        <v>0.5</v>
      </c>
      <c r="AI89">
        <v>0.34</v>
      </c>
      <c r="AJ89" s="28" t="s">
        <v>306</v>
      </c>
      <c r="AK89" s="85"/>
      <c r="AL89" s="85" t="s">
        <v>800</v>
      </c>
      <c r="AM89" s="1">
        <f t="shared" si="2"/>
        <v>1.6208066339992461E-2</v>
      </c>
      <c r="AN89" s="284">
        <f t="shared" si="3"/>
        <v>6.646803743153531</v>
      </c>
    </row>
    <row r="90" spans="1:40" ht="21" customHeight="1" x14ac:dyDescent="0.3">
      <c r="A90">
        <v>2021</v>
      </c>
      <c r="B90">
        <v>2</v>
      </c>
      <c r="C90">
        <v>375</v>
      </c>
      <c r="D90">
        <v>437</v>
      </c>
      <c r="E90" t="s">
        <v>152</v>
      </c>
      <c r="F90" t="s">
        <v>153</v>
      </c>
      <c r="G90">
        <v>168</v>
      </c>
      <c r="H90">
        <v>158.08799999999999</v>
      </c>
      <c r="I90">
        <v>179.928</v>
      </c>
      <c r="J90" s="275"/>
      <c r="K90" s="275">
        <v>178.3</v>
      </c>
      <c r="L90" s="178"/>
      <c r="M90">
        <v>120</v>
      </c>
      <c r="N90">
        <v>120</v>
      </c>
      <c r="O90" s="2">
        <v>125</v>
      </c>
      <c r="P90" s="2">
        <v>116</v>
      </c>
      <c r="Q90">
        <v>49</v>
      </c>
      <c r="R90">
        <v>24</v>
      </c>
      <c r="S90">
        <v>26</v>
      </c>
      <c r="U90">
        <v>15</v>
      </c>
      <c r="V90">
        <v>8</v>
      </c>
      <c r="Z90">
        <v>1.4999999999999999E-2</v>
      </c>
      <c r="AA90">
        <v>122</v>
      </c>
      <c r="AB90">
        <v>9272</v>
      </c>
      <c r="AC90">
        <v>0.7</v>
      </c>
      <c r="AD90">
        <v>55.2</v>
      </c>
      <c r="AE90">
        <v>1.3</v>
      </c>
      <c r="AF90">
        <v>88.3</v>
      </c>
      <c r="AG90">
        <v>4</v>
      </c>
      <c r="AH90">
        <v>1</v>
      </c>
      <c r="AI90">
        <v>0.37</v>
      </c>
      <c r="AJ90" s="28" t="s">
        <v>306</v>
      </c>
      <c r="AK90" s="85" t="s">
        <v>427</v>
      </c>
      <c r="AL90" s="85" t="s">
        <v>345</v>
      </c>
      <c r="AM90" s="1">
        <f t="shared" si="2"/>
        <v>1.3157894736842105E-2</v>
      </c>
      <c r="AN90" s="284">
        <f t="shared" si="3"/>
        <v>7.2831998462214473</v>
      </c>
    </row>
    <row r="91" spans="1:40" ht="21" customHeight="1" x14ac:dyDescent="0.3">
      <c r="A91">
        <v>2021</v>
      </c>
      <c r="B91">
        <v>2</v>
      </c>
      <c r="C91">
        <v>376</v>
      </c>
      <c r="D91">
        <v>438</v>
      </c>
      <c r="E91" t="s">
        <v>222</v>
      </c>
      <c r="F91" t="s">
        <v>223</v>
      </c>
      <c r="G91">
        <v>335</v>
      </c>
      <c r="H91">
        <v>315.23500000000001</v>
      </c>
      <c r="I91">
        <v>358.78500000000003</v>
      </c>
      <c r="J91" s="275"/>
      <c r="K91" s="275">
        <v>348.3</v>
      </c>
      <c r="L91" s="178"/>
      <c r="M91">
        <v>67</v>
      </c>
      <c r="N91">
        <v>161</v>
      </c>
      <c r="O91" s="2">
        <v>83</v>
      </c>
      <c r="P91" s="2">
        <v>133</v>
      </c>
      <c r="Q91">
        <v>36</v>
      </c>
      <c r="R91">
        <v>18</v>
      </c>
      <c r="S91">
        <v>39</v>
      </c>
      <c r="T91">
        <v>5</v>
      </c>
      <c r="U91">
        <v>2</v>
      </c>
      <c r="Z91">
        <v>1.4999999999999999E-2</v>
      </c>
      <c r="AA91">
        <v>99</v>
      </c>
      <c r="AB91">
        <v>7551</v>
      </c>
      <c r="AC91">
        <v>0.3</v>
      </c>
      <c r="AD91">
        <v>22.5</v>
      </c>
      <c r="AE91">
        <v>0.5</v>
      </c>
      <c r="AF91">
        <v>37.6</v>
      </c>
      <c r="AG91">
        <v>6</v>
      </c>
      <c r="AH91">
        <v>1.2</v>
      </c>
      <c r="AI91">
        <v>0.37</v>
      </c>
      <c r="AJ91" s="28" t="s">
        <v>306</v>
      </c>
      <c r="AK91" s="85" t="s">
        <v>430</v>
      </c>
      <c r="AL91" s="85" t="s">
        <v>324</v>
      </c>
      <c r="AM91" s="1">
        <f t="shared" si="2"/>
        <v>1.3110846245530394E-2</v>
      </c>
      <c r="AN91" s="284">
        <f t="shared" si="3"/>
        <v>9.4045201897810902</v>
      </c>
    </row>
    <row r="92" spans="1:40" ht="21" customHeight="1" x14ac:dyDescent="0.3">
      <c r="A92">
        <v>2021</v>
      </c>
      <c r="B92">
        <v>2</v>
      </c>
      <c r="C92">
        <v>382</v>
      </c>
      <c r="D92">
        <v>449</v>
      </c>
      <c r="E92" t="s">
        <v>247</v>
      </c>
      <c r="F92" t="s">
        <v>248</v>
      </c>
      <c r="G92">
        <v>46</v>
      </c>
      <c r="H92">
        <v>40.985999999999997</v>
      </c>
      <c r="I92">
        <v>50.048000000000002</v>
      </c>
      <c r="J92" s="275"/>
      <c r="K92" s="275">
        <v>45.2</v>
      </c>
      <c r="L92" s="178"/>
      <c r="M92">
        <v>108</v>
      </c>
      <c r="N92">
        <v>100</v>
      </c>
      <c r="O92" s="2">
        <v>118</v>
      </c>
      <c r="P92" s="2">
        <v>92</v>
      </c>
      <c r="Q92">
        <v>49</v>
      </c>
      <c r="R92">
        <v>20</v>
      </c>
      <c r="S92">
        <v>41</v>
      </c>
      <c r="Z92">
        <v>1.4999999999999999E-2</v>
      </c>
      <c r="AA92">
        <v>110</v>
      </c>
      <c r="AB92">
        <v>6950</v>
      </c>
      <c r="AC92">
        <v>2.4</v>
      </c>
      <c r="AD92">
        <v>151.1</v>
      </c>
      <c r="AE92">
        <v>2.4</v>
      </c>
      <c r="AF92">
        <v>154</v>
      </c>
      <c r="AG92">
        <v>5</v>
      </c>
      <c r="AH92">
        <v>0.9</v>
      </c>
      <c r="AI92">
        <v>0.59</v>
      </c>
      <c r="AJ92" s="28" t="s">
        <v>306</v>
      </c>
      <c r="AK92" s="85" t="s">
        <v>431</v>
      </c>
      <c r="AL92" s="85" t="s">
        <v>310</v>
      </c>
      <c r="AM92" s="1">
        <f t="shared" si="2"/>
        <v>1.5827338129496403E-2</v>
      </c>
      <c r="AN92" s="284">
        <f t="shared" si="3"/>
        <v>0.56568542494923602</v>
      </c>
    </row>
    <row r="93" spans="1:40" ht="21" customHeight="1" x14ac:dyDescent="0.3">
      <c r="A93">
        <v>2021</v>
      </c>
      <c r="B93">
        <v>2</v>
      </c>
      <c r="C93">
        <v>383</v>
      </c>
      <c r="D93">
        <v>550</v>
      </c>
      <c r="E93" t="s">
        <v>706</v>
      </c>
      <c r="F93" t="s">
        <v>769</v>
      </c>
      <c r="G93">
        <v>35</v>
      </c>
      <c r="H93">
        <v>32.024999999999999</v>
      </c>
      <c r="I93">
        <v>38.045000000000002</v>
      </c>
      <c r="J93" s="275"/>
      <c r="K93" s="275">
        <v>35.1</v>
      </c>
      <c r="L93" s="178"/>
      <c r="M93">
        <v>108</v>
      </c>
      <c r="N93">
        <v>100</v>
      </c>
      <c r="O93" s="2">
        <v>118</v>
      </c>
      <c r="P93" s="2">
        <v>92</v>
      </c>
      <c r="Q93">
        <v>2</v>
      </c>
      <c r="R93">
        <v>1</v>
      </c>
      <c r="S93">
        <v>1</v>
      </c>
      <c r="Z93">
        <v>1.4999999999999999E-2</v>
      </c>
      <c r="AA93">
        <v>4</v>
      </c>
      <c r="AB93">
        <v>2044</v>
      </c>
      <c r="AC93">
        <v>0.1</v>
      </c>
      <c r="AD93">
        <v>58.4</v>
      </c>
      <c r="AE93">
        <v>0.1</v>
      </c>
      <c r="AF93">
        <v>0.1</v>
      </c>
      <c r="AG93">
        <v>2</v>
      </c>
      <c r="AH93">
        <v>0</v>
      </c>
      <c r="AI93">
        <v>0</v>
      </c>
      <c r="AJ93" s="28" t="s">
        <v>306</v>
      </c>
      <c r="AK93" s="85" t="s">
        <v>801</v>
      </c>
      <c r="AL93" s="85" t="s">
        <v>387</v>
      </c>
      <c r="AM93" s="1">
        <f t="shared" si="2"/>
        <v>1.9569471624266144E-3</v>
      </c>
      <c r="AN93" s="284">
        <f t="shared" si="3"/>
        <v>7.0710678118655765E-2</v>
      </c>
    </row>
    <row r="94" spans="1:40" ht="21" customHeight="1" x14ac:dyDescent="0.3">
      <c r="A94">
        <v>2021</v>
      </c>
      <c r="B94">
        <v>2</v>
      </c>
      <c r="C94">
        <v>384</v>
      </c>
      <c r="D94">
        <v>556</v>
      </c>
      <c r="E94" t="s">
        <v>123</v>
      </c>
      <c r="F94" t="s">
        <v>124</v>
      </c>
      <c r="G94">
        <v>1066</v>
      </c>
      <c r="H94">
        <v>1003.106</v>
      </c>
      <c r="I94">
        <v>1141.6859999999999</v>
      </c>
      <c r="J94" s="275"/>
      <c r="K94" s="275">
        <v>1077</v>
      </c>
      <c r="L94" s="178"/>
      <c r="M94">
        <v>20</v>
      </c>
      <c r="N94">
        <v>180</v>
      </c>
      <c r="O94" s="2">
        <v>27</v>
      </c>
      <c r="P94" s="2">
        <v>136</v>
      </c>
      <c r="Q94">
        <v>18</v>
      </c>
      <c r="R94">
        <v>18</v>
      </c>
      <c r="S94">
        <v>19</v>
      </c>
      <c r="T94">
        <v>0</v>
      </c>
      <c r="U94">
        <v>11</v>
      </c>
      <c r="X94">
        <v>0</v>
      </c>
      <c r="Z94">
        <v>1.4999999999999999E-2</v>
      </c>
      <c r="AA94">
        <v>63</v>
      </c>
      <c r="AB94">
        <v>3663</v>
      </c>
      <c r="AC94">
        <v>0.1</v>
      </c>
      <c r="AD94">
        <v>3.4</v>
      </c>
      <c r="AE94">
        <v>0.2</v>
      </c>
      <c r="AF94">
        <v>13.6</v>
      </c>
      <c r="AG94">
        <v>7</v>
      </c>
      <c r="AH94">
        <v>2.4</v>
      </c>
      <c r="AI94">
        <v>0.3</v>
      </c>
      <c r="AJ94" s="28" t="s">
        <v>306</v>
      </c>
      <c r="AK94" s="85" t="s">
        <v>428</v>
      </c>
      <c r="AL94" s="85" t="s">
        <v>308</v>
      </c>
      <c r="AM94" s="1">
        <f t="shared" si="2"/>
        <v>1.7199017199017199E-2</v>
      </c>
      <c r="AN94" s="284">
        <f t="shared" si="3"/>
        <v>7.7781745930520225</v>
      </c>
    </row>
    <row r="95" spans="1:40" ht="21" customHeight="1" x14ac:dyDescent="0.3">
      <c r="A95">
        <v>2021</v>
      </c>
      <c r="B95">
        <v>2</v>
      </c>
      <c r="C95">
        <v>384</v>
      </c>
      <c r="D95">
        <v>557</v>
      </c>
      <c r="E95" t="s">
        <v>126</v>
      </c>
      <c r="F95" t="s">
        <v>127</v>
      </c>
      <c r="G95">
        <v>182</v>
      </c>
      <c r="H95">
        <v>171.262</v>
      </c>
      <c r="I95">
        <v>194.922</v>
      </c>
      <c r="J95" s="275"/>
      <c r="K95" s="275">
        <v>193.4</v>
      </c>
      <c r="L95" s="178"/>
      <c r="M95">
        <v>20</v>
      </c>
      <c r="N95">
        <v>180</v>
      </c>
      <c r="O95" s="2">
        <v>27</v>
      </c>
      <c r="P95" s="2">
        <v>136</v>
      </c>
      <c r="Q95">
        <v>17</v>
      </c>
      <c r="R95">
        <v>13</v>
      </c>
      <c r="S95">
        <v>18</v>
      </c>
      <c r="T95">
        <v>1</v>
      </c>
      <c r="U95">
        <v>13</v>
      </c>
      <c r="X95">
        <v>1</v>
      </c>
      <c r="Z95">
        <v>1.4999999999999999E-2</v>
      </c>
      <c r="AA95">
        <v>59</v>
      </c>
      <c r="AB95">
        <v>3659</v>
      </c>
      <c r="AC95">
        <v>0.3</v>
      </c>
      <c r="AD95">
        <v>20.100000000000001</v>
      </c>
      <c r="AE95">
        <v>0.6</v>
      </c>
      <c r="AF95">
        <v>37.9</v>
      </c>
      <c r="AG95">
        <v>7</v>
      </c>
      <c r="AH95">
        <v>2.2000000000000002</v>
      </c>
      <c r="AI95">
        <v>0.59</v>
      </c>
      <c r="AJ95" s="28" t="s">
        <v>306</v>
      </c>
      <c r="AK95" s="85"/>
      <c r="AL95" s="85" t="s">
        <v>308</v>
      </c>
      <c r="AM95" s="1">
        <f t="shared" si="2"/>
        <v>1.6124624214266192E-2</v>
      </c>
      <c r="AN95" s="284">
        <f t="shared" si="3"/>
        <v>8.0610173055266454</v>
      </c>
    </row>
    <row r="96" spans="1:40" ht="21" customHeight="1" x14ac:dyDescent="0.3">
      <c r="A96">
        <v>2021</v>
      </c>
      <c r="B96">
        <v>2</v>
      </c>
      <c r="C96">
        <v>416</v>
      </c>
      <c r="D96">
        <v>659</v>
      </c>
      <c r="E96" t="s">
        <v>129</v>
      </c>
      <c r="F96" t="s">
        <v>130</v>
      </c>
      <c r="G96">
        <v>301</v>
      </c>
      <c r="H96">
        <v>283.24099999999999</v>
      </c>
      <c r="I96">
        <v>322.37099999999998</v>
      </c>
      <c r="J96" s="275"/>
      <c r="K96" s="275">
        <v>329.2</v>
      </c>
      <c r="L96" s="178"/>
      <c r="M96">
        <v>40</v>
      </c>
      <c r="N96">
        <v>180</v>
      </c>
      <c r="O96" s="2">
        <v>67</v>
      </c>
      <c r="P96" s="2">
        <v>108</v>
      </c>
      <c r="Q96">
        <v>6</v>
      </c>
      <c r="S96">
        <v>1</v>
      </c>
      <c r="Z96">
        <v>1.4999999999999999E-2</v>
      </c>
      <c r="AA96">
        <v>7</v>
      </c>
      <c r="AB96">
        <v>7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0.1</v>
      </c>
      <c r="AI96">
        <v>0.01</v>
      </c>
      <c r="AJ96" s="28" t="s">
        <v>306</v>
      </c>
      <c r="AK96" s="85"/>
      <c r="AL96" s="85" t="s">
        <v>347</v>
      </c>
      <c r="AM96" s="1">
        <f t="shared" si="2"/>
        <v>1</v>
      </c>
      <c r="AN96" s="284">
        <f t="shared" si="3"/>
        <v>19.940411229460633</v>
      </c>
    </row>
    <row r="97" spans="1:40" ht="21" customHeight="1" x14ac:dyDescent="0.3">
      <c r="A97">
        <v>2021</v>
      </c>
      <c r="B97">
        <v>2</v>
      </c>
      <c r="C97">
        <v>417</v>
      </c>
      <c r="D97">
        <v>660</v>
      </c>
      <c r="E97" t="s">
        <v>201</v>
      </c>
      <c r="F97" t="s">
        <v>202</v>
      </c>
      <c r="G97">
        <v>1265</v>
      </c>
      <c r="H97">
        <v>1190.365</v>
      </c>
      <c r="I97">
        <v>1354.8150000000001</v>
      </c>
      <c r="J97" s="275"/>
      <c r="K97" s="275">
        <v>1335.6</v>
      </c>
      <c r="L97" s="178"/>
      <c r="M97">
        <v>20</v>
      </c>
      <c r="N97">
        <v>180</v>
      </c>
      <c r="O97" s="2">
        <v>24</v>
      </c>
      <c r="P97" s="2">
        <v>148</v>
      </c>
      <c r="Q97">
        <v>2</v>
      </c>
      <c r="R97">
        <v>1</v>
      </c>
      <c r="S97">
        <v>2</v>
      </c>
      <c r="U97">
        <v>1</v>
      </c>
      <c r="Z97">
        <v>1.4999999999999999E-2</v>
      </c>
      <c r="AA97">
        <v>5</v>
      </c>
      <c r="AB97">
        <v>5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0.2</v>
      </c>
      <c r="AI97">
        <v>0.01</v>
      </c>
      <c r="AJ97" s="28" t="s">
        <v>306</v>
      </c>
      <c r="AK97" s="85"/>
      <c r="AL97" s="85" t="s">
        <v>325</v>
      </c>
      <c r="AM97" s="1">
        <f t="shared" si="2"/>
        <v>1</v>
      </c>
      <c r="AN97" s="284">
        <f t="shared" si="3"/>
        <v>49.921738751770192</v>
      </c>
    </row>
    <row r="98" spans="1:40" ht="21" customHeight="1" x14ac:dyDescent="0.3">
      <c r="A98">
        <v>2021</v>
      </c>
      <c r="B98">
        <v>2</v>
      </c>
      <c r="C98">
        <v>417</v>
      </c>
      <c r="D98">
        <v>661</v>
      </c>
      <c r="E98" t="s">
        <v>204</v>
      </c>
      <c r="F98" t="s">
        <v>205</v>
      </c>
      <c r="G98">
        <v>138</v>
      </c>
      <c r="H98">
        <v>129.858</v>
      </c>
      <c r="I98">
        <v>147.798</v>
      </c>
      <c r="J98" s="275"/>
      <c r="K98" s="275">
        <v>141.19999999999999</v>
      </c>
      <c r="L98" s="178"/>
      <c r="M98">
        <v>20</v>
      </c>
      <c r="N98">
        <v>180</v>
      </c>
      <c r="O98" s="2">
        <v>24</v>
      </c>
      <c r="P98" s="2">
        <v>148</v>
      </c>
      <c r="Z98">
        <v>1.4999999999999999E-2</v>
      </c>
      <c r="AG98">
        <v>1</v>
      </c>
      <c r="AJ98" s="28" t="s">
        <v>306</v>
      </c>
      <c r="AK98" s="85"/>
      <c r="AL98" s="85" t="s">
        <v>326</v>
      </c>
      <c r="AM98" s="1" t="str">
        <f t="shared" si="2"/>
        <v/>
      </c>
      <c r="AN98" s="284">
        <f t="shared" si="3"/>
        <v>2.2627416997969441</v>
      </c>
    </row>
    <row r="99" spans="1:40" ht="21" customHeight="1" x14ac:dyDescent="0.3">
      <c r="A99">
        <v>2021</v>
      </c>
      <c r="B99">
        <v>2</v>
      </c>
      <c r="C99">
        <v>420</v>
      </c>
      <c r="D99">
        <v>666</v>
      </c>
      <c r="E99" t="s">
        <v>595</v>
      </c>
      <c r="F99" t="s">
        <v>646</v>
      </c>
      <c r="G99">
        <v>484</v>
      </c>
      <c r="H99">
        <v>455.44400000000002</v>
      </c>
      <c r="I99">
        <v>518.36400000000003</v>
      </c>
      <c r="J99" s="275"/>
      <c r="K99" s="275">
        <v>511.5</v>
      </c>
      <c r="L99" s="178"/>
      <c r="M99">
        <v>72</v>
      </c>
      <c r="N99">
        <v>150</v>
      </c>
      <c r="O99" s="2">
        <v>69</v>
      </c>
      <c r="P99" s="2">
        <v>156</v>
      </c>
      <c r="Q99">
        <v>3</v>
      </c>
      <c r="S99">
        <v>10</v>
      </c>
      <c r="Z99">
        <v>1.4999999999999999E-2</v>
      </c>
      <c r="AA99">
        <v>13</v>
      </c>
      <c r="AB99">
        <v>293</v>
      </c>
      <c r="AC99">
        <v>0</v>
      </c>
      <c r="AD99">
        <v>0.6</v>
      </c>
      <c r="AE99">
        <v>0.1</v>
      </c>
      <c r="AF99">
        <v>0.6</v>
      </c>
      <c r="AG99">
        <v>1</v>
      </c>
      <c r="AH99">
        <v>0.2</v>
      </c>
      <c r="AI99">
        <v>0.04</v>
      </c>
      <c r="AJ99" s="28" t="s">
        <v>306</v>
      </c>
      <c r="AK99" s="85"/>
      <c r="AL99" s="85" t="s">
        <v>386</v>
      </c>
      <c r="AM99" s="1">
        <f t="shared" si="2"/>
        <v>4.4368600682593858E-2</v>
      </c>
      <c r="AN99" s="284">
        <f t="shared" si="3"/>
        <v>19.445436482630058</v>
      </c>
    </row>
    <row r="100" spans="1:40" ht="21" customHeight="1" x14ac:dyDescent="0.3">
      <c r="A100">
        <v>2021</v>
      </c>
      <c r="B100">
        <v>2</v>
      </c>
      <c r="C100">
        <v>421</v>
      </c>
      <c r="D100">
        <v>667</v>
      </c>
      <c r="E100" t="s">
        <v>547</v>
      </c>
      <c r="F100" t="s">
        <v>548</v>
      </c>
      <c r="G100">
        <v>1554</v>
      </c>
      <c r="H100">
        <v>1462.3140000000001</v>
      </c>
      <c r="I100">
        <v>1664.3340000000001</v>
      </c>
      <c r="J100" s="275"/>
      <c r="K100" s="275">
        <v>1464.6</v>
      </c>
      <c r="L100" s="178"/>
      <c r="M100">
        <v>18</v>
      </c>
      <c r="N100">
        <v>200</v>
      </c>
      <c r="O100" s="2">
        <v>20</v>
      </c>
      <c r="P100" s="2">
        <v>182</v>
      </c>
      <c r="Q100">
        <v>3</v>
      </c>
      <c r="S100">
        <v>1</v>
      </c>
      <c r="U100">
        <v>1</v>
      </c>
      <c r="Z100">
        <v>1.4999999999999999E-2</v>
      </c>
      <c r="AA100">
        <v>5</v>
      </c>
      <c r="AB100">
        <v>245</v>
      </c>
      <c r="AC100">
        <v>0</v>
      </c>
      <c r="AD100">
        <v>0.2</v>
      </c>
      <c r="AE100">
        <v>0</v>
      </c>
      <c r="AF100">
        <v>0</v>
      </c>
      <c r="AG100">
        <v>1</v>
      </c>
      <c r="AH100">
        <v>0.3</v>
      </c>
      <c r="AI100">
        <v>0.01</v>
      </c>
      <c r="AJ100" s="28" t="s">
        <v>306</v>
      </c>
      <c r="AK100" s="85"/>
      <c r="AL100" s="85" t="s">
        <v>810</v>
      </c>
      <c r="AM100" s="1">
        <f t="shared" si="2"/>
        <v>2.0408163265306121E-2</v>
      </c>
      <c r="AN100" s="284">
        <f t="shared" si="3"/>
        <v>63.215346238077409</v>
      </c>
    </row>
    <row r="101" spans="1:40" ht="21" customHeight="1" x14ac:dyDescent="0.3">
      <c r="A101">
        <v>2021</v>
      </c>
      <c r="B101">
        <v>2</v>
      </c>
      <c r="C101">
        <v>421</v>
      </c>
      <c r="D101">
        <v>673</v>
      </c>
      <c r="E101" t="s">
        <v>549</v>
      </c>
      <c r="F101" t="s">
        <v>550</v>
      </c>
      <c r="G101">
        <v>61.6</v>
      </c>
      <c r="H101">
        <v>57.965600000000002</v>
      </c>
      <c r="I101">
        <v>65.973600000000005</v>
      </c>
      <c r="J101" s="275"/>
      <c r="K101" s="275">
        <v>72.599999999999994</v>
      </c>
      <c r="L101" s="178"/>
      <c r="M101">
        <v>18</v>
      </c>
      <c r="N101">
        <v>200</v>
      </c>
      <c r="O101" s="2">
        <v>20</v>
      </c>
      <c r="P101" s="2">
        <v>182</v>
      </c>
      <c r="Z101">
        <v>1.4999999999999999E-2</v>
      </c>
      <c r="AG101">
        <v>1</v>
      </c>
      <c r="AJ101" s="28" t="s">
        <v>306</v>
      </c>
      <c r="AK101" s="85"/>
      <c r="AL101" s="85" t="s">
        <v>811</v>
      </c>
      <c r="AM101" s="1" t="str">
        <f t="shared" si="2"/>
        <v/>
      </c>
      <c r="AN101" s="284">
        <f t="shared" si="3"/>
        <v>7.7781745930520181</v>
      </c>
    </row>
    <row r="102" spans="1:40" ht="21" customHeight="1" x14ac:dyDescent="0.3">
      <c r="A102">
        <v>2021</v>
      </c>
      <c r="B102">
        <v>2</v>
      </c>
      <c r="C102">
        <v>422</v>
      </c>
      <c r="D102">
        <v>668</v>
      </c>
      <c r="E102" t="s">
        <v>596</v>
      </c>
      <c r="F102" t="s">
        <v>782</v>
      </c>
      <c r="G102">
        <v>103</v>
      </c>
      <c r="H102">
        <v>96.923000000000002</v>
      </c>
      <c r="I102">
        <v>110.313</v>
      </c>
      <c r="J102" s="275"/>
      <c r="K102" s="275">
        <v>104</v>
      </c>
      <c r="L102" s="178"/>
      <c r="M102">
        <v>103</v>
      </c>
      <c r="N102">
        <v>70</v>
      </c>
      <c r="O102" s="2">
        <v>78</v>
      </c>
      <c r="P102" s="2">
        <v>92</v>
      </c>
      <c r="Q102">
        <v>10</v>
      </c>
      <c r="R102">
        <v>2</v>
      </c>
      <c r="S102">
        <v>12</v>
      </c>
      <c r="Z102">
        <v>1.4999999999999999E-2</v>
      </c>
      <c r="AA102">
        <v>24</v>
      </c>
      <c r="AB102">
        <v>744</v>
      </c>
      <c r="AC102">
        <v>0.2</v>
      </c>
      <c r="AD102">
        <v>7.2</v>
      </c>
      <c r="AE102">
        <v>0.2</v>
      </c>
      <c r="AF102">
        <v>7.2</v>
      </c>
      <c r="AG102">
        <v>1</v>
      </c>
      <c r="AH102">
        <v>0.3</v>
      </c>
      <c r="AI102">
        <v>0.33</v>
      </c>
      <c r="AJ102" s="28" t="s">
        <v>306</v>
      </c>
      <c r="AK102" s="85"/>
      <c r="AL102" s="85" t="s">
        <v>385</v>
      </c>
      <c r="AM102" s="1">
        <f t="shared" si="2"/>
        <v>3.2258064516129031E-2</v>
      </c>
      <c r="AN102" s="284">
        <f t="shared" si="3"/>
        <v>0.70710678118654757</v>
      </c>
    </row>
    <row r="103" spans="1:40" ht="21" customHeight="1" x14ac:dyDescent="0.3">
      <c r="A103">
        <v>2021</v>
      </c>
      <c r="B103">
        <v>2</v>
      </c>
      <c r="C103">
        <v>423</v>
      </c>
      <c r="D103">
        <v>669</v>
      </c>
      <c r="E103" t="s">
        <v>138</v>
      </c>
      <c r="F103" t="s">
        <v>139</v>
      </c>
      <c r="G103">
        <v>954</v>
      </c>
      <c r="H103">
        <v>897.71400000000006</v>
      </c>
      <c r="I103">
        <v>1021.734</v>
      </c>
      <c r="J103" s="275"/>
      <c r="K103" s="275">
        <v>976.5</v>
      </c>
      <c r="L103" s="178"/>
      <c r="M103">
        <v>40</v>
      </c>
      <c r="N103">
        <v>180</v>
      </c>
      <c r="O103" s="2">
        <v>37</v>
      </c>
      <c r="P103" s="2">
        <v>194</v>
      </c>
      <c r="Q103">
        <v>11</v>
      </c>
      <c r="R103">
        <v>6</v>
      </c>
      <c r="S103">
        <v>11</v>
      </c>
      <c r="U103">
        <v>2</v>
      </c>
      <c r="Z103">
        <v>1.4999999999999999E-2</v>
      </c>
      <c r="AA103">
        <v>30</v>
      </c>
      <c r="AB103">
        <v>1104</v>
      </c>
      <c r="AC103">
        <v>0</v>
      </c>
      <c r="AD103">
        <v>1.2</v>
      </c>
      <c r="AE103">
        <v>0.1</v>
      </c>
      <c r="AF103">
        <v>2.2000000000000002</v>
      </c>
      <c r="AG103">
        <v>3</v>
      </c>
      <c r="AH103">
        <v>0.8</v>
      </c>
      <c r="AI103">
        <v>0.31</v>
      </c>
      <c r="AJ103" s="28" t="s">
        <v>306</v>
      </c>
      <c r="AK103" s="85"/>
      <c r="AL103" s="85" t="s">
        <v>346</v>
      </c>
      <c r="AM103" s="1">
        <f t="shared" si="2"/>
        <v>2.717391304347826E-2</v>
      </c>
      <c r="AN103" s="284">
        <f t="shared" si="3"/>
        <v>15.90990257669732</v>
      </c>
    </row>
    <row r="104" spans="1:40" ht="21" customHeight="1" x14ac:dyDescent="0.3">
      <c r="A104">
        <v>2021</v>
      </c>
      <c r="B104">
        <v>2</v>
      </c>
      <c r="C104">
        <v>1</v>
      </c>
      <c r="D104">
        <v>1</v>
      </c>
      <c r="E104" t="s">
        <v>734</v>
      </c>
      <c r="F104" t="s">
        <v>735</v>
      </c>
      <c r="G104">
        <v>111</v>
      </c>
      <c r="H104">
        <v>103.23</v>
      </c>
      <c r="I104">
        <v>118.77</v>
      </c>
      <c r="J104" s="275"/>
      <c r="K104" s="275">
        <v>112.1</v>
      </c>
      <c r="L104" s="178"/>
      <c r="M104">
        <v>108</v>
      </c>
      <c r="N104">
        <v>100</v>
      </c>
      <c r="O104" s="2">
        <v>116</v>
      </c>
      <c r="P104" s="2">
        <v>94</v>
      </c>
      <c r="Q104">
        <v>132</v>
      </c>
      <c r="R104">
        <v>49</v>
      </c>
      <c r="S104">
        <v>78</v>
      </c>
      <c r="U104">
        <v>6</v>
      </c>
      <c r="Z104">
        <v>1.4999999999999999E-2</v>
      </c>
      <c r="AA104">
        <v>265</v>
      </c>
      <c r="AB104">
        <v>32345</v>
      </c>
      <c r="AC104">
        <v>2.4</v>
      </c>
      <c r="AD104">
        <v>291.39999999999998</v>
      </c>
      <c r="AE104">
        <v>2.2999999999999998</v>
      </c>
      <c r="AF104">
        <v>284.5</v>
      </c>
      <c r="AG104">
        <v>14</v>
      </c>
      <c r="AH104">
        <v>2.2999999999999998</v>
      </c>
      <c r="AI104">
        <v>0.96</v>
      </c>
      <c r="AJ104" s="28" t="s">
        <v>364</v>
      </c>
      <c r="AK104" s="85"/>
      <c r="AL104" s="85"/>
      <c r="AM104" s="1">
        <f t="shared" si="2"/>
        <v>8.192920080383366E-3</v>
      </c>
      <c r="AN104" s="284">
        <f t="shared" si="3"/>
        <v>0.7778174593051983</v>
      </c>
    </row>
    <row r="105" spans="1:40" ht="21" customHeight="1" x14ac:dyDescent="0.3">
      <c r="A105">
        <v>2021</v>
      </c>
      <c r="B105">
        <v>2</v>
      </c>
      <c r="C105">
        <v>1</v>
      </c>
      <c r="D105">
        <v>2</v>
      </c>
      <c r="E105" t="s">
        <v>767</v>
      </c>
      <c r="F105" t="s">
        <v>768</v>
      </c>
      <c r="G105">
        <v>113</v>
      </c>
      <c r="H105">
        <v>105.09</v>
      </c>
      <c r="I105">
        <v>120.91</v>
      </c>
      <c r="J105" s="275"/>
      <c r="K105" s="275">
        <v>111.1</v>
      </c>
      <c r="L105" s="178"/>
      <c r="M105">
        <v>108</v>
      </c>
      <c r="N105">
        <v>100</v>
      </c>
      <c r="O105" s="2">
        <v>116</v>
      </c>
      <c r="P105" s="2">
        <v>94</v>
      </c>
      <c r="Q105">
        <v>128</v>
      </c>
      <c r="R105">
        <v>64</v>
      </c>
      <c r="S105">
        <v>90</v>
      </c>
      <c r="U105">
        <v>2</v>
      </c>
      <c r="Z105">
        <v>1.4999999999999999E-2</v>
      </c>
      <c r="AA105">
        <v>284</v>
      </c>
      <c r="AB105">
        <v>32784</v>
      </c>
      <c r="AC105">
        <v>2.5</v>
      </c>
      <c r="AD105">
        <v>290.10000000000002</v>
      </c>
      <c r="AE105">
        <v>2.5</v>
      </c>
      <c r="AF105">
        <v>293</v>
      </c>
      <c r="AG105">
        <v>14</v>
      </c>
      <c r="AH105">
        <v>2.4</v>
      </c>
      <c r="AI105">
        <v>0.97</v>
      </c>
      <c r="AJ105" s="28" t="s">
        <v>364</v>
      </c>
      <c r="AK105" s="85"/>
      <c r="AL105" s="85"/>
      <c r="AM105" s="1">
        <f t="shared" si="2"/>
        <v>8.6627623230844317E-3</v>
      </c>
      <c r="AN105" s="284">
        <f t="shared" si="3"/>
        <v>1.3435028842544443</v>
      </c>
    </row>
    <row r="106" spans="1:40" ht="21" customHeight="1" x14ac:dyDescent="0.3">
      <c r="A106">
        <v>2021</v>
      </c>
      <c r="B106">
        <v>2</v>
      </c>
      <c r="C106">
        <v>123</v>
      </c>
      <c r="D106">
        <v>645</v>
      </c>
      <c r="E106" t="s">
        <v>573</v>
      </c>
      <c r="F106" t="s">
        <v>574</v>
      </c>
      <c r="G106">
        <v>133</v>
      </c>
      <c r="H106">
        <v>123.69</v>
      </c>
      <c r="I106">
        <v>142.31</v>
      </c>
      <c r="J106" s="275"/>
      <c r="K106" s="275">
        <v>171.6</v>
      </c>
      <c r="L106" s="178"/>
      <c r="M106">
        <v>80</v>
      </c>
      <c r="N106">
        <v>180</v>
      </c>
      <c r="O106" s="2">
        <v>80</v>
      </c>
      <c r="P106" s="2">
        <v>201</v>
      </c>
      <c r="Q106">
        <v>42</v>
      </c>
      <c r="R106">
        <v>16</v>
      </c>
      <c r="S106">
        <v>25</v>
      </c>
      <c r="X106">
        <v>25</v>
      </c>
      <c r="Z106">
        <v>0.02</v>
      </c>
      <c r="AA106">
        <v>108</v>
      </c>
      <c r="AB106">
        <v>2988</v>
      </c>
      <c r="AC106">
        <v>0.8</v>
      </c>
      <c r="AD106">
        <v>22.5</v>
      </c>
      <c r="AE106">
        <v>0.6</v>
      </c>
      <c r="AF106">
        <v>16.7</v>
      </c>
      <c r="AG106">
        <v>7</v>
      </c>
      <c r="AH106">
        <v>1.3</v>
      </c>
      <c r="AI106">
        <v>0.28000000000000003</v>
      </c>
      <c r="AJ106" s="28" t="s">
        <v>364</v>
      </c>
      <c r="AK106" s="85"/>
      <c r="AL106" s="85"/>
      <c r="AM106" s="1">
        <f t="shared" si="2"/>
        <v>3.614457831325301E-2</v>
      </c>
      <c r="AN106" s="284">
        <f t="shared" si="3"/>
        <v>27.294321753800528</v>
      </c>
    </row>
    <row r="107" spans="1:40" ht="21" customHeight="1" x14ac:dyDescent="0.3">
      <c r="A107">
        <v>2021</v>
      </c>
      <c r="B107">
        <v>2</v>
      </c>
      <c r="C107">
        <v>259</v>
      </c>
      <c r="D107">
        <v>183</v>
      </c>
      <c r="E107" t="s">
        <v>599</v>
      </c>
      <c r="F107" t="s">
        <v>741</v>
      </c>
      <c r="G107">
        <v>3</v>
      </c>
      <c r="H107">
        <v>2.79</v>
      </c>
      <c r="I107">
        <v>3.21</v>
      </c>
      <c r="J107" s="275"/>
      <c r="K107" s="275">
        <v>3</v>
      </c>
      <c r="L107" s="178"/>
      <c r="M107">
        <v>508</v>
      </c>
      <c r="N107">
        <v>85</v>
      </c>
      <c r="O107" s="2">
        <v>414</v>
      </c>
      <c r="P107" s="2">
        <v>105</v>
      </c>
      <c r="Q107">
        <v>108</v>
      </c>
      <c r="R107">
        <v>60</v>
      </c>
      <c r="S107">
        <v>136</v>
      </c>
      <c r="U107">
        <v>17</v>
      </c>
      <c r="Z107">
        <v>0.02</v>
      </c>
      <c r="AA107">
        <v>321</v>
      </c>
      <c r="AB107">
        <v>37321</v>
      </c>
      <c r="AC107">
        <v>107</v>
      </c>
      <c r="AD107">
        <v>12440.3</v>
      </c>
      <c r="AE107">
        <v>109.4</v>
      </c>
      <c r="AF107">
        <v>12583.4</v>
      </c>
      <c r="AG107">
        <v>8</v>
      </c>
      <c r="AH107">
        <v>0.8</v>
      </c>
      <c r="AI107">
        <v>0.41</v>
      </c>
      <c r="AJ107" s="28" t="s">
        <v>364</v>
      </c>
      <c r="AK107" s="85"/>
      <c r="AL107" s="85"/>
      <c r="AM107" s="1">
        <f t="shared" si="2"/>
        <v>8.6010557059028429E-3</v>
      </c>
      <c r="AN107" s="284">
        <f t="shared" si="3"/>
        <v>0</v>
      </c>
    </row>
    <row r="108" spans="1:40" ht="21" customHeight="1" x14ac:dyDescent="0.3">
      <c r="A108">
        <v>2021</v>
      </c>
      <c r="B108">
        <v>2</v>
      </c>
      <c r="C108">
        <v>3</v>
      </c>
      <c r="D108">
        <v>10</v>
      </c>
      <c r="E108" t="s">
        <v>565</v>
      </c>
      <c r="F108" t="s">
        <v>566</v>
      </c>
      <c r="G108">
        <v>48.662500000000001</v>
      </c>
      <c r="H108">
        <v>45.256124999999997</v>
      </c>
      <c r="I108">
        <v>52.068874999999998</v>
      </c>
      <c r="J108" s="275"/>
      <c r="K108" s="275">
        <v>51.2</v>
      </c>
      <c r="L108" s="178"/>
      <c r="M108">
        <v>47</v>
      </c>
      <c r="N108">
        <v>154</v>
      </c>
      <c r="O108" s="2">
        <v>69</v>
      </c>
      <c r="P108" s="2">
        <v>114</v>
      </c>
      <c r="Q108">
        <v>24</v>
      </c>
      <c r="R108">
        <v>11</v>
      </c>
      <c r="S108">
        <v>17</v>
      </c>
      <c r="U108">
        <v>2</v>
      </c>
      <c r="Z108">
        <v>0.02</v>
      </c>
      <c r="AA108">
        <v>54</v>
      </c>
      <c r="AB108">
        <v>1254</v>
      </c>
      <c r="AC108">
        <v>1.1000000000000001</v>
      </c>
      <c r="AD108">
        <v>25.8</v>
      </c>
      <c r="AE108">
        <v>1.1000000000000001</v>
      </c>
      <c r="AF108">
        <v>24.2</v>
      </c>
      <c r="AG108">
        <v>2</v>
      </c>
      <c r="AH108">
        <v>0.8</v>
      </c>
      <c r="AI108">
        <v>0.61</v>
      </c>
      <c r="AJ108" s="28" t="s">
        <v>731</v>
      </c>
      <c r="AK108" s="85"/>
      <c r="AL108" s="85"/>
      <c r="AM108" s="1">
        <f t="shared" si="2"/>
        <v>4.3062200956937802E-2</v>
      </c>
      <c r="AN108" s="284">
        <f t="shared" si="3"/>
        <v>1.7942834572608655</v>
      </c>
    </row>
    <row r="109" spans="1:40" ht="21" customHeight="1" x14ac:dyDescent="0.3">
      <c r="A109">
        <v>2021</v>
      </c>
      <c r="B109">
        <v>2</v>
      </c>
      <c r="C109">
        <v>393</v>
      </c>
      <c r="D109">
        <v>605</v>
      </c>
      <c r="E109" t="s">
        <v>628</v>
      </c>
      <c r="F109" t="s">
        <v>629</v>
      </c>
      <c r="G109">
        <v>633</v>
      </c>
      <c r="H109">
        <v>588.69000000000005</v>
      </c>
      <c r="I109">
        <v>677.31</v>
      </c>
      <c r="J109" s="275"/>
      <c r="K109" s="275">
        <v>604.70000000000005</v>
      </c>
      <c r="L109" s="178"/>
      <c r="M109">
        <v>13</v>
      </c>
      <c r="N109">
        <v>200</v>
      </c>
      <c r="O109" s="2">
        <v>15</v>
      </c>
      <c r="P109" s="2">
        <v>241</v>
      </c>
      <c r="Q109">
        <v>29</v>
      </c>
      <c r="R109">
        <v>11</v>
      </c>
      <c r="S109">
        <v>18</v>
      </c>
      <c r="U109">
        <v>1</v>
      </c>
      <c r="Z109">
        <v>0.02</v>
      </c>
      <c r="AA109">
        <v>59</v>
      </c>
      <c r="AB109">
        <v>659</v>
      </c>
      <c r="AC109">
        <v>0.1</v>
      </c>
      <c r="AD109">
        <v>1</v>
      </c>
      <c r="AE109">
        <v>0.1</v>
      </c>
      <c r="AF109">
        <v>1.1000000000000001</v>
      </c>
      <c r="AG109">
        <v>3</v>
      </c>
      <c r="AH109">
        <v>3.8</v>
      </c>
      <c r="AI109">
        <v>0.77</v>
      </c>
      <c r="AJ109" s="28" t="s">
        <v>363</v>
      </c>
      <c r="AK109" s="85" t="s">
        <v>802</v>
      </c>
      <c r="AL109" s="85"/>
      <c r="AM109" s="1">
        <f t="shared" si="2"/>
        <v>8.9529590288315627E-2</v>
      </c>
      <c r="AN109" s="284">
        <f t="shared" si="3"/>
        <v>20.011121907579263</v>
      </c>
    </row>
    <row r="110" spans="1:40" ht="21" customHeight="1" x14ac:dyDescent="0.3">
      <c r="A110">
        <v>2021</v>
      </c>
      <c r="B110">
        <v>2</v>
      </c>
      <c r="C110">
        <v>393</v>
      </c>
      <c r="D110">
        <v>749</v>
      </c>
      <c r="E110" t="s">
        <v>581</v>
      </c>
      <c r="F110" t="s">
        <v>582</v>
      </c>
      <c r="G110">
        <v>660</v>
      </c>
      <c r="H110">
        <v>613.79999999999995</v>
      </c>
      <c r="I110">
        <v>706.2</v>
      </c>
      <c r="J110" s="275"/>
      <c r="K110" s="275">
        <v>720.9</v>
      </c>
      <c r="L110" s="178"/>
      <c r="M110">
        <v>13</v>
      </c>
      <c r="N110">
        <v>200</v>
      </c>
      <c r="O110" s="2">
        <v>15</v>
      </c>
      <c r="P110" s="2">
        <v>241</v>
      </c>
      <c r="Z110">
        <v>0.02</v>
      </c>
      <c r="AG110">
        <v>3</v>
      </c>
      <c r="AJ110" s="28" t="s">
        <v>363</v>
      </c>
      <c r="AK110" s="85" t="s">
        <v>803</v>
      </c>
      <c r="AL110" s="85"/>
      <c r="AM110" s="1" t="str">
        <f t="shared" si="2"/>
        <v/>
      </c>
      <c r="AN110" s="284">
        <f t="shared" si="3"/>
        <v>43.062802974260727</v>
      </c>
    </row>
    <row r="111" spans="1:40" ht="21" customHeight="1" x14ac:dyDescent="0.3">
      <c r="A111">
        <v>2021</v>
      </c>
      <c r="B111">
        <v>2</v>
      </c>
      <c r="C111">
        <v>153</v>
      </c>
      <c r="D111">
        <v>422</v>
      </c>
      <c r="E111" t="s">
        <v>699</v>
      </c>
      <c r="F111" t="s">
        <v>792</v>
      </c>
      <c r="G111">
        <v>910</v>
      </c>
      <c r="H111">
        <v>846.3</v>
      </c>
      <c r="I111">
        <v>973.7</v>
      </c>
      <c r="J111" s="275"/>
      <c r="K111" s="275">
        <v>926.6</v>
      </c>
      <c r="L111" s="178"/>
      <c r="M111">
        <v>40</v>
      </c>
      <c r="N111">
        <v>180</v>
      </c>
      <c r="O111" s="2">
        <v>44</v>
      </c>
      <c r="P111" s="2">
        <v>164</v>
      </c>
      <c r="Q111">
        <v>13</v>
      </c>
      <c r="R111">
        <v>5</v>
      </c>
      <c r="S111">
        <v>12</v>
      </c>
      <c r="Z111">
        <v>1.4999999999999999E-2</v>
      </c>
      <c r="AA111">
        <v>30</v>
      </c>
      <c r="AB111">
        <v>6690</v>
      </c>
      <c r="AC111">
        <v>0</v>
      </c>
      <c r="AD111">
        <v>7.4</v>
      </c>
      <c r="AE111">
        <v>0.1</v>
      </c>
      <c r="AF111">
        <v>21.6</v>
      </c>
      <c r="AG111">
        <v>4</v>
      </c>
      <c r="AH111">
        <v>0.7</v>
      </c>
      <c r="AI111">
        <v>0.63</v>
      </c>
      <c r="AJ111" s="28" t="s">
        <v>384</v>
      </c>
      <c r="AK111" s="85"/>
      <c r="AL111" s="85"/>
      <c r="AM111" s="1">
        <f t="shared" si="2"/>
        <v>4.4843049327354259E-3</v>
      </c>
      <c r="AN111" s="284">
        <f t="shared" si="3"/>
        <v>11.737972567696705</v>
      </c>
    </row>
    <row r="112" spans="1:40" ht="21" customHeight="1" x14ac:dyDescent="0.3">
      <c r="A112">
        <v>2021</v>
      </c>
      <c r="B112">
        <v>2</v>
      </c>
      <c r="C112">
        <v>4</v>
      </c>
      <c r="D112">
        <v>11</v>
      </c>
      <c r="E112" t="s">
        <v>195</v>
      </c>
      <c r="F112" t="s">
        <v>196</v>
      </c>
      <c r="G112">
        <v>212</v>
      </c>
      <c r="H112">
        <v>197.16</v>
      </c>
      <c r="I112">
        <v>226.84</v>
      </c>
      <c r="J112" s="275"/>
      <c r="K112" s="275">
        <v>219.1</v>
      </c>
      <c r="L112" s="178"/>
      <c r="M112">
        <v>37</v>
      </c>
      <c r="N112">
        <v>195</v>
      </c>
      <c r="O112" s="2">
        <v>56</v>
      </c>
      <c r="P112" s="2">
        <v>129</v>
      </c>
      <c r="Q112">
        <v>24</v>
      </c>
      <c r="R112">
        <v>8</v>
      </c>
      <c r="S112">
        <v>19</v>
      </c>
      <c r="Z112">
        <v>0.02</v>
      </c>
      <c r="AA112">
        <v>51</v>
      </c>
      <c r="AB112">
        <v>3739</v>
      </c>
      <c r="AC112">
        <v>0.2</v>
      </c>
      <c r="AD112">
        <v>17.600000000000001</v>
      </c>
      <c r="AE112">
        <v>0.2</v>
      </c>
      <c r="AF112">
        <v>17</v>
      </c>
      <c r="AG112">
        <v>5</v>
      </c>
      <c r="AH112">
        <v>0.9</v>
      </c>
      <c r="AI112">
        <v>0.92</v>
      </c>
      <c r="AJ112" s="28" t="s">
        <v>312</v>
      </c>
      <c r="AK112" s="85"/>
      <c r="AL112" s="85" t="s">
        <v>333</v>
      </c>
      <c r="AM112" s="1">
        <f t="shared" si="2"/>
        <v>1.3640010698047607E-2</v>
      </c>
      <c r="AN112" s="284">
        <f t="shared" si="3"/>
        <v>5.0204581464244837</v>
      </c>
    </row>
    <row r="113" spans="1:40" ht="21" customHeight="1" x14ac:dyDescent="0.3">
      <c r="A113">
        <v>2021</v>
      </c>
      <c r="B113">
        <v>2</v>
      </c>
      <c r="C113">
        <v>4</v>
      </c>
      <c r="D113">
        <v>12</v>
      </c>
      <c r="E113" t="s">
        <v>198</v>
      </c>
      <c r="F113" t="s">
        <v>199</v>
      </c>
      <c r="G113">
        <v>212</v>
      </c>
      <c r="H113">
        <v>197.16</v>
      </c>
      <c r="I113">
        <v>226.84</v>
      </c>
      <c r="J113" s="275"/>
      <c r="K113" s="275">
        <v>219.4</v>
      </c>
      <c r="L113" s="178"/>
      <c r="M113">
        <v>37</v>
      </c>
      <c r="N113">
        <v>195</v>
      </c>
      <c r="O113" s="2">
        <v>56</v>
      </c>
      <c r="P113" s="2">
        <v>129</v>
      </c>
      <c r="Q113">
        <v>19</v>
      </c>
      <c r="R113">
        <v>8</v>
      </c>
      <c r="S113">
        <v>21</v>
      </c>
      <c r="Z113">
        <v>0.02</v>
      </c>
      <c r="AA113">
        <v>48</v>
      </c>
      <c r="AB113">
        <v>3736</v>
      </c>
      <c r="AC113">
        <v>0.2</v>
      </c>
      <c r="AD113">
        <v>17.600000000000001</v>
      </c>
      <c r="AE113">
        <v>0.2</v>
      </c>
      <c r="AF113">
        <v>17.100000000000001</v>
      </c>
      <c r="AG113">
        <v>5</v>
      </c>
      <c r="AH113">
        <v>0.9</v>
      </c>
      <c r="AI113">
        <v>0.92</v>
      </c>
      <c r="AJ113" s="28" t="s">
        <v>312</v>
      </c>
      <c r="AK113" s="85"/>
      <c r="AL113" s="85" t="s">
        <v>334</v>
      </c>
      <c r="AM113" s="1">
        <f t="shared" si="2"/>
        <v>1.284796573875803E-2</v>
      </c>
      <c r="AN113" s="284">
        <f t="shared" si="3"/>
        <v>5.2325901807804556</v>
      </c>
    </row>
    <row r="114" spans="1:40" ht="21" customHeight="1" x14ac:dyDescent="0.3">
      <c r="A114">
        <v>2021</v>
      </c>
      <c r="B114">
        <v>2</v>
      </c>
      <c r="C114">
        <v>10</v>
      </c>
      <c r="D114">
        <v>24</v>
      </c>
      <c r="E114" t="s">
        <v>760</v>
      </c>
      <c r="F114" t="s">
        <v>761</v>
      </c>
      <c r="G114">
        <v>166</v>
      </c>
      <c r="H114">
        <v>154.38</v>
      </c>
      <c r="I114">
        <v>177.62</v>
      </c>
      <c r="J114" s="275"/>
      <c r="K114" s="275">
        <v>163.1</v>
      </c>
      <c r="L114" s="178"/>
      <c r="M114">
        <v>145</v>
      </c>
      <c r="N114">
        <v>99</v>
      </c>
      <c r="O114" s="2">
        <v>133</v>
      </c>
      <c r="P114" s="2">
        <v>109</v>
      </c>
      <c r="Q114">
        <v>20</v>
      </c>
      <c r="R114">
        <v>15</v>
      </c>
      <c r="S114">
        <v>24</v>
      </c>
      <c r="Z114">
        <v>1.4999999999999999E-2</v>
      </c>
      <c r="AA114">
        <v>59</v>
      </c>
      <c r="AB114">
        <v>7907</v>
      </c>
      <c r="AC114">
        <v>0.4</v>
      </c>
      <c r="AD114">
        <v>47.6</v>
      </c>
      <c r="AE114">
        <v>0.4</v>
      </c>
      <c r="AF114">
        <v>48.2</v>
      </c>
      <c r="AG114">
        <v>4</v>
      </c>
      <c r="AH114">
        <v>0.4</v>
      </c>
      <c r="AI114">
        <v>0.62</v>
      </c>
      <c r="AJ114" s="28" t="s">
        <v>312</v>
      </c>
      <c r="AK114" s="85"/>
      <c r="AL114" s="85" t="s">
        <v>390</v>
      </c>
      <c r="AM114" s="1">
        <f t="shared" si="2"/>
        <v>7.4617427595801188E-3</v>
      </c>
      <c r="AN114" s="284">
        <f t="shared" si="3"/>
        <v>2.0506096654409918</v>
      </c>
    </row>
    <row r="115" spans="1:40" ht="21" customHeight="1" x14ac:dyDescent="0.3">
      <c r="A115">
        <v>2021</v>
      </c>
      <c r="B115">
        <v>2</v>
      </c>
      <c r="C115">
        <v>10</v>
      </c>
      <c r="D115">
        <v>25</v>
      </c>
      <c r="E115" t="s">
        <v>756</v>
      </c>
      <c r="F115" t="s">
        <v>757</v>
      </c>
      <c r="G115">
        <v>162</v>
      </c>
      <c r="H115">
        <v>150.66</v>
      </c>
      <c r="I115">
        <v>173.34</v>
      </c>
      <c r="J115" s="275"/>
      <c r="K115" s="275">
        <v>164.4</v>
      </c>
      <c r="L115" s="178"/>
      <c r="M115">
        <v>145</v>
      </c>
      <c r="N115">
        <v>99</v>
      </c>
      <c r="O115" s="2">
        <v>133</v>
      </c>
      <c r="P115" s="2">
        <v>109</v>
      </c>
      <c r="Q115">
        <v>20</v>
      </c>
      <c r="R115">
        <v>10</v>
      </c>
      <c r="S115">
        <v>23</v>
      </c>
      <c r="Z115">
        <v>1.4999999999999999E-2</v>
      </c>
      <c r="AA115">
        <v>53</v>
      </c>
      <c r="AB115">
        <v>7901</v>
      </c>
      <c r="AC115">
        <v>0.3</v>
      </c>
      <c r="AD115">
        <v>48.8</v>
      </c>
      <c r="AE115">
        <v>0.3</v>
      </c>
      <c r="AF115">
        <v>47.6</v>
      </c>
      <c r="AG115">
        <v>4</v>
      </c>
      <c r="AH115">
        <v>0.4</v>
      </c>
      <c r="AI115">
        <v>0.62</v>
      </c>
      <c r="AJ115" s="28" t="s">
        <v>312</v>
      </c>
      <c r="AK115" s="85" t="s">
        <v>804</v>
      </c>
      <c r="AL115" s="85" t="s">
        <v>391</v>
      </c>
      <c r="AM115" s="1">
        <f t="shared" si="2"/>
        <v>6.7080116440956837E-3</v>
      </c>
      <c r="AN115" s="284">
        <f t="shared" si="3"/>
        <v>1.697056274847718</v>
      </c>
    </row>
    <row r="116" spans="1:40" ht="21" customHeight="1" x14ac:dyDescent="0.3">
      <c r="A116">
        <v>2021</v>
      </c>
      <c r="B116">
        <v>2</v>
      </c>
      <c r="C116">
        <v>29</v>
      </c>
      <c r="D116">
        <v>81</v>
      </c>
      <c r="E116" t="s">
        <v>250</v>
      </c>
      <c r="F116" t="s">
        <v>251</v>
      </c>
      <c r="G116">
        <v>388</v>
      </c>
      <c r="H116">
        <v>360.84</v>
      </c>
      <c r="I116">
        <v>415.16</v>
      </c>
      <c r="J116" s="275"/>
      <c r="K116" s="275">
        <v>393.8</v>
      </c>
      <c r="L116" s="178"/>
      <c r="M116">
        <v>60</v>
      </c>
      <c r="N116">
        <v>120</v>
      </c>
      <c r="O116" s="2">
        <v>61</v>
      </c>
      <c r="P116" s="2">
        <v>119</v>
      </c>
      <c r="Q116">
        <v>30</v>
      </c>
      <c r="R116">
        <v>25</v>
      </c>
      <c r="S116">
        <v>25</v>
      </c>
      <c r="Z116">
        <v>1.4999999999999999E-2</v>
      </c>
      <c r="AA116">
        <v>80</v>
      </c>
      <c r="AB116">
        <v>4760</v>
      </c>
      <c r="AC116">
        <v>0.2</v>
      </c>
      <c r="AD116">
        <v>12.3</v>
      </c>
      <c r="AE116">
        <v>0.2</v>
      </c>
      <c r="AF116">
        <v>12.2</v>
      </c>
      <c r="AG116">
        <v>6</v>
      </c>
      <c r="AH116">
        <v>1.3</v>
      </c>
      <c r="AI116">
        <v>0.6</v>
      </c>
      <c r="AJ116" s="28" t="s">
        <v>312</v>
      </c>
      <c r="AK116" s="85"/>
      <c r="AL116" s="85" t="s">
        <v>314</v>
      </c>
      <c r="AM116" s="1">
        <f t="shared" si="2"/>
        <v>1.680672268907563E-2</v>
      </c>
      <c r="AN116" s="284">
        <f t="shared" si="3"/>
        <v>4.1012193308819835</v>
      </c>
    </row>
    <row r="117" spans="1:40" ht="21" customHeight="1" x14ac:dyDescent="0.3">
      <c r="A117">
        <v>2021</v>
      </c>
      <c r="B117">
        <v>2</v>
      </c>
      <c r="C117">
        <v>32</v>
      </c>
      <c r="D117">
        <v>92</v>
      </c>
      <c r="E117" t="s">
        <v>745</v>
      </c>
      <c r="F117" t="s">
        <v>746</v>
      </c>
      <c r="G117">
        <v>361</v>
      </c>
      <c r="H117">
        <v>335.73</v>
      </c>
      <c r="I117">
        <v>386.27</v>
      </c>
      <c r="J117" s="275"/>
      <c r="K117" s="275">
        <v>377.8</v>
      </c>
      <c r="L117" s="178"/>
      <c r="M117">
        <v>74</v>
      </c>
      <c r="N117">
        <v>97</v>
      </c>
      <c r="O117" s="2">
        <v>75</v>
      </c>
      <c r="P117" s="2">
        <v>97</v>
      </c>
      <c r="Q117">
        <v>50</v>
      </c>
      <c r="R117">
        <v>15</v>
      </c>
      <c r="S117">
        <v>21</v>
      </c>
      <c r="T117">
        <v>2</v>
      </c>
      <c r="U117">
        <v>3</v>
      </c>
      <c r="Z117">
        <v>1.4999999999999999E-2</v>
      </c>
      <c r="AA117">
        <v>91</v>
      </c>
      <c r="AB117">
        <v>9267</v>
      </c>
      <c r="AC117">
        <v>0.3</v>
      </c>
      <c r="AD117">
        <v>25.7</v>
      </c>
      <c r="AE117">
        <v>0.2</v>
      </c>
      <c r="AF117">
        <v>24.8</v>
      </c>
      <c r="AG117">
        <v>7</v>
      </c>
      <c r="AH117">
        <v>1.2</v>
      </c>
      <c r="AI117">
        <v>0.81</v>
      </c>
      <c r="AJ117" s="28" t="s">
        <v>312</v>
      </c>
      <c r="AK117" s="85" t="s">
        <v>805</v>
      </c>
      <c r="AL117" s="85" t="s">
        <v>375</v>
      </c>
      <c r="AM117" s="1">
        <f t="shared" si="2"/>
        <v>9.819790655012409E-3</v>
      </c>
      <c r="AN117" s="284">
        <f t="shared" si="3"/>
        <v>11.879393923934005</v>
      </c>
    </row>
    <row r="118" spans="1:40" ht="21" customHeight="1" x14ac:dyDescent="0.3">
      <c r="A118">
        <v>2021</v>
      </c>
      <c r="B118">
        <v>2</v>
      </c>
      <c r="C118">
        <v>32</v>
      </c>
      <c r="D118">
        <v>93</v>
      </c>
      <c r="E118" t="s">
        <v>604</v>
      </c>
      <c r="F118" t="s">
        <v>605</v>
      </c>
      <c r="G118">
        <v>59</v>
      </c>
      <c r="H118">
        <v>54.87</v>
      </c>
      <c r="I118">
        <v>63.13</v>
      </c>
      <c r="K118" s="275">
        <v>60.8</v>
      </c>
      <c r="M118">
        <v>74</v>
      </c>
      <c r="N118">
        <v>97</v>
      </c>
      <c r="O118" s="2">
        <v>78</v>
      </c>
      <c r="P118" s="2">
        <v>94</v>
      </c>
      <c r="Q118">
        <v>59</v>
      </c>
      <c r="R118">
        <v>24</v>
      </c>
      <c r="S118">
        <v>50</v>
      </c>
      <c r="U118">
        <v>6</v>
      </c>
      <c r="Z118">
        <v>1.4999999999999999E-2</v>
      </c>
      <c r="AA118">
        <v>139</v>
      </c>
      <c r="AB118">
        <v>13909</v>
      </c>
      <c r="AC118">
        <v>2.4</v>
      </c>
      <c r="AD118">
        <v>235.7</v>
      </c>
      <c r="AE118">
        <v>2.2999999999999998</v>
      </c>
      <c r="AF118">
        <v>234.5</v>
      </c>
      <c r="AG118">
        <v>7</v>
      </c>
      <c r="AH118">
        <v>1.8</v>
      </c>
      <c r="AI118">
        <v>1.22</v>
      </c>
      <c r="AJ118" s="28" t="s">
        <v>312</v>
      </c>
      <c r="AK118" s="85" t="s">
        <v>806</v>
      </c>
      <c r="AL118" s="85" t="s">
        <v>377</v>
      </c>
      <c r="AM118" s="1">
        <f t="shared" si="2"/>
        <v>9.9935293694730035E-3</v>
      </c>
      <c r="AN118" s="284">
        <f t="shared" si="3"/>
        <v>1.2727922061357835</v>
      </c>
    </row>
    <row r="119" spans="1:40" ht="21" customHeight="1" x14ac:dyDescent="0.3">
      <c r="A119">
        <v>2021</v>
      </c>
      <c r="B119">
        <v>2</v>
      </c>
      <c r="C119">
        <v>32</v>
      </c>
      <c r="D119">
        <v>94</v>
      </c>
      <c r="E119" t="s">
        <v>606</v>
      </c>
      <c r="F119" t="s">
        <v>607</v>
      </c>
      <c r="G119">
        <v>19</v>
      </c>
      <c r="H119">
        <v>17.670000000000002</v>
      </c>
      <c r="I119">
        <v>20.329999999999998</v>
      </c>
      <c r="K119" s="275">
        <v>19.600000000000001</v>
      </c>
      <c r="M119">
        <v>74</v>
      </c>
      <c r="N119">
        <v>97</v>
      </c>
      <c r="O119" s="2">
        <v>73</v>
      </c>
      <c r="P119" s="2">
        <v>98</v>
      </c>
      <c r="Q119">
        <v>4</v>
      </c>
      <c r="R119">
        <v>8</v>
      </c>
      <c r="S119">
        <v>11</v>
      </c>
      <c r="T119">
        <v>3</v>
      </c>
      <c r="Z119">
        <v>1.4999999999999999E-2</v>
      </c>
      <c r="AA119">
        <v>26</v>
      </c>
      <c r="AB119">
        <v>2138</v>
      </c>
      <c r="AC119">
        <v>1.4</v>
      </c>
      <c r="AD119">
        <v>112.5</v>
      </c>
      <c r="AE119">
        <v>1.3</v>
      </c>
      <c r="AF119">
        <v>99.3</v>
      </c>
      <c r="AG119">
        <v>3</v>
      </c>
      <c r="AH119">
        <v>0.4</v>
      </c>
      <c r="AI119">
        <v>0.44</v>
      </c>
      <c r="AJ119" s="28" t="s">
        <v>312</v>
      </c>
      <c r="AK119" s="85" t="s">
        <v>807</v>
      </c>
      <c r="AL119" s="85" t="s">
        <v>378</v>
      </c>
      <c r="AM119" s="1">
        <f t="shared" si="2"/>
        <v>1.216089803554724E-2</v>
      </c>
      <c r="AN119" s="284">
        <f t="shared" si="3"/>
        <v>0.42426406871192951</v>
      </c>
    </row>
    <row r="120" spans="1:40" ht="21" customHeight="1" x14ac:dyDescent="0.3">
      <c r="A120">
        <v>2021</v>
      </c>
      <c r="B120">
        <v>2</v>
      </c>
      <c r="C120">
        <v>34</v>
      </c>
      <c r="D120">
        <v>99</v>
      </c>
      <c r="E120" t="s">
        <v>783</v>
      </c>
      <c r="F120" t="s">
        <v>784</v>
      </c>
      <c r="G120">
        <v>20</v>
      </c>
      <c r="H120">
        <v>18.600000000000001</v>
      </c>
      <c r="I120">
        <v>21.4</v>
      </c>
      <c r="K120" s="275">
        <v>20.399999999999999</v>
      </c>
      <c r="M120">
        <v>140</v>
      </c>
      <c r="N120">
        <v>103</v>
      </c>
      <c r="O120" s="2">
        <v>144</v>
      </c>
      <c r="P120" s="2">
        <v>100</v>
      </c>
      <c r="Q120">
        <v>15</v>
      </c>
      <c r="R120">
        <v>13</v>
      </c>
      <c r="S120">
        <v>18</v>
      </c>
      <c r="T120">
        <v>2</v>
      </c>
      <c r="U120">
        <v>2</v>
      </c>
      <c r="Z120">
        <v>1.4999999999999999E-2</v>
      </c>
      <c r="AA120">
        <v>50</v>
      </c>
      <c r="AB120">
        <v>4334</v>
      </c>
      <c r="AC120">
        <v>2.5</v>
      </c>
      <c r="AD120">
        <v>216.7</v>
      </c>
      <c r="AE120">
        <v>2.4</v>
      </c>
      <c r="AF120">
        <v>211.2</v>
      </c>
      <c r="AG120">
        <v>3</v>
      </c>
      <c r="AH120">
        <v>0.3</v>
      </c>
      <c r="AI120">
        <v>0.47</v>
      </c>
      <c r="AJ120" s="28" t="s">
        <v>312</v>
      </c>
      <c r="AK120" s="85"/>
      <c r="AL120" s="85" t="s">
        <v>366</v>
      </c>
      <c r="AM120" s="1">
        <f t="shared" si="2"/>
        <v>1.1536686663590217E-2</v>
      </c>
      <c r="AN120" s="284">
        <f t="shared" si="3"/>
        <v>0.28284271247461801</v>
      </c>
    </row>
    <row r="121" spans="1:40" ht="21" customHeight="1" x14ac:dyDescent="0.3">
      <c r="A121">
        <v>2021</v>
      </c>
      <c r="B121">
        <v>2</v>
      </c>
      <c r="C121">
        <v>34</v>
      </c>
      <c r="D121">
        <v>100</v>
      </c>
      <c r="E121" t="s">
        <v>753</v>
      </c>
      <c r="F121" t="s">
        <v>754</v>
      </c>
      <c r="G121">
        <v>20</v>
      </c>
      <c r="H121">
        <v>18.600000000000001</v>
      </c>
      <c r="I121">
        <v>21.4</v>
      </c>
      <c r="K121" s="275">
        <v>20.399999999999999</v>
      </c>
      <c r="M121">
        <v>140</v>
      </c>
      <c r="N121">
        <v>103</v>
      </c>
      <c r="O121" s="2">
        <v>144</v>
      </c>
      <c r="P121" s="2">
        <v>100</v>
      </c>
      <c r="Q121">
        <v>15</v>
      </c>
      <c r="R121">
        <v>13</v>
      </c>
      <c r="S121">
        <v>18</v>
      </c>
      <c r="T121">
        <v>2</v>
      </c>
      <c r="U121">
        <v>2</v>
      </c>
      <c r="Z121">
        <v>1.4999999999999999E-2</v>
      </c>
      <c r="AA121">
        <v>50</v>
      </c>
      <c r="AB121">
        <v>4334</v>
      </c>
      <c r="AC121">
        <v>2.5</v>
      </c>
      <c r="AD121">
        <v>216.7</v>
      </c>
      <c r="AE121">
        <v>2.4</v>
      </c>
      <c r="AF121">
        <v>211.2</v>
      </c>
      <c r="AG121">
        <v>3</v>
      </c>
      <c r="AH121">
        <v>0.3</v>
      </c>
      <c r="AI121">
        <v>0.47</v>
      </c>
      <c r="AJ121" s="28" t="s">
        <v>312</v>
      </c>
      <c r="AK121" s="85"/>
      <c r="AL121" s="85" t="s">
        <v>367</v>
      </c>
      <c r="AM121" s="1">
        <f t="shared" si="2"/>
        <v>1.1536686663590217E-2</v>
      </c>
      <c r="AN121" s="284">
        <f t="shared" si="3"/>
        <v>0.28284271247461801</v>
      </c>
    </row>
    <row r="122" spans="1:40" ht="21" customHeight="1" x14ac:dyDescent="0.3">
      <c r="A122">
        <v>2021</v>
      </c>
      <c r="B122">
        <v>2</v>
      </c>
      <c r="C122">
        <v>34</v>
      </c>
      <c r="D122">
        <v>101</v>
      </c>
      <c r="E122" t="s">
        <v>788</v>
      </c>
      <c r="F122" t="s">
        <v>789</v>
      </c>
      <c r="G122">
        <v>20</v>
      </c>
      <c r="H122">
        <v>18.600000000000001</v>
      </c>
      <c r="I122">
        <v>21.4</v>
      </c>
      <c r="K122" s="275">
        <v>20.399999999999999</v>
      </c>
      <c r="M122">
        <v>140</v>
      </c>
      <c r="N122">
        <v>103</v>
      </c>
      <c r="O122" s="2">
        <v>144</v>
      </c>
      <c r="P122" s="2">
        <v>100</v>
      </c>
      <c r="Q122">
        <v>15</v>
      </c>
      <c r="R122">
        <v>13</v>
      </c>
      <c r="S122">
        <v>18</v>
      </c>
      <c r="T122">
        <v>2</v>
      </c>
      <c r="U122">
        <v>2</v>
      </c>
      <c r="Z122">
        <v>1.4999999999999999E-2</v>
      </c>
      <c r="AA122">
        <v>50</v>
      </c>
      <c r="AB122">
        <v>4334</v>
      </c>
      <c r="AC122">
        <v>2.5</v>
      </c>
      <c r="AD122">
        <v>216.7</v>
      </c>
      <c r="AE122">
        <v>2.4</v>
      </c>
      <c r="AF122">
        <v>211.2</v>
      </c>
      <c r="AG122">
        <v>3</v>
      </c>
      <c r="AH122">
        <v>0.3</v>
      </c>
      <c r="AI122">
        <v>0.47</v>
      </c>
      <c r="AJ122" s="28" t="s">
        <v>312</v>
      </c>
      <c r="AK122" s="85"/>
      <c r="AL122" s="85" t="s">
        <v>368</v>
      </c>
      <c r="AM122" s="1">
        <f t="shared" si="2"/>
        <v>1.1536686663590217E-2</v>
      </c>
      <c r="AN122" s="284">
        <f t="shared" si="3"/>
        <v>0.28284271247461801</v>
      </c>
    </row>
    <row r="123" spans="1:40" ht="21" customHeight="1" x14ac:dyDescent="0.3">
      <c r="A123">
        <v>2021</v>
      </c>
      <c r="B123">
        <v>2</v>
      </c>
      <c r="C123">
        <v>34</v>
      </c>
      <c r="D123">
        <v>102</v>
      </c>
      <c r="E123" t="s">
        <v>764</v>
      </c>
      <c r="F123" t="s">
        <v>765</v>
      </c>
      <c r="G123">
        <v>20</v>
      </c>
      <c r="H123">
        <v>18.600000000000001</v>
      </c>
      <c r="I123">
        <v>21.4</v>
      </c>
      <c r="K123" s="275">
        <v>20.399999999999999</v>
      </c>
      <c r="M123">
        <v>140</v>
      </c>
      <c r="N123">
        <v>103</v>
      </c>
      <c r="O123" s="2">
        <v>144</v>
      </c>
      <c r="P123" s="2">
        <v>100</v>
      </c>
      <c r="Q123">
        <v>15</v>
      </c>
      <c r="R123">
        <v>13</v>
      </c>
      <c r="S123">
        <v>18</v>
      </c>
      <c r="T123">
        <v>2</v>
      </c>
      <c r="U123">
        <v>2</v>
      </c>
      <c r="Z123">
        <v>1.4999999999999999E-2</v>
      </c>
      <c r="AA123">
        <v>50</v>
      </c>
      <c r="AB123">
        <v>4334</v>
      </c>
      <c r="AC123">
        <v>2.5</v>
      </c>
      <c r="AD123">
        <v>216.7</v>
      </c>
      <c r="AE123">
        <v>2.4</v>
      </c>
      <c r="AF123">
        <v>211.2</v>
      </c>
      <c r="AG123">
        <v>3</v>
      </c>
      <c r="AH123">
        <v>0.3</v>
      </c>
      <c r="AI123">
        <v>0.47</v>
      </c>
      <c r="AJ123" s="28" t="s">
        <v>312</v>
      </c>
      <c r="AK123" s="85"/>
      <c r="AL123" s="85" t="s">
        <v>369</v>
      </c>
      <c r="AM123" s="1">
        <f t="shared" si="2"/>
        <v>1.1536686663590217E-2</v>
      </c>
      <c r="AN123" s="284">
        <f t="shared" si="3"/>
        <v>0.28284271247461801</v>
      </c>
    </row>
    <row r="124" spans="1:40" ht="21" customHeight="1" x14ac:dyDescent="0.3">
      <c r="A124">
        <v>2021</v>
      </c>
      <c r="B124">
        <v>2</v>
      </c>
      <c r="C124">
        <v>34</v>
      </c>
      <c r="D124">
        <v>103</v>
      </c>
      <c r="E124" t="s">
        <v>794</v>
      </c>
      <c r="F124" t="s">
        <v>795</v>
      </c>
      <c r="G124">
        <v>89</v>
      </c>
      <c r="H124">
        <v>82.77</v>
      </c>
      <c r="I124">
        <v>95.23</v>
      </c>
      <c r="K124" s="275">
        <v>88.5</v>
      </c>
      <c r="M124">
        <v>140</v>
      </c>
      <c r="N124">
        <v>103</v>
      </c>
      <c r="O124" s="2">
        <v>144</v>
      </c>
      <c r="P124" s="2">
        <v>100</v>
      </c>
      <c r="Q124">
        <v>14</v>
      </c>
      <c r="R124">
        <v>17</v>
      </c>
      <c r="S124">
        <v>17</v>
      </c>
      <c r="U124">
        <v>2</v>
      </c>
      <c r="Z124">
        <v>1.4999999999999999E-2</v>
      </c>
      <c r="AA124">
        <v>50</v>
      </c>
      <c r="AB124">
        <v>4334</v>
      </c>
      <c r="AC124">
        <v>0.6</v>
      </c>
      <c r="AD124">
        <v>48.7</v>
      </c>
      <c r="AE124">
        <v>0.6</v>
      </c>
      <c r="AF124">
        <v>49.6</v>
      </c>
      <c r="AG124">
        <v>3</v>
      </c>
      <c r="AH124">
        <v>0.3</v>
      </c>
      <c r="AI124">
        <v>0.47</v>
      </c>
      <c r="AJ124" s="28" t="s">
        <v>312</v>
      </c>
      <c r="AK124" s="85"/>
      <c r="AL124" s="85" t="s">
        <v>370</v>
      </c>
      <c r="AM124" s="1">
        <f t="shared" si="2"/>
        <v>1.1536686663590217E-2</v>
      </c>
      <c r="AN124" s="284">
        <f t="shared" si="3"/>
        <v>0.35355339059327379</v>
      </c>
    </row>
    <row r="125" spans="1:40" ht="21" customHeight="1" x14ac:dyDescent="0.3">
      <c r="A125">
        <v>2021</v>
      </c>
      <c r="B125">
        <v>2</v>
      </c>
      <c r="C125">
        <v>34</v>
      </c>
      <c r="D125">
        <v>104</v>
      </c>
      <c r="E125" t="s">
        <v>770</v>
      </c>
      <c r="F125" t="s">
        <v>771</v>
      </c>
      <c r="G125">
        <v>89</v>
      </c>
      <c r="H125">
        <v>82.77</v>
      </c>
      <c r="I125">
        <v>95.23</v>
      </c>
      <c r="K125" s="275">
        <v>88.5</v>
      </c>
      <c r="M125">
        <v>140</v>
      </c>
      <c r="N125">
        <v>103</v>
      </c>
      <c r="O125" s="2">
        <v>144</v>
      </c>
      <c r="P125" s="2">
        <v>100</v>
      </c>
      <c r="Q125">
        <v>12</v>
      </c>
      <c r="R125">
        <v>14</v>
      </c>
      <c r="S125">
        <v>17</v>
      </c>
      <c r="Z125">
        <v>1.4999999999999999E-2</v>
      </c>
      <c r="AA125">
        <v>43</v>
      </c>
      <c r="AB125">
        <v>3391</v>
      </c>
      <c r="AC125">
        <v>0.5</v>
      </c>
      <c r="AD125">
        <v>38.1</v>
      </c>
      <c r="AE125">
        <v>0.5</v>
      </c>
      <c r="AF125">
        <v>38.4</v>
      </c>
      <c r="AG125">
        <v>3</v>
      </c>
      <c r="AH125">
        <v>0.3</v>
      </c>
      <c r="AI125">
        <v>0.55000000000000004</v>
      </c>
      <c r="AJ125" s="28" t="s">
        <v>312</v>
      </c>
      <c r="AK125" s="85"/>
      <c r="AL125" s="85" t="s">
        <v>371</v>
      </c>
      <c r="AM125" s="1">
        <f t="shared" si="2"/>
        <v>1.2680625184311413E-2</v>
      </c>
      <c r="AN125" s="284">
        <f t="shared" si="3"/>
        <v>0.35355339059327379</v>
      </c>
    </row>
    <row r="126" spans="1:40" ht="21" customHeight="1" x14ac:dyDescent="0.3">
      <c r="A126">
        <v>2021</v>
      </c>
      <c r="B126">
        <v>2</v>
      </c>
      <c r="C126">
        <v>52</v>
      </c>
      <c r="D126">
        <v>130</v>
      </c>
      <c r="E126" t="s">
        <v>598</v>
      </c>
      <c r="F126" t="s">
        <v>755</v>
      </c>
      <c r="G126">
        <v>12</v>
      </c>
      <c r="H126">
        <v>11.16</v>
      </c>
      <c r="I126">
        <v>12.84</v>
      </c>
      <c r="K126" s="275">
        <v>11.8</v>
      </c>
      <c r="M126">
        <v>336</v>
      </c>
      <c r="N126">
        <v>96</v>
      </c>
      <c r="O126" s="2">
        <v>276</v>
      </c>
      <c r="P126" s="2">
        <v>118</v>
      </c>
      <c r="Q126">
        <v>27</v>
      </c>
      <c r="R126">
        <v>34</v>
      </c>
      <c r="S126">
        <v>12</v>
      </c>
      <c r="Z126">
        <v>0.02</v>
      </c>
      <c r="AA126">
        <v>73</v>
      </c>
      <c r="AB126">
        <v>8873</v>
      </c>
      <c r="AC126">
        <v>6.1</v>
      </c>
      <c r="AD126">
        <v>739.4</v>
      </c>
      <c r="AE126">
        <v>6.2</v>
      </c>
      <c r="AF126">
        <v>753.2</v>
      </c>
      <c r="AG126">
        <v>2</v>
      </c>
      <c r="AH126">
        <v>0.3</v>
      </c>
      <c r="AI126">
        <v>0.6</v>
      </c>
      <c r="AJ126" s="28" t="s">
        <v>312</v>
      </c>
      <c r="AK126" s="85"/>
      <c r="AL126" s="85" t="s">
        <v>365</v>
      </c>
      <c r="AM126" s="1">
        <f t="shared" si="2"/>
        <v>8.2272061309590899E-3</v>
      </c>
      <c r="AN126" s="284">
        <f t="shared" si="3"/>
        <v>0.141421356237309</v>
      </c>
    </row>
    <row r="127" spans="1:40" ht="21" customHeight="1" x14ac:dyDescent="0.3">
      <c r="A127">
        <v>2021</v>
      </c>
      <c r="B127">
        <v>2</v>
      </c>
      <c r="C127">
        <v>159</v>
      </c>
      <c r="D127">
        <v>299</v>
      </c>
      <c r="E127" t="s">
        <v>244</v>
      </c>
      <c r="F127" t="s">
        <v>245</v>
      </c>
      <c r="G127">
        <v>115</v>
      </c>
      <c r="H127">
        <v>106.95</v>
      </c>
      <c r="I127">
        <v>123.05</v>
      </c>
      <c r="K127" s="275">
        <v>110.6</v>
      </c>
      <c r="M127">
        <v>70</v>
      </c>
      <c r="N127">
        <v>154</v>
      </c>
      <c r="O127" s="2">
        <v>93</v>
      </c>
      <c r="P127" s="2">
        <v>116</v>
      </c>
      <c r="Q127">
        <v>44</v>
      </c>
      <c r="R127">
        <v>12</v>
      </c>
      <c r="S127">
        <v>39</v>
      </c>
      <c r="U127">
        <v>5</v>
      </c>
      <c r="Z127">
        <v>0.02</v>
      </c>
      <c r="AA127">
        <v>99</v>
      </c>
      <c r="AB127">
        <v>10419</v>
      </c>
      <c r="AC127">
        <v>0.9</v>
      </c>
      <c r="AD127">
        <v>90.6</v>
      </c>
      <c r="AE127">
        <v>0.9</v>
      </c>
      <c r="AF127">
        <v>94.5</v>
      </c>
      <c r="AG127">
        <v>7</v>
      </c>
      <c r="AH127">
        <v>1.1000000000000001</v>
      </c>
      <c r="AI127">
        <v>0.97</v>
      </c>
      <c r="AJ127" s="28" t="s">
        <v>312</v>
      </c>
      <c r="AK127" s="85" t="s">
        <v>432</v>
      </c>
      <c r="AL127" s="85"/>
      <c r="AM127" s="1">
        <f t="shared" si="2"/>
        <v>9.5018715807659079E-3</v>
      </c>
      <c r="AN127" s="284">
        <f t="shared" si="3"/>
        <v>3.1112698372208132</v>
      </c>
    </row>
    <row r="128" spans="1:40" ht="21" customHeight="1" x14ac:dyDescent="0.3">
      <c r="A128">
        <v>2021</v>
      </c>
      <c r="B128">
        <v>2</v>
      </c>
      <c r="C128">
        <v>214</v>
      </c>
      <c r="D128">
        <v>142</v>
      </c>
      <c r="E128" t="s">
        <v>618</v>
      </c>
      <c r="F128" t="s">
        <v>619</v>
      </c>
      <c r="G128">
        <v>351</v>
      </c>
      <c r="H128">
        <v>326.43</v>
      </c>
      <c r="I128">
        <v>375.57</v>
      </c>
      <c r="K128" s="275">
        <v>347.7</v>
      </c>
      <c r="M128">
        <v>68</v>
      </c>
      <c r="N128">
        <v>212</v>
      </c>
      <c r="O128" s="2">
        <v>76</v>
      </c>
      <c r="P128" s="2">
        <v>189</v>
      </c>
      <c r="Q128">
        <v>20</v>
      </c>
      <c r="R128">
        <v>16</v>
      </c>
      <c r="S128">
        <v>19</v>
      </c>
      <c r="U128">
        <v>2</v>
      </c>
      <c r="Z128">
        <v>0.02</v>
      </c>
      <c r="AA128">
        <v>57</v>
      </c>
      <c r="AB128">
        <v>2332</v>
      </c>
      <c r="AC128">
        <v>0.2</v>
      </c>
      <c r="AD128">
        <v>6.6</v>
      </c>
      <c r="AE128">
        <v>0.2</v>
      </c>
      <c r="AF128">
        <v>6.8</v>
      </c>
      <c r="AG128">
        <v>2</v>
      </c>
      <c r="AH128">
        <v>0.8</v>
      </c>
      <c r="AI128">
        <v>0.78</v>
      </c>
      <c r="AJ128" s="28" t="s">
        <v>312</v>
      </c>
      <c r="AK128" s="85"/>
      <c r="AL128" s="85" t="s">
        <v>388</v>
      </c>
      <c r="AM128" s="1">
        <f t="shared" si="2"/>
        <v>2.4442538593481989E-2</v>
      </c>
      <c r="AN128" s="284">
        <f t="shared" si="3"/>
        <v>2.3334523779156151</v>
      </c>
    </row>
    <row r="129" spans="1:40" ht="21" customHeight="1" x14ac:dyDescent="0.3">
      <c r="A129">
        <v>2021</v>
      </c>
      <c r="B129">
        <v>2</v>
      </c>
      <c r="C129">
        <v>227</v>
      </c>
      <c r="D129">
        <v>155</v>
      </c>
      <c r="E129" t="s">
        <v>164</v>
      </c>
      <c r="F129" t="s">
        <v>165</v>
      </c>
      <c r="G129">
        <v>122</v>
      </c>
      <c r="H129">
        <v>113.46</v>
      </c>
      <c r="I129">
        <v>130.54</v>
      </c>
      <c r="K129" s="275">
        <v>122.2</v>
      </c>
      <c r="M129">
        <v>61</v>
      </c>
      <c r="N129">
        <v>177</v>
      </c>
      <c r="O129" s="2">
        <v>83</v>
      </c>
      <c r="P129" s="2">
        <v>130</v>
      </c>
      <c r="Q129">
        <v>27</v>
      </c>
      <c r="R129">
        <v>10</v>
      </c>
      <c r="S129">
        <v>25</v>
      </c>
      <c r="T129">
        <v>2</v>
      </c>
      <c r="U129">
        <v>2</v>
      </c>
      <c r="Z129">
        <v>0.02</v>
      </c>
      <c r="AA129">
        <v>65</v>
      </c>
      <c r="AB129">
        <v>6665</v>
      </c>
      <c r="AC129">
        <v>0.5</v>
      </c>
      <c r="AD129">
        <v>54.6</v>
      </c>
      <c r="AE129">
        <v>0.5</v>
      </c>
      <c r="AF129">
        <v>50.8</v>
      </c>
      <c r="AG129">
        <v>5</v>
      </c>
      <c r="AH129">
        <v>0.8</v>
      </c>
      <c r="AI129">
        <v>0.93</v>
      </c>
      <c r="AJ129" s="28" t="s">
        <v>312</v>
      </c>
      <c r="AK129" s="85" t="s">
        <v>425</v>
      </c>
      <c r="AL129" s="85" t="s">
        <v>344</v>
      </c>
      <c r="AM129" s="1">
        <f t="shared" si="2"/>
        <v>9.7524381095273824E-3</v>
      </c>
      <c r="AN129" s="284">
        <f t="shared" si="3"/>
        <v>0.14142135623731153</v>
      </c>
    </row>
    <row r="130" spans="1:40" ht="21" customHeight="1" x14ac:dyDescent="0.3">
      <c r="A130">
        <v>2021</v>
      </c>
      <c r="B130">
        <v>2</v>
      </c>
      <c r="C130">
        <v>256</v>
      </c>
      <c r="D130">
        <v>180</v>
      </c>
      <c r="E130" t="s">
        <v>723</v>
      </c>
      <c r="F130" t="s">
        <v>780</v>
      </c>
      <c r="G130">
        <v>32</v>
      </c>
      <c r="H130">
        <v>29.76</v>
      </c>
      <c r="I130">
        <v>34.24</v>
      </c>
      <c r="K130" s="275">
        <v>33.799999999999997</v>
      </c>
      <c r="M130">
        <v>168</v>
      </c>
      <c r="N130">
        <v>171</v>
      </c>
      <c r="O130" s="2">
        <v>215</v>
      </c>
      <c r="P130" s="2">
        <v>134</v>
      </c>
      <c r="Q130">
        <v>36</v>
      </c>
      <c r="R130">
        <v>10</v>
      </c>
      <c r="S130">
        <v>62</v>
      </c>
      <c r="Z130">
        <v>0.02</v>
      </c>
      <c r="AA130">
        <v>108</v>
      </c>
      <c r="AB130">
        <v>10108</v>
      </c>
      <c r="AC130">
        <v>3.4</v>
      </c>
      <c r="AD130">
        <v>315.89999999999998</v>
      </c>
      <c r="AE130">
        <v>3.2</v>
      </c>
      <c r="AF130">
        <v>288.5</v>
      </c>
      <c r="AG130">
        <v>3</v>
      </c>
      <c r="AH130">
        <v>0.5</v>
      </c>
      <c r="AI130">
        <v>0.88</v>
      </c>
      <c r="AJ130" s="28" t="s">
        <v>312</v>
      </c>
      <c r="AK130" s="85"/>
      <c r="AL130" s="85" t="s">
        <v>392</v>
      </c>
      <c r="AM130" s="1">
        <f t="shared" si="2"/>
        <v>1.0684606252473288E-2</v>
      </c>
      <c r="AN130" s="284">
        <f t="shared" si="3"/>
        <v>1.2727922061357835</v>
      </c>
    </row>
    <row r="131" spans="1:40" ht="21" customHeight="1" x14ac:dyDescent="0.3">
      <c r="A131">
        <v>2021</v>
      </c>
      <c r="B131">
        <v>2</v>
      </c>
      <c r="C131">
        <v>331</v>
      </c>
      <c r="D131">
        <v>253</v>
      </c>
      <c r="E131" t="s">
        <v>135</v>
      </c>
      <c r="F131" t="s">
        <v>136</v>
      </c>
      <c r="G131">
        <v>203</v>
      </c>
      <c r="H131">
        <v>188.79</v>
      </c>
      <c r="I131">
        <v>217.21</v>
      </c>
      <c r="K131" s="275">
        <v>204.3</v>
      </c>
      <c r="M131">
        <v>121</v>
      </c>
      <c r="N131">
        <v>89</v>
      </c>
      <c r="O131" s="2">
        <v>117</v>
      </c>
      <c r="P131" s="2">
        <v>92</v>
      </c>
      <c r="Q131">
        <v>31</v>
      </c>
      <c r="R131">
        <v>20</v>
      </c>
      <c r="S131">
        <v>28</v>
      </c>
      <c r="Z131">
        <v>1.4999999999999999E-2</v>
      </c>
      <c r="AA131">
        <v>78</v>
      </c>
      <c r="AB131">
        <v>10128</v>
      </c>
      <c r="AC131">
        <v>0.4</v>
      </c>
      <c r="AD131">
        <v>49.9</v>
      </c>
      <c r="AE131">
        <v>0.4</v>
      </c>
      <c r="AF131">
        <v>49.5</v>
      </c>
      <c r="AG131">
        <v>5</v>
      </c>
      <c r="AH131">
        <v>0.7</v>
      </c>
      <c r="AI131">
        <v>0.76</v>
      </c>
      <c r="AJ131" s="28" t="s">
        <v>312</v>
      </c>
      <c r="AK131" s="85"/>
      <c r="AL131" s="85" t="s">
        <v>316</v>
      </c>
      <c r="AM131" s="1">
        <f t="shared" ref="AM131:AM194" si="4">IFERROR(AA131/AB131,"")</f>
        <v>7.701421800947867E-3</v>
      </c>
      <c r="AN131" s="284">
        <f t="shared" ref="AN131:AN194" si="5">STDEV(K131,G131)</f>
        <v>0.91923881554251985</v>
      </c>
    </row>
    <row r="132" spans="1:40" ht="21" customHeight="1" x14ac:dyDescent="0.3">
      <c r="A132">
        <v>2021</v>
      </c>
      <c r="B132">
        <v>2</v>
      </c>
      <c r="C132">
        <v>334</v>
      </c>
      <c r="D132">
        <v>254</v>
      </c>
      <c r="E132" t="s">
        <v>263</v>
      </c>
      <c r="F132" t="s">
        <v>136</v>
      </c>
      <c r="G132">
        <v>203</v>
      </c>
      <c r="H132">
        <v>188.79</v>
      </c>
      <c r="I132">
        <v>217.21</v>
      </c>
      <c r="K132" s="275">
        <v>210.2</v>
      </c>
      <c r="M132">
        <v>88</v>
      </c>
      <c r="N132">
        <v>164</v>
      </c>
      <c r="O132" s="2">
        <v>104</v>
      </c>
      <c r="P132" s="2">
        <v>139</v>
      </c>
      <c r="Q132">
        <v>142</v>
      </c>
      <c r="R132">
        <v>82</v>
      </c>
      <c r="S132">
        <v>154</v>
      </c>
      <c r="T132">
        <v>1</v>
      </c>
      <c r="U132">
        <v>13</v>
      </c>
      <c r="V132">
        <v>5</v>
      </c>
      <c r="Z132">
        <v>0.02</v>
      </c>
      <c r="AA132">
        <v>390</v>
      </c>
      <c r="AB132">
        <v>35160</v>
      </c>
      <c r="AC132">
        <v>1.9</v>
      </c>
      <c r="AD132">
        <v>173.2</v>
      </c>
      <c r="AE132">
        <v>1.9</v>
      </c>
      <c r="AF132">
        <v>168.7</v>
      </c>
      <c r="AG132">
        <v>19</v>
      </c>
      <c r="AH132">
        <v>3.8</v>
      </c>
      <c r="AI132">
        <v>0.96</v>
      </c>
      <c r="AJ132" s="28" t="s">
        <v>312</v>
      </c>
      <c r="AK132" s="85"/>
      <c r="AL132" s="85" t="s">
        <v>316</v>
      </c>
      <c r="AM132" s="1">
        <f t="shared" si="4"/>
        <v>1.1092150170648464E-2</v>
      </c>
      <c r="AN132" s="284">
        <f t="shared" si="5"/>
        <v>5.0911688245431339</v>
      </c>
    </row>
    <row r="133" spans="1:40" ht="21" customHeight="1" x14ac:dyDescent="0.3">
      <c r="A133">
        <v>2021</v>
      </c>
      <c r="B133">
        <v>2</v>
      </c>
      <c r="C133">
        <v>377</v>
      </c>
      <c r="D133">
        <v>439</v>
      </c>
      <c r="E133" t="s">
        <v>167</v>
      </c>
      <c r="F133" t="s">
        <v>168</v>
      </c>
      <c r="G133">
        <v>343</v>
      </c>
      <c r="H133">
        <v>308.7</v>
      </c>
      <c r="I133">
        <v>377.3</v>
      </c>
      <c r="K133" s="275">
        <v>350.9</v>
      </c>
      <c r="M133">
        <v>45</v>
      </c>
      <c r="N133">
        <v>320</v>
      </c>
      <c r="O133" s="2">
        <v>59</v>
      </c>
      <c r="P133" s="2">
        <v>248</v>
      </c>
      <c r="Q133">
        <v>3</v>
      </c>
      <c r="R133">
        <v>2</v>
      </c>
      <c r="S133">
        <v>9</v>
      </c>
      <c r="U133">
        <v>10</v>
      </c>
      <c r="X133">
        <v>3</v>
      </c>
      <c r="Z133">
        <v>1.4999999999999999E-2</v>
      </c>
      <c r="AA133">
        <v>27</v>
      </c>
      <c r="AB133">
        <v>1082</v>
      </c>
      <c r="AC133">
        <v>0.1</v>
      </c>
      <c r="AD133">
        <v>3.2</v>
      </c>
      <c r="AE133">
        <v>0.1</v>
      </c>
      <c r="AF133">
        <v>3.1</v>
      </c>
      <c r="AG133">
        <v>2</v>
      </c>
      <c r="AH133">
        <v>0.5</v>
      </c>
      <c r="AI133">
        <v>0.55000000000000004</v>
      </c>
      <c r="AJ133" s="28" t="s">
        <v>312</v>
      </c>
      <c r="AK133" s="85"/>
      <c r="AL133" s="85" t="s">
        <v>339</v>
      </c>
      <c r="AM133" s="1">
        <f t="shared" si="4"/>
        <v>2.4953789279112754E-2</v>
      </c>
      <c r="AN133" s="284">
        <f t="shared" si="5"/>
        <v>5.5861435713737091</v>
      </c>
    </row>
    <row r="134" spans="1:40" ht="21" customHeight="1" x14ac:dyDescent="0.3">
      <c r="A134">
        <v>2021</v>
      </c>
      <c r="B134">
        <v>2</v>
      </c>
      <c r="C134">
        <v>378</v>
      </c>
      <c r="D134">
        <v>440</v>
      </c>
      <c r="E134" t="s">
        <v>704</v>
      </c>
      <c r="F134" t="s">
        <v>779</v>
      </c>
      <c r="G134">
        <v>258</v>
      </c>
      <c r="H134">
        <v>239.94</v>
      </c>
      <c r="I134">
        <v>276.06</v>
      </c>
      <c r="K134" s="275">
        <v>264.3</v>
      </c>
      <c r="M134">
        <v>90</v>
      </c>
      <c r="N134">
        <v>120</v>
      </c>
      <c r="O134" s="2">
        <v>110</v>
      </c>
      <c r="P134" s="2">
        <v>99</v>
      </c>
      <c r="Q134">
        <v>12</v>
      </c>
      <c r="R134">
        <v>3</v>
      </c>
      <c r="S134">
        <v>8</v>
      </c>
      <c r="Z134">
        <v>1.4999999999999999E-2</v>
      </c>
      <c r="AA134">
        <v>23</v>
      </c>
      <c r="AB134">
        <v>3943</v>
      </c>
      <c r="AC134">
        <v>0.1</v>
      </c>
      <c r="AD134">
        <v>15.3</v>
      </c>
      <c r="AE134">
        <v>0.2</v>
      </c>
      <c r="AF134">
        <v>30</v>
      </c>
      <c r="AG134">
        <v>2</v>
      </c>
      <c r="AH134">
        <v>0.2</v>
      </c>
      <c r="AI134">
        <v>0.5</v>
      </c>
      <c r="AJ134" s="28" t="s">
        <v>312</v>
      </c>
      <c r="AK134" s="85"/>
      <c r="AL134" s="85"/>
      <c r="AM134" s="1">
        <f t="shared" si="4"/>
        <v>5.8331219883337561E-3</v>
      </c>
      <c r="AN134" s="284">
        <f t="shared" si="5"/>
        <v>4.4547727214752575</v>
      </c>
    </row>
    <row r="135" spans="1:40" ht="21" customHeight="1" x14ac:dyDescent="0.3">
      <c r="A135">
        <v>2021</v>
      </c>
      <c r="B135">
        <v>2</v>
      </c>
      <c r="C135">
        <v>381</v>
      </c>
      <c r="D135">
        <v>445</v>
      </c>
      <c r="E135" t="s">
        <v>748</v>
      </c>
      <c r="F135" t="s">
        <v>749</v>
      </c>
      <c r="G135">
        <v>28</v>
      </c>
      <c r="H135">
        <v>25.2</v>
      </c>
      <c r="I135">
        <v>30.8</v>
      </c>
      <c r="K135" s="275">
        <v>27.3</v>
      </c>
      <c r="M135">
        <v>60</v>
      </c>
      <c r="N135">
        <v>180</v>
      </c>
      <c r="O135" s="2">
        <v>90</v>
      </c>
      <c r="P135" s="2">
        <v>120</v>
      </c>
      <c r="Q135">
        <v>8</v>
      </c>
      <c r="R135">
        <v>2</v>
      </c>
      <c r="S135">
        <v>10</v>
      </c>
      <c r="Z135">
        <v>1.4999999999999999E-2</v>
      </c>
      <c r="AA135">
        <v>20</v>
      </c>
      <c r="AB135">
        <v>3420</v>
      </c>
      <c r="AC135">
        <v>0.7</v>
      </c>
      <c r="AD135">
        <v>122.1</v>
      </c>
      <c r="AE135">
        <v>0.7</v>
      </c>
      <c r="AF135">
        <v>125.9</v>
      </c>
      <c r="AG135">
        <v>3</v>
      </c>
      <c r="AH135">
        <v>0.2</v>
      </c>
      <c r="AI135">
        <v>0.86</v>
      </c>
      <c r="AJ135" s="28" t="s">
        <v>312</v>
      </c>
      <c r="AK135" s="85"/>
      <c r="AL135" s="85" t="s">
        <v>379</v>
      </c>
      <c r="AM135" s="1">
        <f t="shared" si="4"/>
        <v>5.8479532163742687E-3</v>
      </c>
      <c r="AN135" s="284">
        <f t="shared" si="5"/>
        <v>0.49497474683058273</v>
      </c>
    </row>
    <row r="136" spans="1:40" ht="21" customHeight="1" x14ac:dyDescent="0.3">
      <c r="A136">
        <v>2021</v>
      </c>
      <c r="B136">
        <v>2</v>
      </c>
      <c r="C136">
        <v>381</v>
      </c>
      <c r="D136">
        <v>446</v>
      </c>
      <c r="E136" t="s">
        <v>762</v>
      </c>
      <c r="F136" t="s">
        <v>763</v>
      </c>
      <c r="G136">
        <v>167</v>
      </c>
      <c r="H136">
        <v>150.30000000000001</v>
      </c>
      <c r="I136">
        <v>183.7</v>
      </c>
      <c r="K136" s="275">
        <v>176.4</v>
      </c>
      <c r="M136">
        <v>60</v>
      </c>
      <c r="N136">
        <v>180</v>
      </c>
      <c r="O136" s="2">
        <v>90</v>
      </c>
      <c r="P136" s="2">
        <v>120</v>
      </c>
      <c r="Q136">
        <v>19</v>
      </c>
      <c r="R136">
        <v>6</v>
      </c>
      <c r="S136">
        <v>6</v>
      </c>
      <c r="Z136">
        <v>1.4999999999999999E-2</v>
      </c>
      <c r="AA136">
        <v>31</v>
      </c>
      <c r="AB136">
        <v>3683</v>
      </c>
      <c r="AC136">
        <v>0.2</v>
      </c>
      <c r="AD136">
        <v>22.1</v>
      </c>
      <c r="AE136">
        <v>0.2</v>
      </c>
      <c r="AF136">
        <v>20.8</v>
      </c>
      <c r="AG136">
        <v>3</v>
      </c>
      <c r="AH136">
        <v>0.3</v>
      </c>
      <c r="AI136">
        <v>0.93</v>
      </c>
      <c r="AJ136" s="28" t="s">
        <v>312</v>
      </c>
      <c r="AK136" s="85"/>
      <c r="AL136" s="85" t="s">
        <v>380</v>
      </c>
      <c r="AM136" s="1">
        <f t="shared" si="4"/>
        <v>8.4170513168612543E-3</v>
      </c>
      <c r="AN136" s="284">
        <f t="shared" si="5"/>
        <v>6.6468037431535505</v>
      </c>
    </row>
    <row r="137" spans="1:40" ht="21" customHeight="1" x14ac:dyDescent="0.3">
      <c r="A137">
        <v>2021</v>
      </c>
      <c r="B137">
        <v>2</v>
      </c>
      <c r="C137">
        <v>381</v>
      </c>
      <c r="D137">
        <v>447</v>
      </c>
      <c r="E137" t="s">
        <v>737</v>
      </c>
      <c r="F137" t="s">
        <v>738</v>
      </c>
      <c r="G137">
        <v>177</v>
      </c>
      <c r="H137">
        <v>159.30000000000001</v>
      </c>
      <c r="I137">
        <v>194.7</v>
      </c>
      <c r="K137" s="275">
        <v>181.5</v>
      </c>
      <c r="M137">
        <v>60</v>
      </c>
      <c r="N137">
        <v>180</v>
      </c>
      <c r="O137" s="2">
        <v>90</v>
      </c>
      <c r="P137" s="2">
        <v>120</v>
      </c>
      <c r="Q137">
        <v>15</v>
      </c>
      <c r="R137">
        <v>3</v>
      </c>
      <c r="S137">
        <v>8</v>
      </c>
      <c r="Z137">
        <v>1.4999999999999999E-2</v>
      </c>
      <c r="AA137">
        <v>26</v>
      </c>
      <c r="AB137">
        <v>3666</v>
      </c>
      <c r="AC137">
        <v>0.1</v>
      </c>
      <c r="AD137">
        <v>20.7</v>
      </c>
      <c r="AE137">
        <v>0.1</v>
      </c>
      <c r="AF137">
        <v>20.100000000000001</v>
      </c>
      <c r="AG137">
        <v>3</v>
      </c>
      <c r="AH137">
        <v>0.3</v>
      </c>
      <c r="AI137">
        <v>0.93</v>
      </c>
      <c r="AJ137" s="28" t="s">
        <v>312</v>
      </c>
      <c r="AK137" s="85"/>
      <c r="AL137" s="85" t="s">
        <v>381</v>
      </c>
      <c r="AM137" s="1">
        <f t="shared" si="4"/>
        <v>7.0921985815602835E-3</v>
      </c>
      <c r="AN137" s="284">
        <f t="shared" si="5"/>
        <v>3.1819805153394638</v>
      </c>
    </row>
    <row r="138" spans="1:40" ht="21" customHeight="1" x14ac:dyDescent="0.3">
      <c r="A138">
        <v>2021</v>
      </c>
      <c r="B138">
        <v>2</v>
      </c>
      <c r="C138">
        <v>381</v>
      </c>
      <c r="D138">
        <v>448</v>
      </c>
      <c r="E138" t="s">
        <v>268</v>
      </c>
      <c r="F138" t="s">
        <v>269</v>
      </c>
      <c r="G138">
        <v>23</v>
      </c>
      <c r="H138">
        <v>20.7</v>
      </c>
      <c r="I138">
        <v>25.3</v>
      </c>
      <c r="K138" s="275">
        <v>23.5</v>
      </c>
      <c r="M138">
        <v>60</v>
      </c>
      <c r="N138">
        <v>180</v>
      </c>
      <c r="O138" s="2">
        <v>90</v>
      </c>
      <c r="P138" s="2">
        <v>120</v>
      </c>
      <c r="Q138">
        <v>16</v>
      </c>
      <c r="R138">
        <v>8</v>
      </c>
      <c r="S138">
        <v>11</v>
      </c>
      <c r="Z138">
        <v>1.4999999999999999E-2</v>
      </c>
      <c r="AA138">
        <v>35</v>
      </c>
      <c r="AB138">
        <v>3675</v>
      </c>
      <c r="AC138">
        <v>1.5</v>
      </c>
      <c r="AD138">
        <v>159.80000000000001</v>
      </c>
      <c r="AE138">
        <v>1.5</v>
      </c>
      <c r="AF138">
        <v>156.69999999999999</v>
      </c>
      <c r="AG138">
        <v>3</v>
      </c>
      <c r="AH138">
        <v>0.4</v>
      </c>
      <c r="AI138">
        <v>0.93</v>
      </c>
      <c r="AJ138" s="28" t="s">
        <v>312</v>
      </c>
      <c r="AK138" s="85"/>
      <c r="AL138" s="85" t="s">
        <v>348</v>
      </c>
      <c r="AM138" s="1">
        <f t="shared" si="4"/>
        <v>9.5238095238095247E-3</v>
      </c>
      <c r="AN138" s="284">
        <f t="shared" si="5"/>
        <v>0.35355339059327379</v>
      </c>
    </row>
    <row r="139" spans="1:40" ht="21" customHeight="1" x14ac:dyDescent="0.3">
      <c r="A139">
        <v>2021</v>
      </c>
      <c r="B139">
        <v>2</v>
      </c>
      <c r="C139">
        <v>405</v>
      </c>
      <c r="D139">
        <v>619</v>
      </c>
      <c r="E139" t="s">
        <v>630</v>
      </c>
      <c r="F139" t="s">
        <v>631</v>
      </c>
      <c r="G139">
        <v>420</v>
      </c>
      <c r="H139">
        <v>385.98</v>
      </c>
      <c r="I139">
        <v>454.02</v>
      </c>
      <c r="K139" s="275">
        <v>462.5</v>
      </c>
      <c r="M139">
        <v>18</v>
      </c>
      <c r="N139">
        <v>200</v>
      </c>
      <c r="O139" s="2">
        <v>24</v>
      </c>
      <c r="P139" s="2">
        <v>152</v>
      </c>
      <c r="Q139">
        <v>5</v>
      </c>
      <c r="R139">
        <v>1</v>
      </c>
      <c r="S139">
        <v>6</v>
      </c>
      <c r="Z139">
        <v>1.4999999999999999E-2</v>
      </c>
      <c r="AA139">
        <v>12</v>
      </c>
      <c r="AB139">
        <v>807</v>
      </c>
      <c r="AC139">
        <v>0</v>
      </c>
      <c r="AD139">
        <v>1.9</v>
      </c>
      <c r="AE139">
        <v>0</v>
      </c>
      <c r="AF139">
        <v>1.8</v>
      </c>
      <c r="AG139">
        <v>2</v>
      </c>
      <c r="AH139">
        <v>0.5</v>
      </c>
      <c r="AI139">
        <v>1.02</v>
      </c>
      <c r="AJ139" s="28" t="s">
        <v>312</v>
      </c>
      <c r="AK139" s="85"/>
      <c r="AL139" s="85" t="s">
        <v>360</v>
      </c>
      <c r="AM139" s="1">
        <f t="shared" si="4"/>
        <v>1.4869888475836431E-2</v>
      </c>
      <c r="AN139" s="284">
        <f t="shared" si="5"/>
        <v>30.052038200428271</v>
      </c>
    </row>
    <row r="140" spans="1:40" ht="21" customHeight="1" x14ac:dyDescent="0.3">
      <c r="A140">
        <v>2021</v>
      </c>
      <c r="B140">
        <v>2</v>
      </c>
      <c r="C140">
        <v>405</v>
      </c>
      <c r="D140">
        <v>620</v>
      </c>
      <c r="E140" t="s">
        <v>632</v>
      </c>
      <c r="F140" t="s">
        <v>633</v>
      </c>
      <c r="G140">
        <v>233</v>
      </c>
      <c r="H140">
        <v>214.01050000000001</v>
      </c>
      <c r="I140">
        <v>251.98949999999999</v>
      </c>
      <c r="K140" s="275">
        <v>250.5</v>
      </c>
      <c r="M140">
        <v>18</v>
      </c>
      <c r="N140">
        <v>200</v>
      </c>
      <c r="O140" s="2">
        <v>24</v>
      </c>
      <c r="P140" s="2">
        <v>152</v>
      </c>
      <c r="Q140">
        <v>9</v>
      </c>
      <c r="R140">
        <v>1</v>
      </c>
      <c r="S140">
        <v>2</v>
      </c>
      <c r="T140">
        <v>1</v>
      </c>
      <c r="Z140">
        <v>1.4999999999999999E-2</v>
      </c>
      <c r="AA140">
        <v>13</v>
      </c>
      <c r="AB140">
        <v>808</v>
      </c>
      <c r="AC140">
        <v>0.1</v>
      </c>
      <c r="AD140">
        <v>3.5</v>
      </c>
      <c r="AE140">
        <v>0.1</v>
      </c>
      <c r="AF140">
        <v>3.3</v>
      </c>
      <c r="AG140">
        <v>2</v>
      </c>
      <c r="AH140">
        <v>0.5</v>
      </c>
      <c r="AI140">
        <v>1.02</v>
      </c>
      <c r="AJ140" s="28" t="s">
        <v>312</v>
      </c>
      <c r="AK140" s="85"/>
      <c r="AL140" s="85" t="s">
        <v>323</v>
      </c>
      <c r="AM140" s="1">
        <f t="shared" si="4"/>
        <v>1.608910891089109E-2</v>
      </c>
      <c r="AN140" s="284">
        <f t="shared" si="5"/>
        <v>12.374368670764582</v>
      </c>
    </row>
    <row r="141" spans="1:40" ht="21" customHeight="1" x14ac:dyDescent="0.3">
      <c r="A141">
        <v>2021</v>
      </c>
      <c r="B141">
        <v>2</v>
      </c>
      <c r="C141">
        <v>405</v>
      </c>
      <c r="D141">
        <v>621</v>
      </c>
      <c r="E141" t="s">
        <v>634</v>
      </c>
      <c r="F141" t="s">
        <v>635</v>
      </c>
      <c r="G141">
        <v>191.5</v>
      </c>
      <c r="H141">
        <v>175.98849999999999</v>
      </c>
      <c r="I141">
        <v>207.01150000000001</v>
      </c>
      <c r="K141" s="275">
        <v>211.6</v>
      </c>
      <c r="M141">
        <v>18</v>
      </c>
      <c r="N141">
        <v>200</v>
      </c>
      <c r="O141" s="2">
        <v>24</v>
      </c>
      <c r="P141" s="2">
        <v>152</v>
      </c>
      <c r="Q141">
        <v>8</v>
      </c>
      <c r="R141">
        <v>2</v>
      </c>
      <c r="S141">
        <v>5</v>
      </c>
      <c r="Z141">
        <v>1.4999999999999999E-2</v>
      </c>
      <c r="AA141">
        <v>15</v>
      </c>
      <c r="AB141">
        <v>810</v>
      </c>
      <c r="AC141">
        <v>0.1</v>
      </c>
      <c r="AD141">
        <v>4.2</v>
      </c>
      <c r="AE141">
        <v>0.1</v>
      </c>
      <c r="AF141">
        <v>4</v>
      </c>
      <c r="AG141">
        <v>2</v>
      </c>
      <c r="AH141">
        <v>0.6</v>
      </c>
      <c r="AI141">
        <v>1.02</v>
      </c>
      <c r="AJ141" s="28" t="s">
        <v>312</v>
      </c>
      <c r="AK141" s="85"/>
      <c r="AL141" s="85" t="s">
        <v>323</v>
      </c>
      <c r="AM141" s="1">
        <f t="shared" si="4"/>
        <v>1.8518518518518517E-2</v>
      </c>
      <c r="AN141" s="284">
        <f t="shared" si="5"/>
        <v>14.2128463018496</v>
      </c>
    </row>
    <row r="142" spans="1:40" ht="21" customHeight="1" x14ac:dyDescent="0.3">
      <c r="A142">
        <v>2021</v>
      </c>
      <c r="B142">
        <v>2</v>
      </c>
      <c r="C142">
        <v>405</v>
      </c>
      <c r="D142">
        <v>622</v>
      </c>
      <c r="E142" t="s">
        <v>636</v>
      </c>
      <c r="F142" t="s">
        <v>637</v>
      </c>
      <c r="G142">
        <v>187</v>
      </c>
      <c r="H142">
        <v>172.41399999999999</v>
      </c>
      <c r="I142">
        <v>201.58600000000001</v>
      </c>
      <c r="K142" s="275">
        <v>205.8</v>
      </c>
      <c r="M142">
        <v>18</v>
      </c>
      <c r="N142">
        <v>200</v>
      </c>
      <c r="O142" s="2">
        <v>24</v>
      </c>
      <c r="P142" s="2">
        <v>152</v>
      </c>
      <c r="Q142">
        <v>16</v>
      </c>
      <c r="R142">
        <v>6</v>
      </c>
      <c r="S142">
        <v>13</v>
      </c>
      <c r="Z142">
        <v>1.4999999999999999E-2</v>
      </c>
      <c r="AA142">
        <v>35</v>
      </c>
      <c r="AB142">
        <v>830</v>
      </c>
      <c r="AC142">
        <v>0.2</v>
      </c>
      <c r="AD142">
        <v>4.4000000000000004</v>
      </c>
      <c r="AE142">
        <v>0.3</v>
      </c>
      <c r="AF142">
        <v>8.1</v>
      </c>
      <c r="AG142">
        <v>2</v>
      </c>
      <c r="AH142">
        <v>1.5</v>
      </c>
      <c r="AI142">
        <v>0.52</v>
      </c>
      <c r="AJ142" s="28" t="s">
        <v>312</v>
      </c>
      <c r="AK142" s="85"/>
      <c r="AL142" s="85" t="s">
        <v>323</v>
      </c>
      <c r="AM142" s="1">
        <f t="shared" si="4"/>
        <v>4.2168674698795178E-2</v>
      </c>
      <c r="AN142" s="284">
        <f t="shared" si="5"/>
        <v>13.293607486307103</v>
      </c>
    </row>
    <row r="143" spans="1:40" ht="21" customHeight="1" x14ac:dyDescent="0.3">
      <c r="A143">
        <v>2021</v>
      </c>
      <c r="B143">
        <v>2</v>
      </c>
      <c r="C143">
        <v>406</v>
      </c>
      <c r="D143">
        <v>623</v>
      </c>
      <c r="E143" t="s">
        <v>638</v>
      </c>
      <c r="F143" t="s">
        <v>639</v>
      </c>
      <c r="G143">
        <v>599</v>
      </c>
      <c r="H143">
        <v>551.02009999999996</v>
      </c>
      <c r="I143">
        <v>646.97990000000004</v>
      </c>
      <c r="K143" s="275">
        <v>621.20000000000005</v>
      </c>
      <c r="M143">
        <v>18</v>
      </c>
      <c r="N143">
        <v>200</v>
      </c>
      <c r="O143" s="2">
        <v>25</v>
      </c>
      <c r="P143" s="2">
        <v>146</v>
      </c>
      <c r="Q143">
        <v>15</v>
      </c>
      <c r="R143">
        <v>3</v>
      </c>
      <c r="S143">
        <v>9</v>
      </c>
      <c r="Z143">
        <v>1.4999999999999999E-2</v>
      </c>
      <c r="AA143">
        <v>27</v>
      </c>
      <c r="AB143">
        <v>942</v>
      </c>
      <c r="AC143">
        <v>0</v>
      </c>
      <c r="AD143">
        <v>1.6</v>
      </c>
      <c r="AE143">
        <v>0</v>
      </c>
      <c r="AF143">
        <v>1.4</v>
      </c>
      <c r="AG143">
        <v>2</v>
      </c>
      <c r="AH143">
        <v>1.1000000000000001</v>
      </c>
      <c r="AI143">
        <v>1.1100000000000001</v>
      </c>
      <c r="AJ143" s="28" t="s">
        <v>312</v>
      </c>
      <c r="AK143" s="85"/>
      <c r="AL143" s="85" t="s">
        <v>383</v>
      </c>
      <c r="AM143" s="1">
        <f t="shared" si="4"/>
        <v>2.8662420382165606E-2</v>
      </c>
      <c r="AN143" s="284">
        <f t="shared" si="5"/>
        <v>15.697770542341388</v>
      </c>
    </row>
    <row r="144" spans="1:40" ht="21" customHeight="1" x14ac:dyDescent="0.3">
      <c r="A144">
        <v>2021</v>
      </c>
      <c r="B144">
        <v>2</v>
      </c>
      <c r="C144">
        <v>406</v>
      </c>
      <c r="D144">
        <v>624</v>
      </c>
      <c r="E144" t="s">
        <v>640</v>
      </c>
      <c r="F144" t="s">
        <v>641</v>
      </c>
      <c r="G144">
        <v>374</v>
      </c>
      <c r="H144">
        <v>344.04259999999999</v>
      </c>
      <c r="I144">
        <v>403.95740000000001</v>
      </c>
      <c r="K144" s="275">
        <v>382.2</v>
      </c>
      <c r="M144">
        <v>18</v>
      </c>
      <c r="N144">
        <v>200</v>
      </c>
      <c r="O144" s="2">
        <v>25</v>
      </c>
      <c r="P144" s="2">
        <v>146</v>
      </c>
      <c r="Q144">
        <v>9</v>
      </c>
      <c r="R144">
        <v>4</v>
      </c>
      <c r="S144">
        <v>7</v>
      </c>
      <c r="Z144">
        <v>1.4999999999999999E-2</v>
      </c>
      <c r="AA144">
        <v>20</v>
      </c>
      <c r="AB144">
        <v>785</v>
      </c>
      <c r="AC144">
        <v>0.1</v>
      </c>
      <c r="AD144">
        <v>2.1</v>
      </c>
      <c r="AE144">
        <v>0</v>
      </c>
      <c r="AF144">
        <v>1.9</v>
      </c>
      <c r="AG144">
        <v>2</v>
      </c>
      <c r="AH144">
        <v>0.8</v>
      </c>
      <c r="AI144">
        <v>0.91</v>
      </c>
      <c r="AJ144" s="28" t="s">
        <v>312</v>
      </c>
      <c r="AK144" s="85"/>
      <c r="AL144" s="85" t="s">
        <v>323</v>
      </c>
      <c r="AM144" s="1">
        <f t="shared" si="4"/>
        <v>2.5477707006369428E-2</v>
      </c>
      <c r="AN144" s="284">
        <f t="shared" si="5"/>
        <v>5.7982756057296818</v>
      </c>
    </row>
    <row r="145" spans="1:40" ht="21" customHeight="1" x14ac:dyDescent="0.3">
      <c r="A145">
        <v>2021</v>
      </c>
      <c r="B145">
        <v>2</v>
      </c>
      <c r="C145">
        <v>406</v>
      </c>
      <c r="D145">
        <v>625</v>
      </c>
      <c r="E145" t="s">
        <v>642</v>
      </c>
      <c r="F145" t="s">
        <v>643</v>
      </c>
      <c r="G145">
        <v>140</v>
      </c>
      <c r="H145">
        <v>129.01</v>
      </c>
      <c r="I145">
        <v>150.99</v>
      </c>
      <c r="K145" s="275">
        <v>142.80000000000001</v>
      </c>
      <c r="M145">
        <v>18</v>
      </c>
      <c r="N145">
        <v>200</v>
      </c>
      <c r="O145" s="2">
        <v>25</v>
      </c>
      <c r="P145" s="2">
        <v>146</v>
      </c>
      <c r="Q145">
        <v>15</v>
      </c>
      <c r="R145">
        <v>2</v>
      </c>
      <c r="S145">
        <v>7</v>
      </c>
      <c r="Z145">
        <v>1.4999999999999999E-2</v>
      </c>
      <c r="AA145">
        <v>24</v>
      </c>
      <c r="AB145">
        <v>939</v>
      </c>
      <c r="AC145">
        <v>0.2</v>
      </c>
      <c r="AD145">
        <v>6.7</v>
      </c>
      <c r="AE145">
        <v>0.1</v>
      </c>
      <c r="AF145">
        <v>6.1</v>
      </c>
      <c r="AG145">
        <v>2</v>
      </c>
      <c r="AH145">
        <v>1</v>
      </c>
      <c r="AI145">
        <v>1.1100000000000001</v>
      </c>
      <c r="AJ145" s="28" t="s">
        <v>312</v>
      </c>
      <c r="AK145" s="85"/>
      <c r="AL145" s="85" t="s">
        <v>323</v>
      </c>
      <c r="AM145" s="1">
        <f t="shared" si="4"/>
        <v>2.5559105431309903E-2</v>
      </c>
      <c r="AN145" s="284">
        <f t="shared" si="5"/>
        <v>1.9798989873223412</v>
      </c>
    </row>
    <row r="146" spans="1:40" ht="21" customHeight="1" x14ac:dyDescent="0.3">
      <c r="A146">
        <v>2021</v>
      </c>
      <c r="B146">
        <v>2</v>
      </c>
      <c r="C146">
        <v>406</v>
      </c>
      <c r="D146">
        <v>626</v>
      </c>
      <c r="E146" t="s">
        <v>644</v>
      </c>
      <c r="F146" t="s">
        <v>645</v>
      </c>
      <c r="G146">
        <v>276</v>
      </c>
      <c r="H146">
        <v>254.05799999999999</v>
      </c>
      <c r="I146">
        <v>297.94200000000001</v>
      </c>
      <c r="K146" s="275">
        <v>279.8</v>
      </c>
      <c r="M146">
        <v>18</v>
      </c>
      <c r="N146">
        <v>200</v>
      </c>
      <c r="O146" s="2">
        <v>25</v>
      </c>
      <c r="P146" s="2">
        <v>146</v>
      </c>
      <c r="Q146">
        <v>31</v>
      </c>
      <c r="R146">
        <v>8</v>
      </c>
      <c r="S146">
        <v>16</v>
      </c>
      <c r="Z146">
        <v>1.4999999999999999E-2</v>
      </c>
      <c r="AA146">
        <v>55</v>
      </c>
      <c r="AB146">
        <v>970</v>
      </c>
      <c r="AC146">
        <v>0.2</v>
      </c>
      <c r="AD146">
        <v>3.5</v>
      </c>
      <c r="AE146">
        <v>0.4</v>
      </c>
      <c r="AF146">
        <v>6.5</v>
      </c>
      <c r="AG146">
        <v>2</v>
      </c>
      <c r="AH146">
        <v>2.2000000000000002</v>
      </c>
      <c r="AI146">
        <v>0.56999999999999995</v>
      </c>
      <c r="AJ146" s="28" t="s">
        <v>312</v>
      </c>
      <c r="AK146" s="85"/>
      <c r="AL146" s="85" t="s">
        <v>323</v>
      </c>
      <c r="AM146" s="1">
        <f t="shared" si="4"/>
        <v>5.6701030927835051E-2</v>
      </c>
      <c r="AN146" s="284">
        <f t="shared" si="5"/>
        <v>2.6870057685088886</v>
      </c>
    </row>
    <row r="147" spans="1:40" ht="21" customHeight="1" x14ac:dyDescent="0.3">
      <c r="A147">
        <v>2021</v>
      </c>
      <c r="B147">
        <v>2</v>
      </c>
      <c r="C147">
        <v>407</v>
      </c>
      <c r="D147">
        <v>627</v>
      </c>
      <c r="E147" t="s">
        <v>232</v>
      </c>
      <c r="F147" t="s">
        <v>233</v>
      </c>
      <c r="G147">
        <v>418.5</v>
      </c>
      <c r="H147">
        <v>384.97815000000003</v>
      </c>
      <c r="I147">
        <v>452.02184999999997</v>
      </c>
      <c r="K147" s="275">
        <v>433.9</v>
      </c>
      <c r="M147">
        <v>18</v>
      </c>
      <c r="N147">
        <v>200</v>
      </c>
      <c r="O147" s="2">
        <v>22</v>
      </c>
      <c r="P147" s="2">
        <v>166</v>
      </c>
      <c r="Q147">
        <v>7</v>
      </c>
      <c r="R147">
        <v>2</v>
      </c>
      <c r="S147">
        <v>3</v>
      </c>
      <c r="Z147">
        <v>1.4999999999999999E-2</v>
      </c>
      <c r="AA147">
        <v>12</v>
      </c>
      <c r="AB147">
        <v>852</v>
      </c>
      <c r="AC147">
        <v>0</v>
      </c>
      <c r="AD147">
        <v>2</v>
      </c>
      <c r="AE147">
        <v>0</v>
      </c>
      <c r="AF147">
        <v>2</v>
      </c>
      <c r="AG147">
        <v>2</v>
      </c>
      <c r="AH147">
        <v>0.6</v>
      </c>
      <c r="AI147">
        <v>1.08</v>
      </c>
      <c r="AJ147" s="28" t="s">
        <v>312</v>
      </c>
      <c r="AK147" s="85"/>
      <c r="AL147" s="85" t="s">
        <v>322</v>
      </c>
      <c r="AM147" s="1">
        <f t="shared" si="4"/>
        <v>1.4084507042253521E-2</v>
      </c>
      <c r="AN147" s="284">
        <f t="shared" si="5"/>
        <v>10.889444430272816</v>
      </c>
    </row>
    <row r="148" spans="1:40" ht="21" customHeight="1" x14ac:dyDescent="0.3">
      <c r="A148">
        <v>2021</v>
      </c>
      <c r="B148">
        <v>2</v>
      </c>
      <c r="C148">
        <v>407</v>
      </c>
      <c r="D148">
        <v>628</v>
      </c>
      <c r="E148" t="s">
        <v>235</v>
      </c>
      <c r="F148" t="s">
        <v>236</v>
      </c>
      <c r="G148">
        <v>330</v>
      </c>
      <c r="H148">
        <v>303.99599999999998</v>
      </c>
      <c r="I148">
        <v>356.00400000000002</v>
      </c>
      <c r="K148" s="275">
        <v>343</v>
      </c>
      <c r="M148">
        <v>18</v>
      </c>
      <c r="N148">
        <v>200</v>
      </c>
      <c r="O148" s="2">
        <v>22</v>
      </c>
      <c r="P148" s="2">
        <v>166</v>
      </c>
      <c r="Q148">
        <v>15</v>
      </c>
      <c r="R148">
        <v>3</v>
      </c>
      <c r="S148">
        <v>4</v>
      </c>
      <c r="Z148">
        <v>1.4999999999999999E-2</v>
      </c>
      <c r="AA148">
        <v>22</v>
      </c>
      <c r="AB148">
        <v>862</v>
      </c>
      <c r="AC148">
        <v>0.1</v>
      </c>
      <c r="AD148">
        <v>2.6</v>
      </c>
      <c r="AE148">
        <v>0.1</v>
      </c>
      <c r="AF148">
        <v>2.5</v>
      </c>
      <c r="AG148">
        <v>2</v>
      </c>
      <c r="AH148">
        <v>1</v>
      </c>
      <c r="AI148">
        <v>1.0900000000000001</v>
      </c>
      <c r="AJ148" s="28" t="s">
        <v>312</v>
      </c>
      <c r="AK148" s="85"/>
      <c r="AL148" s="85" t="s">
        <v>323</v>
      </c>
      <c r="AM148" s="1">
        <f t="shared" si="4"/>
        <v>2.5522041763341066E-2</v>
      </c>
      <c r="AN148" s="284">
        <f t="shared" si="5"/>
        <v>9.1923881554251174</v>
      </c>
    </row>
    <row r="149" spans="1:40" ht="21" customHeight="1" x14ac:dyDescent="0.3">
      <c r="A149">
        <v>2021</v>
      </c>
      <c r="B149">
        <v>2</v>
      </c>
      <c r="C149">
        <v>407</v>
      </c>
      <c r="D149">
        <v>629</v>
      </c>
      <c r="E149" t="s">
        <v>238</v>
      </c>
      <c r="F149" t="s">
        <v>239</v>
      </c>
      <c r="G149">
        <v>221</v>
      </c>
      <c r="H149">
        <v>203.983</v>
      </c>
      <c r="I149">
        <v>238.017</v>
      </c>
      <c r="K149" s="275">
        <v>233.3</v>
      </c>
      <c r="M149">
        <v>18</v>
      </c>
      <c r="N149">
        <v>200</v>
      </c>
      <c r="O149" s="2">
        <v>22</v>
      </c>
      <c r="P149" s="2">
        <v>166</v>
      </c>
      <c r="Q149">
        <v>9</v>
      </c>
      <c r="R149">
        <v>4</v>
      </c>
      <c r="S149">
        <v>5</v>
      </c>
      <c r="Z149">
        <v>1.4999999999999999E-2</v>
      </c>
      <c r="AA149">
        <v>18</v>
      </c>
      <c r="AB149">
        <v>858</v>
      </c>
      <c r="AC149">
        <v>0.1</v>
      </c>
      <c r="AD149">
        <v>3.9</v>
      </c>
      <c r="AE149">
        <v>0.1</v>
      </c>
      <c r="AF149">
        <v>3.7</v>
      </c>
      <c r="AG149">
        <v>2</v>
      </c>
      <c r="AH149">
        <v>0.8</v>
      </c>
      <c r="AI149">
        <v>1.08</v>
      </c>
      <c r="AJ149" s="28" t="s">
        <v>312</v>
      </c>
      <c r="AK149" s="85"/>
      <c r="AL149" s="85" t="s">
        <v>323</v>
      </c>
      <c r="AM149" s="1">
        <f t="shared" si="4"/>
        <v>2.097902097902098E-2</v>
      </c>
      <c r="AN149" s="284">
        <f t="shared" si="5"/>
        <v>8.6974134085945423</v>
      </c>
    </row>
    <row r="150" spans="1:40" ht="21" customHeight="1" x14ac:dyDescent="0.3">
      <c r="A150">
        <v>2021</v>
      </c>
      <c r="B150">
        <v>2</v>
      </c>
      <c r="C150">
        <v>407</v>
      </c>
      <c r="D150">
        <v>630</v>
      </c>
      <c r="E150" t="s">
        <v>241</v>
      </c>
      <c r="F150" t="s">
        <v>242</v>
      </c>
      <c r="G150">
        <v>214</v>
      </c>
      <c r="H150">
        <v>197.84299999999999</v>
      </c>
      <c r="I150">
        <v>230.15700000000001</v>
      </c>
      <c r="K150" s="275">
        <v>224.1</v>
      </c>
      <c r="M150">
        <v>18</v>
      </c>
      <c r="N150">
        <v>200</v>
      </c>
      <c r="O150" s="2">
        <v>22</v>
      </c>
      <c r="P150" s="2">
        <v>166</v>
      </c>
      <c r="Q150">
        <v>27</v>
      </c>
      <c r="R150">
        <v>11</v>
      </c>
      <c r="S150">
        <v>24</v>
      </c>
      <c r="Z150">
        <v>1.4999999999999999E-2</v>
      </c>
      <c r="AA150">
        <v>62</v>
      </c>
      <c r="AB150">
        <v>902</v>
      </c>
      <c r="AC150">
        <v>0.3</v>
      </c>
      <c r="AD150">
        <v>4.2</v>
      </c>
      <c r="AE150">
        <v>0.6</v>
      </c>
      <c r="AF150">
        <v>8</v>
      </c>
      <c r="AG150">
        <v>2</v>
      </c>
      <c r="AH150">
        <v>2.9</v>
      </c>
      <c r="AI150">
        <v>0.56999999999999995</v>
      </c>
      <c r="AJ150" s="28" t="s">
        <v>312</v>
      </c>
      <c r="AK150" s="85"/>
      <c r="AL150" s="85" t="s">
        <v>323</v>
      </c>
      <c r="AM150" s="1">
        <f t="shared" si="4"/>
        <v>6.8736141906873618E-2</v>
      </c>
      <c r="AN150" s="284">
        <f t="shared" si="5"/>
        <v>7.1417784899841257</v>
      </c>
    </row>
    <row r="151" spans="1:40" ht="21" customHeight="1" x14ac:dyDescent="0.3">
      <c r="A151">
        <v>2021</v>
      </c>
      <c r="B151">
        <v>2</v>
      </c>
      <c r="C151">
        <v>415</v>
      </c>
      <c r="D151">
        <v>655</v>
      </c>
      <c r="E151" t="s">
        <v>173</v>
      </c>
      <c r="F151" t="s">
        <v>174</v>
      </c>
      <c r="G151">
        <v>148</v>
      </c>
      <c r="H151">
        <v>137.63999999999999</v>
      </c>
      <c r="I151">
        <v>158.36000000000001</v>
      </c>
      <c r="K151" s="275">
        <v>146.5</v>
      </c>
      <c r="M151">
        <v>60</v>
      </c>
      <c r="N151">
        <v>180</v>
      </c>
      <c r="O151" s="2">
        <v>68</v>
      </c>
      <c r="P151" s="2">
        <v>161</v>
      </c>
      <c r="Q151">
        <v>8</v>
      </c>
      <c r="R151">
        <v>4</v>
      </c>
      <c r="S151">
        <v>6</v>
      </c>
      <c r="T151">
        <v>6</v>
      </c>
      <c r="Z151">
        <v>0.02</v>
      </c>
      <c r="AA151">
        <v>24</v>
      </c>
      <c r="AB151">
        <v>1584</v>
      </c>
      <c r="AC151">
        <v>0.2</v>
      </c>
      <c r="AD151">
        <v>10.7</v>
      </c>
      <c r="AE151">
        <v>0.2</v>
      </c>
      <c r="AF151">
        <v>10.9</v>
      </c>
      <c r="AG151">
        <v>3</v>
      </c>
      <c r="AH151">
        <v>0.4</v>
      </c>
      <c r="AI151">
        <v>0.4</v>
      </c>
      <c r="AJ151" s="28" t="s">
        <v>312</v>
      </c>
      <c r="AK151" s="85" t="s">
        <v>424</v>
      </c>
      <c r="AL151" s="85" t="s">
        <v>329</v>
      </c>
      <c r="AM151" s="1">
        <f t="shared" si="4"/>
        <v>1.5151515151515152E-2</v>
      </c>
      <c r="AN151" s="284">
        <f t="shared" si="5"/>
        <v>1.0606601717798212</v>
      </c>
    </row>
    <row r="152" spans="1:40" ht="21" customHeight="1" x14ac:dyDescent="0.3">
      <c r="A152">
        <v>2021</v>
      </c>
      <c r="B152">
        <v>2</v>
      </c>
      <c r="C152">
        <v>415</v>
      </c>
      <c r="D152">
        <v>656</v>
      </c>
      <c r="E152" t="s">
        <v>176</v>
      </c>
      <c r="F152" t="s">
        <v>177</v>
      </c>
      <c r="G152">
        <v>148</v>
      </c>
      <c r="H152">
        <v>137.63999999999999</v>
      </c>
      <c r="I152">
        <v>158.36000000000001</v>
      </c>
      <c r="K152" s="275">
        <v>146.5</v>
      </c>
      <c r="M152">
        <v>60</v>
      </c>
      <c r="N152">
        <v>180</v>
      </c>
      <c r="O152" s="2">
        <v>68</v>
      </c>
      <c r="P152" s="2">
        <v>161</v>
      </c>
      <c r="Q152">
        <v>8</v>
      </c>
      <c r="R152">
        <v>4</v>
      </c>
      <c r="S152">
        <v>6</v>
      </c>
      <c r="T152">
        <v>6</v>
      </c>
      <c r="Z152">
        <v>0.02</v>
      </c>
      <c r="AA152">
        <v>24</v>
      </c>
      <c r="AB152">
        <v>1584</v>
      </c>
      <c r="AC152">
        <v>0.2</v>
      </c>
      <c r="AD152">
        <v>10.7</v>
      </c>
      <c r="AE152">
        <v>0.2</v>
      </c>
      <c r="AF152">
        <v>10.9</v>
      </c>
      <c r="AG152">
        <v>3</v>
      </c>
      <c r="AH152">
        <v>0.4</v>
      </c>
      <c r="AI152">
        <v>0.4</v>
      </c>
      <c r="AJ152" s="28" t="s">
        <v>312</v>
      </c>
      <c r="AK152" s="85" t="s">
        <v>426</v>
      </c>
      <c r="AL152" s="85" t="s">
        <v>330</v>
      </c>
      <c r="AM152" s="1">
        <f t="shared" si="4"/>
        <v>1.5151515151515152E-2</v>
      </c>
      <c r="AN152" s="284">
        <f t="shared" si="5"/>
        <v>1.0606601717798212</v>
      </c>
    </row>
    <row r="153" spans="1:40" ht="21" customHeight="1" x14ac:dyDescent="0.3">
      <c r="A153">
        <v>2021</v>
      </c>
      <c r="B153">
        <v>2</v>
      </c>
      <c r="C153">
        <v>415</v>
      </c>
      <c r="D153">
        <v>657</v>
      </c>
      <c r="E153" t="s">
        <v>179</v>
      </c>
      <c r="F153" t="s">
        <v>180</v>
      </c>
      <c r="G153">
        <v>90</v>
      </c>
      <c r="H153">
        <v>83.7</v>
      </c>
      <c r="I153">
        <v>96.3</v>
      </c>
      <c r="K153" s="275">
        <v>94.6</v>
      </c>
      <c r="M153">
        <v>60</v>
      </c>
      <c r="N153">
        <v>180</v>
      </c>
      <c r="O153" s="2">
        <v>68</v>
      </c>
      <c r="P153" s="2">
        <v>161</v>
      </c>
      <c r="Q153">
        <v>8</v>
      </c>
      <c r="R153">
        <v>8</v>
      </c>
      <c r="S153">
        <v>6</v>
      </c>
      <c r="T153">
        <v>5</v>
      </c>
      <c r="Z153">
        <v>0.02</v>
      </c>
      <c r="AA153">
        <v>27</v>
      </c>
      <c r="AB153">
        <v>1572</v>
      </c>
      <c r="AC153">
        <v>0.3</v>
      </c>
      <c r="AD153">
        <v>17.5</v>
      </c>
      <c r="AE153">
        <v>0.3</v>
      </c>
      <c r="AF153">
        <v>16.7</v>
      </c>
      <c r="AG153">
        <v>3</v>
      </c>
      <c r="AH153">
        <v>0.4</v>
      </c>
      <c r="AI153">
        <v>0.4</v>
      </c>
      <c r="AJ153" s="28" t="s">
        <v>312</v>
      </c>
      <c r="AK153" s="85" t="s">
        <v>424</v>
      </c>
      <c r="AL153" s="85" t="s">
        <v>331</v>
      </c>
      <c r="AM153" s="1">
        <f t="shared" si="4"/>
        <v>1.717557251908397E-2</v>
      </c>
      <c r="AN153" s="284">
        <f t="shared" si="5"/>
        <v>3.2526911934581144</v>
      </c>
    </row>
    <row r="154" spans="1:40" ht="21" customHeight="1" x14ac:dyDescent="0.3">
      <c r="A154">
        <v>2021</v>
      </c>
      <c r="B154">
        <v>2</v>
      </c>
      <c r="C154">
        <v>415</v>
      </c>
      <c r="D154">
        <v>658</v>
      </c>
      <c r="E154" t="s">
        <v>182</v>
      </c>
      <c r="F154" t="s">
        <v>183</v>
      </c>
      <c r="G154">
        <v>90</v>
      </c>
      <c r="H154">
        <v>83.7</v>
      </c>
      <c r="I154">
        <v>96.3</v>
      </c>
      <c r="K154" s="275">
        <v>94.6</v>
      </c>
      <c r="M154">
        <v>60</v>
      </c>
      <c r="N154">
        <v>180</v>
      </c>
      <c r="O154" s="2">
        <v>68</v>
      </c>
      <c r="P154" s="2">
        <v>161</v>
      </c>
      <c r="Q154">
        <v>8</v>
      </c>
      <c r="R154">
        <v>8</v>
      </c>
      <c r="S154">
        <v>6</v>
      </c>
      <c r="T154">
        <v>5</v>
      </c>
      <c r="Z154">
        <v>0.02</v>
      </c>
      <c r="AA154">
        <v>27</v>
      </c>
      <c r="AB154">
        <v>1572</v>
      </c>
      <c r="AC154">
        <v>0.3</v>
      </c>
      <c r="AD154">
        <v>17.5</v>
      </c>
      <c r="AE154">
        <v>0.3</v>
      </c>
      <c r="AF154">
        <v>16.7</v>
      </c>
      <c r="AG154">
        <v>3</v>
      </c>
      <c r="AH154">
        <v>0.4</v>
      </c>
      <c r="AI154">
        <v>0.4</v>
      </c>
      <c r="AJ154" s="28" t="s">
        <v>312</v>
      </c>
      <c r="AK154" s="85" t="s">
        <v>426</v>
      </c>
      <c r="AL154" s="85" t="s">
        <v>332</v>
      </c>
      <c r="AM154" s="1">
        <f t="shared" si="4"/>
        <v>1.717557251908397E-2</v>
      </c>
      <c r="AN154" s="284">
        <f t="shared" si="5"/>
        <v>3.2526911934581144</v>
      </c>
    </row>
    <row r="155" spans="1:40" ht="21" customHeight="1" x14ac:dyDescent="0.3">
      <c r="A155">
        <v>2021</v>
      </c>
      <c r="B155">
        <v>2</v>
      </c>
      <c r="C155">
        <v>236</v>
      </c>
      <c r="D155">
        <v>160</v>
      </c>
      <c r="E155" t="s">
        <v>703</v>
      </c>
      <c r="F155" t="s">
        <v>752</v>
      </c>
      <c r="G155">
        <v>200</v>
      </c>
      <c r="H155">
        <v>186</v>
      </c>
      <c r="I155">
        <v>214</v>
      </c>
      <c r="K155" s="275">
        <v>198.5</v>
      </c>
      <c r="M155">
        <v>76</v>
      </c>
      <c r="N155">
        <v>95</v>
      </c>
      <c r="O155" s="2">
        <v>81</v>
      </c>
      <c r="P155" s="2">
        <v>90</v>
      </c>
      <c r="Q155">
        <v>60</v>
      </c>
      <c r="R155">
        <v>19</v>
      </c>
      <c r="S155">
        <v>27</v>
      </c>
      <c r="Z155">
        <v>1.4999999999999999E-2</v>
      </c>
      <c r="AA155">
        <v>106</v>
      </c>
      <c r="AB155">
        <v>9220</v>
      </c>
      <c r="AC155">
        <v>0.5</v>
      </c>
      <c r="AD155">
        <v>46.1</v>
      </c>
      <c r="AE155">
        <v>0.5</v>
      </c>
      <c r="AF155">
        <v>46</v>
      </c>
      <c r="AG155">
        <v>6</v>
      </c>
      <c r="AH155">
        <v>1.3</v>
      </c>
      <c r="AI155">
        <v>0.91</v>
      </c>
      <c r="AJ155" s="28" t="s">
        <v>382</v>
      </c>
      <c r="AK155" s="85"/>
      <c r="AL155" s="85"/>
      <c r="AM155" s="1">
        <f t="shared" si="4"/>
        <v>1.1496746203904555E-2</v>
      </c>
      <c r="AN155" s="284">
        <f t="shared" si="5"/>
        <v>1.0606601717798212</v>
      </c>
    </row>
    <row r="156" spans="1:40" ht="21" customHeight="1" x14ac:dyDescent="0.3">
      <c r="A156">
        <v>2021</v>
      </c>
      <c r="B156">
        <v>2</v>
      </c>
      <c r="C156">
        <v>224</v>
      </c>
      <c r="D156">
        <v>152</v>
      </c>
      <c r="E156" t="s">
        <v>594</v>
      </c>
      <c r="F156" t="s">
        <v>736</v>
      </c>
      <c r="G156">
        <v>155</v>
      </c>
      <c r="H156">
        <v>144.15</v>
      </c>
      <c r="I156">
        <v>165.85</v>
      </c>
      <c r="K156" s="275">
        <v>158</v>
      </c>
      <c r="M156">
        <v>142</v>
      </c>
      <c r="N156">
        <v>101</v>
      </c>
      <c r="O156" s="2">
        <v>141</v>
      </c>
      <c r="P156" s="2">
        <v>103</v>
      </c>
      <c r="Q156">
        <v>7</v>
      </c>
      <c r="R156">
        <v>4</v>
      </c>
      <c r="S156">
        <v>5</v>
      </c>
      <c r="Z156">
        <v>1.4999999999999999E-2</v>
      </c>
      <c r="AA156">
        <v>16</v>
      </c>
      <c r="AB156">
        <v>3016</v>
      </c>
      <c r="AC156">
        <v>0.1</v>
      </c>
      <c r="AD156">
        <v>19.5</v>
      </c>
      <c r="AE156">
        <v>0.1</v>
      </c>
      <c r="AF156">
        <v>19.100000000000001</v>
      </c>
      <c r="AG156">
        <v>2</v>
      </c>
      <c r="AH156">
        <v>0.1</v>
      </c>
      <c r="AI156">
        <v>0.48</v>
      </c>
      <c r="AJ156" s="28" t="s">
        <v>358</v>
      </c>
      <c r="AK156" s="85"/>
      <c r="AL156" s="85"/>
      <c r="AM156" s="1">
        <f t="shared" si="4"/>
        <v>5.3050397877984082E-3</v>
      </c>
      <c r="AN156" s="284">
        <f t="shared" si="5"/>
        <v>2.1213203435596424</v>
      </c>
    </row>
    <row r="157" spans="1:40" ht="21" customHeight="1" x14ac:dyDescent="0.3">
      <c r="A157">
        <v>2021</v>
      </c>
      <c r="B157">
        <v>2</v>
      </c>
      <c r="C157">
        <v>157</v>
      </c>
      <c r="D157">
        <v>430</v>
      </c>
      <c r="E157" t="s">
        <v>531</v>
      </c>
      <c r="F157" t="s">
        <v>532</v>
      </c>
      <c r="G157">
        <v>206</v>
      </c>
      <c r="H157">
        <v>191.58</v>
      </c>
      <c r="I157">
        <v>220.42</v>
      </c>
      <c r="K157" s="275">
        <v>223.4</v>
      </c>
      <c r="M157">
        <v>48</v>
      </c>
      <c r="N157">
        <v>150</v>
      </c>
      <c r="O157" s="2">
        <v>52</v>
      </c>
      <c r="P157" s="2">
        <v>139</v>
      </c>
      <c r="Q157">
        <v>12</v>
      </c>
      <c r="R157">
        <v>3</v>
      </c>
      <c r="S157">
        <v>3</v>
      </c>
      <c r="Z157">
        <v>1.4999999999999999E-2</v>
      </c>
      <c r="AA157">
        <v>18</v>
      </c>
      <c r="AB157">
        <v>378</v>
      </c>
      <c r="AC157">
        <v>0.1</v>
      </c>
      <c r="AD157">
        <v>1.8</v>
      </c>
      <c r="AE157">
        <v>0.1</v>
      </c>
      <c r="AF157">
        <v>1.7</v>
      </c>
      <c r="AG157">
        <v>1</v>
      </c>
      <c r="AH157">
        <v>0.3</v>
      </c>
      <c r="AI157">
        <v>0.36</v>
      </c>
      <c r="AJ157" s="28" t="s">
        <v>372</v>
      </c>
      <c r="AK157" s="85"/>
      <c r="AL157" s="85"/>
      <c r="AM157" s="1">
        <f t="shared" si="4"/>
        <v>4.7619047619047616E-2</v>
      </c>
      <c r="AN157" s="284">
        <f t="shared" si="5"/>
        <v>12.303657992645931</v>
      </c>
    </row>
    <row r="158" spans="1:40" ht="21" customHeight="1" x14ac:dyDescent="0.3">
      <c r="A158">
        <v>2021</v>
      </c>
      <c r="B158">
        <v>2</v>
      </c>
      <c r="C158">
        <v>157</v>
      </c>
      <c r="D158">
        <v>431</v>
      </c>
      <c r="E158" t="s">
        <v>533</v>
      </c>
      <c r="F158" t="s">
        <v>534</v>
      </c>
      <c r="G158">
        <v>176</v>
      </c>
      <c r="H158">
        <v>163.68</v>
      </c>
      <c r="I158">
        <v>188.32</v>
      </c>
      <c r="K158" s="275">
        <v>189.9</v>
      </c>
      <c r="M158">
        <v>48</v>
      </c>
      <c r="N158">
        <v>150</v>
      </c>
      <c r="O158" s="2">
        <v>52</v>
      </c>
      <c r="P158" s="2">
        <v>139</v>
      </c>
      <c r="Q158">
        <v>5</v>
      </c>
      <c r="R158">
        <v>2</v>
      </c>
      <c r="S158">
        <v>6</v>
      </c>
      <c r="Z158">
        <v>1.4999999999999999E-2</v>
      </c>
      <c r="AA158">
        <v>13</v>
      </c>
      <c r="AB158">
        <v>373</v>
      </c>
      <c r="AC158">
        <v>0.1</v>
      </c>
      <c r="AD158">
        <v>2.1</v>
      </c>
      <c r="AE158">
        <v>0.1</v>
      </c>
      <c r="AF158">
        <v>2</v>
      </c>
      <c r="AG158">
        <v>1</v>
      </c>
      <c r="AH158">
        <v>0.3</v>
      </c>
      <c r="AI158">
        <v>0.35</v>
      </c>
      <c r="AJ158" s="28" t="s">
        <v>372</v>
      </c>
      <c r="AK158" s="85"/>
      <c r="AL158" s="85"/>
      <c r="AM158" s="1">
        <f t="shared" si="4"/>
        <v>3.4852546916890083E-2</v>
      </c>
      <c r="AN158" s="284">
        <f t="shared" si="5"/>
        <v>9.8287842584930143</v>
      </c>
    </row>
    <row r="159" spans="1:40" ht="21" customHeight="1" x14ac:dyDescent="0.3">
      <c r="A159">
        <v>2021</v>
      </c>
      <c r="B159">
        <v>2</v>
      </c>
      <c r="C159">
        <v>157</v>
      </c>
      <c r="D159">
        <v>432</v>
      </c>
      <c r="E159" t="s">
        <v>614</v>
      </c>
      <c r="F159" t="s">
        <v>615</v>
      </c>
      <c r="G159">
        <v>34.5</v>
      </c>
      <c r="H159">
        <v>32.085000000000001</v>
      </c>
      <c r="I159">
        <v>36.914999999999999</v>
      </c>
      <c r="K159" s="275">
        <v>36.4</v>
      </c>
      <c r="M159">
        <v>96</v>
      </c>
      <c r="N159">
        <v>150</v>
      </c>
      <c r="O159" s="2">
        <v>103</v>
      </c>
      <c r="P159" s="2">
        <v>139</v>
      </c>
      <c r="Q159">
        <v>6</v>
      </c>
      <c r="R159">
        <v>3</v>
      </c>
      <c r="S159">
        <v>7</v>
      </c>
      <c r="Z159">
        <v>1.4999999999999999E-2</v>
      </c>
      <c r="AA159">
        <v>16</v>
      </c>
      <c r="AB159">
        <v>376</v>
      </c>
      <c r="AC159">
        <v>0.5</v>
      </c>
      <c r="AD159">
        <v>10.9</v>
      </c>
      <c r="AE159">
        <v>0.4</v>
      </c>
      <c r="AF159">
        <v>10.3</v>
      </c>
      <c r="AG159">
        <v>1</v>
      </c>
      <c r="AH159">
        <v>0.2</v>
      </c>
      <c r="AI159">
        <v>0.18</v>
      </c>
      <c r="AJ159" s="28" t="s">
        <v>372</v>
      </c>
      <c r="AK159" s="85"/>
      <c r="AL159" s="85"/>
      <c r="AM159" s="1">
        <f t="shared" si="4"/>
        <v>4.2553191489361701E-2</v>
      </c>
      <c r="AN159" s="284">
        <f t="shared" si="5"/>
        <v>1.3435028842544392</v>
      </c>
    </row>
    <row r="160" spans="1:40" ht="21" customHeight="1" x14ac:dyDescent="0.3">
      <c r="A160">
        <v>2021</v>
      </c>
      <c r="B160">
        <v>2</v>
      </c>
      <c r="C160">
        <v>387</v>
      </c>
      <c r="D160">
        <v>560</v>
      </c>
      <c r="E160" t="s">
        <v>620</v>
      </c>
      <c r="F160" t="s">
        <v>621</v>
      </c>
      <c r="G160">
        <v>459</v>
      </c>
      <c r="H160">
        <v>426.87</v>
      </c>
      <c r="I160">
        <v>491.13</v>
      </c>
      <c r="K160" s="275">
        <v>462.6</v>
      </c>
      <c r="M160">
        <v>30</v>
      </c>
      <c r="N160">
        <v>240</v>
      </c>
      <c r="O160" s="2">
        <v>33</v>
      </c>
      <c r="P160" s="2">
        <v>220</v>
      </c>
      <c r="Q160">
        <v>8</v>
      </c>
      <c r="R160">
        <v>12</v>
      </c>
      <c r="S160">
        <v>7</v>
      </c>
      <c r="U160">
        <v>4</v>
      </c>
      <c r="Z160">
        <v>1.4999999999999999E-2</v>
      </c>
      <c r="AA160">
        <v>31</v>
      </c>
      <c r="AB160">
        <v>661</v>
      </c>
      <c r="AC160">
        <v>0.1</v>
      </c>
      <c r="AD160">
        <v>1.4</v>
      </c>
      <c r="AE160">
        <v>0.1</v>
      </c>
      <c r="AF160">
        <v>1.5</v>
      </c>
      <c r="AG160">
        <v>2</v>
      </c>
      <c r="AH160">
        <v>0.9</v>
      </c>
      <c r="AI160">
        <v>0.5</v>
      </c>
      <c r="AJ160" s="28" t="s">
        <v>372</v>
      </c>
      <c r="AK160" s="85"/>
      <c r="AL160" s="85"/>
      <c r="AM160" s="1">
        <f t="shared" si="4"/>
        <v>4.6898638426626324E-2</v>
      </c>
      <c r="AN160" s="284">
        <f t="shared" si="5"/>
        <v>2.5455844122715874</v>
      </c>
    </row>
    <row r="161" spans="1:40" ht="21" customHeight="1" x14ac:dyDescent="0.3">
      <c r="A161">
        <v>2021</v>
      </c>
      <c r="B161">
        <v>2</v>
      </c>
      <c r="C161">
        <v>387</v>
      </c>
      <c r="D161">
        <v>561</v>
      </c>
      <c r="E161" t="s">
        <v>622</v>
      </c>
      <c r="F161" t="s">
        <v>623</v>
      </c>
      <c r="G161">
        <v>88</v>
      </c>
      <c r="H161">
        <v>81.84</v>
      </c>
      <c r="I161">
        <v>94.16</v>
      </c>
      <c r="K161" s="275">
        <v>88.9</v>
      </c>
      <c r="M161">
        <v>30</v>
      </c>
      <c r="N161">
        <v>240</v>
      </c>
      <c r="O161" s="2">
        <v>33</v>
      </c>
      <c r="P161" s="2">
        <v>220</v>
      </c>
      <c r="Q161">
        <v>8</v>
      </c>
      <c r="R161">
        <v>8</v>
      </c>
      <c r="S161">
        <v>5</v>
      </c>
      <c r="U161">
        <v>8</v>
      </c>
      <c r="Z161">
        <v>1.4999999999999999E-2</v>
      </c>
      <c r="AA161">
        <v>29</v>
      </c>
      <c r="AB161">
        <v>659</v>
      </c>
      <c r="AC161">
        <v>0.3</v>
      </c>
      <c r="AD161">
        <v>7.5</v>
      </c>
      <c r="AE161">
        <v>0.3</v>
      </c>
      <c r="AF161">
        <v>7.6</v>
      </c>
      <c r="AG161">
        <v>2</v>
      </c>
      <c r="AH161">
        <v>0.9</v>
      </c>
      <c r="AI161">
        <v>0.5</v>
      </c>
      <c r="AJ161" s="28" t="s">
        <v>372</v>
      </c>
      <c r="AK161" s="85"/>
      <c r="AL161" s="85"/>
      <c r="AM161" s="1">
        <f t="shared" si="4"/>
        <v>4.4006069802731411E-2</v>
      </c>
      <c r="AN161" s="284">
        <f t="shared" si="5"/>
        <v>0.63639610306789685</v>
      </c>
    </row>
    <row r="162" spans="1:40" ht="21" customHeight="1" x14ac:dyDescent="0.3">
      <c r="A162">
        <v>2021</v>
      </c>
      <c r="B162">
        <v>2</v>
      </c>
      <c r="C162">
        <v>387</v>
      </c>
      <c r="D162">
        <v>562</v>
      </c>
      <c r="E162" t="s">
        <v>624</v>
      </c>
      <c r="F162" t="s">
        <v>625</v>
      </c>
      <c r="G162">
        <v>248</v>
      </c>
      <c r="H162">
        <v>230.64</v>
      </c>
      <c r="I162">
        <v>265.36</v>
      </c>
      <c r="K162" s="275">
        <v>245.8</v>
      </c>
      <c r="M162">
        <v>30</v>
      </c>
      <c r="N162">
        <v>240</v>
      </c>
      <c r="O162" s="2">
        <v>33</v>
      </c>
      <c r="P162" s="2">
        <v>220</v>
      </c>
      <c r="Q162">
        <v>6</v>
      </c>
      <c r="R162">
        <v>12</v>
      </c>
      <c r="S162">
        <v>9</v>
      </c>
      <c r="U162">
        <v>4</v>
      </c>
      <c r="Z162">
        <v>1.4999999999999999E-2</v>
      </c>
      <c r="AA162">
        <v>31</v>
      </c>
      <c r="AB162">
        <v>661</v>
      </c>
      <c r="AC162">
        <v>0.1</v>
      </c>
      <c r="AD162">
        <v>2.7</v>
      </c>
      <c r="AE162">
        <v>0.1</v>
      </c>
      <c r="AF162">
        <v>2.8</v>
      </c>
      <c r="AG162">
        <v>2</v>
      </c>
      <c r="AH162">
        <v>0.9</v>
      </c>
      <c r="AI162">
        <v>0.5</v>
      </c>
      <c r="AJ162" s="28" t="s">
        <v>372</v>
      </c>
      <c r="AK162" s="85"/>
      <c r="AL162" s="85"/>
      <c r="AM162" s="1">
        <f t="shared" si="4"/>
        <v>4.6898638426626324E-2</v>
      </c>
      <c r="AN162" s="284">
        <f t="shared" si="5"/>
        <v>1.5556349186103966</v>
      </c>
    </row>
    <row r="163" spans="1:40" ht="21" customHeight="1" x14ac:dyDescent="0.3">
      <c r="A163">
        <v>2021</v>
      </c>
      <c r="B163">
        <v>2</v>
      </c>
      <c r="C163">
        <v>387</v>
      </c>
      <c r="D163">
        <v>563</v>
      </c>
      <c r="E163" t="s">
        <v>626</v>
      </c>
      <c r="F163" t="s">
        <v>627</v>
      </c>
      <c r="G163">
        <v>106</v>
      </c>
      <c r="H163">
        <v>98.58</v>
      </c>
      <c r="I163">
        <v>113.42</v>
      </c>
      <c r="K163" s="275">
        <v>106</v>
      </c>
      <c r="M163">
        <v>60</v>
      </c>
      <c r="N163">
        <v>240</v>
      </c>
      <c r="O163" s="2">
        <v>66</v>
      </c>
      <c r="P163" s="2">
        <v>220</v>
      </c>
      <c r="Q163">
        <v>4</v>
      </c>
      <c r="R163">
        <v>3</v>
      </c>
      <c r="S163">
        <v>3</v>
      </c>
      <c r="U163">
        <v>2</v>
      </c>
      <c r="Z163">
        <v>1.4999999999999999E-2</v>
      </c>
      <c r="AA163">
        <v>12</v>
      </c>
      <c r="AB163">
        <v>642</v>
      </c>
      <c r="AC163">
        <v>0.1</v>
      </c>
      <c r="AD163">
        <v>6.1</v>
      </c>
      <c r="AE163">
        <v>0.1</v>
      </c>
      <c r="AF163">
        <v>6.2</v>
      </c>
      <c r="AG163">
        <v>2</v>
      </c>
      <c r="AH163">
        <v>0.2</v>
      </c>
      <c r="AI163">
        <v>0.24</v>
      </c>
      <c r="AJ163" s="28" t="s">
        <v>372</v>
      </c>
      <c r="AK163" s="85"/>
      <c r="AL163" s="85"/>
      <c r="AM163" s="1">
        <f t="shared" si="4"/>
        <v>1.8691588785046728E-2</v>
      </c>
      <c r="AN163" s="284">
        <f t="shared" si="5"/>
        <v>0</v>
      </c>
    </row>
    <row r="164" spans="1:40" ht="21" customHeight="1" x14ac:dyDescent="0.3">
      <c r="A164">
        <v>2021</v>
      </c>
      <c r="B164">
        <v>2</v>
      </c>
      <c r="C164">
        <v>418</v>
      </c>
      <c r="D164">
        <v>662</v>
      </c>
      <c r="E164" t="s">
        <v>539</v>
      </c>
      <c r="F164" t="s">
        <v>540</v>
      </c>
      <c r="G164">
        <v>386</v>
      </c>
      <c r="H164">
        <v>355.12</v>
      </c>
      <c r="I164">
        <v>416.88</v>
      </c>
      <c r="K164" s="275">
        <v>422.7</v>
      </c>
      <c r="M164">
        <v>20</v>
      </c>
      <c r="N164">
        <v>180</v>
      </c>
      <c r="O164" s="2">
        <v>22</v>
      </c>
      <c r="P164" s="2">
        <v>162</v>
      </c>
      <c r="Q164">
        <v>12</v>
      </c>
      <c r="R164">
        <v>4</v>
      </c>
      <c r="S164">
        <v>8</v>
      </c>
      <c r="Z164">
        <v>1.4999999999999999E-2</v>
      </c>
      <c r="AA164">
        <v>24</v>
      </c>
      <c r="AB164">
        <v>696</v>
      </c>
      <c r="AC164">
        <v>0.1</v>
      </c>
      <c r="AD164">
        <v>1.8</v>
      </c>
      <c r="AE164">
        <v>0</v>
      </c>
      <c r="AF164">
        <v>0.7</v>
      </c>
      <c r="AG164">
        <v>2</v>
      </c>
      <c r="AH164">
        <v>1.1000000000000001</v>
      </c>
      <c r="AI164">
        <v>0.64</v>
      </c>
      <c r="AJ164" s="28" t="s">
        <v>372</v>
      </c>
      <c r="AK164" s="85"/>
      <c r="AL164" s="85"/>
      <c r="AM164" s="1">
        <f t="shared" si="4"/>
        <v>3.4482758620689655E-2</v>
      </c>
      <c r="AN164" s="284">
        <f t="shared" si="5"/>
        <v>25.950818869546286</v>
      </c>
    </row>
    <row r="165" spans="1:40" ht="21" customHeight="1" x14ac:dyDescent="0.3">
      <c r="A165">
        <v>2021</v>
      </c>
      <c r="B165">
        <v>2</v>
      </c>
      <c r="C165">
        <v>418</v>
      </c>
      <c r="D165">
        <v>663</v>
      </c>
      <c r="E165" t="s">
        <v>541</v>
      </c>
      <c r="F165" t="s">
        <v>542</v>
      </c>
      <c r="G165">
        <v>341</v>
      </c>
      <c r="H165">
        <v>313.72000000000003</v>
      </c>
      <c r="I165">
        <v>368.28</v>
      </c>
      <c r="K165" s="275">
        <v>370.4</v>
      </c>
      <c r="M165">
        <v>20</v>
      </c>
      <c r="N165">
        <v>180</v>
      </c>
      <c r="O165" s="2">
        <v>22</v>
      </c>
      <c r="P165" s="2">
        <v>162</v>
      </c>
      <c r="Q165">
        <v>10</v>
      </c>
      <c r="R165">
        <v>4</v>
      </c>
      <c r="S165">
        <v>12</v>
      </c>
      <c r="Z165">
        <v>1.4999999999999999E-2</v>
      </c>
      <c r="AA165">
        <v>26</v>
      </c>
      <c r="AB165">
        <v>698</v>
      </c>
      <c r="AC165">
        <v>0.1</v>
      </c>
      <c r="AD165">
        <v>2</v>
      </c>
      <c r="AE165">
        <v>0.1</v>
      </c>
      <c r="AF165">
        <v>0.8</v>
      </c>
      <c r="AG165">
        <v>2</v>
      </c>
      <c r="AH165">
        <v>1.2</v>
      </c>
      <c r="AI165">
        <v>0.65</v>
      </c>
      <c r="AJ165" s="28" t="s">
        <v>372</v>
      </c>
      <c r="AK165" s="85"/>
      <c r="AL165" s="85"/>
      <c r="AM165" s="1">
        <f t="shared" si="4"/>
        <v>3.7249283667621778E-2</v>
      </c>
      <c r="AN165" s="284">
        <f t="shared" si="5"/>
        <v>20.788939366884481</v>
      </c>
    </row>
    <row r="166" spans="1:40" ht="21" customHeight="1" x14ac:dyDescent="0.3">
      <c r="A166">
        <v>2021</v>
      </c>
      <c r="B166">
        <v>2</v>
      </c>
      <c r="C166">
        <v>418</v>
      </c>
      <c r="D166">
        <v>664</v>
      </c>
      <c r="E166" t="s">
        <v>543</v>
      </c>
      <c r="F166" t="s">
        <v>544</v>
      </c>
      <c r="G166">
        <v>110</v>
      </c>
      <c r="H166">
        <v>101.2</v>
      </c>
      <c r="I166">
        <v>118.8</v>
      </c>
      <c r="K166" s="275">
        <v>119.5</v>
      </c>
      <c r="M166">
        <v>20</v>
      </c>
      <c r="N166">
        <v>180</v>
      </c>
      <c r="O166" s="2">
        <v>22</v>
      </c>
      <c r="P166" s="2">
        <v>162</v>
      </c>
      <c r="Q166">
        <v>12</v>
      </c>
      <c r="R166">
        <v>11</v>
      </c>
      <c r="S166">
        <v>6</v>
      </c>
      <c r="U166">
        <v>6</v>
      </c>
      <c r="Z166">
        <v>1.4999999999999999E-2</v>
      </c>
      <c r="AA166">
        <v>35</v>
      </c>
      <c r="AB166">
        <v>707</v>
      </c>
      <c r="AC166">
        <v>0.3</v>
      </c>
      <c r="AD166">
        <v>6.4</v>
      </c>
      <c r="AE166">
        <v>0.3</v>
      </c>
      <c r="AF166">
        <v>2.5</v>
      </c>
      <c r="AG166">
        <v>2</v>
      </c>
      <c r="AH166">
        <v>1.6</v>
      </c>
      <c r="AI166">
        <v>0.67</v>
      </c>
      <c r="AJ166" s="28" t="s">
        <v>372</v>
      </c>
      <c r="AK166" s="85"/>
      <c r="AL166" s="85"/>
      <c r="AM166" s="1">
        <f t="shared" si="4"/>
        <v>4.9504950495049507E-2</v>
      </c>
      <c r="AN166" s="284">
        <f t="shared" si="5"/>
        <v>6.7175144212722016</v>
      </c>
    </row>
    <row r="167" spans="1:40" ht="21" customHeight="1" x14ac:dyDescent="0.3">
      <c r="A167">
        <v>2021</v>
      </c>
      <c r="B167">
        <v>2</v>
      </c>
      <c r="C167">
        <v>418</v>
      </c>
      <c r="D167">
        <v>665</v>
      </c>
      <c r="E167" t="s">
        <v>545</v>
      </c>
      <c r="F167" t="s">
        <v>546</v>
      </c>
      <c r="G167">
        <v>110</v>
      </c>
      <c r="H167">
        <v>101.2</v>
      </c>
      <c r="I167">
        <v>118.8</v>
      </c>
      <c r="K167" s="275">
        <v>156.1</v>
      </c>
      <c r="M167">
        <v>20</v>
      </c>
      <c r="N167">
        <v>180</v>
      </c>
      <c r="O167" s="2">
        <v>22</v>
      </c>
      <c r="P167" s="2">
        <v>166</v>
      </c>
      <c r="Q167">
        <v>91</v>
      </c>
      <c r="R167">
        <v>31</v>
      </c>
      <c r="S167">
        <v>312</v>
      </c>
      <c r="Z167">
        <v>1.4999999999999999E-2</v>
      </c>
      <c r="AA167">
        <v>434</v>
      </c>
      <c r="AB167">
        <v>2414</v>
      </c>
      <c r="AC167">
        <v>3.9</v>
      </c>
      <c r="AD167">
        <v>21.9</v>
      </c>
      <c r="AE167">
        <v>2.5</v>
      </c>
      <c r="AF167">
        <v>13.4</v>
      </c>
      <c r="AG167">
        <v>3</v>
      </c>
      <c r="AH167">
        <v>20</v>
      </c>
      <c r="AI167">
        <v>2.68</v>
      </c>
      <c r="AJ167" s="28" t="s">
        <v>372</v>
      </c>
      <c r="AK167" s="85"/>
      <c r="AL167" s="85"/>
      <c r="AM167" s="1">
        <f t="shared" si="4"/>
        <v>0.17978458989229495</v>
      </c>
      <c r="AN167" s="284">
        <f t="shared" si="5"/>
        <v>32.59762261269978</v>
      </c>
    </row>
    <row r="168" spans="1:40" ht="21" customHeight="1" x14ac:dyDescent="0.3">
      <c r="A168">
        <v>2021</v>
      </c>
      <c r="B168">
        <v>2</v>
      </c>
      <c r="C168">
        <v>135</v>
      </c>
      <c r="D168">
        <v>271</v>
      </c>
      <c r="E168" t="s">
        <v>149</v>
      </c>
      <c r="F168" t="s">
        <v>150</v>
      </c>
      <c r="G168">
        <v>161</v>
      </c>
      <c r="H168">
        <v>149.72999999999999</v>
      </c>
      <c r="I168">
        <v>172.27</v>
      </c>
      <c r="K168" s="275">
        <v>162.30000000000001</v>
      </c>
      <c r="M168">
        <v>151</v>
      </c>
      <c r="N168">
        <v>95</v>
      </c>
      <c r="O168" s="2">
        <v>147</v>
      </c>
      <c r="P168" s="2">
        <v>98</v>
      </c>
      <c r="Q168">
        <v>19</v>
      </c>
      <c r="R168">
        <v>7</v>
      </c>
      <c r="S168">
        <v>11</v>
      </c>
      <c r="Z168">
        <v>1.4999999999999999E-2</v>
      </c>
      <c r="AA168">
        <v>37</v>
      </c>
      <c r="AB168">
        <v>10617</v>
      </c>
      <c r="AC168">
        <v>0.2</v>
      </c>
      <c r="AD168">
        <v>65.900000000000006</v>
      </c>
      <c r="AE168">
        <v>0.2</v>
      </c>
      <c r="AF168">
        <v>65.099999999999994</v>
      </c>
      <c r="AG168">
        <v>5</v>
      </c>
      <c r="AH168">
        <v>0.3</v>
      </c>
      <c r="AI168">
        <v>0.64</v>
      </c>
      <c r="AJ168" s="28" t="s">
        <v>318</v>
      </c>
      <c r="AK168" s="85"/>
      <c r="AL168" s="85"/>
      <c r="AM168" s="1">
        <f t="shared" si="4"/>
        <v>3.4849769238014506E-3</v>
      </c>
      <c r="AN168" s="284">
        <f t="shared" si="5"/>
        <v>0.91923881554251985</v>
      </c>
    </row>
    <row r="169" spans="1:40" ht="21" customHeight="1" x14ac:dyDescent="0.3">
      <c r="A169">
        <v>2021</v>
      </c>
      <c r="B169">
        <v>2</v>
      </c>
      <c r="C169">
        <v>137</v>
      </c>
      <c r="D169">
        <v>168</v>
      </c>
      <c r="E169" t="s">
        <v>210</v>
      </c>
      <c r="F169" t="s">
        <v>211</v>
      </c>
      <c r="G169">
        <v>619</v>
      </c>
      <c r="H169">
        <v>575.66999999999996</v>
      </c>
      <c r="I169">
        <v>662.33</v>
      </c>
      <c r="K169" s="275">
        <v>648.5</v>
      </c>
      <c r="M169">
        <v>90</v>
      </c>
      <c r="N169">
        <v>116</v>
      </c>
      <c r="O169" s="2">
        <v>82</v>
      </c>
      <c r="P169" s="2">
        <v>134</v>
      </c>
      <c r="Q169">
        <v>12</v>
      </c>
      <c r="R169">
        <v>1</v>
      </c>
      <c r="S169">
        <v>4</v>
      </c>
      <c r="Z169">
        <v>1.4999999999999999E-2</v>
      </c>
      <c r="AA169">
        <v>17</v>
      </c>
      <c r="AB169">
        <v>1547</v>
      </c>
      <c r="AC169">
        <v>0</v>
      </c>
      <c r="AD169">
        <v>2.5</v>
      </c>
      <c r="AE169">
        <v>0</v>
      </c>
      <c r="AF169">
        <v>2.4</v>
      </c>
      <c r="AG169">
        <v>3</v>
      </c>
      <c r="AH169">
        <v>0.2</v>
      </c>
      <c r="AI169">
        <v>0.26</v>
      </c>
      <c r="AJ169" s="28" t="s">
        <v>318</v>
      </c>
      <c r="AK169" s="85"/>
      <c r="AL169" s="85"/>
      <c r="AM169" s="1">
        <f t="shared" si="4"/>
        <v>1.098901098901099E-2</v>
      </c>
      <c r="AN169" s="284">
        <f t="shared" si="5"/>
        <v>20.859650045003153</v>
      </c>
    </row>
    <row r="170" spans="1:40" ht="21" customHeight="1" x14ac:dyDescent="0.3">
      <c r="A170">
        <v>2021</v>
      </c>
      <c r="B170">
        <v>2</v>
      </c>
      <c r="C170">
        <v>137</v>
      </c>
      <c r="D170">
        <v>273</v>
      </c>
      <c r="E170" t="s">
        <v>257</v>
      </c>
      <c r="F170" t="s">
        <v>258</v>
      </c>
      <c r="G170">
        <v>564</v>
      </c>
      <c r="H170">
        <v>524.52</v>
      </c>
      <c r="I170">
        <v>603.48</v>
      </c>
      <c r="K170" s="275">
        <v>592</v>
      </c>
      <c r="M170">
        <v>93</v>
      </c>
      <c r="N170">
        <v>116</v>
      </c>
      <c r="O170" s="2">
        <v>78</v>
      </c>
      <c r="P170" s="2">
        <v>141</v>
      </c>
      <c r="Q170">
        <v>25</v>
      </c>
      <c r="R170">
        <v>10</v>
      </c>
      <c r="S170">
        <v>18</v>
      </c>
      <c r="Z170">
        <v>1.4999999999999999E-2</v>
      </c>
      <c r="AA170">
        <v>52</v>
      </c>
      <c r="AB170">
        <v>5698</v>
      </c>
      <c r="AC170">
        <v>0.1</v>
      </c>
      <c r="AD170">
        <v>10.1</v>
      </c>
      <c r="AE170">
        <v>0.1</v>
      </c>
      <c r="AF170">
        <v>9.6999999999999993</v>
      </c>
      <c r="AG170">
        <v>6</v>
      </c>
      <c r="AH170">
        <v>0.7</v>
      </c>
      <c r="AI170">
        <v>0.46</v>
      </c>
      <c r="AJ170" s="28" t="s">
        <v>318</v>
      </c>
      <c r="AK170" s="85"/>
      <c r="AL170" s="85"/>
      <c r="AM170" s="1">
        <f t="shared" si="4"/>
        <v>9.1260091260091259E-3</v>
      </c>
      <c r="AN170" s="284">
        <f t="shared" si="5"/>
        <v>19.798989873223331</v>
      </c>
    </row>
    <row r="171" spans="1:40" ht="21" customHeight="1" x14ac:dyDescent="0.3">
      <c r="A171">
        <v>2021</v>
      </c>
      <c r="B171">
        <v>2</v>
      </c>
      <c r="C171">
        <v>142</v>
      </c>
      <c r="D171">
        <v>280</v>
      </c>
      <c r="E171" t="s">
        <v>219</v>
      </c>
      <c r="F171" t="s">
        <v>220</v>
      </c>
      <c r="G171">
        <v>323</v>
      </c>
      <c r="H171">
        <v>300.39</v>
      </c>
      <c r="I171">
        <v>345.61</v>
      </c>
      <c r="K171" s="275">
        <v>333.7</v>
      </c>
      <c r="M171">
        <v>105</v>
      </c>
      <c r="N171">
        <v>103</v>
      </c>
      <c r="O171" s="2">
        <v>87</v>
      </c>
      <c r="P171" s="2">
        <v>126</v>
      </c>
      <c r="Q171">
        <v>32</v>
      </c>
      <c r="R171">
        <v>15</v>
      </c>
      <c r="S171">
        <v>22</v>
      </c>
      <c r="Z171">
        <v>1.4999999999999999E-2</v>
      </c>
      <c r="AA171">
        <v>67</v>
      </c>
      <c r="AB171">
        <v>7122</v>
      </c>
      <c r="AC171">
        <v>0.2</v>
      </c>
      <c r="AD171">
        <v>22</v>
      </c>
      <c r="AE171">
        <v>0.2</v>
      </c>
      <c r="AF171">
        <v>21.6</v>
      </c>
      <c r="AG171">
        <v>7</v>
      </c>
      <c r="AH171">
        <v>0.8</v>
      </c>
      <c r="AI171">
        <v>0.44</v>
      </c>
      <c r="AJ171" s="28" t="s">
        <v>318</v>
      </c>
      <c r="AK171" s="85"/>
      <c r="AL171" s="85"/>
      <c r="AM171" s="1">
        <f t="shared" si="4"/>
        <v>9.407469811850604E-3</v>
      </c>
      <c r="AN171" s="284">
        <f t="shared" si="5"/>
        <v>7.5660425586960507</v>
      </c>
    </row>
    <row r="172" spans="1:40" ht="21" customHeight="1" x14ac:dyDescent="0.3">
      <c r="A172">
        <v>2021</v>
      </c>
      <c r="B172">
        <v>2</v>
      </c>
      <c r="C172">
        <v>143</v>
      </c>
      <c r="D172">
        <v>281</v>
      </c>
      <c r="E172" t="s">
        <v>142</v>
      </c>
      <c r="F172" t="s">
        <v>143</v>
      </c>
      <c r="G172">
        <v>285</v>
      </c>
      <c r="H172">
        <v>265.05</v>
      </c>
      <c r="I172">
        <v>304.95</v>
      </c>
      <c r="K172" s="275">
        <v>306.8</v>
      </c>
      <c r="M172">
        <v>120</v>
      </c>
      <c r="N172">
        <v>120</v>
      </c>
      <c r="O172" s="2">
        <v>115</v>
      </c>
      <c r="P172" s="2">
        <v>126</v>
      </c>
      <c r="Q172">
        <v>36</v>
      </c>
      <c r="R172">
        <v>24</v>
      </c>
      <c r="S172">
        <v>54</v>
      </c>
      <c r="U172">
        <v>3</v>
      </c>
      <c r="Z172">
        <v>1.4999999999999999E-2</v>
      </c>
      <c r="AA172">
        <v>114</v>
      </c>
      <c r="AB172">
        <v>17040</v>
      </c>
      <c r="AC172">
        <v>0.4</v>
      </c>
      <c r="AD172">
        <v>54.4</v>
      </c>
      <c r="AE172">
        <v>0.4</v>
      </c>
      <c r="AF172">
        <v>56</v>
      </c>
      <c r="AG172">
        <v>12</v>
      </c>
      <c r="AH172">
        <v>1</v>
      </c>
      <c r="AI172">
        <v>0.54</v>
      </c>
      <c r="AJ172" s="28" t="s">
        <v>318</v>
      </c>
      <c r="AK172" s="85"/>
      <c r="AL172" s="85"/>
      <c r="AM172" s="1">
        <f t="shared" si="4"/>
        <v>6.6901408450704223E-3</v>
      </c>
      <c r="AN172" s="284">
        <f t="shared" si="5"/>
        <v>15.414927829866743</v>
      </c>
    </row>
    <row r="173" spans="1:40" ht="21" customHeight="1" x14ac:dyDescent="0.3">
      <c r="A173">
        <v>2021</v>
      </c>
      <c r="B173">
        <v>2</v>
      </c>
      <c r="C173">
        <v>241</v>
      </c>
      <c r="D173">
        <v>165</v>
      </c>
      <c r="E173" t="s">
        <v>265</v>
      </c>
      <c r="F173" t="s">
        <v>266</v>
      </c>
      <c r="G173">
        <v>706</v>
      </c>
      <c r="H173">
        <v>656.58</v>
      </c>
      <c r="I173">
        <v>755.42</v>
      </c>
      <c r="K173" s="275">
        <v>711.4</v>
      </c>
      <c r="M173">
        <v>60</v>
      </c>
      <c r="N173">
        <v>120</v>
      </c>
      <c r="O173" s="2">
        <v>54</v>
      </c>
      <c r="P173" s="2">
        <v>134</v>
      </c>
      <c r="Q173">
        <v>23</v>
      </c>
      <c r="R173">
        <v>7</v>
      </c>
      <c r="S173">
        <v>28</v>
      </c>
      <c r="U173">
        <v>1</v>
      </c>
      <c r="Z173">
        <v>1.4999999999999999E-2</v>
      </c>
      <c r="AA173">
        <v>58</v>
      </c>
      <c r="AB173">
        <v>2523</v>
      </c>
      <c r="AC173">
        <v>0.1</v>
      </c>
      <c r="AD173">
        <v>3.6</v>
      </c>
      <c r="AE173">
        <v>0.1</v>
      </c>
      <c r="AF173">
        <v>3.1</v>
      </c>
      <c r="AG173">
        <v>4</v>
      </c>
      <c r="AH173">
        <v>1.1000000000000001</v>
      </c>
      <c r="AI173">
        <v>0.42</v>
      </c>
      <c r="AJ173" s="28" t="s">
        <v>318</v>
      </c>
      <c r="AK173" s="85"/>
      <c r="AL173" s="85"/>
      <c r="AM173" s="1">
        <f t="shared" si="4"/>
        <v>2.2988505747126436E-2</v>
      </c>
      <c r="AN173" s="284">
        <f t="shared" si="5"/>
        <v>3.8183766184073407</v>
      </c>
    </row>
    <row r="174" spans="1:40" ht="21" customHeight="1" x14ac:dyDescent="0.3">
      <c r="A174">
        <v>2021</v>
      </c>
      <c r="B174">
        <v>2</v>
      </c>
      <c r="C174">
        <v>243</v>
      </c>
      <c r="D174">
        <v>167</v>
      </c>
      <c r="E174" t="s">
        <v>132</v>
      </c>
      <c r="F174" t="s">
        <v>133</v>
      </c>
      <c r="G174">
        <v>888</v>
      </c>
      <c r="H174">
        <v>825.84</v>
      </c>
      <c r="I174">
        <v>950.16</v>
      </c>
      <c r="K174" s="275">
        <v>909.2</v>
      </c>
      <c r="M174">
        <v>55</v>
      </c>
      <c r="N174">
        <v>131</v>
      </c>
      <c r="O174" s="2">
        <v>50</v>
      </c>
      <c r="P174" s="2">
        <v>145</v>
      </c>
      <c r="Q174">
        <v>12</v>
      </c>
      <c r="R174">
        <v>4</v>
      </c>
      <c r="S174">
        <v>6</v>
      </c>
      <c r="Z174">
        <v>1.4999999999999999E-2</v>
      </c>
      <c r="AA174">
        <v>21</v>
      </c>
      <c r="AB174">
        <v>1649</v>
      </c>
      <c r="AC174">
        <v>0</v>
      </c>
      <c r="AD174">
        <v>1.9</v>
      </c>
      <c r="AE174">
        <v>0</v>
      </c>
      <c r="AF174">
        <v>1.8</v>
      </c>
      <c r="AG174">
        <v>3</v>
      </c>
      <c r="AH174">
        <v>0.4</v>
      </c>
      <c r="AI174">
        <v>0.45</v>
      </c>
      <c r="AJ174" s="28" t="s">
        <v>318</v>
      </c>
      <c r="AK174" s="85"/>
      <c r="AL174" s="85"/>
      <c r="AM174" s="1">
        <f t="shared" si="4"/>
        <v>1.2734990903577926E-2</v>
      </c>
      <c r="AN174" s="284">
        <f t="shared" si="5"/>
        <v>14.99066376115484</v>
      </c>
    </row>
    <row r="175" spans="1:40" ht="21" customHeight="1" x14ac:dyDescent="0.3">
      <c r="A175">
        <v>2021</v>
      </c>
      <c r="B175">
        <v>2</v>
      </c>
      <c r="C175">
        <v>295</v>
      </c>
      <c r="D175">
        <v>219</v>
      </c>
      <c r="E175" t="s">
        <v>216</v>
      </c>
      <c r="F175" t="s">
        <v>217</v>
      </c>
      <c r="G175">
        <v>114.16666669999999</v>
      </c>
      <c r="H175">
        <v>106.175</v>
      </c>
      <c r="I175">
        <v>122.1583333</v>
      </c>
      <c r="K175" s="275">
        <v>117.7</v>
      </c>
      <c r="M175">
        <v>238</v>
      </c>
      <c r="N175">
        <v>91</v>
      </c>
      <c r="O175" s="2">
        <v>255</v>
      </c>
      <c r="P175" s="2">
        <v>85</v>
      </c>
      <c r="Q175">
        <v>8</v>
      </c>
      <c r="R175">
        <v>4</v>
      </c>
      <c r="S175">
        <v>4</v>
      </c>
      <c r="Z175">
        <v>1.4999999999999999E-2</v>
      </c>
      <c r="AA175">
        <v>16</v>
      </c>
      <c r="AB175">
        <v>5497</v>
      </c>
      <c r="AC175">
        <v>0.1</v>
      </c>
      <c r="AD175">
        <v>48.1</v>
      </c>
      <c r="AE175">
        <v>0.1</v>
      </c>
      <c r="AF175">
        <v>49.2</v>
      </c>
      <c r="AG175">
        <v>2</v>
      </c>
      <c r="AH175">
        <v>0.1</v>
      </c>
      <c r="AI175">
        <v>1.05</v>
      </c>
      <c r="AJ175" s="28" t="s">
        <v>318</v>
      </c>
      <c r="AK175" s="85"/>
      <c r="AL175" s="85"/>
      <c r="AM175" s="1">
        <f t="shared" si="4"/>
        <v>2.9106785519374206E-3</v>
      </c>
      <c r="AN175" s="284">
        <f t="shared" si="5"/>
        <v>2.4984439366222486</v>
      </c>
    </row>
    <row r="176" spans="1:40" ht="21" customHeight="1" x14ac:dyDescent="0.3">
      <c r="A176">
        <v>2021</v>
      </c>
      <c r="B176">
        <v>2</v>
      </c>
      <c r="C176">
        <v>301</v>
      </c>
      <c r="D176">
        <v>225</v>
      </c>
      <c r="E176" t="s">
        <v>229</v>
      </c>
      <c r="F176" t="s">
        <v>230</v>
      </c>
      <c r="G176">
        <v>372</v>
      </c>
      <c r="H176">
        <v>345.96</v>
      </c>
      <c r="I176">
        <v>398.04</v>
      </c>
      <c r="K176" s="275">
        <v>385.6</v>
      </c>
      <c r="M176">
        <v>169</v>
      </c>
      <c r="N176">
        <v>128</v>
      </c>
      <c r="O176" s="2">
        <v>146</v>
      </c>
      <c r="P176" s="2">
        <v>149</v>
      </c>
      <c r="Q176">
        <v>30</v>
      </c>
      <c r="R176">
        <v>6</v>
      </c>
      <c r="S176">
        <v>18</v>
      </c>
      <c r="Z176">
        <v>1.4999999999999999E-2</v>
      </c>
      <c r="AA176">
        <v>54</v>
      </c>
      <c r="AB176">
        <v>4401</v>
      </c>
      <c r="AC176">
        <v>0.1</v>
      </c>
      <c r="AD176">
        <v>11.8</v>
      </c>
      <c r="AE176">
        <v>0.1</v>
      </c>
      <c r="AF176">
        <v>8.6</v>
      </c>
      <c r="AG176">
        <v>4</v>
      </c>
      <c r="AH176">
        <v>0.4</v>
      </c>
      <c r="AI176">
        <v>0.22</v>
      </c>
      <c r="AJ176" s="28" t="s">
        <v>318</v>
      </c>
      <c r="AK176" s="85"/>
      <c r="AL176" s="85"/>
      <c r="AM176" s="1">
        <f t="shared" si="4"/>
        <v>1.2269938650306749E-2</v>
      </c>
      <c r="AN176" s="284">
        <f t="shared" si="5"/>
        <v>9.6166522241370629</v>
      </c>
    </row>
    <row r="177" spans="1:40" ht="21" customHeight="1" x14ac:dyDescent="0.3">
      <c r="A177">
        <v>2021</v>
      </c>
      <c r="B177">
        <v>2</v>
      </c>
      <c r="C177">
        <v>148</v>
      </c>
      <c r="D177">
        <v>347</v>
      </c>
      <c r="E177" t="s">
        <v>612</v>
      </c>
      <c r="F177" t="s">
        <v>613</v>
      </c>
      <c r="G177">
        <v>500</v>
      </c>
      <c r="H177">
        <v>465</v>
      </c>
      <c r="I177">
        <v>535</v>
      </c>
      <c r="K177" s="275">
        <v>513.20000000000005</v>
      </c>
      <c r="M177">
        <v>40</v>
      </c>
      <c r="N177">
        <v>144</v>
      </c>
      <c r="O177" s="2">
        <v>43</v>
      </c>
      <c r="P177" s="2">
        <v>169</v>
      </c>
      <c r="Q177">
        <v>16</v>
      </c>
      <c r="R177">
        <v>2</v>
      </c>
      <c r="S177">
        <v>6</v>
      </c>
      <c r="Z177">
        <v>1.4999999999999999E-2</v>
      </c>
      <c r="AA177">
        <v>24</v>
      </c>
      <c r="AB177">
        <v>752</v>
      </c>
      <c r="AC177">
        <v>0</v>
      </c>
      <c r="AD177">
        <v>1.5</v>
      </c>
      <c r="AE177">
        <v>0</v>
      </c>
      <c r="AF177">
        <v>1.4</v>
      </c>
      <c r="AG177">
        <v>2</v>
      </c>
      <c r="AH177">
        <v>0.6</v>
      </c>
      <c r="AI177">
        <v>0.4</v>
      </c>
      <c r="AJ177" s="28" t="s">
        <v>362</v>
      </c>
      <c r="AK177" s="85"/>
      <c r="AL177" s="85"/>
      <c r="AM177" s="1">
        <f t="shared" si="4"/>
        <v>3.1914893617021274E-2</v>
      </c>
      <c r="AN177" s="284">
        <f t="shared" si="5"/>
        <v>9.3338095116624604</v>
      </c>
    </row>
    <row r="178" spans="1:40" ht="21" customHeight="1" x14ac:dyDescent="0.3">
      <c r="A178">
        <v>2021</v>
      </c>
      <c r="B178">
        <v>2</v>
      </c>
      <c r="C178">
        <v>148</v>
      </c>
      <c r="D178">
        <v>348</v>
      </c>
      <c r="E178" t="s">
        <v>786</v>
      </c>
      <c r="F178" t="s">
        <v>787</v>
      </c>
      <c r="G178">
        <v>500</v>
      </c>
      <c r="H178">
        <v>465</v>
      </c>
      <c r="I178">
        <v>535</v>
      </c>
      <c r="K178" s="275">
        <v>504</v>
      </c>
      <c r="M178">
        <v>40</v>
      </c>
      <c r="N178">
        <v>144</v>
      </c>
      <c r="O178" s="2">
        <v>43</v>
      </c>
      <c r="P178" s="2">
        <v>169</v>
      </c>
      <c r="Q178">
        <v>32</v>
      </c>
      <c r="R178">
        <v>2</v>
      </c>
      <c r="S178">
        <v>13</v>
      </c>
      <c r="Z178">
        <v>1.4999999999999999E-2</v>
      </c>
      <c r="AA178">
        <v>47</v>
      </c>
      <c r="AB178">
        <v>2441</v>
      </c>
      <c r="AC178">
        <v>0.1</v>
      </c>
      <c r="AD178">
        <v>4.9000000000000004</v>
      </c>
      <c r="AE178">
        <v>0.1</v>
      </c>
      <c r="AF178">
        <v>4.5</v>
      </c>
      <c r="AG178">
        <v>2</v>
      </c>
      <c r="AH178">
        <v>1.1000000000000001</v>
      </c>
      <c r="AI178">
        <v>1.27</v>
      </c>
      <c r="AJ178" s="28" t="s">
        <v>362</v>
      </c>
      <c r="AK178" s="85"/>
      <c r="AL178" s="85"/>
      <c r="AM178" s="1">
        <f t="shared" si="4"/>
        <v>1.9254403932814419E-2</v>
      </c>
      <c r="AN178" s="284">
        <f t="shared" si="5"/>
        <v>2.8284271247461903</v>
      </c>
    </row>
    <row r="179" spans="1:40" ht="21" customHeight="1" x14ac:dyDescent="0.3">
      <c r="A179">
        <v>2021</v>
      </c>
      <c r="B179">
        <v>2</v>
      </c>
      <c r="C179">
        <v>395</v>
      </c>
      <c r="D179">
        <v>607</v>
      </c>
      <c r="E179" t="s">
        <v>185</v>
      </c>
      <c r="F179" t="s">
        <v>186</v>
      </c>
      <c r="G179">
        <v>120</v>
      </c>
      <c r="H179">
        <v>111.6</v>
      </c>
      <c r="I179">
        <v>128.4</v>
      </c>
      <c r="K179" s="275">
        <v>123.5</v>
      </c>
      <c r="M179">
        <v>90</v>
      </c>
      <c r="N179">
        <v>120</v>
      </c>
      <c r="O179" s="2">
        <v>100</v>
      </c>
      <c r="P179" s="2">
        <v>108</v>
      </c>
      <c r="Q179">
        <v>14</v>
      </c>
      <c r="R179">
        <v>2</v>
      </c>
      <c r="S179">
        <v>12</v>
      </c>
      <c r="Z179">
        <v>1.4999999999999999E-2</v>
      </c>
      <c r="AA179">
        <v>28</v>
      </c>
      <c r="AB179">
        <v>3124</v>
      </c>
      <c r="AC179">
        <v>0.2</v>
      </c>
      <c r="AD179">
        <v>26</v>
      </c>
      <c r="AE179">
        <v>0.2</v>
      </c>
      <c r="AF179">
        <v>11.6</v>
      </c>
      <c r="AG179">
        <v>3</v>
      </c>
      <c r="AH179">
        <v>0.3</v>
      </c>
      <c r="AI179">
        <v>0.24</v>
      </c>
      <c r="AJ179" s="28" t="s">
        <v>338</v>
      </c>
      <c r="AK179" s="85"/>
      <c r="AL179" s="85"/>
      <c r="AM179" s="1">
        <f t="shared" si="4"/>
        <v>8.9628681177976958E-3</v>
      </c>
      <c r="AN179" s="284">
        <f t="shared" si="5"/>
        <v>2.4748737341529163</v>
      </c>
    </row>
    <row r="180" spans="1:40" ht="21" customHeight="1" x14ac:dyDescent="0.3">
      <c r="A180">
        <v>2021</v>
      </c>
      <c r="B180">
        <v>2</v>
      </c>
      <c r="C180">
        <v>395</v>
      </c>
      <c r="D180">
        <v>608</v>
      </c>
      <c r="E180" t="s">
        <v>188</v>
      </c>
      <c r="F180" t="s">
        <v>189</v>
      </c>
      <c r="G180">
        <v>110</v>
      </c>
      <c r="H180">
        <v>102.3</v>
      </c>
      <c r="I180">
        <v>117.7</v>
      </c>
      <c r="K180" s="275">
        <v>107.3</v>
      </c>
      <c r="M180">
        <v>90</v>
      </c>
      <c r="N180">
        <v>120</v>
      </c>
      <c r="O180" s="2">
        <v>100</v>
      </c>
      <c r="P180" s="2">
        <v>108</v>
      </c>
      <c r="Q180">
        <v>11</v>
      </c>
      <c r="R180">
        <v>4</v>
      </c>
      <c r="S180">
        <v>13</v>
      </c>
      <c r="Z180" s="151">
        <v>1.4999999999999999E-2</v>
      </c>
      <c r="AA180">
        <v>28</v>
      </c>
      <c r="AB180">
        <v>3124</v>
      </c>
      <c r="AC180">
        <v>0.3</v>
      </c>
      <c r="AD180">
        <v>28.4</v>
      </c>
      <c r="AE180">
        <v>0.3</v>
      </c>
      <c r="AF180">
        <v>13</v>
      </c>
      <c r="AG180">
        <v>3</v>
      </c>
      <c r="AH180">
        <v>0.3</v>
      </c>
      <c r="AI180">
        <v>0.24</v>
      </c>
      <c r="AJ180" s="28" t="s">
        <v>338</v>
      </c>
      <c r="AK180" s="85"/>
      <c r="AL180" s="85"/>
      <c r="AM180" s="1">
        <f t="shared" si="4"/>
        <v>8.9628681177976958E-3</v>
      </c>
      <c r="AN180" s="284">
        <f t="shared" si="5"/>
        <v>1.9091883092036803</v>
      </c>
    </row>
    <row r="181" spans="1:40" ht="21" customHeight="1" x14ac:dyDescent="0.3">
      <c r="A181">
        <v>2021</v>
      </c>
      <c r="B181">
        <v>2</v>
      </c>
      <c r="C181">
        <v>395</v>
      </c>
      <c r="D181">
        <v>609</v>
      </c>
      <c r="E181" t="s">
        <v>191</v>
      </c>
      <c r="F181" t="s">
        <v>192</v>
      </c>
      <c r="G181">
        <v>50</v>
      </c>
      <c r="H181">
        <v>46.5</v>
      </c>
      <c r="I181">
        <v>53.5</v>
      </c>
      <c r="K181" s="275">
        <v>52.1</v>
      </c>
      <c r="M181">
        <v>90</v>
      </c>
      <c r="N181">
        <v>120</v>
      </c>
      <c r="O181" s="2">
        <v>100</v>
      </c>
      <c r="P181" s="2">
        <v>108</v>
      </c>
      <c r="Q181">
        <v>13</v>
      </c>
      <c r="R181">
        <v>5</v>
      </c>
      <c r="S181">
        <v>8</v>
      </c>
      <c r="Z181">
        <v>1.4999999999999999E-2</v>
      </c>
      <c r="AA181">
        <v>26</v>
      </c>
      <c r="AB181">
        <v>3122</v>
      </c>
      <c r="AC181">
        <v>0.5</v>
      </c>
      <c r="AD181">
        <v>62.4</v>
      </c>
      <c r="AE181">
        <v>0.5</v>
      </c>
      <c r="AF181">
        <v>27.5</v>
      </c>
      <c r="AG181">
        <v>3</v>
      </c>
      <c r="AH181">
        <v>0.3</v>
      </c>
      <c r="AI181">
        <v>0.24</v>
      </c>
      <c r="AJ181" s="28" t="s">
        <v>338</v>
      </c>
      <c r="AK181" s="85"/>
      <c r="AL181" s="85"/>
      <c r="AM181" s="1">
        <f t="shared" si="4"/>
        <v>8.3279948750800761E-3</v>
      </c>
      <c r="AN181" s="284">
        <f t="shared" si="5"/>
        <v>1.4849242404917506</v>
      </c>
    </row>
    <row r="182" spans="1:40" ht="21" customHeight="1" x14ac:dyDescent="0.3">
      <c r="A182">
        <v>2021</v>
      </c>
      <c r="B182">
        <v>2</v>
      </c>
      <c r="C182">
        <v>143</v>
      </c>
      <c r="D182">
        <v>281</v>
      </c>
      <c r="E182" t="s">
        <v>144</v>
      </c>
      <c r="F182" t="s">
        <v>145</v>
      </c>
      <c r="G182">
        <v>315</v>
      </c>
      <c r="H182">
        <v>292.95</v>
      </c>
      <c r="I182">
        <v>337.05</v>
      </c>
      <c r="K182" s="275">
        <v>306.8</v>
      </c>
      <c r="M182">
        <v>120</v>
      </c>
      <c r="O182" s="2">
        <v>115</v>
      </c>
      <c r="P182" s="2">
        <v>126</v>
      </c>
      <c r="Q182">
        <v>36</v>
      </c>
      <c r="R182">
        <v>24</v>
      </c>
      <c r="S182">
        <v>54</v>
      </c>
      <c r="U182">
        <v>3</v>
      </c>
      <c r="Z182">
        <v>1.4999999999999999E-2</v>
      </c>
      <c r="AA182">
        <v>114</v>
      </c>
      <c r="AB182">
        <v>17040</v>
      </c>
      <c r="AC182">
        <v>0.4</v>
      </c>
      <c r="AD182">
        <v>54.4</v>
      </c>
      <c r="AE182">
        <v>0.4</v>
      </c>
      <c r="AF182">
        <v>56</v>
      </c>
      <c r="AG182">
        <v>12</v>
      </c>
      <c r="AH182">
        <v>1</v>
      </c>
      <c r="AI182">
        <v>0.54</v>
      </c>
      <c r="AJ182" s="28"/>
      <c r="AK182" s="85"/>
      <c r="AL182" s="85"/>
      <c r="AM182" s="1">
        <f t="shared" si="4"/>
        <v>6.6901408450704223E-3</v>
      </c>
      <c r="AN182" s="284">
        <f t="shared" si="5"/>
        <v>5.7982756057296818</v>
      </c>
    </row>
    <row r="183" spans="1:40" ht="21" customHeight="1" x14ac:dyDescent="0.3">
      <c r="A183">
        <v>2021</v>
      </c>
      <c r="B183">
        <v>2</v>
      </c>
      <c r="C183">
        <v>143</v>
      </c>
      <c r="D183">
        <v>281</v>
      </c>
      <c r="E183" t="s">
        <v>146</v>
      </c>
      <c r="F183" t="s">
        <v>147</v>
      </c>
      <c r="G183">
        <v>345</v>
      </c>
      <c r="H183">
        <v>320.85000000000002</v>
      </c>
      <c r="I183">
        <v>369.15</v>
      </c>
      <c r="K183" s="275">
        <v>306.8</v>
      </c>
      <c r="M183">
        <v>120</v>
      </c>
      <c r="O183" s="2">
        <v>115</v>
      </c>
      <c r="P183" s="2">
        <v>126</v>
      </c>
      <c r="Q183">
        <v>36</v>
      </c>
      <c r="R183">
        <v>24</v>
      </c>
      <c r="S183">
        <v>54</v>
      </c>
      <c r="U183">
        <v>3</v>
      </c>
      <c r="Z183">
        <v>1.4999999999999999E-2</v>
      </c>
      <c r="AA183">
        <v>114</v>
      </c>
      <c r="AB183">
        <v>17040</v>
      </c>
      <c r="AC183">
        <v>0.4</v>
      </c>
      <c r="AD183">
        <v>54.4</v>
      </c>
      <c r="AE183">
        <v>0.4</v>
      </c>
      <c r="AF183">
        <v>56</v>
      </c>
      <c r="AG183">
        <v>12</v>
      </c>
      <c r="AH183">
        <v>1</v>
      </c>
      <c r="AI183">
        <v>0.54</v>
      </c>
      <c r="AJ183" s="28"/>
      <c r="AK183" s="85"/>
      <c r="AL183" s="85"/>
      <c r="AM183" s="1">
        <f t="shared" si="4"/>
        <v>6.6901408450704223E-3</v>
      </c>
      <c r="AN183" s="284">
        <f t="shared" si="5"/>
        <v>27.011479041326108</v>
      </c>
    </row>
    <row r="184" spans="1:40" ht="21" customHeight="1" x14ac:dyDescent="0.3">
      <c r="A184">
        <v>2021</v>
      </c>
      <c r="B184">
        <v>2</v>
      </c>
      <c r="C184">
        <v>164</v>
      </c>
      <c r="D184">
        <v>652</v>
      </c>
      <c r="E184" t="s">
        <v>268</v>
      </c>
      <c r="F184" t="s">
        <v>269</v>
      </c>
      <c r="G184">
        <v>17.100000000000001</v>
      </c>
      <c r="H184">
        <v>15.903</v>
      </c>
      <c r="I184">
        <v>18.297000000000001</v>
      </c>
      <c r="K184" s="275"/>
      <c r="M184">
        <v>20</v>
      </c>
      <c r="O184" s="2">
        <v>23</v>
      </c>
      <c r="P184" s="2">
        <v>172</v>
      </c>
      <c r="Z184">
        <v>0.02</v>
      </c>
      <c r="AB184">
        <v>290</v>
      </c>
      <c r="AD184">
        <v>17</v>
      </c>
      <c r="AG184">
        <v>2</v>
      </c>
      <c r="AI184">
        <v>0.66</v>
      </c>
      <c r="AJ184" s="28"/>
      <c r="AK184" s="85"/>
      <c r="AL184" s="85" t="s">
        <v>348</v>
      </c>
      <c r="AM184" s="1">
        <f t="shared" si="4"/>
        <v>0</v>
      </c>
      <c r="AN184" s="284" t="e">
        <f t="shared" si="5"/>
        <v>#DIV/0!</v>
      </c>
    </row>
    <row r="185" spans="1:40" ht="21" customHeight="1" x14ac:dyDescent="0.3">
      <c r="A185">
        <v>2021</v>
      </c>
      <c r="B185">
        <v>2</v>
      </c>
      <c r="C185">
        <v>165</v>
      </c>
      <c r="D185">
        <v>306</v>
      </c>
      <c r="E185" t="s">
        <v>120</v>
      </c>
      <c r="F185" t="s">
        <v>121</v>
      </c>
      <c r="G185">
        <v>196</v>
      </c>
      <c r="H185">
        <v>182.28</v>
      </c>
      <c r="I185">
        <v>209.72</v>
      </c>
      <c r="K185" s="275">
        <v>201.2</v>
      </c>
      <c r="M185">
        <v>20</v>
      </c>
      <c r="N185">
        <v>180</v>
      </c>
      <c r="O185" s="2">
        <v>23</v>
      </c>
      <c r="P185" s="2">
        <v>172</v>
      </c>
      <c r="Q185">
        <v>1</v>
      </c>
      <c r="R185">
        <v>2</v>
      </c>
      <c r="S185">
        <v>2</v>
      </c>
      <c r="Z185">
        <v>0.02</v>
      </c>
      <c r="AA185">
        <v>5</v>
      </c>
      <c r="AB185">
        <v>185</v>
      </c>
      <c r="AC185">
        <v>0</v>
      </c>
      <c r="AD185">
        <v>0.9</v>
      </c>
      <c r="AE185">
        <v>0</v>
      </c>
      <c r="AF185">
        <v>1</v>
      </c>
      <c r="AG185">
        <v>2</v>
      </c>
      <c r="AH185">
        <v>0.2</v>
      </c>
      <c r="AI185">
        <v>0.42</v>
      </c>
      <c r="AJ185" s="28"/>
      <c r="AK185" s="85"/>
      <c r="AL185" s="85"/>
      <c r="AM185" s="1">
        <f t="shared" si="4"/>
        <v>2.7027027027027029E-2</v>
      </c>
      <c r="AN185" s="284">
        <f t="shared" si="5"/>
        <v>3.676955262170039</v>
      </c>
    </row>
    <row r="186" spans="1:40" ht="21" customHeight="1" x14ac:dyDescent="0.3">
      <c r="A186">
        <v>2021</v>
      </c>
      <c r="B186">
        <v>3</v>
      </c>
      <c r="C186">
        <v>18</v>
      </c>
      <c r="D186">
        <v>49</v>
      </c>
      <c r="E186" t="s">
        <v>170</v>
      </c>
      <c r="F186" t="s">
        <v>171</v>
      </c>
      <c r="G186">
        <v>100</v>
      </c>
      <c r="H186">
        <v>95.5</v>
      </c>
      <c r="I186">
        <v>104.5</v>
      </c>
      <c r="K186" s="275">
        <v>107.5</v>
      </c>
      <c r="M186">
        <v>101</v>
      </c>
      <c r="N186">
        <v>107</v>
      </c>
      <c r="O186" s="2">
        <v>69</v>
      </c>
      <c r="P186" s="2">
        <v>105</v>
      </c>
      <c r="Q186">
        <v>39</v>
      </c>
      <c r="R186">
        <v>12</v>
      </c>
      <c r="S186">
        <v>18</v>
      </c>
      <c r="V186">
        <v>6</v>
      </c>
      <c r="Z186">
        <v>1.4999999999999999E-2</v>
      </c>
      <c r="AA186">
        <v>75</v>
      </c>
      <c r="AB186">
        <v>6375</v>
      </c>
      <c r="AC186">
        <v>0.8</v>
      </c>
      <c r="AD186">
        <v>63.8</v>
      </c>
      <c r="AE186">
        <v>0.7</v>
      </c>
      <c r="AF186">
        <v>51.5</v>
      </c>
      <c r="AG186">
        <v>5</v>
      </c>
      <c r="AH186">
        <v>1.1000000000000001</v>
      </c>
      <c r="AI186">
        <v>0.5</v>
      </c>
      <c r="AJ186" s="28" t="s">
        <v>306</v>
      </c>
      <c r="AK186" s="85" t="s">
        <v>429</v>
      </c>
      <c r="AL186" s="85" t="s">
        <v>341</v>
      </c>
      <c r="AM186" s="1">
        <f t="shared" si="4"/>
        <v>1.1764705882352941E-2</v>
      </c>
      <c r="AN186" s="284">
        <f t="shared" si="5"/>
        <v>5.3033008588991066</v>
      </c>
    </row>
    <row r="187" spans="1:40" ht="21" customHeight="1" x14ac:dyDescent="0.3">
      <c r="A187">
        <v>2021</v>
      </c>
      <c r="B187">
        <v>3</v>
      </c>
      <c r="C187">
        <v>18</v>
      </c>
      <c r="D187">
        <v>50</v>
      </c>
      <c r="E187" t="s">
        <v>161</v>
      </c>
      <c r="F187" t="s">
        <v>162</v>
      </c>
      <c r="G187">
        <v>54</v>
      </c>
      <c r="H187">
        <v>51.57</v>
      </c>
      <c r="I187">
        <v>56.43</v>
      </c>
      <c r="K187" s="275">
        <v>58.1</v>
      </c>
      <c r="M187">
        <v>101</v>
      </c>
      <c r="N187">
        <v>107</v>
      </c>
      <c r="O187" s="2">
        <v>69</v>
      </c>
      <c r="P187" s="2">
        <v>105</v>
      </c>
      <c r="Q187">
        <v>33</v>
      </c>
      <c r="R187">
        <v>10</v>
      </c>
      <c r="S187">
        <v>32</v>
      </c>
      <c r="V187">
        <v>5</v>
      </c>
      <c r="Z187">
        <v>1.4999999999999999E-2</v>
      </c>
      <c r="AA187">
        <v>80</v>
      </c>
      <c r="AB187">
        <v>6380</v>
      </c>
      <c r="AC187">
        <v>1.5</v>
      </c>
      <c r="AD187">
        <v>118.1</v>
      </c>
      <c r="AE187">
        <v>1.4</v>
      </c>
      <c r="AF187">
        <v>95.7</v>
      </c>
      <c r="AG187">
        <v>5</v>
      </c>
      <c r="AH187">
        <v>1.2</v>
      </c>
      <c r="AI187">
        <v>0.5</v>
      </c>
      <c r="AJ187" s="28" t="s">
        <v>306</v>
      </c>
      <c r="AK187" s="85" t="s">
        <v>429</v>
      </c>
      <c r="AL187" s="85" t="s">
        <v>342</v>
      </c>
      <c r="AM187" s="1">
        <f t="shared" si="4"/>
        <v>1.2539184952978056E-2</v>
      </c>
      <c r="AN187" s="284">
        <f t="shared" si="5"/>
        <v>2.8991378028648458</v>
      </c>
    </row>
    <row r="188" spans="1:40" ht="21" customHeight="1" x14ac:dyDescent="0.3">
      <c r="A188">
        <v>2021</v>
      </c>
      <c r="B188">
        <v>3</v>
      </c>
      <c r="C188">
        <v>47</v>
      </c>
      <c r="D188">
        <v>122</v>
      </c>
      <c r="E188" t="s">
        <v>158</v>
      </c>
      <c r="F188" t="s">
        <v>159</v>
      </c>
      <c r="G188">
        <v>280</v>
      </c>
      <c r="H188">
        <v>267.39999999999998</v>
      </c>
      <c r="I188">
        <v>292.60000000000002</v>
      </c>
      <c r="K188" s="275">
        <v>281.39999999999998</v>
      </c>
      <c r="M188">
        <v>63</v>
      </c>
      <c r="N188">
        <v>115</v>
      </c>
      <c r="O188" s="2">
        <v>71</v>
      </c>
      <c r="P188" s="2">
        <v>102</v>
      </c>
      <c r="Q188">
        <v>25</v>
      </c>
      <c r="R188">
        <v>13</v>
      </c>
      <c r="S188">
        <v>28</v>
      </c>
      <c r="Z188">
        <v>1.4999999999999999E-2</v>
      </c>
      <c r="AA188">
        <v>66</v>
      </c>
      <c r="AB188">
        <v>6926</v>
      </c>
      <c r="AC188">
        <v>0.2</v>
      </c>
      <c r="AD188">
        <v>24.7</v>
      </c>
      <c r="AE188">
        <v>0.2</v>
      </c>
      <c r="AF188">
        <v>10.7</v>
      </c>
      <c r="AG188">
        <v>6</v>
      </c>
      <c r="AH188">
        <v>0.9</v>
      </c>
      <c r="AI188">
        <v>0.37</v>
      </c>
      <c r="AJ188" s="28" t="s">
        <v>306</v>
      </c>
      <c r="AK188" s="85"/>
      <c r="AL188" s="85" t="s">
        <v>336</v>
      </c>
      <c r="AM188" s="1">
        <f t="shared" si="4"/>
        <v>9.5293098469535088E-3</v>
      </c>
      <c r="AN188" s="284">
        <f t="shared" si="5"/>
        <v>0.98994949366115048</v>
      </c>
    </row>
    <row r="189" spans="1:40" ht="21" customHeight="1" x14ac:dyDescent="0.3">
      <c r="A189">
        <v>2021</v>
      </c>
      <c r="B189">
        <v>3</v>
      </c>
      <c r="C189">
        <v>181</v>
      </c>
      <c r="D189">
        <v>330</v>
      </c>
      <c r="E189" t="s">
        <v>701</v>
      </c>
      <c r="F189" t="s">
        <v>785</v>
      </c>
      <c r="G189">
        <v>406</v>
      </c>
      <c r="H189">
        <v>382.04599999999999</v>
      </c>
      <c r="I189">
        <v>434.82600000000002</v>
      </c>
      <c r="K189" s="275">
        <v>413</v>
      </c>
      <c r="M189">
        <v>103</v>
      </c>
      <c r="N189">
        <v>140</v>
      </c>
      <c r="O189" s="2">
        <v>108</v>
      </c>
      <c r="P189" s="2">
        <v>133</v>
      </c>
      <c r="Q189">
        <v>5</v>
      </c>
      <c r="R189">
        <v>1</v>
      </c>
      <c r="S189">
        <v>4</v>
      </c>
      <c r="Z189">
        <v>1.4999999999999999E-2</v>
      </c>
      <c r="AA189">
        <v>9</v>
      </c>
      <c r="AB189">
        <v>549</v>
      </c>
      <c r="AC189">
        <v>0</v>
      </c>
      <c r="AD189">
        <v>1.4</v>
      </c>
      <c r="AE189">
        <v>0</v>
      </c>
      <c r="AF189">
        <v>2.7</v>
      </c>
      <c r="AG189">
        <v>1</v>
      </c>
      <c r="AH189">
        <v>0.1</v>
      </c>
      <c r="AI189">
        <v>0.12</v>
      </c>
      <c r="AJ189" s="28" t="s">
        <v>306</v>
      </c>
      <c r="AK189" s="85"/>
      <c r="AL189" s="85" t="s">
        <v>374</v>
      </c>
      <c r="AM189" s="1">
        <f t="shared" si="4"/>
        <v>1.6393442622950821E-2</v>
      </c>
      <c r="AN189" s="284">
        <f t="shared" si="5"/>
        <v>4.9497474683058327</v>
      </c>
    </row>
    <row r="190" spans="1:40" ht="21" customHeight="1" x14ac:dyDescent="0.3">
      <c r="A190">
        <v>2021</v>
      </c>
      <c r="B190">
        <v>3</v>
      </c>
      <c r="C190">
        <v>190</v>
      </c>
      <c r="D190">
        <v>342</v>
      </c>
      <c r="E190" t="s">
        <v>616</v>
      </c>
      <c r="F190" t="s">
        <v>617</v>
      </c>
      <c r="G190">
        <v>567</v>
      </c>
      <c r="H190">
        <v>533.54700000000003</v>
      </c>
      <c r="I190">
        <v>607.25699999999995</v>
      </c>
      <c r="K190" s="275">
        <v>583.20000000000005</v>
      </c>
      <c r="M190">
        <v>60</v>
      </c>
      <c r="N190">
        <v>180</v>
      </c>
      <c r="O190" s="2">
        <v>69</v>
      </c>
      <c r="P190" s="2">
        <v>157</v>
      </c>
      <c r="Q190">
        <v>15</v>
      </c>
      <c r="R190">
        <v>9</v>
      </c>
      <c r="S190">
        <v>15</v>
      </c>
      <c r="T190">
        <v>4</v>
      </c>
      <c r="U190">
        <v>6</v>
      </c>
      <c r="Z190">
        <v>1.4999999999999999E-2</v>
      </c>
      <c r="AA190">
        <v>49</v>
      </c>
      <c r="AB190">
        <v>1559</v>
      </c>
      <c r="AC190">
        <v>0.1</v>
      </c>
      <c r="AD190">
        <v>2.8</v>
      </c>
      <c r="AE190">
        <v>0.1</v>
      </c>
      <c r="AF190">
        <v>5.2</v>
      </c>
      <c r="AG190">
        <v>2</v>
      </c>
      <c r="AH190">
        <v>0.7</v>
      </c>
      <c r="AI190">
        <v>0.28999999999999998</v>
      </c>
      <c r="AJ190" s="28" t="s">
        <v>306</v>
      </c>
      <c r="AK190" s="85"/>
      <c r="AL190" s="85" t="s">
        <v>800</v>
      </c>
      <c r="AM190" s="1">
        <f t="shared" si="4"/>
        <v>3.1430404105195639E-2</v>
      </c>
      <c r="AN190" s="284">
        <f t="shared" si="5"/>
        <v>11.455129855222102</v>
      </c>
    </row>
    <row r="191" spans="1:40" ht="21" customHeight="1" x14ac:dyDescent="0.3">
      <c r="A191">
        <v>2021</v>
      </c>
      <c r="B191">
        <v>3</v>
      </c>
      <c r="C191">
        <v>375</v>
      </c>
      <c r="D191">
        <v>437</v>
      </c>
      <c r="E191" t="s">
        <v>152</v>
      </c>
      <c r="F191" t="s">
        <v>153</v>
      </c>
      <c r="G191">
        <v>168</v>
      </c>
      <c r="H191">
        <v>158.08799999999999</v>
      </c>
      <c r="I191">
        <v>179.928</v>
      </c>
      <c r="K191" s="275">
        <v>175.1</v>
      </c>
      <c r="M191">
        <v>120</v>
      </c>
      <c r="N191">
        <v>120</v>
      </c>
      <c r="O191" s="2">
        <v>136</v>
      </c>
      <c r="P191" s="2">
        <v>106</v>
      </c>
      <c r="Q191">
        <v>40</v>
      </c>
      <c r="R191">
        <v>10</v>
      </c>
      <c r="S191">
        <v>24</v>
      </c>
      <c r="U191">
        <v>2</v>
      </c>
      <c r="Z191">
        <v>1.4999999999999999E-2</v>
      </c>
      <c r="AA191">
        <v>75</v>
      </c>
      <c r="AB191">
        <v>11750</v>
      </c>
      <c r="AC191">
        <v>0.4</v>
      </c>
      <c r="AD191">
        <v>69.900000000000006</v>
      </c>
      <c r="AE191">
        <v>0.9</v>
      </c>
      <c r="AF191">
        <v>134.69999999999999</v>
      </c>
      <c r="AG191">
        <v>6</v>
      </c>
      <c r="AH191">
        <v>0.6</v>
      </c>
      <c r="AI191">
        <v>0.37</v>
      </c>
      <c r="AJ191" s="28" t="s">
        <v>306</v>
      </c>
      <c r="AK191" s="85" t="s">
        <v>427</v>
      </c>
      <c r="AL191" s="85" t="s">
        <v>345</v>
      </c>
      <c r="AM191" s="1">
        <f t="shared" si="4"/>
        <v>6.382978723404255E-3</v>
      </c>
      <c r="AN191" s="284">
        <f t="shared" si="5"/>
        <v>5.0204581464244837</v>
      </c>
    </row>
    <row r="192" spans="1:40" ht="21" customHeight="1" x14ac:dyDescent="0.3">
      <c r="A192">
        <v>2021</v>
      </c>
      <c r="B192">
        <v>3</v>
      </c>
      <c r="C192">
        <v>376</v>
      </c>
      <c r="D192">
        <v>438</v>
      </c>
      <c r="E192" t="s">
        <v>222</v>
      </c>
      <c r="F192" t="s">
        <v>223</v>
      </c>
      <c r="G192">
        <v>335</v>
      </c>
      <c r="H192">
        <v>315.23500000000001</v>
      </c>
      <c r="I192">
        <v>358.78500000000003</v>
      </c>
      <c r="K192" s="275">
        <v>345.7</v>
      </c>
      <c r="M192">
        <v>67</v>
      </c>
      <c r="N192">
        <v>161</v>
      </c>
      <c r="O192" s="2">
        <v>84</v>
      </c>
      <c r="P192" s="2">
        <v>130</v>
      </c>
      <c r="Q192">
        <v>107</v>
      </c>
      <c r="R192">
        <v>46</v>
      </c>
      <c r="S192">
        <v>91</v>
      </c>
      <c r="T192">
        <v>3</v>
      </c>
      <c r="U192">
        <v>4</v>
      </c>
      <c r="Z192">
        <v>1.4999999999999999E-2</v>
      </c>
      <c r="AA192">
        <v>250</v>
      </c>
      <c r="AB192">
        <v>22798</v>
      </c>
      <c r="AC192">
        <v>0.8</v>
      </c>
      <c r="AD192">
        <v>68.099999999999994</v>
      </c>
      <c r="AE192">
        <v>1.4</v>
      </c>
      <c r="AF192">
        <v>123.9</v>
      </c>
      <c r="AG192">
        <v>15</v>
      </c>
      <c r="AH192">
        <v>3</v>
      </c>
      <c r="AI192">
        <v>0.48</v>
      </c>
      <c r="AJ192" s="28" t="s">
        <v>306</v>
      </c>
      <c r="AK192" s="85" t="s">
        <v>430</v>
      </c>
      <c r="AL192" s="85" t="s">
        <v>324</v>
      </c>
      <c r="AM192" s="1">
        <f t="shared" si="4"/>
        <v>1.0965874199491183E-2</v>
      </c>
      <c r="AN192" s="284">
        <f t="shared" si="5"/>
        <v>7.5660425586960507</v>
      </c>
    </row>
    <row r="193" spans="1:40" ht="21" customHeight="1" x14ac:dyDescent="0.3">
      <c r="A193">
        <v>2021</v>
      </c>
      <c r="B193">
        <v>3</v>
      </c>
      <c r="C193">
        <v>382</v>
      </c>
      <c r="D193">
        <v>449</v>
      </c>
      <c r="E193" t="s">
        <v>247</v>
      </c>
      <c r="F193" t="s">
        <v>248</v>
      </c>
      <c r="G193">
        <v>46</v>
      </c>
      <c r="H193">
        <v>40.985999999999997</v>
      </c>
      <c r="I193">
        <v>50.048000000000002</v>
      </c>
      <c r="K193" s="275">
        <v>43.8</v>
      </c>
      <c r="M193">
        <v>108</v>
      </c>
      <c r="N193">
        <v>100</v>
      </c>
      <c r="O193" s="2">
        <v>125</v>
      </c>
      <c r="P193" s="2">
        <v>88</v>
      </c>
      <c r="Q193">
        <v>113</v>
      </c>
      <c r="R193">
        <v>45</v>
      </c>
      <c r="S193">
        <v>101</v>
      </c>
      <c r="U193">
        <v>5</v>
      </c>
      <c r="Z193">
        <v>1.4999999999999999E-2</v>
      </c>
      <c r="AA193">
        <v>264</v>
      </c>
      <c r="AB193">
        <v>27624</v>
      </c>
      <c r="AC193">
        <v>5.7</v>
      </c>
      <c r="AD193">
        <v>600.5</v>
      </c>
      <c r="AE193">
        <v>6</v>
      </c>
      <c r="AF193">
        <v>630.70000000000005</v>
      </c>
      <c r="AG193">
        <v>12</v>
      </c>
      <c r="AH193">
        <v>2.1</v>
      </c>
      <c r="AI193">
        <v>0.97</v>
      </c>
      <c r="AJ193" s="28" t="s">
        <v>306</v>
      </c>
      <c r="AK193" s="85" t="s">
        <v>431</v>
      </c>
      <c r="AL193" s="85" t="s">
        <v>310</v>
      </c>
      <c r="AM193" s="1">
        <f t="shared" si="4"/>
        <v>9.5569070373588191E-3</v>
      </c>
      <c r="AN193" s="284">
        <f t="shared" si="5"/>
        <v>1.5556349186104066</v>
      </c>
    </row>
    <row r="194" spans="1:40" ht="21" customHeight="1" x14ac:dyDescent="0.3">
      <c r="A194">
        <v>2021</v>
      </c>
      <c r="B194">
        <v>3</v>
      </c>
      <c r="C194">
        <v>383</v>
      </c>
      <c r="D194">
        <v>550</v>
      </c>
      <c r="E194" t="s">
        <v>706</v>
      </c>
      <c r="F194" t="s">
        <v>769</v>
      </c>
      <c r="G194">
        <v>35</v>
      </c>
      <c r="H194">
        <v>32.024999999999999</v>
      </c>
      <c r="I194">
        <v>38.045000000000002</v>
      </c>
      <c r="K194" s="275">
        <v>34.799999999999997</v>
      </c>
      <c r="M194">
        <v>108</v>
      </c>
      <c r="N194">
        <v>100</v>
      </c>
      <c r="O194" s="2">
        <v>110</v>
      </c>
      <c r="P194" s="2">
        <v>99</v>
      </c>
      <c r="Q194">
        <v>23</v>
      </c>
      <c r="R194">
        <v>10</v>
      </c>
      <c r="S194">
        <v>13</v>
      </c>
      <c r="Z194">
        <v>1.4999999999999999E-2</v>
      </c>
      <c r="AA194">
        <v>46</v>
      </c>
      <c r="AB194">
        <v>4486</v>
      </c>
      <c r="AC194">
        <v>1.3</v>
      </c>
      <c r="AD194">
        <v>128.19999999999999</v>
      </c>
      <c r="AE194">
        <v>1.3</v>
      </c>
      <c r="AF194">
        <v>126.8</v>
      </c>
      <c r="AG194">
        <v>3</v>
      </c>
      <c r="AH194">
        <v>0.4</v>
      </c>
      <c r="AI194">
        <v>0.63</v>
      </c>
      <c r="AJ194" s="28" t="s">
        <v>306</v>
      </c>
      <c r="AK194" s="85" t="s">
        <v>801</v>
      </c>
      <c r="AL194" s="85" t="s">
        <v>387</v>
      </c>
      <c r="AM194" s="1">
        <f t="shared" si="4"/>
        <v>1.0254123941150245E-2</v>
      </c>
      <c r="AN194" s="284">
        <f t="shared" si="5"/>
        <v>0.14142135623731153</v>
      </c>
    </row>
    <row r="195" spans="1:40" ht="21" customHeight="1" x14ac:dyDescent="0.3">
      <c r="A195">
        <v>2021</v>
      </c>
      <c r="B195">
        <v>3</v>
      </c>
      <c r="C195">
        <v>384</v>
      </c>
      <c r="D195">
        <v>556</v>
      </c>
      <c r="E195" t="s">
        <v>123</v>
      </c>
      <c r="F195" t="s">
        <v>124</v>
      </c>
      <c r="G195">
        <v>1066</v>
      </c>
      <c r="H195">
        <v>1003.106</v>
      </c>
      <c r="I195">
        <v>1141.6859999999999</v>
      </c>
      <c r="K195" s="275">
        <v>1087.7</v>
      </c>
      <c r="M195">
        <v>20</v>
      </c>
      <c r="N195">
        <v>180</v>
      </c>
      <c r="O195" s="2">
        <v>23</v>
      </c>
      <c r="P195" s="2">
        <v>156</v>
      </c>
      <c r="Q195">
        <v>25</v>
      </c>
      <c r="R195">
        <v>20</v>
      </c>
      <c r="S195">
        <v>35</v>
      </c>
      <c r="T195">
        <v>4</v>
      </c>
      <c r="U195">
        <v>13</v>
      </c>
      <c r="Z195">
        <v>1.4999999999999999E-2</v>
      </c>
      <c r="AA195">
        <v>94</v>
      </c>
      <c r="AB195">
        <v>2758</v>
      </c>
      <c r="AC195">
        <v>0.1</v>
      </c>
      <c r="AD195">
        <v>2.6</v>
      </c>
      <c r="AE195">
        <v>0.3</v>
      </c>
      <c r="AF195">
        <v>10.199999999999999</v>
      </c>
      <c r="AG195">
        <v>9</v>
      </c>
      <c r="AH195">
        <v>4.0999999999999996</v>
      </c>
      <c r="AI195">
        <v>0.17</v>
      </c>
      <c r="AJ195" s="28" t="s">
        <v>306</v>
      </c>
      <c r="AK195" s="85" t="s">
        <v>428</v>
      </c>
      <c r="AL195" s="85" t="s">
        <v>308</v>
      </c>
      <c r="AM195" s="1">
        <f t="shared" ref="AM195:AM258" si="6">IFERROR(AA195/AB195,"")</f>
        <v>3.4082668600435101E-2</v>
      </c>
      <c r="AN195" s="284">
        <f t="shared" ref="AN195:AN258" si="7">STDEV(K195,G195)</f>
        <v>15.344217151748113</v>
      </c>
    </row>
    <row r="196" spans="1:40" ht="21" customHeight="1" x14ac:dyDescent="0.3">
      <c r="A196">
        <v>2021</v>
      </c>
      <c r="B196">
        <v>3</v>
      </c>
      <c r="C196">
        <v>384</v>
      </c>
      <c r="D196">
        <v>557</v>
      </c>
      <c r="E196" t="s">
        <v>126</v>
      </c>
      <c r="F196" t="s">
        <v>127</v>
      </c>
      <c r="G196">
        <v>182</v>
      </c>
      <c r="H196">
        <v>171.262</v>
      </c>
      <c r="I196">
        <v>194.922</v>
      </c>
      <c r="K196" s="275">
        <v>195.6</v>
      </c>
      <c r="M196">
        <v>20</v>
      </c>
      <c r="N196">
        <v>180</v>
      </c>
      <c r="O196" s="2">
        <v>23</v>
      </c>
      <c r="P196" s="2">
        <v>156</v>
      </c>
      <c r="Q196">
        <v>15</v>
      </c>
      <c r="R196">
        <v>15</v>
      </c>
      <c r="S196">
        <v>25</v>
      </c>
      <c r="T196">
        <v>3</v>
      </c>
      <c r="U196">
        <v>10</v>
      </c>
      <c r="Z196">
        <v>1.4999999999999999E-2</v>
      </c>
      <c r="AA196">
        <v>67</v>
      </c>
      <c r="AB196">
        <v>2323</v>
      </c>
      <c r="AC196">
        <v>0.4</v>
      </c>
      <c r="AD196">
        <v>12.8</v>
      </c>
      <c r="AE196">
        <v>0.7</v>
      </c>
      <c r="AF196">
        <v>23.8</v>
      </c>
      <c r="AG196">
        <v>9</v>
      </c>
      <c r="AH196">
        <v>2.9</v>
      </c>
      <c r="AI196">
        <v>0.33</v>
      </c>
      <c r="AJ196" s="28" t="s">
        <v>306</v>
      </c>
      <c r="AK196" s="85"/>
      <c r="AL196" s="85" t="s">
        <v>308</v>
      </c>
      <c r="AM196" s="1">
        <f t="shared" si="6"/>
        <v>2.8842014636246232E-2</v>
      </c>
      <c r="AN196" s="284">
        <f t="shared" si="7"/>
        <v>9.6166522241370416</v>
      </c>
    </row>
    <row r="197" spans="1:40" ht="21" customHeight="1" x14ac:dyDescent="0.3">
      <c r="A197">
        <v>2021</v>
      </c>
      <c r="B197">
        <v>3</v>
      </c>
      <c r="C197">
        <v>416</v>
      </c>
      <c r="D197">
        <v>659</v>
      </c>
      <c r="E197" t="s">
        <v>129</v>
      </c>
      <c r="F197" t="s">
        <v>130</v>
      </c>
      <c r="G197">
        <v>301</v>
      </c>
      <c r="H197">
        <v>283.24099999999999</v>
      </c>
      <c r="I197">
        <v>322.37099999999998</v>
      </c>
      <c r="K197" s="275"/>
      <c r="M197">
        <v>40</v>
      </c>
      <c r="N197">
        <v>180</v>
      </c>
      <c r="O197" s="2"/>
      <c r="P197" s="2"/>
      <c r="Q197">
        <v>3</v>
      </c>
      <c r="S197">
        <v>1</v>
      </c>
      <c r="Z197">
        <v>1.4999999999999999E-2</v>
      </c>
      <c r="AA197">
        <v>4</v>
      </c>
      <c r="AB197">
        <v>607</v>
      </c>
      <c r="AC197">
        <v>0</v>
      </c>
      <c r="AD197">
        <v>2</v>
      </c>
      <c r="AG197">
        <v>0</v>
      </c>
      <c r="AJ197" s="28" t="s">
        <v>306</v>
      </c>
      <c r="AK197" s="85"/>
      <c r="AL197" s="85" t="s">
        <v>347</v>
      </c>
      <c r="AM197" s="1">
        <f t="shared" si="6"/>
        <v>6.5897858319604614E-3</v>
      </c>
      <c r="AN197" s="284" t="e">
        <f t="shared" si="7"/>
        <v>#DIV/0!</v>
      </c>
    </row>
    <row r="198" spans="1:40" ht="21" customHeight="1" x14ac:dyDescent="0.3">
      <c r="A198">
        <v>2021</v>
      </c>
      <c r="B198">
        <v>3</v>
      </c>
      <c r="C198">
        <v>417</v>
      </c>
      <c r="D198">
        <v>660</v>
      </c>
      <c r="E198" t="s">
        <v>201</v>
      </c>
      <c r="F198" t="s">
        <v>202</v>
      </c>
      <c r="G198">
        <v>1265</v>
      </c>
      <c r="H198">
        <v>1190.365</v>
      </c>
      <c r="I198">
        <v>1354.8150000000001</v>
      </c>
      <c r="K198" s="275">
        <v>1270</v>
      </c>
      <c r="M198">
        <v>20</v>
      </c>
      <c r="N198">
        <v>180</v>
      </c>
      <c r="O198" s="2">
        <v>23</v>
      </c>
      <c r="P198" s="2">
        <v>157</v>
      </c>
      <c r="Q198">
        <v>1</v>
      </c>
      <c r="R198">
        <v>0</v>
      </c>
      <c r="S198">
        <v>2</v>
      </c>
      <c r="U198">
        <v>1</v>
      </c>
      <c r="Z198">
        <v>1.4999999999999999E-2</v>
      </c>
      <c r="AA198">
        <v>4</v>
      </c>
      <c r="AB198">
        <v>184</v>
      </c>
      <c r="AC198">
        <v>0</v>
      </c>
      <c r="AD198">
        <v>0.1</v>
      </c>
      <c r="AE198">
        <v>0</v>
      </c>
      <c r="AF198">
        <v>0.3</v>
      </c>
      <c r="AG198">
        <v>1</v>
      </c>
      <c r="AH198">
        <v>0.2</v>
      </c>
      <c r="AI198">
        <v>0.21</v>
      </c>
      <c r="AJ198" s="28" t="s">
        <v>306</v>
      </c>
      <c r="AK198" s="85"/>
      <c r="AL198" s="85" t="s">
        <v>325</v>
      </c>
      <c r="AM198" s="1">
        <f t="shared" si="6"/>
        <v>2.1739130434782608E-2</v>
      </c>
      <c r="AN198" s="284">
        <f t="shared" si="7"/>
        <v>3.5355339059327378</v>
      </c>
    </row>
    <row r="199" spans="1:40" ht="21" customHeight="1" x14ac:dyDescent="0.3">
      <c r="A199">
        <v>2021</v>
      </c>
      <c r="B199">
        <v>3</v>
      </c>
      <c r="C199">
        <v>417</v>
      </c>
      <c r="D199">
        <v>661</v>
      </c>
      <c r="E199" t="s">
        <v>204</v>
      </c>
      <c r="F199" t="s">
        <v>205</v>
      </c>
      <c r="G199">
        <v>138</v>
      </c>
      <c r="H199">
        <v>129.858</v>
      </c>
      <c r="I199">
        <v>147.798</v>
      </c>
      <c r="K199" s="275">
        <v>141.30000000000001</v>
      </c>
      <c r="M199">
        <v>20</v>
      </c>
      <c r="N199">
        <v>180</v>
      </c>
      <c r="O199" s="2">
        <v>23</v>
      </c>
      <c r="P199" s="2">
        <v>157</v>
      </c>
      <c r="Z199">
        <v>1.4999999999999999E-2</v>
      </c>
      <c r="AG199">
        <v>1</v>
      </c>
      <c r="AJ199" s="28" t="s">
        <v>306</v>
      </c>
      <c r="AK199" s="85"/>
      <c r="AL199" s="85" t="s">
        <v>326</v>
      </c>
      <c r="AM199" s="1" t="str">
        <f t="shared" si="6"/>
        <v/>
      </c>
      <c r="AN199" s="284">
        <f t="shared" si="7"/>
        <v>2.3334523779156151</v>
      </c>
    </row>
    <row r="200" spans="1:40" ht="21" customHeight="1" x14ac:dyDescent="0.3">
      <c r="A200">
        <v>2021</v>
      </c>
      <c r="B200">
        <v>3</v>
      </c>
      <c r="C200">
        <v>419</v>
      </c>
      <c r="D200">
        <v>670</v>
      </c>
      <c r="E200" t="s">
        <v>254</v>
      </c>
      <c r="F200" t="s">
        <v>255</v>
      </c>
      <c r="G200">
        <v>298</v>
      </c>
      <c r="H200">
        <v>280.41800000000001</v>
      </c>
      <c r="I200">
        <v>319.15800000000002</v>
      </c>
      <c r="K200" s="275">
        <v>314.7</v>
      </c>
      <c r="M200">
        <v>96</v>
      </c>
      <c r="N200">
        <v>150</v>
      </c>
      <c r="O200" s="2">
        <v>108</v>
      </c>
      <c r="P200" s="2">
        <v>134</v>
      </c>
      <c r="Q200">
        <v>8</v>
      </c>
      <c r="R200">
        <v>4</v>
      </c>
      <c r="S200">
        <v>5</v>
      </c>
      <c r="Z200">
        <v>1.4999999999999999E-2</v>
      </c>
      <c r="AA200">
        <v>17</v>
      </c>
      <c r="AB200">
        <v>893</v>
      </c>
      <c r="AC200">
        <v>0.1</v>
      </c>
      <c r="AD200">
        <v>3</v>
      </c>
      <c r="AE200">
        <v>0.1</v>
      </c>
      <c r="AF200">
        <v>4.2</v>
      </c>
      <c r="AG200">
        <v>2</v>
      </c>
      <c r="AH200">
        <v>0.2</v>
      </c>
      <c r="AI200">
        <v>0.08</v>
      </c>
      <c r="AJ200" s="28" t="s">
        <v>306</v>
      </c>
      <c r="AK200" s="85" t="s">
        <v>427</v>
      </c>
      <c r="AL200" s="85" t="s">
        <v>317</v>
      </c>
      <c r="AM200" s="1">
        <f t="shared" si="6"/>
        <v>1.9036954087346025E-2</v>
      </c>
      <c r="AN200" s="284">
        <f t="shared" si="7"/>
        <v>11.808683245815336</v>
      </c>
    </row>
    <row r="201" spans="1:40" ht="21" customHeight="1" x14ac:dyDescent="0.3">
      <c r="A201">
        <v>2021</v>
      </c>
      <c r="B201">
        <v>3</v>
      </c>
      <c r="C201">
        <v>421</v>
      </c>
      <c r="D201">
        <v>667</v>
      </c>
      <c r="E201" t="s">
        <v>547</v>
      </c>
      <c r="F201" t="s">
        <v>548</v>
      </c>
      <c r="G201">
        <v>1554</v>
      </c>
      <c r="H201">
        <v>1462.3140000000001</v>
      </c>
      <c r="I201">
        <v>1664.3340000000001</v>
      </c>
      <c r="K201" s="275">
        <v>1531.7</v>
      </c>
      <c r="M201">
        <v>18</v>
      </c>
      <c r="N201">
        <v>200</v>
      </c>
      <c r="O201" s="2">
        <v>20</v>
      </c>
      <c r="P201" s="2">
        <v>177</v>
      </c>
      <c r="Q201">
        <v>18</v>
      </c>
      <c r="R201">
        <v>11</v>
      </c>
      <c r="S201">
        <v>20</v>
      </c>
      <c r="T201">
        <v>2</v>
      </c>
      <c r="U201">
        <v>5</v>
      </c>
      <c r="Z201">
        <v>1.4999999999999999E-2</v>
      </c>
      <c r="AA201">
        <v>53</v>
      </c>
      <c r="AB201">
        <v>2413</v>
      </c>
      <c r="AC201">
        <v>0</v>
      </c>
      <c r="AD201">
        <v>1.6</v>
      </c>
      <c r="AE201">
        <v>0.1</v>
      </c>
      <c r="AF201">
        <v>2.5</v>
      </c>
      <c r="AG201">
        <v>4</v>
      </c>
      <c r="AH201">
        <v>2.6</v>
      </c>
      <c r="AI201">
        <v>0.61</v>
      </c>
      <c r="AJ201" s="28" t="s">
        <v>306</v>
      </c>
      <c r="AK201" s="85"/>
      <c r="AL201" s="85" t="s">
        <v>810</v>
      </c>
      <c r="AM201" s="1">
        <f t="shared" si="6"/>
        <v>2.1964359718193122E-2</v>
      </c>
      <c r="AN201" s="284">
        <f t="shared" si="7"/>
        <v>15.768481220459977</v>
      </c>
    </row>
    <row r="202" spans="1:40" ht="21" customHeight="1" x14ac:dyDescent="0.3">
      <c r="A202">
        <v>2021</v>
      </c>
      <c r="B202">
        <v>3</v>
      </c>
      <c r="C202">
        <v>421</v>
      </c>
      <c r="D202">
        <v>673</v>
      </c>
      <c r="E202" t="s">
        <v>549</v>
      </c>
      <c r="F202" t="s">
        <v>550</v>
      </c>
      <c r="G202">
        <v>61.6</v>
      </c>
      <c r="H202">
        <v>57.965600000000002</v>
      </c>
      <c r="I202">
        <v>65.973600000000005</v>
      </c>
      <c r="K202" s="275">
        <v>65.3</v>
      </c>
      <c r="M202">
        <v>18</v>
      </c>
      <c r="N202">
        <v>200</v>
      </c>
      <c r="O202" s="2">
        <v>20</v>
      </c>
      <c r="P202" s="2">
        <v>177</v>
      </c>
      <c r="Q202">
        <v>21</v>
      </c>
      <c r="R202">
        <v>12</v>
      </c>
      <c r="S202">
        <v>28</v>
      </c>
      <c r="T202">
        <v>4</v>
      </c>
      <c r="U202">
        <v>10</v>
      </c>
      <c r="Z202">
        <v>1.4999999999999999E-2</v>
      </c>
      <c r="AA202">
        <v>74</v>
      </c>
      <c r="AB202">
        <v>1634</v>
      </c>
      <c r="AC202">
        <v>1.2</v>
      </c>
      <c r="AD202">
        <v>26.5</v>
      </c>
      <c r="AE202">
        <v>1.2</v>
      </c>
      <c r="AF202">
        <v>21.1</v>
      </c>
      <c r="AG202">
        <v>4</v>
      </c>
      <c r="AH202">
        <v>3.7</v>
      </c>
      <c r="AI202">
        <v>1.1100000000000001</v>
      </c>
      <c r="AJ202" s="28" t="s">
        <v>306</v>
      </c>
      <c r="AK202" s="85"/>
      <c r="AL202" s="85" t="s">
        <v>811</v>
      </c>
      <c r="AM202" s="1">
        <f t="shared" si="6"/>
        <v>4.528763769889841E-2</v>
      </c>
      <c r="AN202" s="284">
        <f t="shared" si="7"/>
        <v>2.6162950903902229</v>
      </c>
    </row>
    <row r="203" spans="1:40" ht="21" customHeight="1" x14ac:dyDescent="0.3">
      <c r="A203">
        <v>2021</v>
      </c>
      <c r="B203">
        <v>3</v>
      </c>
      <c r="C203">
        <v>422</v>
      </c>
      <c r="D203">
        <v>668</v>
      </c>
      <c r="E203" t="s">
        <v>596</v>
      </c>
      <c r="F203" t="s">
        <v>782</v>
      </c>
      <c r="G203">
        <v>103</v>
      </c>
      <c r="H203">
        <v>96.923000000000002</v>
      </c>
      <c r="I203">
        <v>110.313</v>
      </c>
      <c r="K203" s="275">
        <v>105.9</v>
      </c>
      <c r="M203">
        <v>103</v>
      </c>
      <c r="N203">
        <v>70</v>
      </c>
      <c r="O203" s="2">
        <v>67</v>
      </c>
      <c r="P203" s="2">
        <v>108</v>
      </c>
      <c r="Q203">
        <v>10</v>
      </c>
      <c r="R203">
        <v>10</v>
      </c>
      <c r="S203">
        <v>17</v>
      </c>
      <c r="Z203">
        <v>1.4999999999999999E-2</v>
      </c>
      <c r="AA203">
        <v>37</v>
      </c>
      <c r="AB203">
        <v>4437</v>
      </c>
      <c r="AC203">
        <v>0.4</v>
      </c>
      <c r="AD203">
        <v>43.1</v>
      </c>
      <c r="AE203">
        <v>0.3</v>
      </c>
      <c r="AF203">
        <v>41.8</v>
      </c>
      <c r="AG203">
        <v>3</v>
      </c>
      <c r="AH203">
        <v>0.6</v>
      </c>
      <c r="AI203">
        <v>0.65</v>
      </c>
      <c r="AJ203" s="28" t="s">
        <v>306</v>
      </c>
      <c r="AK203" s="85"/>
      <c r="AL203" s="85" t="s">
        <v>385</v>
      </c>
      <c r="AM203" s="1">
        <f t="shared" si="6"/>
        <v>8.338967771016453E-3</v>
      </c>
      <c r="AN203" s="284">
        <f t="shared" si="7"/>
        <v>2.0506096654409918</v>
      </c>
    </row>
    <row r="204" spans="1:40" ht="21" customHeight="1" x14ac:dyDescent="0.3">
      <c r="A204">
        <v>2021</v>
      </c>
      <c r="B204">
        <v>3</v>
      </c>
      <c r="C204">
        <v>423</v>
      </c>
      <c r="D204">
        <v>669</v>
      </c>
      <c r="E204" t="s">
        <v>138</v>
      </c>
      <c r="F204" t="s">
        <v>139</v>
      </c>
      <c r="G204">
        <v>954</v>
      </c>
      <c r="H204">
        <v>897.71400000000006</v>
      </c>
      <c r="I204">
        <v>1021.734</v>
      </c>
      <c r="K204" s="275">
        <v>997.1</v>
      </c>
      <c r="M204">
        <v>40</v>
      </c>
      <c r="N204">
        <v>180</v>
      </c>
      <c r="O204" s="2">
        <v>37</v>
      </c>
      <c r="P204" s="2">
        <v>197</v>
      </c>
      <c r="Q204">
        <v>130</v>
      </c>
      <c r="R204">
        <v>69</v>
      </c>
      <c r="S204">
        <v>147</v>
      </c>
      <c r="T204">
        <v>3</v>
      </c>
      <c r="U204">
        <v>26</v>
      </c>
      <c r="Z204">
        <v>1.4999999999999999E-2</v>
      </c>
      <c r="AA204">
        <v>374</v>
      </c>
      <c r="AB204">
        <v>6236</v>
      </c>
      <c r="AC204">
        <v>0.4</v>
      </c>
      <c r="AD204">
        <v>6.5</v>
      </c>
      <c r="AE204">
        <v>0.8</v>
      </c>
      <c r="AF204">
        <v>12.5</v>
      </c>
      <c r="AG204">
        <v>14</v>
      </c>
      <c r="AH204">
        <v>10.199999999999999</v>
      </c>
      <c r="AI204">
        <v>0.25</v>
      </c>
      <c r="AJ204" s="28" t="s">
        <v>306</v>
      </c>
      <c r="AK204" s="85"/>
      <c r="AL204" s="85" t="s">
        <v>346</v>
      </c>
      <c r="AM204" s="1">
        <f t="shared" si="6"/>
        <v>5.9974342527261068E-2</v>
      </c>
      <c r="AN204" s="284">
        <f t="shared" si="7"/>
        <v>30.476302269140213</v>
      </c>
    </row>
    <row r="205" spans="1:40" ht="21" customHeight="1" x14ac:dyDescent="0.3">
      <c r="A205">
        <v>2021</v>
      </c>
      <c r="B205">
        <v>3</v>
      </c>
      <c r="C205">
        <v>1</v>
      </c>
      <c r="D205">
        <v>1</v>
      </c>
      <c r="E205" t="s">
        <v>734</v>
      </c>
      <c r="F205" t="s">
        <v>735</v>
      </c>
      <c r="G205">
        <v>111</v>
      </c>
      <c r="H205">
        <v>103.23</v>
      </c>
      <c r="I205">
        <v>118.77</v>
      </c>
      <c r="K205" s="275">
        <v>114.6</v>
      </c>
      <c r="M205">
        <v>108</v>
      </c>
      <c r="N205">
        <v>100</v>
      </c>
      <c r="O205" s="2">
        <v>113</v>
      </c>
      <c r="P205" s="2">
        <v>95</v>
      </c>
      <c r="Q205">
        <v>125</v>
      </c>
      <c r="R205">
        <v>46</v>
      </c>
      <c r="S205">
        <v>75</v>
      </c>
      <c r="Z205">
        <v>1.4999999999999999E-2</v>
      </c>
      <c r="AA205">
        <v>246</v>
      </c>
      <c r="AB205">
        <v>33299</v>
      </c>
      <c r="AC205">
        <v>2.2000000000000002</v>
      </c>
      <c r="AD205">
        <v>300</v>
      </c>
      <c r="AE205">
        <v>2.2000000000000002</v>
      </c>
      <c r="AF205">
        <v>291.8</v>
      </c>
      <c r="AG205">
        <v>16</v>
      </c>
      <c r="AH205">
        <v>2.2000000000000002</v>
      </c>
      <c r="AI205">
        <v>0.88</v>
      </c>
      <c r="AJ205" s="28" t="s">
        <v>364</v>
      </c>
      <c r="AK205" s="85"/>
      <c r="AL205" s="85"/>
      <c r="AM205" s="1">
        <f t="shared" si="6"/>
        <v>7.3876092375146397E-3</v>
      </c>
      <c r="AN205" s="284">
        <f t="shared" si="7"/>
        <v>2.545584412271567</v>
      </c>
    </row>
    <row r="206" spans="1:40" ht="21" customHeight="1" x14ac:dyDescent="0.3">
      <c r="A206">
        <v>2021</v>
      </c>
      <c r="B206">
        <v>3</v>
      </c>
      <c r="C206">
        <v>1</v>
      </c>
      <c r="D206">
        <v>2</v>
      </c>
      <c r="E206" t="s">
        <v>767</v>
      </c>
      <c r="F206" t="s">
        <v>768</v>
      </c>
      <c r="G206">
        <v>113</v>
      </c>
      <c r="H206">
        <v>105.09</v>
      </c>
      <c r="I206">
        <v>120.91</v>
      </c>
      <c r="K206" s="275">
        <v>111.6</v>
      </c>
      <c r="M206">
        <v>108</v>
      </c>
      <c r="N206">
        <v>100</v>
      </c>
      <c r="O206" s="2">
        <v>113</v>
      </c>
      <c r="P206" s="2">
        <v>95</v>
      </c>
      <c r="Q206">
        <v>132</v>
      </c>
      <c r="R206">
        <v>38</v>
      </c>
      <c r="S206">
        <v>83</v>
      </c>
      <c r="Z206">
        <v>1.4999999999999999E-2</v>
      </c>
      <c r="AA206">
        <v>253</v>
      </c>
      <c r="AB206">
        <v>33369</v>
      </c>
      <c r="AC206">
        <v>2.2000000000000002</v>
      </c>
      <c r="AD206">
        <v>295.3</v>
      </c>
      <c r="AE206">
        <v>2.2999999999999998</v>
      </c>
      <c r="AF206">
        <v>300.10000000000002</v>
      </c>
      <c r="AG206">
        <v>16</v>
      </c>
      <c r="AH206">
        <v>2.2000000000000002</v>
      </c>
      <c r="AI206">
        <v>0.88</v>
      </c>
      <c r="AJ206" s="28" t="s">
        <v>364</v>
      </c>
      <c r="AK206" s="85"/>
      <c r="AL206" s="85"/>
      <c r="AM206" s="1">
        <f t="shared" si="6"/>
        <v>7.5818873805028617E-3</v>
      </c>
      <c r="AN206" s="284">
        <f t="shared" si="7"/>
        <v>0.98994949366117058</v>
      </c>
    </row>
    <row r="207" spans="1:40" ht="21" customHeight="1" x14ac:dyDescent="0.3">
      <c r="A207">
        <v>2021</v>
      </c>
      <c r="B207">
        <v>3</v>
      </c>
      <c r="C207">
        <v>123</v>
      </c>
      <c r="D207">
        <v>645</v>
      </c>
      <c r="E207" t="s">
        <v>573</v>
      </c>
      <c r="F207" t="s">
        <v>574</v>
      </c>
      <c r="G207">
        <v>133</v>
      </c>
      <c r="H207">
        <v>123.69</v>
      </c>
      <c r="I207">
        <v>142.31</v>
      </c>
      <c r="K207" s="275">
        <v>138.69999999999999</v>
      </c>
      <c r="M207">
        <v>80</v>
      </c>
      <c r="N207">
        <v>180</v>
      </c>
      <c r="O207" s="2">
        <v>70</v>
      </c>
      <c r="P207" s="2">
        <v>208</v>
      </c>
      <c r="Q207">
        <v>37</v>
      </c>
      <c r="R207">
        <v>14</v>
      </c>
      <c r="S207">
        <v>12</v>
      </c>
      <c r="Z207">
        <v>0.02</v>
      </c>
      <c r="AA207">
        <v>63</v>
      </c>
      <c r="AB207">
        <v>3663</v>
      </c>
      <c r="AC207">
        <v>0.5</v>
      </c>
      <c r="AD207">
        <v>27.5</v>
      </c>
      <c r="AE207">
        <v>0.5</v>
      </c>
      <c r="AF207">
        <v>26.5</v>
      </c>
      <c r="AG207">
        <v>4</v>
      </c>
      <c r="AH207">
        <v>0.9</v>
      </c>
      <c r="AI207">
        <v>0.52</v>
      </c>
      <c r="AJ207" s="28" t="s">
        <v>364</v>
      </c>
      <c r="AK207" s="85"/>
      <c r="AL207" s="85"/>
      <c r="AM207" s="1">
        <f t="shared" si="6"/>
        <v>1.7199017199017199E-2</v>
      </c>
      <c r="AN207" s="284">
        <f t="shared" si="7"/>
        <v>4.0305086527633129</v>
      </c>
    </row>
    <row r="208" spans="1:40" ht="21" customHeight="1" x14ac:dyDescent="0.3">
      <c r="A208">
        <v>2021</v>
      </c>
      <c r="B208">
        <v>3</v>
      </c>
      <c r="C208">
        <v>259</v>
      </c>
      <c r="D208">
        <v>183</v>
      </c>
      <c r="E208" t="s">
        <v>599</v>
      </c>
      <c r="F208" t="s">
        <v>741</v>
      </c>
      <c r="G208">
        <v>3</v>
      </c>
      <c r="H208">
        <v>2.79</v>
      </c>
      <c r="I208">
        <v>3.21</v>
      </c>
      <c r="K208" s="275">
        <v>2.9</v>
      </c>
      <c r="M208">
        <v>508</v>
      </c>
      <c r="N208">
        <v>85</v>
      </c>
      <c r="O208" s="2">
        <v>491</v>
      </c>
      <c r="P208" s="2">
        <v>89</v>
      </c>
      <c r="Q208">
        <v>53</v>
      </c>
      <c r="R208">
        <v>42</v>
      </c>
      <c r="S208">
        <v>55</v>
      </c>
      <c r="U208">
        <v>5</v>
      </c>
      <c r="Z208">
        <v>0.02</v>
      </c>
      <c r="AA208">
        <v>155</v>
      </c>
      <c r="AB208">
        <v>19155</v>
      </c>
      <c r="AC208">
        <v>51.7</v>
      </c>
      <c r="AD208">
        <v>6385</v>
      </c>
      <c r="AE208">
        <v>53</v>
      </c>
      <c r="AF208">
        <v>6552.5</v>
      </c>
      <c r="AG208">
        <v>5</v>
      </c>
      <c r="AH208">
        <v>0.3</v>
      </c>
      <c r="AI208">
        <v>0.56999999999999995</v>
      </c>
      <c r="AJ208" s="28" t="s">
        <v>364</v>
      </c>
      <c r="AK208" s="85"/>
      <c r="AL208" s="85"/>
      <c r="AM208" s="1">
        <f t="shared" si="6"/>
        <v>8.0918820151396498E-3</v>
      </c>
      <c r="AN208" s="284">
        <f t="shared" si="7"/>
        <v>7.0710678118654821E-2</v>
      </c>
    </row>
    <row r="209" spans="1:40" ht="21" customHeight="1" x14ac:dyDescent="0.3">
      <c r="A209">
        <v>2021</v>
      </c>
      <c r="B209">
        <v>3</v>
      </c>
      <c r="C209">
        <v>3</v>
      </c>
      <c r="D209">
        <v>10</v>
      </c>
      <c r="E209" t="s">
        <v>565</v>
      </c>
      <c r="F209" t="s">
        <v>566</v>
      </c>
      <c r="G209">
        <v>48.662500000000001</v>
      </c>
      <c r="H209">
        <v>45.256124999999997</v>
      </c>
      <c r="I209">
        <v>52.068874999999998</v>
      </c>
      <c r="K209" s="275">
        <v>51.9</v>
      </c>
      <c r="M209">
        <v>47</v>
      </c>
      <c r="N209">
        <v>154</v>
      </c>
      <c r="O209" s="2">
        <v>92</v>
      </c>
      <c r="P209" s="2">
        <v>79</v>
      </c>
      <c r="Q209">
        <v>18</v>
      </c>
      <c r="R209">
        <v>1</v>
      </c>
      <c r="S209">
        <v>17</v>
      </c>
      <c r="Z209">
        <v>0.02</v>
      </c>
      <c r="AA209">
        <v>36</v>
      </c>
      <c r="AB209">
        <v>1596</v>
      </c>
      <c r="AC209">
        <v>0.7</v>
      </c>
      <c r="AD209">
        <v>32.799999999999997</v>
      </c>
      <c r="AE209">
        <v>0.7</v>
      </c>
      <c r="AF209">
        <v>30.9</v>
      </c>
      <c r="AG209">
        <v>2</v>
      </c>
      <c r="AH209">
        <v>0.4</v>
      </c>
      <c r="AI209">
        <v>0.77</v>
      </c>
      <c r="AJ209" s="28" t="s">
        <v>731</v>
      </c>
      <c r="AK209" s="85"/>
      <c r="AL209" s="85"/>
      <c r="AM209" s="1">
        <f t="shared" si="6"/>
        <v>2.2556390977443608E-2</v>
      </c>
      <c r="AN209" s="284">
        <f t="shared" si="7"/>
        <v>2.2892582040914458</v>
      </c>
    </row>
    <row r="210" spans="1:40" ht="21" customHeight="1" x14ac:dyDescent="0.3">
      <c r="A210">
        <v>2021</v>
      </c>
      <c r="B210">
        <v>3</v>
      </c>
      <c r="C210">
        <v>393</v>
      </c>
      <c r="D210">
        <v>605</v>
      </c>
      <c r="E210" t="s">
        <v>628</v>
      </c>
      <c r="F210" t="s">
        <v>629</v>
      </c>
      <c r="G210">
        <v>633</v>
      </c>
      <c r="H210">
        <v>588.69000000000005</v>
      </c>
      <c r="I210">
        <v>677.31</v>
      </c>
      <c r="K210" s="275">
        <v>584.4</v>
      </c>
      <c r="M210">
        <v>13</v>
      </c>
      <c r="N210">
        <v>200</v>
      </c>
      <c r="O210" s="2">
        <v>18</v>
      </c>
      <c r="P210" s="2">
        <v>206</v>
      </c>
      <c r="Q210">
        <v>33</v>
      </c>
      <c r="R210">
        <v>16</v>
      </c>
      <c r="S210">
        <v>18</v>
      </c>
      <c r="Z210">
        <v>0.02</v>
      </c>
      <c r="AA210">
        <v>67</v>
      </c>
      <c r="AB210">
        <v>1067</v>
      </c>
      <c r="AC210">
        <v>0.1</v>
      </c>
      <c r="AD210">
        <v>1.7</v>
      </c>
      <c r="AE210">
        <v>0.1</v>
      </c>
      <c r="AF210">
        <v>1.8</v>
      </c>
      <c r="AG210">
        <v>4</v>
      </c>
      <c r="AH210">
        <v>3.8</v>
      </c>
      <c r="AI210">
        <v>0.93</v>
      </c>
      <c r="AJ210" s="28" t="s">
        <v>363</v>
      </c>
      <c r="AK210" s="85" t="s">
        <v>802</v>
      </c>
      <c r="AL210" s="85"/>
      <c r="AM210" s="1">
        <f t="shared" si="6"/>
        <v>6.2792877225866919E-2</v>
      </c>
      <c r="AN210" s="284">
        <f t="shared" si="7"/>
        <v>34.36538956566622</v>
      </c>
    </row>
    <row r="211" spans="1:40" ht="21" customHeight="1" x14ac:dyDescent="0.3">
      <c r="A211">
        <v>2021</v>
      </c>
      <c r="B211">
        <v>3</v>
      </c>
      <c r="C211">
        <v>393</v>
      </c>
      <c r="D211">
        <v>749</v>
      </c>
      <c r="E211" t="s">
        <v>581</v>
      </c>
      <c r="F211" t="s">
        <v>582</v>
      </c>
      <c r="G211">
        <v>660</v>
      </c>
      <c r="H211">
        <v>613.79999999999995</v>
      </c>
      <c r="I211">
        <v>706.2</v>
      </c>
      <c r="K211" s="275">
        <v>703.2</v>
      </c>
      <c r="M211">
        <v>13</v>
      </c>
      <c r="N211">
        <v>200</v>
      </c>
      <c r="O211" s="2">
        <v>18</v>
      </c>
      <c r="P211" s="2">
        <v>206</v>
      </c>
      <c r="Z211">
        <v>0.02</v>
      </c>
      <c r="AG211">
        <v>4</v>
      </c>
      <c r="AJ211" s="28" t="s">
        <v>363</v>
      </c>
      <c r="AK211" s="85" t="s">
        <v>803</v>
      </c>
      <c r="AL211" s="85"/>
      <c r="AM211" s="1" t="str">
        <f t="shared" si="6"/>
        <v/>
      </c>
      <c r="AN211" s="284">
        <f t="shared" si="7"/>
        <v>30.547012947258885</v>
      </c>
    </row>
    <row r="212" spans="1:40" ht="21" customHeight="1" x14ac:dyDescent="0.3">
      <c r="A212">
        <v>2021</v>
      </c>
      <c r="B212">
        <v>3</v>
      </c>
      <c r="C212">
        <v>4</v>
      </c>
      <c r="D212">
        <v>11</v>
      </c>
      <c r="E212" t="s">
        <v>195</v>
      </c>
      <c r="F212" t="s">
        <v>196</v>
      </c>
      <c r="G212">
        <v>212</v>
      </c>
      <c r="H212">
        <v>197.16</v>
      </c>
      <c r="I212">
        <v>226.84</v>
      </c>
      <c r="K212" s="275">
        <v>217.4</v>
      </c>
      <c r="M212">
        <v>37</v>
      </c>
      <c r="N212">
        <v>195</v>
      </c>
      <c r="O212" s="2">
        <v>52</v>
      </c>
      <c r="P212" s="2">
        <v>141</v>
      </c>
      <c r="Q212">
        <v>79</v>
      </c>
      <c r="R212">
        <v>36</v>
      </c>
      <c r="S212">
        <v>55</v>
      </c>
      <c r="Z212">
        <v>0.02</v>
      </c>
      <c r="AA212">
        <v>170</v>
      </c>
      <c r="AB212">
        <v>6898</v>
      </c>
      <c r="AC212">
        <v>0.8</v>
      </c>
      <c r="AD212">
        <v>32.5</v>
      </c>
      <c r="AE212">
        <v>0.8</v>
      </c>
      <c r="AF212">
        <v>27.5</v>
      </c>
      <c r="AG212">
        <v>10</v>
      </c>
      <c r="AH212">
        <v>3.3</v>
      </c>
      <c r="AI212">
        <v>0.73</v>
      </c>
      <c r="AJ212" s="28" t="s">
        <v>312</v>
      </c>
      <c r="AK212" s="85"/>
      <c r="AL212" s="85" t="s">
        <v>333</v>
      </c>
      <c r="AM212" s="1">
        <f t="shared" si="6"/>
        <v>2.4644824586836766E-2</v>
      </c>
      <c r="AN212" s="284">
        <f t="shared" si="7"/>
        <v>3.8183766184073606</v>
      </c>
    </row>
    <row r="213" spans="1:40" ht="21" customHeight="1" x14ac:dyDescent="0.3">
      <c r="A213">
        <v>2021</v>
      </c>
      <c r="B213">
        <v>3</v>
      </c>
      <c r="C213">
        <v>4</v>
      </c>
      <c r="D213">
        <v>12</v>
      </c>
      <c r="E213" t="s">
        <v>198</v>
      </c>
      <c r="F213" t="s">
        <v>199</v>
      </c>
      <c r="G213">
        <v>212</v>
      </c>
      <c r="H213">
        <v>197.16</v>
      </c>
      <c r="I213">
        <v>226.84</v>
      </c>
      <c r="K213" s="275">
        <v>215</v>
      </c>
      <c r="M213">
        <v>37</v>
      </c>
      <c r="N213">
        <v>195</v>
      </c>
      <c r="O213" s="2">
        <v>52</v>
      </c>
      <c r="P213" s="2">
        <v>141</v>
      </c>
      <c r="Q213">
        <v>67</v>
      </c>
      <c r="R213">
        <v>36</v>
      </c>
      <c r="S213">
        <v>60</v>
      </c>
      <c r="Z213">
        <v>0.02</v>
      </c>
      <c r="AA213">
        <v>163</v>
      </c>
      <c r="AB213">
        <v>6891</v>
      </c>
      <c r="AC213">
        <v>0.8</v>
      </c>
      <c r="AD213">
        <v>32.5</v>
      </c>
      <c r="AE213">
        <v>0.8</v>
      </c>
      <c r="AF213">
        <v>27.6</v>
      </c>
      <c r="AG213">
        <v>10</v>
      </c>
      <c r="AH213">
        <v>3.1</v>
      </c>
      <c r="AI213">
        <v>0.73</v>
      </c>
      <c r="AJ213" s="28" t="s">
        <v>312</v>
      </c>
      <c r="AK213" s="85"/>
      <c r="AL213" s="85" t="s">
        <v>334</v>
      </c>
      <c r="AM213" s="1">
        <f t="shared" si="6"/>
        <v>2.3654041503410245E-2</v>
      </c>
      <c r="AN213" s="284">
        <f t="shared" si="7"/>
        <v>2.1213203435596424</v>
      </c>
    </row>
    <row r="214" spans="1:40" ht="21" customHeight="1" x14ac:dyDescent="0.3">
      <c r="A214">
        <v>2021</v>
      </c>
      <c r="B214">
        <v>3</v>
      </c>
      <c r="C214">
        <v>10</v>
      </c>
      <c r="D214">
        <v>24</v>
      </c>
      <c r="E214" t="s">
        <v>760</v>
      </c>
      <c r="F214" t="s">
        <v>761</v>
      </c>
      <c r="G214">
        <v>166</v>
      </c>
      <c r="H214">
        <v>154.38</v>
      </c>
      <c r="I214">
        <v>177.62</v>
      </c>
      <c r="K214" s="275">
        <v>166.2</v>
      </c>
      <c r="M214">
        <v>145</v>
      </c>
      <c r="N214">
        <v>99</v>
      </c>
      <c r="O214" s="2">
        <v>134</v>
      </c>
      <c r="P214" s="2">
        <v>108</v>
      </c>
      <c r="Q214">
        <v>30</v>
      </c>
      <c r="R214">
        <v>7</v>
      </c>
      <c r="S214">
        <v>24</v>
      </c>
      <c r="Z214">
        <v>1.4999999999999999E-2</v>
      </c>
      <c r="AA214">
        <v>61</v>
      </c>
      <c r="AB214">
        <v>9421</v>
      </c>
      <c r="AC214">
        <v>0.4</v>
      </c>
      <c r="AD214">
        <v>56.8</v>
      </c>
      <c r="AE214">
        <v>0.4</v>
      </c>
      <c r="AF214">
        <v>56.8</v>
      </c>
      <c r="AG214">
        <v>4</v>
      </c>
      <c r="AH214">
        <v>0.5</v>
      </c>
      <c r="AI214">
        <v>0.74</v>
      </c>
      <c r="AJ214" s="28" t="s">
        <v>312</v>
      </c>
      <c r="AK214" s="85"/>
      <c r="AL214" s="85" t="s">
        <v>390</v>
      </c>
      <c r="AM214" s="1">
        <f t="shared" si="6"/>
        <v>6.4748965078017199E-3</v>
      </c>
      <c r="AN214" s="284">
        <f t="shared" si="7"/>
        <v>0.14142135623730148</v>
      </c>
    </row>
    <row r="215" spans="1:40" ht="21" customHeight="1" x14ac:dyDescent="0.3">
      <c r="A215">
        <v>2021</v>
      </c>
      <c r="B215">
        <v>3</v>
      </c>
      <c r="C215">
        <v>10</v>
      </c>
      <c r="D215">
        <v>25</v>
      </c>
      <c r="E215" t="s">
        <v>756</v>
      </c>
      <c r="F215" t="s">
        <v>757</v>
      </c>
      <c r="G215">
        <v>162</v>
      </c>
      <c r="H215">
        <v>150.66</v>
      </c>
      <c r="I215">
        <v>173.34</v>
      </c>
      <c r="K215" s="275">
        <v>168.5</v>
      </c>
      <c r="M215">
        <v>145</v>
      </c>
      <c r="N215">
        <v>99</v>
      </c>
      <c r="O215" s="2">
        <v>134</v>
      </c>
      <c r="P215" s="2">
        <v>108</v>
      </c>
      <c r="Q215">
        <v>26</v>
      </c>
      <c r="R215">
        <v>8</v>
      </c>
      <c r="S215">
        <v>17</v>
      </c>
      <c r="Z215">
        <v>1.4999999999999999E-2</v>
      </c>
      <c r="AA215">
        <v>51</v>
      </c>
      <c r="AB215">
        <v>9411</v>
      </c>
      <c r="AC215">
        <v>0.3</v>
      </c>
      <c r="AD215">
        <v>58.1</v>
      </c>
      <c r="AE215">
        <v>0.3</v>
      </c>
      <c r="AF215">
        <v>55.9</v>
      </c>
      <c r="AG215">
        <v>4</v>
      </c>
      <c r="AH215">
        <v>0.4</v>
      </c>
      <c r="AI215">
        <v>0.74</v>
      </c>
      <c r="AJ215" s="28" t="s">
        <v>312</v>
      </c>
      <c r="AK215" s="85" t="s">
        <v>804</v>
      </c>
      <c r="AL215" s="85" t="s">
        <v>391</v>
      </c>
      <c r="AM215" s="1">
        <f t="shared" si="6"/>
        <v>5.4191903092126233E-3</v>
      </c>
      <c r="AN215" s="284">
        <f t="shared" si="7"/>
        <v>4.5961940777125587</v>
      </c>
    </row>
    <row r="216" spans="1:40" ht="21" customHeight="1" x14ac:dyDescent="0.3">
      <c r="A216">
        <v>2021</v>
      </c>
      <c r="B216">
        <v>3</v>
      </c>
      <c r="C216">
        <v>29</v>
      </c>
      <c r="D216">
        <v>81</v>
      </c>
      <c r="E216" t="s">
        <v>250</v>
      </c>
      <c r="F216" t="s">
        <v>251</v>
      </c>
      <c r="G216">
        <v>388</v>
      </c>
      <c r="H216">
        <v>360.84</v>
      </c>
      <c r="I216">
        <v>415.16</v>
      </c>
      <c r="K216" s="275">
        <v>377.7</v>
      </c>
      <c r="M216">
        <v>60</v>
      </c>
      <c r="N216">
        <v>120</v>
      </c>
      <c r="O216" s="2">
        <v>69</v>
      </c>
      <c r="P216" s="2">
        <v>105</v>
      </c>
      <c r="Q216">
        <v>20</v>
      </c>
      <c r="R216">
        <v>4</v>
      </c>
      <c r="S216">
        <v>19</v>
      </c>
      <c r="Z216">
        <v>1.4999999999999999E-2</v>
      </c>
      <c r="AA216">
        <v>43</v>
      </c>
      <c r="AB216">
        <v>2293</v>
      </c>
      <c r="AC216">
        <v>0.1</v>
      </c>
      <c r="AD216">
        <v>5.9</v>
      </c>
      <c r="AE216">
        <v>0.1</v>
      </c>
      <c r="AF216">
        <v>5.9</v>
      </c>
      <c r="AG216">
        <v>3</v>
      </c>
      <c r="AH216">
        <v>0.6</v>
      </c>
      <c r="AI216">
        <v>0.57999999999999996</v>
      </c>
      <c r="AJ216" s="28" t="s">
        <v>312</v>
      </c>
      <c r="AK216" s="85"/>
      <c r="AL216" s="85" t="s">
        <v>314</v>
      </c>
      <c r="AM216" s="1">
        <f t="shared" si="6"/>
        <v>1.8752725686873091E-2</v>
      </c>
      <c r="AN216" s="284">
        <f t="shared" si="7"/>
        <v>7.2831998462214473</v>
      </c>
    </row>
    <row r="217" spans="1:40" ht="21" customHeight="1" x14ac:dyDescent="0.3">
      <c r="A217">
        <v>2021</v>
      </c>
      <c r="B217">
        <v>3</v>
      </c>
      <c r="C217">
        <v>32</v>
      </c>
      <c r="D217">
        <v>92</v>
      </c>
      <c r="E217" t="s">
        <v>745</v>
      </c>
      <c r="F217" t="s">
        <v>746</v>
      </c>
      <c r="G217">
        <v>361</v>
      </c>
      <c r="H217">
        <v>335.73</v>
      </c>
      <c r="I217">
        <v>386.27</v>
      </c>
      <c r="K217" s="275">
        <v>379</v>
      </c>
      <c r="M217">
        <v>74</v>
      </c>
      <c r="N217">
        <v>97</v>
      </c>
      <c r="O217" s="2">
        <v>72</v>
      </c>
      <c r="P217" s="2">
        <v>101</v>
      </c>
      <c r="Q217">
        <v>79</v>
      </c>
      <c r="R217">
        <v>14</v>
      </c>
      <c r="S217">
        <v>47</v>
      </c>
      <c r="Z217">
        <v>1.4999999999999999E-2</v>
      </c>
      <c r="AA217">
        <v>140</v>
      </c>
      <c r="AB217">
        <v>12292</v>
      </c>
      <c r="AC217">
        <v>0.4</v>
      </c>
      <c r="AD217">
        <v>34.1</v>
      </c>
      <c r="AE217">
        <v>0.4</v>
      </c>
      <c r="AF217">
        <v>32.6</v>
      </c>
      <c r="AG217">
        <v>10</v>
      </c>
      <c r="AH217">
        <v>2</v>
      </c>
      <c r="AI217">
        <v>0.76</v>
      </c>
      <c r="AJ217" s="28" t="s">
        <v>312</v>
      </c>
      <c r="AK217" s="85" t="s">
        <v>805</v>
      </c>
      <c r="AL217" s="85" t="s">
        <v>375</v>
      </c>
      <c r="AM217" s="1">
        <f t="shared" si="6"/>
        <v>1.1389521640091117E-2</v>
      </c>
      <c r="AN217" s="284">
        <f t="shared" si="7"/>
        <v>12.727922061357855</v>
      </c>
    </row>
    <row r="218" spans="1:40" ht="21" customHeight="1" x14ac:dyDescent="0.3">
      <c r="A218">
        <v>2021</v>
      </c>
      <c r="B218">
        <v>3</v>
      </c>
      <c r="C218">
        <v>32</v>
      </c>
      <c r="D218">
        <v>93</v>
      </c>
      <c r="E218" t="s">
        <v>604</v>
      </c>
      <c r="F218" t="s">
        <v>605</v>
      </c>
      <c r="G218">
        <v>59</v>
      </c>
      <c r="H218">
        <v>54.87</v>
      </c>
      <c r="I218">
        <v>63.13</v>
      </c>
      <c r="K218" s="275">
        <v>60.6</v>
      </c>
      <c r="M218">
        <v>74</v>
      </c>
      <c r="N218">
        <v>97</v>
      </c>
      <c r="O218" s="2">
        <v>72</v>
      </c>
      <c r="P218" s="2">
        <v>101</v>
      </c>
      <c r="Q218">
        <v>82</v>
      </c>
      <c r="R218">
        <v>35</v>
      </c>
      <c r="S218">
        <v>71</v>
      </c>
      <c r="Z218">
        <v>1.4999999999999999E-2</v>
      </c>
      <c r="AA218">
        <v>188</v>
      </c>
      <c r="AB218">
        <v>12176</v>
      </c>
      <c r="AC218">
        <v>3.2</v>
      </c>
      <c r="AD218">
        <v>206.4</v>
      </c>
      <c r="AE218">
        <v>3.1</v>
      </c>
      <c r="AF218">
        <v>201.9</v>
      </c>
      <c r="AG218">
        <v>10</v>
      </c>
      <c r="AH218">
        <v>2.6</v>
      </c>
      <c r="AI218">
        <v>0.75</v>
      </c>
      <c r="AJ218" s="28" t="s">
        <v>312</v>
      </c>
      <c r="AK218" s="85" t="s">
        <v>806</v>
      </c>
      <c r="AL218" s="85" t="s">
        <v>377</v>
      </c>
      <c r="AM218" s="1">
        <f t="shared" si="6"/>
        <v>1.5440210249671484E-2</v>
      </c>
      <c r="AN218" s="284">
        <f t="shared" si="7"/>
        <v>1.1313708498984771</v>
      </c>
    </row>
    <row r="219" spans="1:40" ht="21" customHeight="1" x14ac:dyDescent="0.3">
      <c r="A219">
        <v>2021</v>
      </c>
      <c r="B219">
        <v>3</v>
      </c>
      <c r="C219">
        <v>32</v>
      </c>
      <c r="D219">
        <v>94</v>
      </c>
      <c r="E219" t="s">
        <v>606</v>
      </c>
      <c r="F219" t="s">
        <v>607</v>
      </c>
      <c r="G219">
        <v>19</v>
      </c>
      <c r="H219">
        <v>17.670000000000002</v>
      </c>
      <c r="I219">
        <v>20.329999999999998</v>
      </c>
      <c r="K219" s="275">
        <v>19</v>
      </c>
      <c r="M219">
        <v>74</v>
      </c>
      <c r="N219">
        <v>97</v>
      </c>
      <c r="O219" s="2">
        <v>68</v>
      </c>
      <c r="P219" s="2">
        <v>106</v>
      </c>
      <c r="Q219">
        <v>2</v>
      </c>
      <c r="R219">
        <v>2</v>
      </c>
      <c r="S219">
        <v>4</v>
      </c>
      <c r="Z219">
        <v>1.4999999999999999E-2</v>
      </c>
      <c r="AA219">
        <v>8</v>
      </c>
      <c r="AB219">
        <v>392</v>
      </c>
      <c r="AC219">
        <v>0.4</v>
      </c>
      <c r="AD219">
        <v>20.6</v>
      </c>
      <c r="AE219">
        <v>0.4</v>
      </c>
      <c r="AF219">
        <v>20.6</v>
      </c>
      <c r="AG219">
        <v>1</v>
      </c>
      <c r="AH219">
        <v>0.1</v>
      </c>
      <c r="AI219">
        <v>0.24</v>
      </c>
      <c r="AJ219" s="28" t="s">
        <v>312</v>
      </c>
      <c r="AK219" s="85" t="s">
        <v>807</v>
      </c>
      <c r="AL219" s="85" t="s">
        <v>378</v>
      </c>
      <c r="AM219" s="1">
        <f t="shared" si="6"/>
        <v>2.0408163265306121E-2</v>
      </c>
      <c r="AN219" s="284">
        <f t="shared" si="7"/>
        <v>0</v>
      </c>
    </row>
    <row r="220" spans="1:40" ht="21" customHeight="1" x14ac:dyDescent="0.3">
      <c r="A220">
        <v>2021</v>
      </c>
      <c r="B220">
        <v>3</v>
      </c>
      <c r="C220">
        <v>34</v>
      </c>
      <c r="D220">
        <v>99</v>
      </c>
      <c r="E220" t="s">
        <v>783</v>
      </c>
      <c r="F220" t="s">
        <v>784</v>
      </c>
      <c r="G220">
        <v>20</v>
      </c>
      <c r="H220">
        <v>18.600000000000001</v>
      </c>
      <c r="I220">
        <v>21.4</v>
      </c>
      <c r="K220" s="275">
        <v>20.6</v>
      </c>
      <c r="M220">
        <v>140</v>
      </c>
      <c r="N220">
        <v>103</v>
      </c>
      <c r="O220" s="2">
        <v>146</v>
      </c>
      <c r="P220" s="2">
        <v>99</v>
      </c>
      <c r="Q220">
        <v>51</v>
      </c>
      <c r="R220">
        <v>34</v>
      </c>
      <c r="S220">
        <v>52</v>
      </c>
      <c r="U220">
        <v>9</v>
      </c>
      <c r="Z220">
        <v>1.4999999999999999E-2</v>
      </c>
      <c r="AA220">
        <v>146</v>
      </c>
      <c r="AB220">
        <v>16922</v>
      </c>
      <c r="AC220">
        <v>7.3</v>
      </c>
      <c r="AD220">
        <v>846.1</v>
      </c>
      <c r="AE220">
        <v>7.1</v>
      </c>
      <c r="AF220">
        <v>824.1</v>
      </c>
      <c r="AG220">
        <v>9</v>
      </c>
      <c r="AH220">
        <v>1</v>
      </c>
      <c r="AI220">
        <v>0.61</v>
      </c>
      <c r="AJ220" s="28" t="s">
        <v>312</v>
      </c>
      <c r="AK220" s="85"/>
      <c r="AL220" s="85" t="s">
        <v>366</v>
      </c>
      <c r="AM220" s="1">
        <f t="shared" si="6"/>
        <v>8.6278217704763033E-3</v>
      </c>
      <c r="AN220" s="284">
        <f t="shared" si="7"/>
        <v>0.42426406871192951</v>
      </c>
    </row>
    <row r="221" spans="1:40" ht="21" customHeight="1" x14ac:dyDescent="0.3">
      <c r="A221">
        <v>2021</v>
      </c>
      <c r="B221">
        <v>3</v>
      </c>
      <c r="C221">
        <v>34</v>
      </c>
      <c r="D221">
        <v>100</v>
      </c>
      <c r="E221" t="s">
        <v>753</v>
      </c>
      <c r="F221" t="s">
        <v>754</v>
      </c>
      <c r="G221">
        <v>20</v>
      </c>
      <c r="H221">
        <v>18.600000000000001</v>
      </c>
      <c r="I221">
        <v>21.4</v>
      </c>
      <c r="K221" s="275">
        <v>20.6</v>
      </c>
      <c r="M221">
        <v>140</v>
      </c>
      <c r="N221">
        <v>103</v>
      </c>
      <c r="O221" s="2">
        <v>146</v>
      </c>
      <c r="P221" s="2">
        <v>99</v>
      </c>
      <c r="Q221">
        <v>49</v>
      </c>
      <c r="R221">
        <v>30</v>
      </c>
      <c r="S221">
        <v>46</v>
      </c>
      <c r="U221">
        <v>9</v>
      </c>
      <c r="Z221">
        <v>1.4999999999999999E-2</v>
      </c>
      <c r="AA221">
        <v>134</v>
      </c>
      <c r="AB221">
        <v>15686</v>
      </c>
      <c r="AC221">
        <v>6.7</v>
      </c>
      <c r="AD221">
        <v>784.3</v>
      </c>
      <c r="AE221">
        <v>6.5</v>
      </c>
      <c r="AF221">
        <v>763.2</v>
      </c>
      <c r="AG221">
        <v>9</v>
      </c>
      <c r="AH221">
        <v>0.9</v>
      </c>
      <c r="AI221">
        <v>0.64</v>
      </c>
      <c r="AJ221" s="28" t="s">
        <v>312</v>
      </c>
      <c r="AK221" s="85"/>
      <c r="AL221" s="85" t="s">
        <v>367</v>
      </c>
      <c r="AM221" s="1">
        <f t="shared" si="6"/>
        <v>8.5426494963661871E-3</v>
      </c>
      <c r="AN221" s="284">
        <f t="shared" si="7"/>
        <v>0.42426406871192951</v>
      </c>
    </row>
    <row r="222" spans="1:40" ht="21" customHeight="1" x14ac:dyDescent="0.3">
      <c r="A222">
        <v>2021</v>
      </c>
      <c r="B222">
        <v>3</v>
      </c>
      <c r="C222">
        <v>34</v>
      </c>
      <c r="D222">
        <v>101</v>
      </c>
      <c r="E222" t="s">
        <v>788</v>
      </c>
      <c r="F222" t="s">
        <v>789</v>
      </c>
      <c r="G222">
        <v>20</v>
      </c>
      <c r="H222">
        <v>18.600000000000001</v>
      </c>
      <c r="I222">
        <v>21.4</v>
      </c>
      <c r="K222" s="275">
        <v>20.6</v>
      </c>
      <c r="M222">
        <v>140</v>
      </c>
      <c r="N222">
        <v>103</v>
      </c>
      <c r="O222" s="2">
        <v>146</v>
      </c>
      <c r="P222" s="2">
        <v>99</v>
      </c>
      <c r="Q222">
        <v>49</v>
      </c>
      <c r="R222">
        <v>30</v>
      </c>
      <c r="S222">
        <v>46</v>
      </c>
      <c r="U222">
        <v>9</v>
      </c>
      <c r="Z222">
        <v>1.4999999999999999E-2</v>
      </c>
      <c r="AA222">
        <v>134</v>
      </c>
      <c r="AB222">
        <v>15686</v>
      </c>
      <c r="AC222">
        <v>6.7</v>
      </c>
      <c r="AD222">
        <v>784.3</v>
      </c>
      <c r="AE222">
        <v>6.5</v>
      </c>
      <c r="AF222">
        <v>763.2</v>
      </c>
      <c r="AG222">
        <v>9</v>
      </c>
      <c r="AH222">
        <v>0.9</v>
      </c>
      <c r="AI222">
        <v>0.64</v>
      </c>
      <c r="AJ222" s="28" t="s">
        <v>312</v>
      </c>
      <c r="AK222" s="85"/>
      <c r="AL222" s="85" t="s">
        <v>368</v>
      </c>
      <c r="AM222" s="1">
        <f t="shared" si="6"/>
        <v>8.5426494963661871E-3</v>
      </c>
      <c r="AN222" s="284">
        <f t="shared" si="7"/>
        <v>0.42426406871192951</v>
      </c>
    </row>
    <row r="223" spans="1:40" ht="21" customHeight="1" x14ac:dyDescent="0.3">
      <c r="A223">
        <v>2021</v>
      </c>
      <c r="B223">
        <v>3</v>
      </c>
      <c r="C223">
        <v>34</v>
      </c>
      <c r="D223">
        <v>102</v>
      </c>
      <c r="E223" t="s">
        <v>764</v>
      </c>
      <c r="F223" t="s">
        <v>765</v>
      </c>
      <c r="G223">
        <v>20</v>
      </c>
      <c r="H223">
        <v>18.600000000000001</v>
      </c>
      <c r="I223">
        <v>21.4</v>
      </c>
      <c r="K223" s="275">
        <v>20.6</v>
      </c>
      <c r="M223">
        <v>140</v>
      </c>
      <c r="N223">
        <v>103</v>
      </c>
      <c r="O223" s="2">
        <v>146</v>
      </c>
      <c r="P223" s="2">
        <v>99</v>
      </c>
      <c r="Q223">
        <v>49</v>
      </c>
      <c r="R223">
        <v>30</v>
      </c>
      <c r="S223">
        <v>46</v>
      </c>
      <c r="U223">
        <v>9</v>
      </c>
      <c r="Z223">
        <v>1.4999999999999999E-2</v>
      </c>
      <c r="AA223">
        <v>134</v>
      </c>
      <c r="AB223">
        <v>15686</v>
      </c>
      <c r="AC223">
        <v>6.7</v>
      </c>
      <c r="AD223">
        <v>784.3</v>
      </c>
      <c r="AE223">
        <v>6.5</v>
      </c>
      <c r="AF223">
        <v>763.2</v>
      </c>
      <c r="AG223">
        <v>9</v>
      </c>
      <c r="AH223">
        <v>0.9</v>
      </c>
      <c r="AI223">
        <v>0.64</v>
      </c>
      <c r="AJ223" s="28" t="s">
        <v>312</v>
      </c>
      <c r="AK223" s="85"/>
      <c r="AL223" s="85" t="s">
        <v>369</v>
      </c>
      <c r="AM223" s="1">
        <f t="shared" si="6"/>
        <v>8.5426494963661871E-3</v>
      </c>
      <c r="AN223" s="284">
        <f t="shared" si="7"/>
        <v>0.42426406871192951</v>
      </c>
    </row>
    <row r="224" spans="1:40" ht="21" customHeight="1" x14ac:dyDescent="0.3">
      <c r="A224">
        <v>2021</v>
      </c>
      <c r="B224">
        <v>3</v>
      </c>
      <c r="C224">
        <v>34</v>
      </c>
      <c r="D224">
        <v>103</v>
      </c>
      <c r="E224" t="s">
        <v>794</v>
      </c>
      <c r="F224" t="s">
        <v>795</v>
      </c>
      <c r="G224">
        <v>89</v>
      </c>
      <c r="H224">
        <v>82.77</v>
      </c>
      <c r="I224">
        <v>95.23</v>
      </c>
      <c r="K224" s="275">
        <v>89.2</v>
      </c>
      <c r="M224">
        <v>140</v>
      </c>
      <c r="N224">
        <v>103</v>
      </c>
      <c r="O224" s="2">
        <v>146</v>
      </c>
      <c r="P224" s="2">
        <v>99</v>
      </c>
      <c r="Q224">
        <v>43</v>
      </c>
      <c r="R224">
        <v>29</v>
      </c>
      <c r="S224">
        <v>48</v>
      </c>
      <c r="U224">
        <v>9</v>
      </c>
      <c r="Z224">
        <v>1.4999999999999999E-2</v>
      </c>
      <c r="AA224">
        <v>129</v>
      </c>
      <c r="AB224">
        <v>16437</v>
      </c>
      <c r="AC224">
        <v>1.4</v>
      </c>
      <c r="AD224">
        <v>184.7</v>
      </c>
      <c r="AE224">
        <v>1.5</v>
      </c>
      <c r="AF224">
        <v>184.5</v>
      </c>
      <c r="AG224">
        <v>9</v>
      </c>
      <c r="AH224">
        <v>0.9</v>
      </c>
      <c r="AI224">
        <v>0.59</v>
      </c>
      <c r="AJ224" s="28" t="s">
        <v>312</v>
      </c>
      <c r="AK224" s="85"/>
      <c r="AL224" s="85" t="s">
        <v>370</v>
      </c>
      <c r="AM224" s="1">
        <f t="shared" si="6"/>
        <v>7.8481474721664533E-3</v>
      </c>
      <c r="AN224" s="284">
        <f t="shared" si="7"/>
        <v>0.14142135623731153</v>
      </c>
    </row>
    <row r="225" spans="1:40" ht="21" customHeight="1" x14ac:dyDescent="0.3">
      <c r="A225">
        <v>2021</v>
      </c>
      <c r="B225">
        <v>3</v>
      </c>
      <c r="C225">
        <v>34</v>
      </c>
      <c r="D225">
        <v>104</v>
      </c>
      <c r="E225" t="s">
        <v>770</v>
      </c>
      <c r="F225" t="s">
        <v>771</v>
      </c>
      <c r="G225">
        <v>89</v>
      </c>
      <c r="H225">
        <v>82.77</v>
      </c>
      <c r="I225">
        <v>95.23</v>
      </c>
      <c r="K225" s="275">
        <v>89.2</v>
      </c>
      <c r="M225">
        <v>140</v>
      </c>
      <c r="N225">
        <v>103</v>
      </c>
      <c r="O225" s="2">
        <v>146</v>
      </c>
      <c r="P225" s="2">
        <v>99</v>
      </c>
      <c r="Q225">
        <v>37</v>
      </c>
      <c r="R225">
        <v>23</v>
      </c>
      <c r="S225">
        <v>46</v>
      </c>
      <c r="U225">
        <v>9</v>
      </c>
      <c r="Z225">
        <v>1.4999999999999999E-2</v>
      </c>
      <c r="AA225">
        <v>115</v>
      </c>
      <c r="AB225">
        <v>15199</v>
      </c>
      <c r="AC225">
        <v>1.3</v>
      </c>
      <c r="AD225">
        <v>170.8</v>
      </c>
      <c r="AE225">
        <v>1.3</v>
      </c>
      <c r="AF225">
        <v>171</v>
      </c>
      <c r="AG225">
        <v>9</v>
      </c>
      <c r="AH225">
        <v>0.8</v>
      </c>
      <c r="AI225">
        <v>0.62</v>
      </c>
      <c r="AJ225" s="28" t="s">
        <v>312</v>
      </c>
      <c r="AK225" s="85"/>
      <c r="AL225" s="85" t="s">
        <v>371</v>
      </c>
      <c r="AM225" s="1">
        <f t="shared" si="6"/>
        <v>7.5662872557405092E-3</v>
      </c>
      <c r="AN225" s="284">
        <f t="shared" si="7"/>
        <v>0.14142135623731153</v>
      </c>
    </row>
    <row r="226" spans="1:40" ht="21" customHeight="1" x14ac:dyDescent="0.3">
      <c r="A226">
        <v>2021</v>
      </c>
      <c r="B226">
        <v>3</v>
      </c>
      <c r="C226">
        <v>52</v>
      </c>
      <c r="D226">
        <v>130</v>
      </c>
      <c r="E226" t="s">
        <v>598</v>
      </c>
      <c r="F226" t="s">
        <v>755</v>
      </c>
      <c r="G226">
        <v>12</v>
      </c>
      <c r="H226">
        <v>11.16</v>
      </c>
      <c r="I226">
        <v>12.84</v>
      </c>
      <c r="K226" s="275">
        <v>12</v>
      </c>
      <c r="M226">
        <v>336</v>
      </c>
      <c r="N226">
        <v>96</v>
      </c>
      <c r="O226" s="2">
        <v>288</v>
      </c>
      <c r="P226" s="2">
        <v>113</v>
      </c>
      <c r="Q226">
        <v>38</v>
      </c>
      <c r="R226">
        <v>12</v>
      </c>
      <c r="S226">
        <v>42</v>
      </c>
      <c r="Z226">
        <v>0.02</v>
      </c>
      <c r="AA226">
        <v>92</v>
      </c>
      <c r="AB226">
        <v>8892</v>
      </c>
      <c r="AC226">
        <v>7.7</v>
      </c>
      <c r="AD226">
        <v>741</v>
      </c>
      <c r="AE226">
        <v>7.7</v>
      </c>
      <c r="AF226">
        <v>737.3</v>
      </c>
      <c r="AG226">
        <v>4</v>
      </c>
      <c r="AH226">
        <v>0.3</v>
      </c>
      <c r="AI226">
        <v>0.3</v>
      </c>
      <c r="AJ226" s="28" t="s">
        <v>312</v>
      </c>
      <c r="AK226" s="85"/>
      <c r="AL226" s="85" t="s">
        <v>365</v>
      </c>
      <c r="AM226" s="1">
        <f t="shared" si="6"/>
        <v>1.03463787674314E-2</v>
      </c>
      <c r="AN226" s="284">
        <f t="shared" si="7"/>
        <v>0</v>
      </c>
    </row>
    <row r="227" spans="1:40" ht="21" customHeight="1" x14ac:dyDescent="0.3">
      <c r="A227">
        <v>2021</v>
      </c>
      <c r="B227">
        <v>3</v>
      </c>
      <c r="C227">
        <v>53</v>
      </c>
      <c r="D227">
        <v>131</v>
      </c>
      <c r="E227" t="s">
        <v>720</v>
      </c>
      <c r="F227" t="s">
        <v>742</v>
      </c>
      <c r="G227">
        <v>10</v>
      </c>
      <c r="H227">
        <v>9.3000000000000007</v>
      </c>
      <c r="I227">
        <v>10.7</v>
      </c>
      <c r="K227" s="275">
        <v>10</v>
      </c>
      <c r="M227">
        <v>772</v>
      </c>
      <c r="N227">
        <v>117</v>
      </c>
      <c r="O227" s="2">
        <v>998</v>
      </c>
      <c r="P227" s="2">
        <v>90</v>
      </c>
      <c r="Q227">
        <v>72</v>
      </c>
      <c r="R227">
        <v>45</v>
      </c>
      <c r="S227">
        <v>75</v>
      </c>
      <c r="Z227">
        <v>0.02</v>
      </c>
      <c r="AA227">
        <v>192</v>
      </c>
      <c r="AB227">
        <v>66792</v>
      </c>
      <c r="AC227">
        <v>19.2</v>
      </c>
      <c r="AD227">
        <v>6679.2</v>
      </c>
      <c r="AE227">
        <v>19.399999999999999</v>
      </c>
      <c r="AF227">
        <v>6758.1</v>
      </c>
      <c r="AG227">
        <v>8</v>
      </c>
      <c r="AH227">
        <v>0.2</v>
      </c>
      <c r="AI227">
        <v>0.49</v>
      </c>
      <c r="AJ227" s="28" t="s">
        <v>312</v>
      </c>
      <c r="AK227" s="85"/>
      <c r="AL227" s="85" t="s">
        <v>808</v>
      </c>
      <c r="AM227" s="1">
        <f t="shared" si="6"/>
        <v>2.8745957599712541E-3</v>
      </c>
      <c r="AN227" s="284">
        <f t="shared" si="7"/>
        <v>0</v>
      </c>
    </row>
    <row r="228" spans="1:40" ht="21" customHeight="1" x14ac:dyDescent="0.3">
      <c r="A228">
        <v>2021</v>
      </c>
      <c r="B228">
        <v>3</v>
      </c>
      <c r="C228">
        <v>159</v>
      </c>
      <c r="D228">
        <v>299</v>
      </c>
      <c r="E228" t="s">
        <v>244</v>
      </c>
      <c r="F228" t="s">
        <v>245</v>
      </c>
      <c r="G228">
        <v>115</v>
      </c>
      <c r="H228">
        <v>106.95</v>
      </c>
      <c r="I228">
        <v>123.05</v>
      </c>
      <c r="K228" s="275">
        <v>112</v>
      </c>
      <c r="M228">
        <v>70</v>
      </c>
      <c r="N228">
        <v>154</v>
      </c>
      <c r="O228" s="2">
        <v>97</v>
      </c>
      <c r="P228" s="2">
        <v>112</v>
      </c>
      <c r="Q228">
        <v>99</v>
      </c>
      <c r="R228">
        <v>41</v>
      </c>
      <c r="S228">
        <v>96</v>
      </c>
      <c r="U228">
        <v>6</v>
      </c>
      <c r="Z228">
        <v>0.02</v>
      </c>
      <c r="AA228">
        <v>239</v>
      </c>
      <c r="AB228">
        <v>27191</v>
      </c>
      <c r="AC228">
        <v>2.1</v>
      </c>
      <c r="AD228">
        <v>236.4</v>
      </c>
      <c r="AE228">
        <v>2.1</v>
      </c>
      <c r="AF228">
        <v>243.4</v>
      </c>
      <c r="AG228">
        <v>19</v>
      </c>
      <c r="AH228">
        <v>2.5</v>
      </c>
      <c r="AI228">
        <v>0.93</v>
      </c>
      <c r="AJ228" s="28" t="s">
        <v>312</v>
      </c>
      <c r="AK228" s="85" t="s">
        <v>432</v>
      </c>
      <c r="AL228" s="85"/>
      <c r="AM228" s="1">
        <f t="shared" si="6"/>
        <v>8.789673053583906E-3</v>
      </c>
      <c r="AN228" s="284">
        <f t="shared" si="7"/>
        <v>2.1213203435596424</v>
      </c>
    </row>
    <row r="229" spans="1:40" ht="21" customHeight="1" x14ac:dyDescent="0.3">
      <c r="A229">
        <v>2021</v>
      </c>
      <c r="B229">
        <v>3</v>
      </c>
      <c r="C229">
        <v>212</v>
      </c>
      <c r="D229">
        <v>140</v>
      </c>
      <c r="E229" t="s">
        <v>207</v>
      </c>
      <c r="F229" t="s">
        <v>208</v>
      </c>
      <c r="G229">
        <v>485</v>
      </c>
      <c r="H229">
        <v>451.05</v>
      </c>
      <c r="I229">
        <v>518.95000000000005</v>
      </c>
      <c r="K229" s="275">
        <v>485.8</v>
      </c>
      <c r="M229">
        <v>60</v>
      </c>
      <c r="N229">
        <v>120</v>
      </c>
      <c r="O229" s="2">
        <v>72</v>
      </c>
      <c r="P229" s="2">
        <v>101</v>
      </c>
      <c r="Q229">
        <v>24</v>
      </c>
      <c r="R229">
        <v>5</v>
      </c>
      <c r="S229">
        <v>17</v>
      </c>
      <c r="Z229">
        <v>1.4999999999999999E-2</v>
      </c>
      <c r="AA229">
        <v>46</v>
      </c>
      <c r="AB229">
        <v>4547</v>
      </c>
      <c r="AC229">
        <v>0.1</v>
      </c>
      <c r="AD229">
        <v>9.4</v>
      </c>
      <c r="AE229">
        <v>0.1</v>
      </c>
      <c r="AF229">
        <v>9.1999999999999993</v>
      </c>
      <c r="AG229">
        <v>4</v>
      </c>
      <c r="AH229">
        <v>0.6</v>
      </c>
      <c r="AI229">
        <v>0.84</v>
      </c>
      <c r="AJ229" s="28" t="s">
        <v>312</v>
      </c>
      <c r="AK229" s="85"/>
      <c r="AL229" s="85" t="s">
        <v>319</v>
      </c>
      <c r="AM229" s="1">
        <f t="shared" si="6"/>
        <v>1.0116560369474378E-2</v>
      </c>
      <c r="AN229" s="284">
        <f t="shared" si="7"/>
        <v>0.56568542494924612</v>
      </c>
    </row>
    <row r="230" spans="1:40" ht="21" customHeight="1" x14ac:dyDescent="0.3">
      <c r="A230">
        <v>2021</v>
      </c>
      <c r="B230">
        <v>3</v>
      </c>
      <c r="C230">
        <v>212</v>
      </c>
      <c r="D230">
        <v>178</v>
      </c>
      <c r="E230" t="s">
        <v>213</v>
      </c>
      <c r="F230" t="s">
        <v>214</v>
      </c>
      <c r="G230">
        <v>50</v>
      </c>
      <c r="H230">
        <v>46.5</v>
      </c>
      <c r="I230">
        <v>53.5</v>
      </c>
      <c r="K230" s="275">
        <v>51.8</v>
      </c>
      <c r="M230">
        <v>60</v>
      </c>
      <c r="N230">
        <v>120</v>
      </c>
      <c r="O230" s="2">
        <v>72</v>
      </c>
      <c r="P230" s="2">
        <v>101</v>
      </c>
      <c r="Q230">
        <v>33</v>
      </c>
      <c r="R230">
        <v>18</v>
      </c>
      <c r="S230">
        <v>32</v>
      </c>
      <c r="Z230">
        <v>1.4999999999999999E-2</v>
      </c>
      <c r="AA230">
        <v>83</v>
      </c>
      <c r="AB230">
        <v>4423</v>
      </c>
      <c r="AC230">
        <v>1.7</v>
      </c>
      <c r="AD230">
        <v>88.5</v>
      </c>
      <c r="AE230">
        <v>1.6</v>
      </c>
      <c r="AF230">
        <v>85.7</v>
      </c>
      <c r="AG230">
        <v>4</v>
      </c>
      <c r="AH230">
        <v>1.2</v>
      </c>
      <c r="AI230">
        <v>0.84</v>
      </c>
      <c r="AJ230" s="28" t="s">
        <v>312</v>
      </c>
      <c r="AK230" s="85"/>
      <c r="AL230" s="85" t="s">
        <v>320</v>
      </c>
      <c r="AM230" s="1">
        <f t="shared" si="6"/>
        <v>1.8765543748586931E-2</v>
      </c>
      <c r="AN230" s="284">
        <f t="shared" si="7"/>
        <v>1.2727922061357835</v>
      </c>
    </row>
    <row r="231" spans="1:40" ht="21" customHeight="1" x14ac:dyDescent="0.3">
      <c r="A231">
        <v>2021</v>
      </c>
      <c r="B231">
        <v>3</v>
      </c>
      <c r="C231">
        <v>214</v>
      </c>
      <c r="D231">
        <v>142</v>
      </c>
      <c r="E231" t="s">
        <v>618</v>
      </c>
      <c r="F231" t="s">
        <v>619</v>
      </c>
      <c r="G231">
        <v>351</v>
      </c>
      <c r="H231">
        <v>326.43</v>
      </c>
      <c r="I231">
        <v>375.57</v>
      </c>
      <c r="K231" s="275">
        <v>333.3</v>
      </c>
      <c r="M231">
        <v>68</v>
      </c>
      <c r="N231">
        <v>212</v>
      </c>
      <c r="O231" s="2">
        <v>76</v>
      </c>
      <c r="P231" s="2">
        <v>190</v>
      </c>
      <c r="Q231">
        <v>3</v>
      </c>
      <c r="S231">
        <v>2</v>
      </c>
      <c r="Z231">
        <v>0.02</v>
      </c>
      <c r="AA231">
        <v>5</v>
      </c>
      <c r="AB231">
        <v>544</v>
      </c>
      <c r="AC231">
        <v>0</v>
      </c>
      <c r="AD231">
        <v>1.6</v>
      </c>
      <c r="AE231">
        <v>0</v>
      </c>
      <c r="AF231">
        <v>1.6</v>
      </c>
      <c r="AG231">
        <v>1</v>
      </c>
      <c r="AH231">
        <v>0.1</v>
      </c>
      <c r="AI231">
        <v>0.36</v>
      </c>
      <c r="AJ231" s="28" t="s">
        <v>312</v>
      </c>
      <c r="AK231" s="85"/>
      <c r="AL231" s="85" t="s">
        <v>388</v>
      </c>
      <c r="AM231" s="1">
        <f t="shared" si="6"/>
        <v>9.1911764705882356E-3</v>
      </c>
      <c r="AN231" s="284">
        <f t="shared" si="7"/>
        <v>12.515790027001884</v>
      </c>
    </row>
    <row r="232" spans="1:40" ht="21" customHeight="1" x14ac:dyDescent="0.3">
      <c r="A232">
        <v>2021</v>
      </c>
      <c r="B232">
        <v>3</v>
      </c>
      <c r="C232">
        <v>227</v>
      </c>
      <c r="D232">
        <v>155</v>
      </c>
      <c r="E232" t="s">
        <v>164</v>
      </c>
      <c r="F232" t="s">
        <v>165</v>
      </c>
      <c r="G232">
        <v>122</v>
      </c>
      <c r="H232">
        <v>113.46</v>
      </c>
      <c r="I232">
        <v>130.54</v>
      </c>
      <c r="K232" s="275">
        <v>123.7</v>
      </c>
      <c r="M232">
        <v>61</v>
      </c>
      <c r="N232">
        <v>177</v>
      </c>
      <c r="O232" s="2">
        <v>81</v>
      </c>
      <c r="P232" s="2">
        <v>135</v>
      </c>
      <c r="Q232">
        <v>21</v>
      </c>
      <c r="R232">
        <v>5</v>
      </c>
      <c r="S232">
        <v>19</v>
      </c>
      <c r="U232">
        <v>4</v>
      </c>
      <c r="V232">
        <v>8</v>
      </c>
      <c r="Z232">
        <v>0.02</v>
      </c>
      <c r="AA232">
        <v>56</v>
      </c>
      <c r="AB232">
        <v>4688</v>
      </c>
      <c r="AC232">
        <v>0.5</v>
      </c>
      <c r="AD232">
        <v>38.4</v>
      </c>
      <c r="AE232">
        <v>0.5</v>
      </c>
      <c r="AF232">
        <v>37.9</v>
      </c>
      <c r="AG232">
        <v>4</v>
      </c>
      <c r="AH232">
        <v>0.7</v>
      </c>
      <c r="AI232">
        <v>0.87</v>
      </c>
      <c r="AJ232" s="28" t="s">
        <v>312</v>
      </c>
      <c r="AK232" s="85" t="s">
        <v>425</v>
      </c>
      <c r="AL232" s="85" t="s">
        <v>344</v>
      </c>
      <c r="AM232" s="1">
        <f t="shared" si="6"/>
        <v>1.1945392491467578E-2</v>
      </c>
      <c r="AN232" s="284">
        <f t="shared" si="7"/>
        <v>1.2020815280171329</v>
      </c>
    </row>
    <row r="233" spans="1:40" ht="21" customHeight="1" x14ac:dyDescent="0.3">
      <c r="A233">
        <v>2021</v>
      </c>
      <c r="B233">
        <v>3</v>
      </c>
      <c r="C233">
        <v>331</v>
      </c>
      <c r="D233">
        <v>253</v>
      </c>
      <c r="E233" t="s">
        <v>135</v>
      </c>
      <c r="F233" t="s">
        <v>136</v>
      </c>
      <c r="G233">
        <v>203</v>
      </c>
      <c r="H233">
        <v>188.79</v>
      </c>
      <c r="I233">
        <v>217.21</v>
      </c>
      <c r="K233" s="275">
        <v>202.5</v>
      </c>
      <c r="M233">
        <v>121</v>
      </c>
      <c r="N233">
        <v>89</v>
      </c>
      <c r="O233" s="2">
        <v>119</v>
      </c>
      <c r="P233" s="2">
        <v>91</v>
      </c>
      <c r="Q233">
        <v>9</v>
      </c>
      <c r="R233">
        <v>3</v>
      </c>
      <c r="S233">
        <v>9</v>
      </c>
      <c r="Z233">
        <v>1.4999999999999999E-2</v>
      </c>
      <c r="AA233">
        <v>21</v>
      </c>
      <c r="AB233">
        <v>3741</v>
      </c>
      <c r="AC233">
        <v>0.1</v>
      </c>
      <c r="AD233">
        <v>18.399999999999999</v>
      </c>
      <c r="AE233">
        <v>0.1</v>
      </c>
      <c r="AF233">
        <v>18.100000000000001</v>
      </c>
      <c r="AG233">
        <v>1</v>
      </c>
      <c r="AH233">
        <v>0.2</v>
      </c>
      <c r="AI233">
        <v>1.4</v>
      </c>
      <c r="AJ233" s="28" t="s">
        <v>312</v>
      </c>
      <c r="AK233" s="85"/>
      <c r="AL233" s="85" t="s">
        <v>316</v>
      </c>
      <c r="AM233" s="1">
        <f t="shared" si="6"/>
        <v>5.6134723336006415E-3</v>
      </c>
      <c r="AN233" s="284">
        <f t="shared" si="7"/>
        <v>0.35355339059327379</v>
      </c>
    </row>
    <row r="234" spans="1:40" ht="21" customHeight="1" x14ac:dyDescent="0.3">
      <c r="A234">
        <v>2021</v>
      </c>
      <c r="B234">
        <v>3</v>
      </c>
      <c r="C234">
        <v>334</v>
      </c>
      <c r="D234">
        <v>254</v>
      </c>
      <c r="E234" t="s">
        <v>263</v>
      </c>
      <c r="F234" t="s">
        <v>136</v>
      </c>
      <c r="G234">
        <v>203</v>
      </c>
      <c r="H234">
        <v>188.79</v>
      </c>
      <c r="I234">
        <v>217.21</v>
      </c>
      <c r="K234" s="275">
        <v>208.8</v>
      </c>
      <c r="M234">
        <v>88</v>
      </c>
      <c r="N234">
        <v>164</v>
      </c>
      <c r="O234" s="2">
        <v>103</v>
      </c>
      <c r="P234" s="2">
        <v>140</v>
      </c>
      <c r="Q234">
        <v>155</v>
      </c>
      <c r="R234">
        <v>85</v>
      </c>
      <c r="S234">
        <v>167</v>
      </c>
      <c r="U234">
        <v>6</v>
      </c>
      <c r="Z234">
        <v>0.02</v>
      </c>
      <c r="AA234">
        <v>410</v>
      </c>
      <c r="AB234">
        <v>36110</v>
      </c>
      <c r="AC234">
        <v>2</v>
      </c>
      <c r="AD234">
        <v>177.9</v>
      </c>
      <c r="AE234">
        <v>2</v>
      </c>
      <c r="AF234">
        <v>173.3</v>
      </c>
      <c r="AG234">
        <v>23</v>
      </c>
      <c r="AH234">
        <v>4</v>
      </c>
      <c r="AI234">
        <v>0.81</v>
      </c>
      <c r="AJ234" s="28" t="s">
        <v>312</v>
      </c>
      <c r="AK234" s="85"/>
      <c r="AL234" s="85" t="s">
        <v>316</v>
      </c>
      <c r="AM234" s="1">
        <f t="shared" si="6"/>
        <v>1.1354195513708113E-2</v>
      </c>
      <c r="AN234" s="284">
        <f t="shared" si="7"/>
        <v>4.1012193308819835</v>
      </c>
    </row>
    <row r="235" spans="1:40" ht="21" customHeight="1" x14ac:dyDescent="0.3">
      <c r="A235">
        <v>2021</v>
      </c>
      <c r="B235">
        <v>3</v>
      </c>
      <c r="C235">
        <v>377</v>
      </c>
      <c r="D235">
        <v>439</v>
      </c>
      <c r="E235" t="s">
        <v>167</v>
      </c>
      <c r="F235" t="s">
        <v>168</v>
      </c>
      <c r="G235">
        <v>343</v>
      </c>
      <c r="H235">
        <v>308.7</v>
      </c>
      <c r="I235">
        <v>377.3</v>
      </c>
      <c r="K235" s="275">
        <v>341.6</v>
      </c>
      <c r="M235">
        <v>45</v>
      </c>
      <c r="N235">
        <v>320</v>
      </c>
      <c r="O235" s="2">
        <v>49</v>
      </c>
      <c r="P235" s="2">
        <v>300</v>
      </c>
      <c r="Q235">
        <v>22</v>
      </c>
      <c r="R235">
        <v>3</v>
      </c>
      <c r="S235">
        <v>35</v>
      </c>
      <c r="X235">
        <v>4</v>
      </c>
      <c r="Z235">
        <v>1.4999999999999999E-2</v>
      </c>
      <c r="AA235">
        <v>64</v>
      </c>
      <c r="AB235">
        <v>3684</v>
      </c>
      <c r="AC235">
        <v>0.2</v>
      </c>
      <c r="AD235">
        <v>10.7</v>
      </c>
      <c r="AE235">
        <v>0.2</v>
      </c>
      <c r="AF235">
        <v>10.1</v>
      </c>
      <c r="AG235">
        <v>4</v>
      </c>
      <c r="AH235">
        <v>1.3</v>
      </c>
      <c r="AI235">
        <v>0.88</v>
      </c>
      <c r="AJ235" s="28" t="s">
        <v>312</v>
      </c>
      <c r="AK235" s="85"/>
      <c r="AL235" s="85" t="s">
        <v>339</v>
      </c>
      <c r="AM235" s="1">
        <f t="shared" si="6"/>
        <v>1.737242128121607E-2</v>
      </c>
      <c r="AN235" s="284">
        <f t="shared" si="7"/>
        <v>0.98994949366115048</v>
      </c>
    </row>
    <row r="236" spans="1:40" ht="21" customHeight="1" x14ac:dyDescent="0.3">
      <c r="A236">
        <v>2021</v>
      </c>
      <c r="B236">
        <v>3</v>
      </c>
      <c r="C236">
        <v>378</v>
      </c>
      <c r="D236">
        <v>440</v>
      </c>
      <c r="E236" t="s">
        <v>704</v>
      </c>
      <c r="F236" t="s">
        <v>779</v>
      </c>
      <c r="G236">
        <v>258</v>
      </c>
      <c r="H236">
        <v>239.94</v>
      </c>
      <c r="I236">
        <v>276.06</v>
      </c>
      <c r="K236" s="275">
        <v>254.9</v>
      </c>
      <c r="M236">
        <v>90</v>
      </c>
      <c r="N236">
        <v>120</v>
      </c>
      <c r="O236" s="2">
        <v>104</v>
      </c>
      <c r="P236" s="2">
        <v>104</v>
      </c>
      <c r="Q236">
        <v>8</v>
      </c>
      <c r="R236">
        <v>4</v>
      </c>
      <c r="S236">
        <v>9</v>
      </c>
      <c r="Z236">
        <v>1.4999999999999999E-2</v>
      </c>
      <c r="AA236">
        <v>20</v>
      </c>
      <c r="AB236">
        <v>1580</v>
      </c>
      <c r="AC236">
        <v>0.1</v>
      </c>
      <c r="AD236">
        <v>6.1</v>
      </c>
      <c r="AE236">
        <v>0.2</v>
      </c>
      <c r="AF236">
        <v>12.4</v>
      </c>
      <c r="AG236">
        <v>1</v>
      </c>
      <c r="AH236">
        <v>0.2</v>
      </c>
      <c r="AI236">
        <v>0.4</v>
      </c>
      <c r="AJ236" s="28" t="s">
        <v>312</v>
      </c>
      <c r="AK236" s="85"/>
      <c r="AL236" s="85"/>
      <c r="AM236" s="1">
        <f t="shared" si="6"/>
        <v>1.2658227848101266E-2</v>
      </c>
      <c r="AN236" s="284">
        <f t="shared" si="7"/>
        <v>2.192031021678293</v>
      </c>
    </row>
    <row r="237" spans="1:40" ht="21" customHeight="1" x14ac:dyDescent="0.3">
      <c r="A237">
        <v>2021</v>
      </c>
      <c r="B237">
        <v>3</v>
      </c>
      <c r="C237">
        <v>381</v>
      </c>
      <c r="D237">
        <v>445</v>
      </c>
      <c r="E237" t="s">
        <v>748</v>
      </c>
      <c r="F237" t="s">
        <v>749</v>
      </c>
      <c r="G237">
        <v>28</v>
      </c>
      <c r="H237">
        <v>25.2</v>
      </c>
      <c r="I237">
        <v>30.8</v>
      </c>
      <c r="K237" s="275">
        <v>27.8</v>
      </c>
      <c r="M237">
        <v>60</v>
      </c>
      <c r="N237">
        <v>180</v>
      </c>
      <c r="O237" s="2">
        <v>88</v>
      </c>
      <c r="P237" s="2">
        <v>130</v>
      </c>
      <c r="Q237">
        <v>10</v>
      </c>
      <c r="R237">
        <v>5</v>
      </c>
      <c r="S237">
        <v>14</v>
      </c>
      <c r="Z237">
        <v>1.4999999999999999E-2</v>
      </c>
      <c r="AA237">
        <v>29</v>
      </c>
      <c r="AB237">
        <v>3345</v>
      </c>
      <c r="AC237">
        <v>1</v>
      </c>
      <c r="AD237">
        <v>119.5</v>
      </c>
      <c r="AE237">
        <v>0.9</v>
      </c>
      <c r="AF237">
        <v>115.6</v>
      </c>
      <c r="AG237">
        <v>2</v>
      </c>
      <c r="AH237">
        <v>0.3</v>
      </c>
      <c r="AI237">
        <v>1.22</v>
      </c>
      <c r="AJ237" s="28" t="s">
        <v>312</v>
      </c>
      <c r="AK237" s="85"/>
      <c r="AL237" s="85" t="s">
        <v>379</v>
      </c>
      <c r="AM237" s="1">
        <f t="shared" si="6"/>
        <v>8.6696562032884898E-3</v>
      </c>
      <c r="AN237" s="284">
        <f t="shared" si="7"/>
        <v>0.141421356237309</v>
      </c>
    </row>
    <row r="238" spans="1:40" ht="21" customHeight="1" x14ac:dyDescent="0.3">
      <c r="A238">
        <v>2021</v>
      </c>
      <c r="B238">
        <v>3</v>
      </c>
      <c r="C238">
        <v>381</v>
      </c>
      <c r="D238">
        <v>446</v>
      </c>
      <c r="E238" t="s">
        <v>762</v>
      </c>
      <c r="F238" t="s">
        <v>763</v>
      </c>
      <c r="G238">
        <v>167</v>
      </c>
      <c r="H238">
        <v>150.30000000000001</v>
      </c>
      <c r="I238">
        <v>183.7</v>
      </c>
      <c r="K238" s="275">
        <v>171.2</v>
      </c>
      <c r="M238">
        <v>60</v>
      </c>
      <c r="N238">
        <v>180</v>
      </c>
      <c r="O238" s="2">
        <v>88</v>
      </c>
      <c r="P238" s="2">
        <v>130</v>
      </c>
      <c r="Q238">
        <v>14</v>
      </c>
      <c r="R238">
        <v>8</v>
      </c>
      <c r="S238">
        <v>10</v>
      </c>
      <c r="Z238">
        <v>1.4999999999999999E-2</v>
      </c>
      <c r="AA238">
        <v>32</v>
      </c>
      <c r="AB238">
        <v>3662</v>
      </c>
      <c r="AC238">
        <v>0.2</v>
      </c>
      <c r="AD238">
        <v>21.9</v>
      </c>
      <c r="AE238">
        <v>0.1</v>
      </c>
      <c r="AF238">
        <v>20.6</v>
      </c>
      <c r="AG238">
        <v>2</v>
      </c>
      <c r="AH238">
        <v>0.4</v>
      </c>
      <c r="AI238">
        <v>1.34</v>
      </c>
      <c r="AJ238" s="28" t="s">
        <v>312</v>
      </c>
      <c r="AK238" s="85"/>
      <c r="AL238" s="85" t="s">
        <v>380</v>
      </c>
      <c r="AM238" s="1">
        <f t="shared" si="6"/>
        <v>8.7383943200436912E-3</v>
      </c>
      <c r="AN238" s="284">
        <f t="shared" si="7"/>
        <v>2.9698484809834915</v>
      </c>
    </row>
    <row r="239" spans="1:40" ht="21" customHeight="1" x14ac:dyDescent="0.3">
      <c r="A239">
        <v>2021</v>
      </c>
      <c r="B239">
        <v>3</v>
      </c>
      <c r="C239">
        <v>381</v>
      </c>
      <c r="D239">
        <v>447</v>
      </c>
      <c r="E239" t="s">
        <v>737</v>
      </c>
      <c r="F239" t="s">
        <v>738</v>
      </c>
      <c r="G239">
        <v>177</v>
      </c>
      <c r="H239">
        <v>159.30000000000001</v>
      </c>
      <c r="I239">
        <v>194.7</v>
      </c>
      <c r="K239" s="275">
        <v>178</v>
      </c>
      <c r="M239">
        <v>60</v>
      </c>
      <c r="N239">
        <v>180</v>
      </c>
      <c r="O239" s="2">
        <v>88</v>
      </c>
      <c r="P239" s="2">
        <v>130</v>
      </c>
      <c r="Q239">
        <v>16</v>
      </c>
      <c r="R239">
        <v>8</v>
      </c>
      <c r="S239">
        <v>12</v>
      </c>
      <c r="Z239">
        <v>1.4999999999999999E-2</v>
      </c>
      <c r="AA239">
        <v>36</v>
      </c>
      <c r="AB239">
        <v>3656</v>
      </c>
      <c r="AC239">
        <v>0.2</v>
      </c>
      <c r="AD239">
        <v>20.7</v>
      </c>
      <c r="AE239">
        <v>0.2</v>
      </c>
      <c r="AF239">
        <v>20</v>
      </c>
      <c r="AG239">
        <v>2</v>
      </c>
      <c r="AH239">
        <v>0.4</v>
      </c>
      <c r="AI239">
        <v>1.34</v>
      </c>
      <c r="AJ239" s="28" t="s">
        <v>312</v>
      </c>
      <c r="AK239" s="85"/>
      <c r="AL239" s="85" t="s">
        <v>381</v>
      </c>
      <c r="AM239" s="1">
        <f t="shared" si="6"/>
        <v>9.8468271334792128E-3</v>
      </c>
      <c r="AN239" s="284">
        <f t="shared" si="7"/>
        <v>0.70710678118654757</v>
      </c>
    </row>
    <row r="240" spans="1:40" ht="21" customHeight="1" x14ac:dyDescent="0.3">
      <c r="A240">
        <v>2021</v>
      </c>
      <c r="B240">
        <v>3</v>
      </c>
      <c r="C240">
        <v>381</v>
      </c>
      <c r="D240">
        <v>448</v>
      </c>
      <c r="E240" t="s">
        <v>268</v>
      </c>
      <c r="F240" t="s">
        <v>269</v>
      </c>
      <c r="G240">
        <v>23</v>
      </c>
      <c r="H240">
        <v>20.7</v>
      </c>
      <c r="I240">
        <v>25.3</v>
      </c>
      <c r="K240" s="275">
        <v>22.8</v>
      </c>
      <c r="M240">
        <v>60</v>
      </c>
      <c r="N240">
        <v>180</v>
      </c>
      <c r="O240" s="2">
        <v>88</v>
      </c>
      <c r="P240" s="2">
        <v>130</v>
      </c>
      <c r="Q240">
        <v>18</v>
      </c>
      <c r="R240">
        <v>4</v>
      </c>
      <c r="S240">
        <v>23</v>
      </c>
      <c r="Z240">
        <v>1.4999999999999999E-2</v>
      </c>
      <c r="AA240">
        <v>45</v>
      </c>
      <c r="AB240">
        <v>3665</v>
      </c>
      <c r="AC240">
        <v>2</v>
      </c>
      <c r="AD240">
        <v>159.30000000000001</v>
      </c>
      <c r="AE240">
        <v>1.6</v>
      </c>
      <c r="AF240">
        <v>155.19999999999999</v>
      </c>
      <c r="AG240">
        <v>2</v>
      </c>
      <c r="AH240">
        <v>0.5</v>
      </c>
      <c r="AI240">
        <v>1.35</v>
      </c>
      <c r="AJ240" s="28" t="s">
        <v>312</v>
      </c>
      <c r="AK240" s="85"/>
      <c r="AL240" s="85" t="s">
        <v>348</v>
      </c>
      <c r="AM240" s="1">
        <f t="shared" si="6"/>
        <v>1.227830832196453E-2</v>
      </c>
      <c r="AN240" s="284">
        <f t="shared" si="7"/>
        <v>0.141421356237309</v>
      </c>
    </row>
    <row r="241" spans="1:40" ht="21" customHeight="1" x14ac:dyDescent="0.3">
      <c r="A241">
        <v>2021</v>
      </c>
      <c r="B241">
        <v>3</v>
      </c>
      <c r="C241">
        <v>405</v>
      </c>
      <c r="D241">
        <v>619</v>
      </c>
      <c r="E241" t="s">
        <v>630</v>
      </c>
      <c r="F241" t="s">
        <v>631</v>
      </c>
      <c r="G241">
        <v>420</v>
      </c>
      <c r="H241">
        <v>385.98</v>
      </c>
      <c r="I241">
        <v>454.02</v>
      </c>
      <c r="K241" s="275">
        <v>436.2</v>
      </c>
      <c r="M241">
        <v>18</v>
      </c>
      <c r="N241">
        <v>200</v>
      </c>
      <c r="O241" s="2">
        <v>25</v>
      </c>
      <c r="P241" s="2">
        <v>149</v>
      </c>
      <c r="Q241">
        <v>9</v>
      </c>
      <c r="R241">
        <v>3</v>
      </c>
      <c r="S241">
        <v>6</v>
      </c>
      <c r="Z241">
        <v>1.4999999999999999E-2</v>
      </c>
      <c r="AA241">
        <v>18</v>
      </c>
      <c r="AB241">
        <v>768</v>
      </c>
      <c r="AC241">
        <v>0</v>
      </c>
      <c r="AD241">
        <v>1.8</v>
      </c>
      <c r="AE241">
        <v>0</v>
      </c>
      <c r="AF241">
        <v>1.7</v>
      </c>
      <c r="AG241">
        <v>2</v>
      </c>
      <c r="AH241">
        <v>0.7</v>
      </c>
      <c r="AI241">
        <v>0.93</v>
      </c>
      <c r="AJ241" s="28" t="s">
        <v>312</v>
      </c>
      <c r="AK241" s="85"/>
      <c r="AL241" s="85" t="s">
        <v>360</v>
      </c>
      <c r="AM241" s="1">
        <f t="shared" si="6"/>
        <v>2.34375E-2</v>
      </c>
      <c r="AN241" s="284">
        <f t="shared" si="7"/>
        <v>11.455129855222062</v>
      </c>
    </row>
    <row r="242" spans="1:40" ht="21" customHeight="1" x14ac:dyDescent="0.3">
      <c r="A242">
        <v>2021</v>
      </c>
      <c r="B242">
        <v>3</v>
      </c>
      <c r="C242">
        <v>405</v>
      </c>
      <c r="D242">
        <v>620</v>
      </c>
      <c r="E242" t="s">
        <v>632</v>
      </c>
      <c r="F242" t="s">
        <v>633</v>
      </c>
      <c r="G242">
        <v>233</v>
      </c>
      <c r="H242">
        <v>214.01050000000001</v>
      </c>
      <c r="I242">
        <v>251.98949999999999</v>
      </c>
      <c r="K242" s="275">
        <v>242.8</v>
      </c>
      <c r="M242">
        <v>18</v>
      </c>
      <c r="N242">
        <v>200</v>
      </c>
      <c r="O242" s="2">
        <v>25</v>
      </c>
      <c r="P242" s="2">
        <v>149</v>
      </c>
      <c r="Q242">
        <v>7</v>
      </c>
      <c r="R242">
        <v>6</v>
      </c>
      <c r="S242">
        <v>7</v>
      </c>
      <c r="Z242">
        <v>1.4999999999999999E-2</v>
      </c>
      <c r="AA242">
        <v>20</v>
      </c>
      <c r="AB242">
        <v>770</v>
      </c>
      <c r="AC242">
        <v>0.1</v>
      </c>
      <c r="AD242">
        <v>3.3</v>
      </c>
      <c r="AE242">
        <v>0.1</v>
      </c>
      <c r="AF242">
        <v>3</v>
      </c>
      <c r="AG242">
        <v>2</v>
      </c>
      <c r="AH242">
        <v>0.8</v>
      </c>
      <c r="AI242">
        <v>0.93</v>
      </c>
      <c r="AJ242" s="28" t="s">
        <v>312</v>
      </c>
      <c r="AK242" s="85"/>
      <c r="AL242" s="85" t="s">
        <v>323</v>
      </c>
      <c r="AM242" s="1">
        <f t="shared" si="6"/>
        <v>2.5974025974025976E-2</v>
      </c>
      <c r="AN242" s="284">
        <f t="shared" si="7"/>
        <v>6.9296464556281734</v>
      </c>
    </row>
    <row r="243" spans="1:40" ht="21" customHeight="1" x14ac:dyDescent="0.3">
      <c r="A243">
        <v>2021</v>
      </c>
      <c r="B243">
        <v>3</v>
      </c>
      <c r="C243">
        <v>405</v>
      </c>
      <c r="D243">
        <v>621</v>
      </c>
      <c r="E243" t="s">
        <v>634</v>
      </c>
      <c r="F243" t="s">
        <v>635</v>
      </c>
      <c r="G243">
        <v>191.5</v>
      </c>
      <c r="H243">
        <v>175.98849999999999</v>
      </c>
      <c r="I243">
        <v>207.01150000000001</v>
      </c>
      <c r="K243" s="275">
        <v>201.9</v>
      </c>
      <c r="M243">
        <v>18</v>
      </c>
      <c r="N243">
        <v>200</v>
      </c>
      <c r="O243" s="2">
        <v>25</v>
      </c>
      <c r="P243" s="2">
        <v>149</v>
      </c>
      <c r="Q243">
        <v>7</v>
      </c>
      <c r="R243">
        <v>2</v>
      </c>
      <c r="S243">
        <v>8</v>
      </c>
      <c r="V243">
        <v>2</v>
      </c>
      <c r="Z243">
        <v>1.4999999999999999E-2</v>
      </c>
      <c r="AA243">
        <v>19</v>
      </c>
      <c r="AB243">
        <v>769</v>
      </c>
      <c r="AC243">
        <v>0.1</v>
      </c>
      <c r="AD243">
        <v>4</v>
      </c>
      <c r="AE243">
        <v>0.1</v>
      </c>
      <c r="AF243">
        <v>3.7</v>
      </c>
      <c r="AG243">
        <v>2</v>
      </c>
      <c r="AH243">
        <v>0.8</v>
      </c>
      <c r="AI243">
        <v>0.93</v>
      </c>
      <c r="AJ243" s="28" t="s">
        <v>312</v>
      </c>
      <c r="AK243" s="85"/>
      <c r="AL243" s="85" t="s">
        <v>323</v>
      </c>
      <c r="AM243" s="1">
        <f t="shared" si="6"/>
        <v>2.47074122236671E-2</v>
      </c>
      <c r="AN243" s="284">
        <f t="shared" si="7"/>
        <v>7.3539105243400984</v>
      </c>
    </row>
    <row r="244" spans="1:40" ht="21" customHeight="1" x14ac:dyDescent="0.3">
      <c r="A244">
        <v>2021</v>
      </c>
      <c r="B244">
        <v>3</v>
      </c>
      <c r="C244">
        <v>405</v>
      </c>
      <c r="D244">
        <v>622</v>
      </c>
      <c r="E244" t="s">
        <v>636</v>
      </c>
      <c r="F244" t="s">
        <v>637</v>
      </c>
      <c r="G244">
        <v>187</v>
      </c>
      <c r="H244">
        <v>172.41399999999999</v>
      </c>
      <c r="I244">
        <v>201.58600000000001</v>
      </c>
      <c r="K244" s="275">
        <v>197.1</v>
      </c>
      <c r="M244">
        <v>18</v>
      </c>
      <c r="N244">
        <v>200</v>
      </c>
      <c r="O244" s="2">
        <v>25</v>
      </c>
      <c r="P244" s="2">
        <v>149</v>
      </c>
      <c r="Q244">
        <v>17</v>
      </c>
      <c r="R244">
        <v>9</v>
      </c>
      <c r="S244">
        <v>11</v>
      </c>
      <c r="Z244">
        <v>1.4999999999999999E-2</v>
      </c>
      <c r="AA244">
        <v>37</v>
      </c>
      <c r="AB244">
        <v>787</v>
      </c>
      <c r="AC244">
        <v>0.2</v>
      </c>
      <c r="AD244">
        <v>4.2</v>
      </c>
      <c r="AE244">
        <v>0.3</v>
      </c>
      <c r="AF244">
        <v>7.6</v>
      </c>
      <c r="AG244">
        <v>2</v>
      </c>
      <c r="AH244">
        <v>1.5</v>
      </c>
      <c r="AI244">
        <v>0.48</v>
      </c>
      <c r="AJ244" s="28" t="s">
        <v>312</v>
      </c>
      <c r="AK244" s="85"/>
      <c r="AL244" s="85" t="s">
        <v>323</v>
      </c>
      <c r="AM244" s="1">
        <f t="shared" si="6"/>
        <v>4.7013977128335452E-2</v>
      </c>
      <c r="AN244" s="284">
        <f t="shared" si="7"/>
        <v>7.1417784899841257</v>
      </c>
    </row>
    <row r="245" spans="1:40" ht="21" customHeight="1" x14ac:dyDescent="0.3">
      <c r="A245">
        <v>2021</v>
      </c>
      <c r="B245">
        <v>3</v>
      </c>
      <c r="C245">
        <v>406</v>
      </c>
      <c r="D245">
        <v>623</v>
      </c>
      <c r="E245" t="s">
        <v>638</v>
      </c>
      <c r="F245" t="s">
        <v>639</v>
      </c>
      <c r="G245">
        <v>599</v>
      </c>
      <c r="H245">
        <v>551.02009999999996</v>
      </c>
      <c r="I245">
        <v>646.97990000000004</v>
      </c>
      <c r="K245" s="275">
        <v>618.20000000000005</v>
      </c>
      <c r="M245">
        <v>18</v>
      </c>
      <c r="N245">
        <v>200</v>
      </c>
      <c r="O245" s="2">
        <v>25</v>
      </c>
      <c r="P245" s="2">
        <v>147</v>
      </c>
      <c r="Q245">
        <v>9</v>
      </c>
      <c r="R245">
        <v>3</v>
      </c>
      <c r="S245">
        <v>13</v>
      </c>
      <c r="Z245">
        <v>1.4999999999999999E-2</v>
      </c>
      <c r="AA245">
        <v>25</v>
      </c>
      <c r="AB245">
        <v>1150</v>
      </c>
      <c r="AC245">
        <v>0</v>
      </c>
      <c r="AD245">
        <v>1.9</v>
      </c>
      <c r="AE245">
        <v>0</v>
      </c>
      <c r="AF245">
        <v>1.9</v>
      </c>
      <c r="AG245">
        <v>4</v>
      </c>
      <c r="AH245">
        <v>1</v>
      </c>
      <c r="AI245">
        <v>0.73</v>
      </c>
      <c r="AJ245" s="28" t="s">
        <v>312</v>
      </c>
      <c r="AK245" s="85"/>
      <c r="AL245" s="85" t="s">
        <v>383</v>
      </c>
      <c r="AM245" s="1">
        <f t="shared" si="6"/>
        <v>2.1739130434782608E-2</v>
      </c>
      <c r="AN245" s="284">
        <f t="shared" si="7"/>
        <v>13.576450198781744</v>
      </c>
    </row>
    <row r="246" spans="1:40" ht="21" customHeight="1" x14ac:dyDescent="0.3">
      <c r="A246">
        <v>2021</v>
      </c>
      <c r="B246">
        <v>3</v>
      </c>
      <c r="C246">
        <v>406</v>
      </c>
      <c r="D246">
        <v>624</v>
      </c>
      <c r="E246" t="s">
        <v>640</v>
      </c>
      <c r="F246" t="s">
        <v>641</v>
      </c>
      <c r="G246">
        <v>374</v>
      </c>
      <c r="H246">
        <v>344.04259999999999</v>
      </c>
      <c r="I246">
        <v>403.95740000000001</v>
      </c>
      <c r="K246" s="275">
        <v>396.5</v>
      </c>
      <c r="M246">
        <v>18</v>
      </c>
      <c r="N246">
        <v>200</v>
      </c>
      <c r="O246" s="2">
        <v>25</v>
      </c>
      <c r="P246" s="2">
        <v>147</v>
      </c>
      <c r="Q246">
        <v>11</v>
      </c>
      <c r="R246">
        <v>4</v>
      </c>
      <c r="S246">
        <v>11</v>
      </c>
      <c r="Z246">
        <v>1.4999999999999999E-2</v>
      </c>
      <c r="AA246">
        <v>26</v>
      </c>
      <c r="AB246">
        <v>1151</v>
      </c>
      <c r="AC246">
        <v>0.1</v>
      </c>
      <c r="AD246">
        <v>3.1</v>
      </c>
      <c r="AE246">
        <v>0.1</v>
      </c>
      <c r="AF246">
        <v>2.9</v>
      </c>
      <c r="AG246">
        <v>4</v>
      </c>
      <c r="AH246">
        <v>1.1000000000000001</v>
      </c>
      <c r="AI246">
        <v>0.73</v>
      </c>
      <c r="AJ246" s="28" t="s">
        <v>312</v>
      </c>
      <c r="AK246" s="85"/>
      <c r="AL246" s="85" t="s">
        <v>323</v>
      </c>
      <c r="AM246" s="1">
        <f t="shared" si="6"/>
        <v>2.2589052997393572E-2</v>
      </c>
      <c r="AN246" s="284">
        <f t="shared" si="7"/>
        <v>15.90990257669732</v>
      </c>
    </row>
    <row r="247" spans="1:40" ht="21" customHeight="1" x14ac:dyDescent="0.3">
      <c r="A247">
        <v>2021</v>
      </c>
      <c r="B247">
        <v>3</v>
      </c>
      <c r="C247">
        <v>406</v>
      </c>
      <c r="D247">
        <v>625</v>
      </c>
      <c r="E247" t="s">
        <v>642</v>
      </c>
      <c r="F247" t="s">
        <v>643</v>
      </c>
      <c r="G247">
        <v>140</v>
      </c>
      <c r="H247">
        <v>129.01</v>
      </c>
      <c r="I247">
        <v>150.99</v>
      </c>
      <c r="K247" s="275">
        <v>146.9</v>
      </c>
      <c r="M247">
        <v>18</v>
      </c>
      <c r="N247">
        <v>200</v>
      </c>
      <c r="O247" s="2">
        <v>25</v>
      </c>
      <c r="P247" s="2">
        <v>147</v>
      </c>
      <c r="Q247">
        <v>13</v>
      </c>
      <c r="R247">
        <v>3</v>
      </c>
      <c r="S247">
        <v>11</v>
      </c>
      <c r="Z247">
        <v>1.4999999999999999E-2</v>
      </c>
      <c r="AA247">
        <v>27</v>
      </c>
      <c r="AB247">
        <v>1152</v>
      </c>
      <c r="AC247">
        <v>0.2</v>
      </c>
      <c r="AD247">
        <v>8.1999999999999993</v>
      </c>
      <c r="AE247">
        <v>0.2</v>
      </c>
      <c r="AF247">
        <v>7.9</v>
      </c>
      <c r="AG247">
        <v>4</v>
      </c>
      <c r="AH247">
        <v>1.1000000000000001</v>
      </c>
      <c r="AI247">
        <v>0.73</v>
      </c>
      <c r="AJ247" s="28" t="s">
        <v>312</v>
      </c>
      <c r="AK247" s="85"/>
      <c r="AL247" s="85" t="s">
        <v>323</v>
      </c>
      <c r="AM247" s="1">
        <f t="shared" si="6"/>
        <v>2.34375E-2</v>
      </c>
      <c r="AN247" s="284">
        <f t="shared" si="7"/>
        <v>4.8790367901871816</v>
      </c>
    </row>
    <row r="248" spans="1:40" ht="21" customHeight="1" x14ac:dyDescent="0.3">
      <c r="A248">
        <v>2021</v>
      </c>
      <c r="B248">
        <v>3</v>
      </c>
      <c r="C248">
        <v>406</v>
      </c>
      <c r="D248">
        <v>626</v>
      </c>
      <c r="E248" t="s">
        <v>644</v>
      </c>
      <c r="F248" t="s">
        <v>645</v>
      </c>
      <c r="G248">
        <v>276</v>
      </c>
      <c r="H248">
        <v>254.05799999999999</v>
      </c>
      <c r="I248">
        <v>297.94200000000001</v>
      </c>
      <c r="K248" s="275">
        <v>286.39999999999998</v>
      </c>
      <c r="M248">
        <v>18</v>
      </c>
      <c r="N248">
        <v>200</v>
      </c>
      <c r="O248" s="2">
        <v>25</v>
      </c>
      <c r="P248" s="2">
        <v>147</v>
      </c>
      <c r="Q248">
        <v>27</v>
      </c>
      <c r="R248">
        <v>9</v>
      </c>
      <c r="S248">
        <v>24</v>
      </c>
      <c r="Z248">
        <v>1.4999999999999999E-2</v>
      </c>
      <c r="AA248">
        <v>60</v>
      </c>
      <c r="AB248">
        <v>1185</v>
      </c>
      <c r="AC248">
        <v>0.2</v>
      </c>
      <c r="AD248">
        <v>4.3</v>
      </c>
      <c r="AE248">
        <v>0.4</v>
      </c>
      <c r="AF248">
        <v>8.4</v>
      </c>
      <c r="AG248">
        <v>4</v>
      </c>
      <c r="AH248">
        <v>2.4</v>
      </c>
      <c r="AI248">
        <v>0.37</v>
      </c>
      <c r="AJ248" s="28" t="s">
        <v>312</v>
      </c>
      <c r="AK248" s="85"/>
      <c r="AL248" s="85" t="s">
        <v>323</v>
      </c>
      <c r="AM248" s="1">
        <f t="shared" si="6"/>
        <v>5.0632911392405063E-2</v>
      </c>
      <c r="AN248" s="284">
        <f t="shared" si="7"/>
        <v>7.353910524340078</v>
      </c>
    </row>
    <row r="249" spans="1:40" ht="21" customHeight="1" x14ac:dyDescent="0.3">
      <c r="A249">
        <v>2021</v>
      </c>
      <c r="B249">
        <v>3</v>
      </c>
      <c r="C249">
        <v>407</v>
      </c>
      <c r="D249">
        <v>627</v>
      </c>
      <c r="E249" t="s">
        <v>232</v>
      </c>
      <c r="F249" t="s">
        <v>233</v>
      </c>
      <c r="G249">
        <v>418.5</v>
      </c>
      <c r="H249">
        <v>384.97815000000003</v>
      </c>
      <c r="I249">
        <v>452.02184999999997</v>
      </c>
      <c r="K249" s="275">
        <v>435</v>
      </c>
      <c r="M249">
        <v>18</v>
      </c>
      <c r="N249">
        <v>200</v>
      </c>
      <c r="O249" s="2">
        <v>23</v>
      </c>
      <c r="P249" s="2">
        <v>159</v>
      </c>
      <c r="Q249">
        <v>12</v>
      </c>
      <c r="R249">
        <v>5</v>
      </c>
      <c r="S249">
        <v>10</v>
      </c>
      <c r="Z249">
        <v>1.4999999999999999E-2</v>
      </c>
      <c r="AA249">
        <v>27</v>
      </c>
      <c r="AB249">
        <v>1452</v>
      </c>
      <c r="AC249">
        <v>0.1</v>
      </c>
      <c r="AD249">
        <v>3.5</v>
      </c>
      <c r="AE249">
        <v>0.1</v>
      </c>
      <c r="AF249">
        <v>3.3</v>
      </c>
      <c r="AG249">
        <v>4</v>
      </c>
      <c r="AH249">
        <v>1.2</v>
      </c>
      <c r="AI249">
        <v>0.92</v>
      </c>
      <c r="AJ249" s="28" t="s">
        <v>312</v>
      </c>
      <c r="AK249" s="85"/>
      <c r="AL249" s="85" t="s">
        <v>322</v>
      </c>
      <c r="AM249" s="1">
        <f t="shared" si="6"/>
        <v>1.859504132231405E-2</v>
      </c>
      <c r="AN249" s="284">
        <f t="shared" si="7"/>
        <v>11.667261889578034</v>
      </c>
    </row>
    <row r="250" spans="1:40" ht="21" customHeight="1" x14ac:dyDescent="0.3">
      <c r="A250">
        <v>2021</v>
      </c>
      <c r="B250">
        <v>3</v>
      </c>
      <c r="C250">
        <v>407</v>
      </c>
      <c r="D250">
        <v>628</v>
      </c>
      <c r="E250" t="s">
        <v>235</v>
      </c>
      <c r="F250" t="s">
        <v>236</v>
      </c>
      <c r="G250">
        <v>330</v>
      </c>
      <c r="H250">
        <v>303.99599999999998</v>
      </c>
      <c r="I250">
        <v>356.00400000000002</v>
      </c>
      <c r="K250" s="275">
        <v>335.6</v>
      </c>
      <c r="M250">
        <v>18</v>
      </c>
      <c r="N250">
        <v>200</v>
      </c>
      <c r="O250" s="2">
        <v>23</v>
      </c>
      <c r="P250" s="2">
        <v>159</v>
      </c>
      <c r="Q250">
        <v>12</v>
      </c>
      <c r="R250">
        <v>9</v>
      </c>
      <c r="S250">
        <v>10</v>
      </c>
      <c r="Z250">
        <v>1.4999999999999999E-2</v>
      </c>
      <c r="AA250">
        <v>31</v>
      </c>
      <c r="AB250">
        <v>1456</v>
      </c>
      <c r="AC250">
        <v>0.1</v>
      </c>
      <c r="AD250">
        <v>4.4000000000000004</v>
      </c>
      <c r="AE250">
        <v>0.1</v>
      </c>
      <c r="AF250">
        <v>4.3</v>
      </c>
      <c r="AG250">
        <v>4</v>
      </c>
      <c r="AH250">
        <v>1.4</v>
      </c>
      <c r="AI250">
        <v>0.92</v>
      </c>
      <c r="AJ250" s="28" t="s">
        <v>312</v>
      </c>
      <c r="AK250" s="85"/>
      <c r="AL250" s="85" t="s">
        <v>323</v>
      </c>
      <c r="AM250" s="1">
        <f t="shared" si="6"/>
        <v>2.1291208791208792E-2</v>
      </c>
      <c r="AN250" s="284">
        <f t="shared" si="7"/>
        <v>3.9597979746446823</v>
      </c>
    </row>
    <row r="251" spans="1:40" ht="21" customHeight="1" x14ac:dyDescent="0.3">
      <c r="A251">
        <v>2021</v>
      </c>
      <c r="B251">
        <v>3</v>
      </c>
      <c r="C251">
        <v>407</v>
      </c>
      <c r="D251">
        <v>629</v>
      </c>
      <c r="E251" t="s">
        <v>238</v>
      </c>
      <c r="F251" t="s">
        <v>239</v>
      </c>
      <c r="G251">
        <v>221</v>
      </c>
      <c r="H251">
        <v>203.983</v>
      </c>
      <c r="I251">
        <v>238.017</v>
      </c>
      <c r="K251" s="275">
        <v>226.4</v>
      </c>
      <c r="M251">
        <v>18</v>
      </c>
      <c r="N251">
        <v>200</v>
      </c>
      <c r="O251" s="2">
        <v>23</v>
      </c>
      <c r="P251" s="2">
        <v>159</v>
      </c>
      <c r="Q251">
        <v>19</v>
      </c>
      <c r="R251">
        <v>6</v>
      </c>
      <c r="S251">
        <v>7</v>
      </c>
      <c r="Z251">
        <v>1.4999999999999999E-2</v>
      </c>
      <c r="AA251">
        <v>32</v>
      </c>
      <c r="AB251">
        <v>1457</v>
      </c>
      <c r="AC251">
        <v>0.1</v>
      </c>
      <c r="AD251">
        <v>6.6</v>
      </c>
      <c r="AE251">
        <v>0.1</v>
      </c>
      <c r="AF251">
        <v>6.5</v>
      </c>
      <c r="AG251">
        <v>4</v>
      </c>
      <c r="AH251">
        <v>1.4</v>
      </c>
      <c r="AI251">
        <v>0.92</v>
      </c>
      <c r="AJ251" s="28" t="s">
        <v>312</v>
      </c>
      <c r="AK251" s="85"/>
      <c r="AL251" s="85" t="s">
        <v>323</v>
      </c>
      <c r="AM251" s="1">
        <f t="shared" si="6"/>
        <v>2.1962937542896362E-2</v>
      </c>
      <c r="AN251" s="284">
        <f t="shared" si="7"/>
        <v>3.8183766184073606</v>
      </c>
    </row>
    <row r="252" spans="1:40" ht="21" customHeight="1" x14ac:dyDescent="0.3">
      <c r="A252">
        <v>2021</v>
      </c>
      <c r="B252">
        <v>3</v>
      </c>
      <c r="C252">
        <v>407</v>
      </c>
      <c r="D252">
        <v>630</v>
      </c>
      <c r="E252" t="s">
        <v>241</v>
      </c>
      <c r="F252" t="s">
        <v>242</v>
      </c>
      <c r="G252">
        <v>214</v>
      </c>
      <c r="H252">
        <v>197.84299999999999</v>
      </c>
      <c r="I252">
        <v>230.15700000000001</v>
      </c>
      <c r="K252" s="275">
        <v>214.5</v>
      </c>
      <c r="M252">
        <v>18</v>
      </c>
      <c r="N252">
        <v>200</v>
      </c>
      <c r="O252" s="2">
        <v>23</v>
      </c>
      <c r="P252" s="2">
        <v>159</v>
      </c>
      <c r="Q252">
        <v>37</v>
      </c>
      <c r="R252">
        <v>22</v>
      </c>
      <c r="S252">
        <v>19</v>
      </c>
      <c r="Z252">
        <v>1.4999999999999999E-2</v>
      </c>
      <c r="AA252">
        <v>78</v>
      </c>
      <c r="AB252">
        <v>1503</v>
      </c>
      <c r="AC252">
        <v>0.4</v>
      </c>
      <c r="AD252">
        <v>7</v>
      </c>
      <c r="AE252">
        <v>0.7</v>
      </c>
      <c r="AF252">
        <v>13.9</v>
      </c>
      <c r="AG252">
        <v>4</v>
      </c>
      <c r="AH252">
        <v>3.4</v>
      </c>
      <c r="AI252">
        <v>0.47</v>
      </c>
      <c r="AJ252" s="28" t="s">
        <v>312</v>
      </c>
      <c r="AK252" s="85"/>
      <c r="AL252" s="85" t="s">
        <v>323</v>
      </c>
      <c r="AM252" s="1">
        <f t="shared" si="6"/>
        <v>5.1896207584830337E-2</v>
      </c>
      <c r="AN252" s="284">
        <f t="shared" si="7"/>
        <v>0.35355339059327379</v>
      </c>
    </row>
    <row r="253" spans="1:40" ht="21" customHeight="1" x14ac:dyDescent="0.3">
      <c r="A253">
        <v>2021</v>
      </c>
      <c r="B253">
        <v>3</v>
      </c>
      <c r="C253">
        <v>415</v>
      </c>
      <c r="D253">
        <v>655</v>
      </c>
      <c r="E253" t="s">
        <v>173</v>
      </c>
      <c r="F253" t="s">
        <v>174</v>
      </c>
      <c r="G253">
        <v>148</v>
      </c>
      <c r="H253">
        <v>137.63999999999999</v>
      </c>
      <c r="I253">
        <v>158.36000000000001</v>
      </c>
      <c r="K253" s="275">
        <v>147.19999999999999</v>
      </c>
      <c r="M253">
        <v>60</v>
      </c>
      <c r="N253">
        <v>180</v>
      </c>
      <c r="O253" s="2">
        <v>68</v>
      </c>
      <c r="P253" s="2">
        <v>160</v>
      </c>
      <c r="Q253">
        <v>35</v>
      </c>
      <c r="R253">
        <v>20</v>
      </c>
      <c r="S253">
        <v>28</v>
      </c>
      <c r="Z253">
        <v>0.02</v>
      </c>
      <c r="AA253">
        <v>83</v>
      </c>
      <c r="AB253">
        <v>4363</v>
      </c>
      <c r="AC253">
        <v>0.6</v>
      </c>
      <c r="AD253">
        <v>29.5</v>
      </c>
      <c r="AE253">
        <v>0.6</v>
      </c>
      <c r="AF253">
        <v>27.5</v>
      </c>
      <c r="AG253">
        <v>4</v>
      </c>
      <c r="AH253">
        <v>1.2</v>
      </c>
      <c r="AI253">
        <v>0.77</v>
      </c>
      <c r="AJ253" s="28" t="s">
        <v>312</v>
      </c>
      <c r="AK253" s="85" t="s">
        <v>424</v>
      </c>
      <c r="AL253" s="85" t="s">
        <v>329</v>
      </c>
      <c r="AM253" s="1">
        <f t="shared" si="6"/>
        <v>1.9023607609443043E-2</v>
      </c>
      <c r="AN253" s="284">
        <f t="shared" si="7"/>
        <v>0.56568542494924612</v>
      </c>
    </row>
    <row r="254" spans="1:40" ht="21" customHeight="1" x14ac:dyDescent="0.3">
      <c r="A254">
        <v>2021</v>
      </c>
      <c r="B254">
        <v>3</v>
      </c>
      <c r="C254">
        <v>415</v>
      </c>
      <c r="D254">
        <v>656</v>
      </c>
      <c r="E254" t="s">
        <v>176</v>
      </c>
      <c r="F254" t="s">
        <v>177</v>
      </c>
      <c r="G254">
        <v>148</v>
      </c>
      <c r="H254">
        <v>137.63999999999999</v>
      </c>
      <c r="I254">
        <v>158.36000000000001</v>
      </c>
      <c r="K254" s="275">
        <v>147.19999999999999</v>
      </c>
      <c r="M254">
        <v>60</v>
      </c>
      <c r="N254">
        <v>180</v>
      </c>
      <c r="O254" s="2">
        <v>68</v>
      </c>
      <c r="P254" s="2">
        <v>160</v>
      </c>
      <c r="Q254">
        <v>27</v>
      </c>
      <c r="R254">
        <v>12</v>
      </c>
      <c r="S254">
        <v>20</v>
      </c>
      <c r="Z254">
        <v>0.02</v>
      </c>
      <c r="AA254">
        <v>59</v>
      </c>
      <c r="AB254">
        <v>4049</v>
      </c>
      <c r="AC254">
        <v>0.4</v>
      </c>
      <c r="AD254">
        <v>27.4</v>
      </c>
      <c r="AE254">
        <v>0.4</v>
      </c>
      <c r="AF254">
        <v>25.3</v>
      </c>
      <c r="AG254">
        <v>4</v>
      </c>
      <c r="AH254">
        <v>0.9</v>
      </c>
      <c r="AI254">
        <v>0.95</v>
      </c>
      <c r="AJ254" s="28" t="s">
        <v>312</v>
      </c>
      <c r="AK254" s="85" t="s">
        <v>426</v>
      </c>
      <c r="AL254" s="85" t="s">
        <v>330</v>
      </c>
      <c r="AM254" s="1">
        <f t="shared" si="6"/>
        <v>1.4571499135589035E-2</v>
      </c>
      <c r="AN254" s="284">
        <f t="shared" si="7"/>
        <v>0.56568542494924612</v>
      </c>
    </row>
    <row r="255" spans="1:40" ht="21" customHeight="1" x14ac:dyDescent="0.3">
      <c r="A255">
        <v>2021</v>
      </c>
      <c r="B255">
        <v>3</v>
      </c>
      <c r="C255">
        <v>415</v>
      </c>
      <c r="D255">
        <v>657</v>
      </c>
      <c r="E255" t="s">
        <v>179</v>
      </c>
      <c r="F255" t="s">
        <v>180</v>
      </c>
      <c r="G255">
        <v>90</v>
      </c>
      <c r="H255">
        <v>83.7</v>
      </c>
      <c r="I255">
        <v>96.3</v>
      </c>
      <c r="K255" s="275">
        <v>91.6</v>
      </c>
      <c r="M255">
        <v>60</v>
      </c>
      <c r="N255">
        <v>180</v>
      </c>
      <c r="O255" s="2">
        <v>68</v>
      </c>
      <c r="P255" s="2">
        <v>160</v>
      </c>
      <c r="Q255">
        <v>36</v>
      </c>
      <c r="R255">
        <v>20</v>
      </c>
      <c r="S255">
        <v>31</v>
      </c>
      <c r="Z255">
        <v>0.02</v>
      </c>
      <c r="AA255">
        <v>87</v>
      </c>
      <c r="AB255">
        <v>4332</v>
      </c>
      <c r="AC255">
        <v>1</v>
      </c>
      <c r="AD255">
        <v>48.1</v>
      </c>
      <c r="AE255">
        <v>1</v>
      </c>
      <c r="AF255">
        <v>44.4</v>
      </c>
      <c r="AG255">
        <v>4</v>
      </c>
      <c r="AH255">
        <v>1.3</v>
      </c>
      <c r="AI255">
        <v>0.77</v>
      </c>
      <c r="AJ255" s="28" t="s">
        <v>312</v>
      </c>
      <c r="AK255" s="85" t="s">
        <v>424</v>
      </c>
      <c r="AL255" s="85" t="s">
        <v>331</v>
      </c>
      <c r="AM255" s="1">
        <f t="shared" si="6"/>
        <v>2.0083102493074791E-2</v>
      </c>
      <c r="AN255" s="284">
        <f t="shared" si="7"/>
        <v>1.131370849898472</v>
      </c>
    </row>
    <row r="256" spans="1:40" ht="21" customHeight="1" x14ac:dyDescent="0.3">
      <c r="A256">
        <v>2021</v>
      </c>
      <c r="B256">
        <v>3</v>
      </c>
      <c r="C256">
        <v>415</v>
      </c>
      <c r="D256">
        <v>658</v>
      </c>
      <c r="E256" t="s">
        <v>182</v>
      </c>
      <c r="F256" t="s">
        <v>183</v>
      </c>
      <c r="G256">
        <v>90</v>
      </c>
      <c r="H256">
        <v>83.7</v>
      </c>
      <c r="I256">
        <v>96.3</v>
      </c>
      <c r="K256" s="275">
        <v>91.6</v>
      </c>
      <c r="M256">
        <v>60</v>
      </c>
      <c r="N256">
        <v>180</v>
      </c>
      <c r="O256" s="2">
        <v>68</v>
      </c>
      <c r="P256" s="2">
        <v>160</v>
      </c>
      <c r="Q256">
        <v>28</v>
      </c>
      <c r="R256">
        <v>10</v>
      </c>
      <c r="S256">
        <v>27</v>
      </c>
      <c r="Z256">
        <v>0.02</v>
      </c>
      <c r="AA256">
        <v>65</v>
      </c>
      <c r="AB256">
        <v>4010</v>
      </c>
      <c r="AC256">
        <v>0.7</v>
      </c>
      <c r="AD256">
        <v>44.6</v>
      </c>
      <c r="AE256">
        <v>0.7</v>
      </c>
      <c r="AF256">
        <v>40.700000000000003</v>
      </c>
      <c r="AG256">
        <v>4</v>
      </c>
      <c r="AH256">
        <v>1</v>
      </c>
      <c r="AI256">
        <v>0.95</v>
      </c>
      <c r="AJ256" s="28" t="s">
        <v>312</v>
      </c>
      <c r="AK256" s="85" t="s">
        <v>426</v>
      </c>
      <c r="AL256" s="85" t="s">
        <v>332</v>
      </c>
      <c r="AM256" s="1">
        <f t="shared" si="6"/>
        <v>1.6209476309226933E-2</v>
      </c>
      <c r="AN256" s="284">
        <f t="shared" si="7"/>
        <v>1.131370849898472</v>
      </c>
    </row>
    <row r="257" spans="1:40" ht="21" customHeight="1" x14ac:dyDescent="0.3">
      <c r="A257">
        <v>2021</v>
      </c>
      <c r="B257">
        <v>3</v>
      </c>
      <c r="C257">
        <v>236</v>
      </c>
      <c r="D257">
        <v>160</v>
      </c>
      <c r="E257" t="s">
        <v>703</v>
      </c>
      <c r="F257" t="s">
        <v>752</v>
      </c>
      <c r="G257">
        <v>200</v>
      </c>
      <c r="H257">
        <v>186</v>
      </c>
      <c r="I257">
        <v>214</v>
      </c>
      <c r="K257" s="275">
        <v>197.2</v>
      </c>
      <c r="M257">
        <v>76</v>
      </c>
      <c r="N257">
        <v>95</v>
      </c>
      <c r="O257" s="2">
        <v>82</v>
      </c>
      <c r="P257" s="2">
        <v>88</v>
      </c>
      <c r="Q257">
        <v>68</v>
      </c>
      <c r="R257">
        <v>22</v>
      </c>
      <c r="S257">
        <v>35</v>
      </c>
      <c r="Z257">
        <v>1.4999999999999999E-2</v>
      </c>
      <c r="AA257">
        <v>125</v>
      </c>
      <c r="AB257">
        <v>14507</v>
      </c>
      <c r="AC257">
        <v>0.6</v>
      </c>
      <c r="AD257">
        <v>72.5</v>
      </c>
      <c r="AE257">
        <v>0.6</v>
      </c>
      <c r="AF257">
        <v>73.8</v>
      </c>
      <c r="AG257">
        <v>9</v>
      </c>
      <c r="AH257">
        <v>1.5</v>
      </c>
      <c r="AI257">
        <v>0.96</v>
      </c>
      <c r="AJ257" s="28" t="s">
        <v>382</v>
      </c>
      <c r="AK257" s="85"/>
      <c r="AL257" s="85"/>
      <c r="AM257" s="1">
        <f t="shared" si="6"/>
        <v>8.6165299510581102E-3</v>
      </c>
      <c r="AN257" s="284">
        <f t="shared" si="7"/>
        <v>1.9798989873223412</v>
      </c>
    </row>
    <row r="258" spans="1:40" ht="21" customHeight="1" x14ac:dyDescent="0.3">
      <c r="A258">
        <v>2021</v>
      </c>
      <c r="B258">
        <v>3</v>
      </c>
      <c r="C258">
        <v>224</v>
      </c>
      <c r="D258">
        <v>152</v>
      </c>
      <c r="E258" t="s">
        <v>594</v>
      </c>
      <c r="F258" t="s">
        <v>736</v>
      </c>
      <c r="G258">
        <v>155</v>
      </c>
      <c r="H258">
        <v>144.15</v>
      </c>
      <c r="I258">
        <v>165.85</v>
      </c>
      <c r="K258" s="275">
        <v>158</v>
      </c>
      <c r="M258">
        <v>142</v>
      </c>
      <c r="N258">
        <v>101</v>
      </c>
      <c r="O258" s="2">
        <v>139</v>
      </c>
      <c r="P258" s="2">
        <v>103</v>
      </c>
      <c r="Q258">
        <v>16</v>
      </c>
      <c r="R258">
        <v>4</v>
      </c>
      <c r="S258">
        <v>14</v>
      </c>
      <c r="U258">
        <v>1</v>
      </c>
      <c r="Z258">
        <v>1.4999999999999999E-2</v>
      </c>
      <c r="AA258">
        <v>33</v>
      </c>
      <c r="AB258">
        <v>6738</v>
      </c>
      <c r="AC258">
        <v>0.2</v>
      </c>
      <c r="AD258">
        <v>43.5</v>
      </c>
      <c r="AE258">
        <v>0.2</v>
      </c>
      <c r="AF258">
        <v>42.6</v>
      </c>
      <c r="AG258">
        <v>3</v>
      </c>
      <c r="AH258">
        <v>0.2</v>
      </c>
      <c r="AI258">
        <v>0.72</v>
      </c>
      <c r="AJ258" s="28" t="s">
        <v>358</v>
      </c>
      <c r="AK258" s="85"/>
      <c r="AL258" s="85"/>
      <c r="AM258" s="1">
        <f t="shared" si="6"/>
        <v>4.8975957257346393E-3</v>
      </c>
      <c r="AN258" s="284">
        <f t="shared" si="7"/>
        <v>2.1213203435596424</v>
      </c>
    </row>
    <row r="259" spans="1:40" ht="21" customHeight="1" x14ac:dyDescent="0.3">
      <c r="A259">
        <v>2021</v>
      </c>
      <c r="B259">
        <v>3</v>
      </c>
      <c r="C259">
        <v>56</v>
      </c>
      <c r="D259">
        <v>134</v>
      </c>
      <c r="E259" t="s">
        <v>571</v>
      </c>
      <c r="F259" t="s">
        <v>572</v>
      </c>
      <c r="G259">
        <v>9.9145833329999995</v>
      </c>
      <c r="H259">
        <v>9.2205624999999998</v>
      </c>
      <c r="I259">
        <v>10.60860417</v>
      </c>
      <c r="K259" s="275">
        <v>11</v>
      </c>
      <c r="M259">
        <v>429</v>
      </c>
      <c r="N259">
        <v>101</v>
      </c>
      <c r="O259" s="2">
        <v>399</v>
      </c>
      <c r="P259" s="2">
        <v>109</v>
      </c>
      <c r="Q259">
        <v>63</v>
      </c>
      <c r="R259">
        <v>54</v>
      </c>
      <c r="S259">
        <v>83</v>
      </c>
      <c r="U259">
        <v>5</v>
      </c>
      <c r="Z259">
        <v>0.02</v>
      </c>
      <c r="AA259">
        <v>205</v>
      </c>
      <c r="AB259">
        <v>23925</v>
      </c>
      <c r="AC259">
        <v>20.7</v>
      </c>
      <c r="AD259">
        <v>2413.1</v>
      </c>
      <c r="AE259">
        <v>15.5</v>
      </c>
      <c r="AF259">
        <v>1807.9</v>
      </c>
      <c r="AG259">
        <v>7</v>
      </c>
      <c r="AH259">
        <v>0.5</v>
      </c>
      <c r="AI259">
        <v>0.3</v>
      </c>
      <c r="AJ259" s="28" t="s">
        <v>747</v>
      </c>
      <c r="AK259" s="85"/>
      <c r="AL259" s="85"/>
      <c r="AM259" s="1">
        <f t="shared" ref="AM259:AM322" si="8">IFERROR(AA259/AB259,"")</f>
        <v>8.5684430512016716E-3</v>
      </c>
      <c r="AN259" s="284">
        <f t="shared" ref="AN259:AN322" si="9">STDEV(K259,G259)</f>
        <v>0.7675054856486011</v>
      </c>
    </row>
    <row r="260" spans="1:40" ht="21" customHeight="1" x14ac:dyDescent="0.3">
      <c r="A260">
        <v>2021</v>
      </c>
      <c r="B260">
        <v>3</v>
      </c>
      <c r="C260">
        <v>57</v>
      </c>
      <c r="D260">
        <v>135</v>
      </c>
      <c r="E260" t="s">
        <v>721</v>
      </c>
      <c r="F260" t="s">
        <v>793</v>
      </c>
      <c r="G260">
        <v>10.625</v>
      </c>
      <c r="H260">
        <v>9.8812499999999996</v>
      </c>
      <c r="I260">
        <v>11.36875</v>
      </c>
      <c r="K260" s="275">
        <v>10.8</v>
      </c>
      <c r="M260">
        <v>345</v>
      </c>
      <c r="N260">
        <v>125</v>
      </c>
      <c r="O260" s="2">
        <v>346</v>
      </c>
      <c r="P260" s="2">
        <v>125</v>
      </c>
      <c r="Q260">
        <v>22</v>
      </c>
      <c r="R260">
        <v>10</v>
      </c>
      <c r="S260">
        <v>21</v>
      </c>
      <c r="U260">
        <v>16</v>
      </c>
      <c r="Z260">
        <v>0.02</v>
      </c>
      <c r="AA260">
        <v>69</v>
      </c>
      <c r="AB260">
        <v>12949</v>
      </c>
      <c r="AC260">
        <v>6.5</v>
      </c>
      <c r="AD260">
        <v>1218.7</v>
      </c>
      <c r="AF260">
        <v>221.5</v>
      </c>
      <c r="AG260">
        <v>1</v>
      </c>
      <c r="AH260">
        <v>0.2</v>
      </c>
      <c r="AI260">
        <v>0.32</v>
      </c>
      <c r="AJ260" s="28" t="s">
        <v>747</v>
      </c>
      <c r="AK260" s="85"/>
      <c r="AL260" s="85"/>
      <c r="AM260" s="1">
        <f t="shared" si="8"/>
        <v>5.3285968028419185E-3</v>
      </c>
      <c r="AN260" s="284">
        <f t="shared" si="9"/>
        <v>0.12374368670764632</v>
      </c>
    </row>
    <row r="261" spans="1:40" ht="21" customHeight="1" x14ac:dyDescent="0.3">
      <c r="A261">
        <v>2021</v>
      </c>
      <c r="B261">
        <v>3</v>
      </c>
      <c r="C261">
        <v>133</v>
      </c>
      <c r="D261">
        <v>269</v>
      </c>
      <c r="E261" t="s">
        <v>610</v>
      </c>
      <c r="F261" t="s">
        <v>611</v>
      </c>
      <c r="G261">
        <v>1570</v>
      </c>
      <c r="H261">
        <v>1460.1</v>
      </c>
      <c r="I261">
        <v>1679.9</v>
      </c>
      <c r="K261" s="275">
        <v>1674.7</v>
      </c>
      <c r="M261">
        <v>14</v>
      </c>
      <c r="N261">
        <v>257</v>
      </c>
      <c r="O261" s="2">
        <v>16</v>
      </c>
      <c r="P261" s="2">
        <v>220</v>
      </c>
      <c r="Q261">
        <v>18</v>
      </c>
      <c r="R261">
        <v>5</v>
      </c>
      <c r="S261">
        <v>16</v>
      </c>
      <c r="Z261">
        <v>0.02</v>
      </c>
      <c r="AA261">
        <v>38</v>
      </c>
      <c r="AB261">
        <v>1416</v>
      </c>
      <c r="AC261">
        <v>0</v>
      </c>
      <c r="AD261">
        <v>0.9</v>
      </c>
      <c r="AE261">
        <v>0</v>
      </c>
      <c r="AF261">
        <v>0.8</v>
      </c>
      <c r="AG261">
        <v>3</v>
      </c>
      <c r="AH261">
        <v>2.2999999999999998</v>
      </c>
      <c r="AI261">
        <v>1.5</v>
      </c>
      <c r="AJ261" s="28" t="s">
        <v>318</v>
      </c>
      <c r="AK261" s="85"/>
      <c r="AL261" s="85"/>
      <c r="AM261" s="1">
        <f t="shared" si="8"/>
        <v>2.6836158192090395E-2</v>
      </c>
      <c r="AN261" s="284">
        <f t="shared" si="9"/>
        <v>74.034079990231561</v>
      </c>
    </row>
    <row r="262" spans="1:40" ht="21" customHeight="1" x14ac:dyDescent="0.3">
      <c r="A262">
        <v>2021</v>
      </c>
      <c r="B262">
        <v>3</v>
      </c>
      <c r="C262">
        <v>135</v>
      </c>
      <c r="D262">
        <v>271</v>
      </c>
      <c r="E262" t="s">
        <v>149</v>
      </c>
      <c r="F262" t="s">
        <v>150</v>
      </c>
      <c r="G262">
        <v>161</v>
      </c>
      <c r="H262">
        <v>149.72999999999999</v>
      </c>
      <c r="I262">
        <v>172.27</v>
      </c>
      <c r="K262" s="275">
        <v>166.1</v>
      </c>
      <c r="M262">
        <v>151</v>
      </c>
      <c r="N262">
        <v>95</v>
      </c>
      <c r="O262" s="2">
        <v>157</v>
      </c>
      <c r="P262" s="2">
        <v>92</v>
      </c>
      <c r="Q262">
        <v>7</v>
      </c>
      <c r="R262">
        <v>1</v>
      </c>
      <c r="S262">
        <v>6</v>
      </c>
      <c r="Z262">
        <v>1.4999999999999999E-2</v>
      </c>
      <c r="AA262">
        <v>14</v>
      </c>
      <c r="AB262">
        <v>2364</v>
      </c>
      <c r="AC262">
        <v>0.1</v>
      </c>
      <c r="AD262">
        <v>14.7</v>
      </c>
      <c r="AE262">
        <v>0.1</v>
      </c>
      <c r="AF262">
        <v>11.8</v>
      </c>
      <c r="AG262">
        <v>1</v>
      </c>
      <c r="AH262">
        <v>0.1</v>
      </c>
      <c r="AI262">
        <v>0.59</v>
      </c>
      <c r="AJ262" s="28" t="s">
        <v>318</v>
      </c>
      <c r="AK262" s="85"/>
      <c r="AL262" s="85"/>
      <c r="AM262" s="1">
        <f t="shared" si="8"/>
        <v>5.9221658206429781E-3</v>
      </c>
      <c r="AN262" s="284">
        <f t="shared" si="9"/>
        <v>3.6062445840513884</v>
      </c>
    </row>
    <row r="263" spans="1:40" ht="21" customHeight="1" x14ac:dyDescent="0.3">
      <c r="A263">
        <v>2021</v>
      </c>
      <c r="B263">
        <v>3</v>
      </c>
      <c r="C263">
        <v>137</v>
      </c>
      <c r="D263">
        <v>168</v>
      </c>
      <c r="E263" t="s">
        <v>210</v>
      </c>
      <c r="F263" t="s">
        <v>211</v>
      </c>
      <c r="G263">
        <v>619</v>
      </c>
      <c r="H263">
        <v>575.66999999999996</v>
      </c>
      <c r="I263">
        <v>662.33</v>
      </c>
      <c r="K263" s="275">
        <v>604.6</v>
      </c>
      <c r="M263">
        <v>90</v>
      </c>
      <c r="N263">
        <v>116</v>
      </c>
      <c r="O263" s="2">
        <v>71</v>
      </c>
      <c r="P263" s="2">
        <v>152</v>
      </c>
      <c r="Q263">
        <v>4</v>
      </c>
      <c r="R263">
        <v>1</v>
      </c>
      <c r="S263">
        <v>3</v>
      </c>
      <c r="U263">
        <v>2</v>
      </c>
      <c r="Z263">
        <v>1.4999999999999999E-2</v>
      </c>
      <c r="AA263">
        <v>9</v>
      </c>
      <c r="AB263">
        <v>711</v>
      </c>
      <c r="AC263">
        <v>0</v>
      </c>
      <c r="AD263">
        <v>1.1000000000000001</v>
      </c>
      <c r="AE263">
        <v>0</v>
      </c>
      <c r="AF263">
        <v>1.2</v>
      </c>
      <c r="AG263">
        <v>1</v>
      </c>
      <c r="AH263">
        <v>0.1</v>
      </c>
      <c r="AI263">
        <v>0.36</v>
      </c>
      <c r="AJ263" s="28" t="s">
        <v>318</v>
      </c>
      <c r="AK263" s="85"/>
      <c r="AL263" s="85"/>
      <c r="AM263" s="1">
        <f t="shared" si="8"/>
        <v>1.2658227848101266E-2</v>
      </c>
      <c r="AN263" s="284">
        <f t="shared" si="9"/>
        <v>10.182337649086268</v>
      </c>
    </row>
    <row r="264" spans="1:40" ht="21" customHeight="1" x14ac:dyDescent="0.3">
      <c r="A264">
        <v>2021</v>
      </c>
      <c r="B264">
        <v>3</v>
      </c>
      <c r="C264">
        <v>137</v>
      </c>
      <c r="D264">
        <v>273</v>
      </c>
      <c r="E264" t="s">
        <v>257</v>
      </c>
      <c r="F264" t="s">
        <v>258</v>
      </c>
      <c r="G264">
        <v>564</v>
      </c>
      <c r="H264">
        <v>524.52</v>
      </c>
      <c r="I264">
        <v>603.48</v>
      </c>
      <c r="K264" s="275">
        <v>583</v>
      </c>
      <c r="M264">
        <v>93</v>
      </c>
      <c r="N264">
        <v>116</v>
      </c>
      <c r="O264" s="2">
        <v>73</v>
      </c>
      <c r="P264" s="2">
        <v>150</v>
      </c>
      <c r="Q264">
        <v>61</v>
      </c>
      <c r="R264">
        <v>38</v>
      </c>
      <c r="S264">
        <v>49</v>
      </c>
      <c r="U264">
        <v>5</v>
      </c>
      <c r="Z264">
        <v>1.4999999999999999E-2</v>
      </c>
      <c r="AA264">
        <v>152</v>
      </c>
      <c r="AB264">
        <v>12932</v>
      </c>
      <c r="AC264">
        <v>0.3</v>
      </c>
      <c r="AD264">
        <v>22.9</v>
      </c>
      <c r="AE264">
        <v>0.3</v>
      </c>
      <c r="AF264">
        <v>21.2</v>
      </c>
      <c r="AG264">
        <v>10</v>
      </c>
      <c r="AH264">
        <v>2.1</v>
      </c>
      <c r="AI264">
        <v>0.6</v>
      </c>
      <c r="AJ264" s="28" t="s">
        <v>318</v>
      </c>
      <c r="AK264" s="85"/>
      <c r="AL264" s="85"/>
      <c r="AM264" s="1">
        <f t="shared" si="8"/>
        <v>1.1753789050417568E-2</v>
      </c>
      <c r="AN264" s="284">
        <f t="shared" si="9"/>
        <v>13.435028842544403</v>
      </c>
    </row>
    <row r="265" spans="1:40" ht="21" customHeight="1" x14ac:dyDescent="0.3">
      <c r="A265">
        <v>2021</v>
      </c>
      <c r="B265">
        <v>3</v>
      </c>
      <c r="C265">
        <v>143</v>
      </c>
      <c r="D265">
        <v>281</v>
      </c>
      <c r="E265" t="s">
        <v>142</v>
      </c>
      <c r="F265" t="s">
        <v>143</v>
      </c>
      <c r="G265">
        <v>285</v>
      </c>
      <c r="H265">
        <v>265.05</v>
      </c>
      <c r="I265">
        <v>304.95</v>
      </c>
      <c r="K265" s="275">
        <v>287.3</v>
      </c>
      <c r="M265">
        <v>120</v>
      </c>
      <c r="N265">
        <v>120</v>
      </c>
      <c r="O265" s="2">
        <v>122</v>
      </c>
      <c r="P265" s="2">
        <v>119</v>
      </c>
      <c r="Q265">
        <v>63</v>
      </c>
      <c r="R265">
        <v>24</v>
      </c>
      <c r="S265">
        <v>45</v>
      </c>
      <c r="Z265">
        <v>1.4999999999999999E-2</v>
      </c>
      <c r="AA265">
        <v>126</v>
      </c>
      <c r="AB265">
        <v>15378</v>
      </c>
      <c r="AC265">
        <v>0.4</v>
      </c>
      <c r="AD265">
        <v>49.1</v>
      </c>
      <c r="AE265">
        <v>0.4</v>
      </c>
      <c r="AF265">
        <v>51.8</v>
      </c>
      <c r="AG265">
        <v>12</v>
      </c>
      <c r="AH265">
        <v>1</v>
      </c>
      <c r="AI265">
        <v>0.49</v>
      </c>
      <c r="AJ265" s="28" t="s">
        <v>318</v>
      </c>
      <c r="AK265" s="85"/>
      <c r="AL265" s="85"/>
      <c r="AM265" s="1">
        <f t="shared" si="8"/>
        <v>8.1935232149824427E-3</v>
      </c>
      <c r="AN265" s="284">
        <f t="shared" si="9"/>
        <v>1.6263455967290674</v>
      </c>
    </row>
    <row r="266" spans="1:40" ht="21" customHeight="1" x14ac:dyDescent="0.3">
      <c r="A266">
        <v>2021</v>
      </c>
      <c r="B266">
        <v>3</v>
      </c>
      <c r="C266">
        <v>243</v>
      </c>
      <c r="D266">
        <v>167</v>
      </c>
      <c r="E266" t="s">
        <v>132</v>
      </c>
      <c r="F266" t="s">
        <v>133</v>
      </c>
      <c r="G266">
        <v>888</v>
      </c>
      <c r="H266">
        <v>825.84</v>
      </c>
      <c r="I266">
        <v>950.16</v>
      </c>
      <c r="K266" s="275">
        <v>877.7</v>
      </c>
      <c r="M266">
        <v>55</v>
      </c>
      <c r="N266">
        <v>131</v>
      </c>
      <c r="O266" s="2">
        <v>47</v>
      </c>
      <c r="P266" s="2">
        <v>154</v>
      </c>
      <c r="Q266">
        <v>18</v>
      </c>
      <c r="R266">
        <v>5</v>
      </c>
      <c r="S266">
        <v>16</v>
      </c>
      <c r="T266">
        <v>1</v>
      </c>
      <c r="U266">
        <v>2</v>
      </c>
      <c r="Z266">
        <v>1.4999999999999999E-2</v>
      </c>
      <c r="AA266">
        <v>41</v>
      </c>
      <c r="AB266">
        <v>2861</v>
      </c>
      <c r="AC266">
        <v>0</v>
      </c>
      <c r="AD266">
        <v>3.2</v>
      </c>
      <c r="AE266">
        <v>0</v>
      </c>
      <c r="AF266">
        <v>3.3</v>
      </c>
      <c r="AG266">
        <v>6</v>
      </c>
      <c r="AH266">
        <v>0.9</v>
      </c>
      <c r="AI266">
        <v>0.39</v>
      </c>
      <c r="AJ266" s="28" t="s">
        <v>318</v>
      </c>
      <c r="AK266" s="85"/>
      <c r="AL266" s="85"/>
      <c r="AM266" s="1">
        <f t="shared" si="8"/>
        <v>1.4330653617616217E-2</v>
      </c>
      <c r="AN266" s="284">
        <f t="shared" si="9"/>
        <v>7.2831998462214074</v>
      </c>
    </row>
    <row r="267" spans="1:40" ht="21" customHeight="1" x14ac:dyDescent="0.3">
      <c r="A267">
        <v>2021</v>
      </c>
      <c r="B267">
        <v>3</v>
      </c>
      <c r="C267">
        <v>295</v>
      </c>
      <c r="D267">
        <v>219</v>
      </c>
      <c r="E267" t="s">
        <v>216</v>
      </c>
      <c r="F267" t="s">
        <v>217</v>
      </c>
      <c r="G267">
        <v>114.16666669999999</v>
      </c>
      <c r="H267">
        <v>106.175</v>
      </c>
      <c r="I267">
        <v>122.1583333</v>
      </c>
      <c r="K267" s="275">
        <v>111</v>
      </c>
      <c r="M267">
        <v>238</v>
      </c>
      <c r="N267">
        <v>91</v>
      </c>
      <c r="O267" s="2">
        <v>216</v>
      </c>
      <c r="P267" s="2">
        <v>100</v>
      </c>
      <c r="Q267">
        <v>10</v>
      </c>
      <c r="S267">
        <v>3</v>
      </c>
      <c r="Z267">
        <v>1.4999999999999999E-2</v>
      </c>
      <c r="AA267">
        <v>13</v>
      </c>
      <c r="AB267">
        <v>1620</v>
      </c>
      <c r="AC267">
        <v>0.1</v>
      </c>
      <c r="AD267">
        <v>14.2</v>
      </c>
      <c r="AE267">
        <v>0.1</v>
      </c>
      <c r="AF267">
        <v>8.6</v>
      </c>
      <c r="AG267">
        <v>1</v>
      </c>
      <c r="AH267">
        <v>0.1</v>
      </c>
      <c r="AI267">
        <v>0.18</v>
      </c>
      <c r="AJ267" s="28" t="s">
        <v>318</v>
      </c>
      <c r="AK267" s="85"/>
      <c r="AL267" s="85"/>
      <c r="AM267" s="1">
        <f t="shared" si="8"/>
        <v>8.024691358024692E-3</v>
      </c>
      <c r="AN267" s="284">
        <f t="shared" si="9"/>
        <v>2.2391714973276216</v>
      </c>
    </row>
    <row r="268" spans="1:40" ht="21" customHeight="1" x14ac:dyDescent="0.3">
      <c r="A268">
        <v>2021</v>
      </c>
      <c r="B268">
        <v>3</v>
      </c>
      <c r="C268">
        <v>301</v>
      </c>
      <c r="D268">
        <v>225</v>
      </c>
      <c r="E268" t="s">
        <v>229</v>
      </c>
      <c r="F268" t="s">
        <v>230</v>
      </c>
      <c r="G268">
        <v>372</v>
      </c>
      <c r="H268">
        <v>345.96</v>
      </c>
      <c r="I268">
        <v>398.04</v>
      </c>
      <c r="K268" s="275">
        <v>378.8</v>
      </c>
      <c r="M268">
        <v>169</v>
      </c>
      <c r="N268">
        <v>128</v>
      </c>
      <c r="O268" s="2">
        <v>129</v>
      </c>
      <c r="P268" s="2">
        <v>168</v>
      </c>
      <c r="Q268">
        <v>12</v>
      </c>
      <c r="R268">
        <v>2</v>
      </c>
      <c r="S268">
        <v>10</v>
      </c>
      <c r="Z268">
        <v>1.4999999999999999E-2</v>
      </c>
      <c r="AA268">
        <v>24</v>
      </c>
      <c r="AB268">
        <v>3402</v>
      </c>
      <c r="AC268">
        <v>0.1</v>
      </c>
      <c r="AD268">
        <v>9.1</v>
      </c>
      <c r="AE268">
        <v>0.1</v>
      </c>
      <c r="AF268">
        <v>5</v>
      </c>
      <c r="AG268">
        <v>2</v>
      </c>
      <c r="AH268">
        <v>0.2</v>
      </c>
      <c r="AI268">
        <v>0.26</v>
      </c>
      <c r="AJ268" s="28" t="s">
        <v>318</v>
      </c>
      <c r="AK268" s="85"/>
      <c r="AL268" s="85"/>
      <c r="AM268" s="1">
        <f t="shared" si="8"/>
        <v>7.0546737213403876E-3</v>
      </c>
      <c r="AN268" s="284">
        <f t="shared" si="9"/>
        <v>4.8083261120685314</v>
      </c>
    </row>
    <row r="269" spans="1:40" ht="21" customHeight="1" x14ac:dyDescent="0.3">
      <c r="A269">
        <v>2021</v>
      </c>
      <c r="B269">
        <v>3</v>
      </c>
      <c r="C269">
        <v>395</v>
      </c>
      <c r="D269">
        <v>607</v>
      </c>
      <c r="E269" t="s">
        <v>185</v>
      </c>
      <c r="F269" t="s">
        <v>186</v>
      </c>
      <c r="G269">
        <v>120</v>
      </c>
      <c r="H269">
        <v>111.6</v>
      </c>
      <c r="I269">
        <v>128.4</v>
      </c>
      <c r="K269" s="275">
        <v>119.5</v>
      </c>
      <c r="M269">
        <v>90</v>
      </c>
      <c r="N269">
        <v>120</v>
      </c>
      <c r="O269" s="2">
        <v>90</v>
      </c>
      <c r="P269" s="2">
        <v>123</v>
      </c>
      <c r="Q269">
        <v>58</v>
      </c>
      <c r="R269">
        <v>18</v>
      </c>
      <c r="S269">
        <v>28</v>
      </c>
      <c r="Z269">
        <v>1.4999999999999999E-2</v>
      </c>
      <c r="AA269">
        <v>104</v>
      </c>
      <c r="AB269">
        <v>8312</v>
      </c>
      <c r="AC269">
        <v>0.9</v>
      </c>
      <c r="AD269">
        <v>69.3</v>
      </c>
      <c r="AE269">
        <v>0.9</v>
      </c>
      <c r="AF269">
        <v>69.099999999999994</v>
      </c>
      <c r="AG269">
        <v>6</v>
      </c>
      <c r="AH269">
        <v>1.2</v>
      </c>
      <c r="AI269">
        <v>0.7</v>
      </c>
      <c r="AJ269" s="28" t="s">
        <v>338</v>
      </c>
      <c r="AK269" s="85"/>
      <c r="AL269" s="85"/>
      <c r="AM269" s="1">
        <f t="shared" si="8"/>
        <v>1.2512030798845043E-2</v>
      </c>
      <c r="AN269" s="284">
        <f t="shared" si="9"/>
        <v>0.35355339059327379</v>
      </c>
    </row>
    <row r="270" spans="1:40" ht="21" customHeight="1" x14ac:dyDescent="0.3">
      <c r="A270">
        <v>2021</v>
      </c>
      <c r="B270">
        <v>3</v>
      </c>
      <c r="C270">
        <v>395</v>
      </c>
      <c r="D270">
        <v>608</v>
      </c>
      <c r="E270" t="s">
        <v>188</v>
      </c>
      <c r="F270" t="s">
        <v>189</v>
      </c>
      <c r="G270">
        <v>110</v>
      </c>
      <c r="H270">
        <v>102.3</v>
      </c>
      <c r="I270">
        <v>117.7</v>
      </c>
      <c r="K270" s="275">
        <v>110.1</v>
      </c>
      <c r="M270">
        <v>90</v>
      </c>
      <c r="N270">
        <v>120</v>
      </c>
      <c r="O270" s="2">
        <v>90</v>
      </c>
      <c r="P270" s="2">
        <v>123</v>
      </c>
      <c r="Q270">
        <v>39</v>
      </c>
      <c r="R270">
        <v>18</v>
      </c>
      <c r="S270">
        <v>32</v>
      </c>
      <c r="Z270">
        <v>1.4999999999999999E-2</v>
      </c>
      <c r="AA270">
        <v>89</v>
      </c>
      <c r="AB270">
        <v>8297</v>
      </c>
      <c r="AC270">
        <v>0.8</v>
      </c>
      <c r="AD270">
        <v>75.400000000000006</v>
      </c>
      <c r="AE270">
        <v>0.8</v>
      </c>
      <c r="AF270">
        <v>75.2</v>
      </c>
      <c r="AG270">
        <v>6</v>
      </c>
      <c r="AH270">
        <v>1</v>
      </c>
      <c r="AI270">
        <v>0.7</v>
      </c>
      <c r="AJ270" s="28" t="s">
        <v>338</v>
      </c>
      <c r="AK270" s="85"/>
      <c r="AL270" s="85"/>
      <c r="AM270" s="1">
        <f t="shared" si="8"/>
        <v>1.0726768711582499E-2</v>
      </c>
      <c r="AN270" s="284">
        <f t="shared" si="9"/>
        <v>7.0710678118650741E-2</v>
      </c>
    </row>
    <row r="271" spans="1:40" ht="21" customHeight="1" x14ac:dyDescent="0.3">
      <c r="A271">
        <v>2021</v>
      </c>
      <c r="B271">
        <v>3</v>
      </c>
      <c r="C271">
        <v>395</v>
      </c>
      <c r="D271">
        <v>609</v>
      </c>
      <c r="E271" t="s">
        <v>191</v>
      </c>
      <c r="F271" t="s">
        <v>192</v>
      </c>
      <c r="G271">
        <v>50</v>
      </c>
      <c r="H271">
        <v>46.5</v>
      </c>
      <c r="I271">
        <v>53.5</v>
      </c>
      <c r="K271" s="275">
        <v>50.8</v>
      </c>
      <c r="M271">
        <v>90</v>
      </c>
      <c r="N271">
        <v>120</v>
      </c>
      <c r="O271" s="2">
        <v>90</v>
      </c>
      <c r="P271" s="2">
        <v>123</v>
      </c>
      <c r="Q271">
        <v>55</v>
      </c>
      <c r="R271">
        <v>15</v>
      </c>
      <c r="S271">
        <v>28</v>
      </c>
      <c r="Z271">
        <v>1.4999999999999999E-2</v>
      </c>
      <c r="AA271">
        <v>98</v>
      </c>
      <c r="AB271">
        <v>8306</v>
      </c>
      <c r="AC271">
        <v>2</v>
      </c>
      <c r="AD271">
        <v>166.1</v>
      </c>
      <c r="AE271">
        <v>1.9</v>
      </c>
      <c r="AF271">
        <v>163.9</v>
      </c>
      <c r="AG271">
        <v>6</v>
      </c>
      <c r="AH271">
        <v>1.1000000000000001</v>
      </c>
      <c r="AI271">
        <v>0.7</v>
      </c>
      <c r="AJ271" s="28" t="s">
        <v>338</v>
      </c>
      <c r="AK271" s="85"/>
      <c r="AL271" s="85"/>
      <c r="AM271" s="1">
        <f t="shared" si="8"/>
        <v>1.1798699735131231E-2</v>
      </c>
      <c r="AN271" s="284">
        <f t="shared" si="9"/>
        <v>0.56568542494923602</v>
      </c>
    </row>
    <row r="272" spans="1:40" ht="21" customHeight="1" x14ac:dyDescent="0.3">
      <c r="A272">
        <v>2021</v>
      </c>
      <c r="B272">
        <v>3</v>
      </c>
      <c r="C272">
        <v>143</v>
      </c>
      <c r="D272">
        <v>281</v>
      </c>
      <c r="E272" t="s">
        <v>144</v>
      </c>
      <c r="F272" t="s">
        <v>145</v>
      </c>
      <c r="G272">
        <v>315</v>
      </c>
      <c r="H272">
        <v>292.95</v>
      </c>
      <c r="I272">
        <v>337.05</v>
      </c>
      <c r="K272" s="275">
        <v>287.3</v>
      </c>
      <c r="M272">
        <v>120</v>
      </c>
      <c r="O272" s="2">
        <v>122</v>
      </c>
      <c r="P272" s="2">
        <v>119</v>
      </c>
      <c r="Q272">
        <v>63</v>
      </c>
      <c r="R272">
        <v>24</v>
      </c>
      <c r="S272">
        <v>45</v>
      </c>
      <c r="Z272">
        <v>1.4999999999999999E-2</v>
      </c>
      <c r="AA272">
        <v>126</v>
      </c>
      <c r="AB272">
        <v>15378</v>
      </c>
      <c r="AC272">
        <v>0.4</v>
      </c>
      <c r="AD272">
        <v>49.1</v>
      </c>
      <c r="AE272">
        <v>0.4</v>
      </c>
      <c r="AF272">
        <v>51.8</v>
      </c>
      <c r="AG272">
        <v>12</v>
      </c>
      <c r="AH272">
        <v>1</v>
      </c>
      <c r="AI272">
        <v>0.49</v>
      </c>
      <c r="AJ272" s="28"/>
      <c r="AK272" s="85"/>
      <c r="AL272" s="85"/>
      <c r="AM272" s="1">
        <f t="shared" si="8"/>
        <v>8.1935232149824427E-3</v>
      </c>
      <c r="AN272" s="284">
        <f t="shared" si="9"/>
        <v>19.586857838867356</v>
      </c>
    </row>
    <row r="273" spans="1:40" ht="21" customHeight="1" x14ac:dyDescent="0.3">
      <c r="A273">
        <v>2021</v>
      </c>
      <c r="B273">
        <v>3</v>
      </c>
      <c r="C273">
        <v>143</v>
      </c>
      <c r="D273">
        <v>281</v>
      </c>
      <c r="E273" t="s">
        <v>146</v>
      </c>
      <c r="F273" t="s">
        <v>147</v>
      </c>
      <c r="G273">
        <v>345</v>
      </c>
      <c r="H273">
        <v>320.85000000000002</v>
      </c>
      <c r="I273">
        <v>369.15</v>
      </c>
      <c r="K273" s="275">
        <v>287.3</v>
      </c>
      <c r="M273">
        <v>120</v>
      </c>
      <c r="O273" s="2">
        <v>122</v>
      </c>
      <c r="P273" s="2">
        <v>119</v>
      </c>
      <c r="Q273">
        <v>63</v>
      </c>
      <c r="R273">
        <v>24</v>
      </c>
      <c r="S273">
        <v>45</v>
      </c>
      <c r="Z273">
        <v>1.4999999999999999E-2</v>
      </c>
      <c r="AA273">
        <v>126</v>
      </c>
      <c r="AB273">
        <v>15378</v>
      </c>
      <c r="AC273">
        <v>0.4</v>
      </c>
      <c r="AD273">
        <v>49.1</v>
      </c>
      <c r="AE273">
        <v>0.4</v>
      </c>
      <c r="AF273">
        <v>51.8</v>
      </c>
      <c r="AG273">
        <v>12</v>
      </c>
      <c r="AH273">
        <v>1</v>
      </c>
      <c r="AI273">
        <v>0.49</v>
      </c>
      <c r="AJ273" s="28"/>
      <c r="AK273" s="85"/>
      <c r="AL273" s="85"/>
      <c r="AM273" s="1">
        <f t="shared" si="8"/>
        <v>8.1935232149824427E-3</v>
      </c>
      <c r="AN273" s="284">
        <f t="shared" si="9"/>
        <v>40.800061274463786</v>
      </c>
    </row>
    <row r="274" spans="1:40" ht="21" customHeight="1" x14ac:dyDescent="0.3">
      <c r="A274">
        <v>2021</v>
      </c>
      <c r="B274">
        <v>3</v>
      </c>
      <c r="C274">
        <v>164</v>
      </c>
      <c r="D274">
        <v>652</v>
      </c>
      <c r="E274" t="s">
        <v>268</v>
      </c>
      <c r="F274" t="s">
        <v>269</v>
      </c>
      <c r="G274">
        <v>17.100000000000001</v>
      </c>
      <c r="H274">
        <v>15.903</v>
      </c>
      <c r="I274">
        <v>18.297000000000001</v>
      </c>
      <c r="K274" s="275"/>
      <c r="M274">
        <v>20</v>
      </c>
      <c r="O274" s="2">
        <v>21</v>
      </c>
      <c r="P274" s="2">
        <v>172</v>
      </c>
      <c r="Z274">
        <v>0.02</v>
      </c>
      <c r="AG274">
        <v>1</v>
      </c>
      <c r="AJ274" s="28"/>
      <c r="AK274" s="85"/>
      <c r="AL274" s="85" t="s">
        <v>348</v>
      </c>
      <c r="AM274" s="1" t="str">
        <f t="shared" si="8"/>
        <v/>
      </c>
      <c r="AN274" s="284" t="e">
        <f t="shared" si="9"/>
        <v>#DIV/0!</v>
      </c>
    </row>
    <row r="275" spans="1:40" ht="21" customHeight="1" x14ac:dyDescent="0.3">
      <c r="A275">
        <v>2021</v>
      </c>
      <c r="B275">
        <v>3</v>
      </c>
      <c r="C275">
        <v>165</v>
      </c>
      <c r="D275">
        <v>306</v>
      </c>
      <c r="E275" t="s">
        <v>120</v>
      </c>
      <c r="F275" t="s">
        <v>121</v>
      </c>
      <c r="G275">
        <v>196</v>
      </c>
      <c r="H275">
        <v>182.28</v>
      </c>
      <c r="I275">
        <v>209.72</v>
      </c>
      <c r="K275" s="275">
        <v>202.3</v>
      </c>
      <c r="M275">
        <v>20</v>
      </c>
      <c r="N275">
        <v>180</v>
      </c>
      <c r="O275" s="2">
        <v>23</v>
      </c>
      <c r="P275" s="2">
        <v>158</v>
      </c>
      <c r="Q275">
        <v>8</v>
      </c>
      <c r="R275">
        <v>2</v>
      </c>
      <c r="S275">
        <v>6</v>
      </c>
      <c r="U275">
        <v>2</v>
      </c>
      <c r="Z275">
        <v>0.02</v>
      </c>
      <c r="AA275">
        <v>17</v>
      </c>
      <c r="AB275">
        <v>877</v>
      </c>
      <c r="AC275">
        <v>0.1</v>
      </c>
      <c r="AD275">
        <v>4.5</v>
      </c>
      <c r="AE275">
        <v>0.1</v>
      </c>
      <c r="AF275">
        <v>3.7</v>
      </c>
      <c r="AG275">
        <v>3</v>
      </c>
      <c r="AH275">
        <v>0.7</v>
      </c>
      <c r="AI275">
        <v>0.56000000000000005</v>
      </c>
      <c r="AJ275" s="28"/>
      <c r="AK275" s="85"/>
      <c r="AL275" s="85"/>
      <c r="AM275" s="1">
        <f t="shared" si="8"/>
        <v>1.9384264538198404E-2</v>
      </c>
      <c r="AN275" s="284">
        <f t="shared" si="9"/>
        <v>4.4547727214752575</v>
      </c>
    </row>
    <row r="276" spans="1:40" ht="21" customHeight="1" x14ac:dyDescent="0.3">
      <c r="A276">
        <v>2021</v>
      </c>
      <c r="B276">
        <v>4</v>
      </c>
      <c r="C276">
        <v>18</v>
      </c>
      <c r="D276">
        <v>49</v>
      </c>
      <c r="E276" t="s">
        <v>170</v>
      </c>
      <c r="F276" t="s">
        <v>171</v>
      </c>
      <c r="G276">
        <v>100</v>
      </c>
      <c r="H276">
        <v>95.5</v>
      </c>
      <c r="I276">
        <v>104.5</v>
      </c>
      <c r="K276" s="275">
        <v>105.2</v>
      </c>
      <c r="M276">
        <v>101</v>
      </c>
      <c r="N276">
        <v>107</v>
      </c>
      <c r="O276" s="2">
        <v>74</v>
      </c>
      <c r="P276" s="2">
        <v>98</v>
      </c>
      <c r="Q276">
        <v>48</v>
      </c>
      <c r="R276">
        <v>14</v>
      </c>
      <c r="S276">
        <v>21</v>
      </c>
      <c r="T276">
        <v>5</v>
      </c>
      <c r="Z276">
        <v>1.4999999999999999E-2</v>
      </c>
      <c r="AA276">
        <v>88</v>
      </c>
      <c r="AB276">
        <v>11092</v>
      </c>
      <c r="AC276">
        <v>0.9</v>
      </c>
      <c r="AD276">
        <v>110.9</v>
      </c>
      <c r="AE276">
        <v>0.8</v>
      </c>
      <c r="AF276">
        <v>78.3</v>
      </c>
      <c r="AG276">
        <v>5</v>
      </c>
      <c r="AH276">
        <v>1.2</v>
      </c>
      <c r="AI276">
        <v>0.73</v>
      </c>
      <c r="AJ276" s="28" t="s">
        <v>306</v>
      </c>
      <c r="AK276" s="85" t="s">
        <v>429</v>
      </c>
      <c r="AL276" s="85" t="s">
        <v>341</v>
      </c>
      <c r="AM276" s="1">
        <f t="shared" si="8"/>
        <v>7.9336458708979436E-3</v>
      </c>
      <c r="AN276" s="284">
        <f t="shared" si="9"/>
        <v>3.6769552621700492</v>
      </c>
    </row>
    <row r="277" spans="1:40" ht="21" customHeight="1" x14ac:dyDescent="0.3">
      <c r="A277">
        <v>2021</v>
      </c>
      <c r="B277">
        <v>4</v>
      </c>
      <c r="C277">
        <v>18</v>
      </c>
      <c r="D277">
        <v>50</v>
      </c>
      <c r="E277" t="s">
        <v>161</v>
      </c>
      <c r="F277" t="s">
        <v>162</v>
      </c>
      <c r="G277">
        <v>54</v>
      </c>
      <c r="H277">
        <v>51.57</v>
      </c>
      <c r="I277">
        <v>56.43</v>
      </c>
      <c r="K277" s="275">
        <v>56</v>
      </c>
      <c r="M277">
        <v>101</v>
      </c>
      <c r="N277">
        <v>107</v>
      </c>
      <c r="O277" s="2">
        <v>74</v>
      </c>
      <c r="P277" s="2">
        <v>98</v>
      </c>
      <c r="Q277">
        <v>35</v>
      </c>
      <c r="R277">
        <v>16</v>
      </c>
      <c r="S277">
        <v>38</v>
      </c>
      <c r="T277">
        <v>3</v>
      </c>
      <c r="Z277">
        <v>1.4999999999999999E-2</v>
      </c>
      <c r="AA277">
        <v>92</v>
      </c>
      <c r="AB277">
        <v>11180</v>
      </c>
      <c r="AC277">
        <v>1.7</v>
      </c>
      <c r="AD277">
        <v>207</v>
      </c>
      <c r="AE277">
        <v>1.6</v>
      </c>
      <c r="AF277">
        <v>148.80000000000001</v>
      </c>
      <c r="AG277">
        <v>5</v>
      </c>
      <c r="AH277">
        <v>1.2</v>
      </c>
      <c r="AI277">
        <v>0.74</v>
      </c>
      <c r="AJ277" s="28" t="s">
        <v>306</v>
      </c>
      <c r="AK277" s="85" t="s">
        <v>429</v>
      </c>
      <c r="AL277" s="85" t="s">
        <v>342</v>
      </c>
      <c r="AM277" s="1">
        <f t="shared" si="8"/>
        <v>8.2289803220035786E-3</v>
      </c>
      <c r="AN277" s="284">
        <f t="shared" si="9"/>
        <v>1.4142135623730951</v>
      </c>
    </row>
    <row r="278" spans="1:40" ht="21" customHeight="1" x14ac:dyDescent="0.3">
      <c r="A278">
        <v>2021</v>
      </c>
      <c r="B278">
        <v>4</v>
      </c>
      <c r="C278">
        <v>47</v>
      </c>
      <c r="D278">
        <v>122</v>
      </c>
      <c r="E278" t="s">
        <v>158</v>
      </c>
      <c r="F278" t="s">
        <v>159</v>
      </c>
      <c r="G278">
        <v>280</v>
      </c>
      <c r="H278">
        <v>267.39999999999998</v>
      </c>
      <c r="I278">
        <v>292.60000000000002</v>
      </c>
      <c r="K278" s="275">
        <v>277</v>
      </c>
      <c r="M278">
        <v>63</v>
      </c>
      <c r="N278">
        <v>115</v>
      </c>
      <c r="O278" s="2">
        <v>68</v>
      </c>
      <c r="P278" s="2">
        <v>107</v>
      </c>
      <c r="Q278">
        <v>47</v>
      </c>
      <c r="R278">
        <v>30</v>
      </c>
      <c r="S278">
        <v>51</v>
      </c>
      <c r="Z278">
        <v>1.4999999999999999E-2</v>
      </c>
      <c r="AA278">
        <v>128</v>
      </c>
      <c r="AB278">
        <v>3828</v>
      </c>
      <c r="AC278">
        <v>0.5</v>
      </c>
      <c r="AD278">
        <v>13.7</v>
      </c>
      <c r="AE278">
        <v>0.5</v>
      </c>
      <c r="AF278">
        <v>7.6</v>
      </c>
      <c r="AG278">
        <v>8</v>
      </c>
      <c r="AH278">
        <v>1.9</v>
      </c>
      <c r="AI278">
        <v>0.19</v>
      </c>
      <c r="AJ278" s="28" t="s">
        <v>306</v>
      </c>
      <c r="AK278" s="85"/>
      <c r="AL278" s="85" t="s">
        <v>336</v>
      </c>
      <c r="AM278" s="1">
        <f t="shared" si="8"/>
        <v>3.343782654127482E-2</v>
      </c>
      <c r="AN278" s="284">
        <f t="shared" si="9"/>
        <v>2.1213203435596424</v>
      </c>
    </row>
    <row r="279" spans="1:40" ht="21" customHeight="1" x14ac:dyDescent="0.3">
      <c r="A279">
        <v>2021</v>
      </c>
      <c r="B279">
        <v>4</v>
      </c>
      <c r="C279">
        <v>182</v>
      </c>
      <c r="D279">
        <v>331</v>
      </c>
      <c r="E279" t="s">
        <v>702</v>
      </c>
      <c r="F279" t="s">
        <v>781</v>
      </c>
      <c r="G279">
        <v>332</v>
      </c>
      <c r="H279">
        <v>312.41199999999998</v>
      </c>
      <c r="I279">
        <v>355.572</v>
      </c>
      <c r="K279" s="275">
        <v>314.5</v>
      </c>
      <c r="M279">
        <v>110</v>
      </c>
      <c r="N279">
        <v>131</v>
      </c>
      <c r="O279" s="2">
        <v>135</v>
      </c>
      <c r="P279" s="2">
        <v>107</v>
      </c>
      <c r="Z279">
        <v>1.4999999999999999E-2</v>
      </c>
      <c r="AB279">
        <v>840</v>
      </c>
      <c r="AD279">
        <v>2.5</v>
      </c>
      <c r="AF279">
        <v>5.3</v>
      </c>
      <c r="AG279">
        <v>1</v>
      </c>
      <c r="AI279">
        <v>0.17</v>
      </c>
      <c r="AJ279" s="28" t="s">
        <v>306</v>
      </c>
      <c r="AK279" s="85" t="s">
        <v>427</v>
      </c>
      <c r="AL279" s="85" t="s">
        <v>389</v>
      </c>
      <c r="AM279" s="1">
        <f t="shared" si="8"/>
        <v>0</v>
      </c>
      <c r="AN279" s="284">
        <f t="shared" si="9"/>
        <v>12.374368670764582</v>
      </c>
    </row>
    <row r="280" spans="1:40" ht="21" customHeight="1" x14ac:dyDescent="0.3">
      <c r="A280">
        <v>2021</v>
      </c>
      <c r="B280">
        <v>4</v>
      </c>
      <c r="C280">
        <v>375</v>
      </c>
      <c r="D280">
        <v>437</v>
      </c>
      <c r="E280" t="s">
        <v>152</v>
      </c>
      <c r="F280" t="s">
        <v>153</v>
      </c>
      <c r="G280">
        <v>168</v>
      </c>
      <c r="H280">
        <v>158.08799999999999</v>
      </c>
      <c r="I280">
        <v>179.928</v>
      </c>
      <c r="K280" s="275">
        <v>181.1</v>
      </c>
      <c r="M280">
        <v>120</v>
      </c>
      <c r="N280">
        <v>120</v>
      </c>
      <c r="O280" s="2">
        <v>130</v>
      </c>
      <c r="P280" s="2">
        <v>111</v>
      </c>
      <c r="Q280">
        <v>12</v>
      </c>
      <c r="R280">
        <v>7</v>
      </c>
      <c r="S280">
        <v>11</v>
      </c>
      <c r="U280">
        <v>4</v>
      </c>
      <c r="Z280">
        <v>1.4999999999999999E-2</v>
      </c>
      <c r="AA280">
        <v>34</v>
      </c>
      <c r="AB280">
        <v>6534</v>
      </c>
      <c r="AC280">
        <v>0.2</v>
      </c>
      <c r="AD280">
        <v>38.9</v>
      </c>
      <c r="AE280">
        <v>0.4</v>
      </c>
      <c r="AF280">
        <v>73.3</v>
      </c>
      <c r="AG280">
        <v>3</v>
      </c>
      <c r="AH280">
        <v>0.3</v>
      </c>
      <c r="AI280">
        <v>0.41</v>
      </c>
      <c r="AJ280" s="28" t="s">
        <v>306</v>
      </c>
      <c r="AK280" s="85" t="s">
        <v>427</v>
      </c>
      <c r="AL280" s="85" t="s">
        <v>345</v>
      </c>
      <c r="AM280" s="1">
        <f t="shared" si="8"/>
        <v>5.2035506580961127E-3</v>
      </c>
      <c r="AN280" s="284">
        <f t="shared" si="9"/>
        <v>9.2630988335437685</v>
      </c>
    </row>
    <row r="281" spans="1:40" ht="21" customHeight="1" x14ac:dyDescent="0.3">
      <c r="A281">
        <v>2021</v>
      </c>
      <c r="B281">
        <v>4</v>
      </c>
      <c r="C281">
        <v>376</v>
      </c>
      <c r="D281">
        <v>438</v>
      </c>
      <c r="E281" t="s">
        <v>222</v>
      </c>
      <c r="F281" t="s">
        <v>223</v>
      </c>
      <c r="G281">
        <v>335</v>
      </c>
      <c r="H281">
        <v>315.23500000000001</v>
      </c>
      <c r="I281">
        <v>358.78500000000003</v>
      </c>
      <c r="K281" s="275">
        <v>348.5</v>
      </c>
      <c r="M281">
        <v>67</v>
      </c>
      <c r="N281">
        <v>161</v>
      </c>
      <c r="O281" s="2">
        <v>83</v>
      </c>
      <c r="P281" s="2">
        <v>131</v>
      </c>
      <c r="Q281">
        <v>84</v>
      </c>
      <c r="R281">
        <v>25</v>
      </c>
      <c r="S281">
        <v>66</v>
      </c>
      <c r="T281">
        <v>1</v>
      </c>
      <c r="Z281">
        <v>1.4999999999999999E-2</v>
      </c>
      <c r="AA281">
        <v>176</v>
      </c>
      <c r="AB281">
        <v>12284</v>
      </c>
      <c r="AC281">
        <v>0.5</v>
      </c>
      <c r="AD281">
        <v>36.700000000000003</v>
      </c>
      <c r="AE281">
        <v>1</v>
      </c>
      <c r="AF281">
        <v>68.099999999999994</v>
      </c>
      <c r="AG281">
        <v>13</v>
      </c>
      <c r="AH281">
        <v>2.1</v>
      </c>
      <c r="AI281">
        <v>0.33</v>
      </c>
      <c r="AJ281" s="28" t="s">
        <v>306</v>
      </c>
      <c r="AK281" s="85" t="s">
        <v>430</v>
      </c>
      <c r="AL281" s="85" t="s">
        <v>324</v>
      </c>
      <c r="AM281" s="1">
        <f t="shared" si="8"/>
        <v>1.4327580592640833E-2</v>
      </c>
      <c r="AN281" s="284">
        <f t="shared" si="9"/>
        <v>9.5459415460183923</v>
      </c>
    </row>
    <row r="282" spans="1:40" ht="21" customHeight="1" x14ac:dyDescent="0.3">
      <c r="A282">
        <v>2021</v>
      </c>
      <c r="B282">
        <v>4</v>
      </c>
      <c r="C282">
        <v>382</v>
      </c>
      <c r="D282">
        <v>449</v>
      </c>
      <c r="E282" t="s">
        <v>247</v>
      </c>
      <c r="F282" t="s">
        <v>248</v>
      </c>
      <c r="G282">
        <v>46</v>
      </c>
      <c r="H282">
        <v>40.985999999999997</v>
      </c>
      <c r="I282">
        <v>50.048000000000002</v>
      </c>
      <c r="K282" s="275">
        <v>44.4</v>
      </c>
      <c r="M282">
        <v>108</v>
      </c>
      <c r="N282">
        <v>100</v>
      </c>
      <c r="O282" s="2">
        <v>120</v>
      </c>
      <c r="P282" s="2">
        <v>90</v>
      </c>
      <c r="Q282">
        <v>23</v>
      </c>
      <c r="R282">
        <v>14</v>
      </c>
      <c r="S282">
        <v>22</v>
      </c>
      <c r="Z282">
        <v>1.4999999999999999E-2</v>
      </c>
      <c r="AA282">
        <v>59</v>
      </c>
      <c r="AB282">
        <v>6329</v>
      </c>
      <c r="AC282">
        <v>1.3</v>
      </c>
      <c r="AD282">
        <v>137.6</v>
      </c>
      <c r="AE282">
        <v>1.3</v>
      </c>
      <c r="AF282">
        <v>123.4</v>
      </c>
      <c r="AG282">
        <v>3</v>
      </c>
      <c r="AH282">
        <v>0.5</v>
      </c>
      <c r="AI282">
        <v>0.77</v>
      </c>
      <c r="AJ282" s="28" t="s">
        <v>306</v>
      </c>
      <c r="AK282" s="85" t="s">
        <v>431</v>
      </c>
      <c r="AL282" s="85" t="s">
        <v>310</v>
      </c>
      <c r="AM282" s="1">
        <f t="shared" si="8"/>
        <v>9.3221677990203821E-3</v>
      </c>
      <c r="AN282" s="284">
        <f t="shared" si="9"/>
        <v>1.1313708498984771</v>
      </c>
    </row>
    <row r="283" spans="1:40" ht="21" customHeight="1" x14ac:dyDescent="0.3">
      <c r="A283">
        <v>2021</v>
      </c>
      <c r="B283">
        <v>4</v>
      </c>
      <c r="C283">
        <v>383</v>
      </c>
      <c r="D283">
        <v>550</v>
      </c>
      <c r="E283" t="s">
        <v>706</v>
      </c>
      <c r="F283" t="s">
        <v>769</v>
      </c>
      <c r="G283">
        <v>35</v>
      </c>
      <c r="H283">
        <v>32.024999999999999</v>
      </c>
      <c r="I283">
        <v>38.045000000000002</v>
      </c>
      <c r="K283" s="275">
        <v>35.1</v>
      </c>
      <c r="M283">
        <v>108</v>
      </c>
      <c r="N283">
        <v>100</v>
      </c>
      <c r="O283" s="2">
        <v>131</v>
      </c>
      <c r="P283" s="2">
        <v>83</v>
      </c>
      <c r="Q283">
        <v>28</v>
      </c>
      <c r="R283">
        <v>14</v>
      </c>
      <c r="S283">
        <v>11</v>
      </c>
      <c r="Z283">
        <v>1.4999999999999999E-2</v>
      </c>
      <c r="AA283">
        <v>53</v>
      </c>
      <c r="AB283">
        <v>3053</v>
      </c>
      <c r="AC283">
        <v>1.5</v>
      </c>
      <c r="AD283">
        <v>87.2</v>
      </c>
      <c r="AE283">
        <v>1.5</v>
      </c>
      <c r="AF283">
        <v>88.1</v>
      </c>
      <c r="AG283">
        <v>3</v>
      </c>
      <c r="AH283">
        <v>0.4</v>
      </c>
      <c r="AI283">
        <v>0.43</v>
      </c>
      <c r="AJ283" s="28" t="s">
        <v>306</v>
      </c>
      <c r="AK283" s="85" t="s">
        <v>801</v>
      </c>
      <c r="AL283" s="85" t="s">
        <v>387</v>
      </c>
      <c r="AM283" s="1">
        <f t="shared" si="8"/>
        <v>1.7359973796265967E-2</v>
      </c>
      <c r="AN283" s="284">
        <f t="shared" si="9"/>
        <v>7.0710678118655765E-2</v>
      </c>
    </row>
    <row r="284" spans="1:40" ht="21" customHeight="1" x14ac:dyDescent="0.3">
      <c r="A284">
        <v>2021</v>
      </c>
      <c r="B284">
        <v>4</v>
      </c>
      <c r="C284">
        <v>384</v>
      </c>
      <c r="D284">
        <v>556</v>
      </c>
      <c r="E284" t="s">
        <v>123</v>
      </c>
      <c r="F284" t="s">
        <v>124</v>
      </c>
      <c r="G284">
        <v>1066</v>
      </c>
      <c r="H284">
        <v>1003.106</v>
      </c>
      <c r="I284">
        <v>1141.6859999999999</v>
      </c>
      <c r="K284" s="275">
        <v>1084.3</v>
      </c>
      <c r="M284">
        <v>20</v>
      </c>
      <c r="N284">
        <v>180</v>
      </c>
      <c r="O284" s="2">
        <v>25</v>
      </c>
      <c r="P284" s="2">
        <v>144</v>
      </c>
      <c r="Q284">
        <v>30</v>
      </c>
      <c r="R284">
        <v>32</v>
      </c>
      <c r="S284">
        <v>40</v>
      </c>
      <c r="T284">
        <v>2</v>
      </c>
      <c r="U284">
        <v>9</v>
      </c>
      <c r="Z284">
        <v>1.4999999999999999E-2</v>
      </c>
      <c r="AA284">
        <v>110</v>
      </c>
      <c r="AB284">
        <v>3758</v>
      </c>
      <c r="AC284">
        <v>0.1</v>
      </c>
      <c r="AD284">
        <v>3.5</v>
      </c>
      <c r="AE284">
        <v>0.4</v>
      </c>
      <c r="AF284">
        <v>12.6</v>
      </c>
      <c r="AG284">
        <v>11</v>
      </c>
      <c r="AH284">
        <v>4.4000000000000004</v>
      </c>
      <c r="AI284">
        <v>0.18</v>
      </c>
      <c r="AJ284" s="28" t="s">
        <v>306</v>
      </c>
      <c r="AK284" s="85" t="s">
        <v>428</v>
      </c>
      <c r="AL284" s="85" t="s">
        <v>308</v>
      </c>
      <c r="AM284" s="1">
        <f t="shared" si="8"/>
        <v>2.9270888770622672E-2</v>
      </c>
      <c r="AN284" s="284">
        <f t="shared" si="9"/>
        <v>12.940054095713787</v>
      </c>
    </row>
    <row r="285" spans="1:40" ht="21" customHeight="1" x14ac:dyDescent="0.3">
      <c r="A285">
        <v>2021</v>
      </c>
      <c r="B285">
        <v>4</v>
      </c>
      <c r="C285">
        <v>384</v>
      </c>
      <c r="D285">
        <v>557</v>
      </c>
      <c r="E285" t="s">
        <v>126</v>
      </c>
      <c r="F285" t="s">
        <v>127</v>
      </c>
      <c r="G285">
        <v>182</v>
      </c>
      <c r="H285">
        <v>171.262</v>
      </c>
      <c r="I285">
        <v>194.922</v>
      </c>
      <c r="K285" s="275">
        <v>196.1</v>
      </c>
      <c r="M285">
        <v>20</v>
      </c>
      <c r="N285">
        <v>180</v>
      </c>
      <c r="O285" s="2">
        <v>25</v>
      </c>
      <c r="P285" s="2">
        <v>144</v>
      </c>
      <c r="Q285">
        <v>23</v>
      </c>
      <c r="R285">
        <v>29</v>
      </c>
      <c r="S285">
        <v>34</v>
      </c>
      <c r="T285">
        <v>4</v>
      </c>
      <c r="U285">
        <v>16</v>
      </c>
      <c r="Z285">
        <v>1.4999999999999999E-2</v>
      </c>
      <c r="AA285">
        <v>99</v>
      </c>
      <c r="AB285">
        <v>3747</v>
      </c>
      <c r="AC285">
        <v>0.5</v>
      </c>
      <c r="AD285">
        <v>20.6</v>
      </c>
      <c r="AE285">
        <v>1</v>
      </c>
      <c r="AF285">
        <v>34.700000000000003</v>
      </c>
      <c r="AG285">
        <v>11</v>
      </c>
      <c r="AH285">
        <v>3.9</v>
      </c>
      <c r="AI285">
        <v>0.35</v>
      </c>
      <c r="AJ285" s="28" t="s">
        <v>306</v>
      </c>
      <c r="AK285" s="85"/>
      <c r="AL285" s="85" t="s">
        <v>308</v>
      </c>
      <c r="AM285" s="1">
        <f t="shared" si="8"/>
        <v>2.6421136909527621E-2</v>
      </c>
      <c r="AN285" s="284">
        <f t="shared" si="9"/>
        <v>9.9702056147303164</v>
      </c>
    </row>
    <row r="286" spans="1:40" ht="21" customHeight="1" x14ac:dyDescent="0.3">
      <c r="A286">
        <v>2021</v>
      </c>
      <c r="B286">
        <v>4</v>
      </c>
      <c r="C286">
        <v>417</v>
      </c>
      <c r="D286">
        <v>660</v>
      </c>
      <c r="E286" t="s">
        <v>201</v>
      </c>
      <c r="F286" t="s">
        <v>202</v>
      </c>
      <c r="G286">
        <v>1265</v>
      </c>
      <c r="H286">
        <v>1190.365</v>
      </c>
      <c r="I286">
        <v>1354.8150000000001</v>
      </c>
      <c r="K286" s="275">
        <v>1308.7</v>
      </c>
      <c r="M286">
        <v>20</v>
      </c>
      <c r="N286">
        <v>180</v>
      </c>
      <c r="O286" s="2">
        <v>25</v>
      </c>
      <c r="P286" s="2">
        <v>144</v>
      </c>
      <c r="Q286">
        <v>3</v>
      </c>
      <c r="R286">
        <v>3</v>
      </c>
      <c r="S286">
        <v>2</v>
      </c>
      <c r="T286">
        <v>2</v>
      </c>
      <c r="U286">
        <v>0</v>
      </c>
      <c r="Z286">
        <v>1.4999999999999999E-2</v>
      </c>
      <c r="AA286">
        <v>10</v>
      </c>
      <c r="AB286">
        <v>226</v>
      </c>
      <c r="AC286">
        <v>0</v>
      </c>
      <c r="AD286">
        <v>0.2</v>
      </c>
      <c r="AE286">
        <v>0</v>
      </c>
      <c r="AF286">
        <v>0.3</v>
      </c>
      <c r="AG286">
        <v>1</v>
      </c>
      <c r="AH286">
        <v>0.4</v>
      </c>
      <c r="AI286">
        <v>0.26</v>
      </c>
      <c r="AJ286" s="28" t="s">
        <v>306</v>
      </c>
      <c r="AK286" s="85"/>
      <c r="AL286" s="85" t="s">
        <v>325</v>
      </c>
      <c r="AM286" s="1">
        <f t="shared" si="8"/>
        <v>4.4247787610619468E-2</v>
      </c>
      <c r="AN286" s="284">
        <f t="shared" si="9"/>
        <v>30.900566337852162</v>
      </c>
    </row>
    <row r="287" spans="1:40" ht="21" customHeight="1" x14ac:dyDescent="0.3">
      <c r="A287">
        <v>2021</v>
      </c>
      <c r="B287">
        <v>4</v>
      </c>
      <c r="C287">
        <v>417</v>
      </c>
      <c r="D287">
        <v>661</v>
      </c>
      <c r="E287" t="s">
        <v>204</v>
      </c>
      <c r="F287" t="s">
        <v>205</v>
      </c>
      <c r="G287">
        <v>138</v>
      </c>
      <c r="H287">
        <v>129.858</v>
      </c>
      <c r="I287">
        <v>147.798</v>
      </c>
      <c r="K287" s="275">
        <v>143.69999999999999</v>
      </c>
      <c r="M287">
        <v>20</v>
      </c>
      <c r="N287">
        <v>180</v>
      </c>
      <c r="O287" s="2">
        <v>25</v>
      </c>
      <c r="P287" s="2">
        <v>144</v>
      </c>
      <c r="Q287">
        <v>3</v>
      </c>
      <c r="R287">
        <v>3</v>
      </c>
      <c r="S287">
        <v>2</v>
      </c>
      <c r="T287">
        <v>2</v>
      </c>
      <c r="U287">
        <v>0</v>
      </c>
      <c r="Z287">
        <v>1.4999999999999999E-2</v>
      </c>
      <c r="AA287">
        <v>10</v>
      </c>
      <c r="AB287">
        <v>226</v>
      </c>
      <c r="AC287">
        <v>0.1</v>
      </c>
      <c r="AD287">
        <v>1.6</v>
      </c>
      <c r="AE287">
        <v>0.1</v>
      </c>
      <c r="AF287">
        <v>1.6</v>
      </c>
      <c r="AG287">
        <v>1</v>
      </c>
      <c r="AH287">
        <v>0.4</v>
      </c>
      <c r="AI287">
        <v>0.51</v>
      </c>
      <c r="AJ287" s="28" t="s">
        <v>306</v>
      </c>
      <c r="AK287" s="85"/>
      <c r="AL287" s="85" t="s">
        <v>326</v>
      </c>
      <c r="AM287" s="1">
        <f t="shared" si="8"/>
        <v>4.4247787610619468E-2</v>
      </c>
      <c r="AN287" s="284">
        <f t="shared" si="9"/>
        <v>4.0305086527633129</v>
      </c>
    </row>
    <row r="288" spans="1:40" ht="21" customHeight="1" x14ac:dyDescent="0.3">
      <c r="A288">
        <v>2021</v>
      </c>
      <c r="B288">
        <v>4</v>
      </c>
      <c r="C288">
        <v>419</v>
      </c>
      <c r="D288">
        <v>670</v>
      </c>
      <c r="E288" t="s">
        <v>254</v>
      </c>
      <c r="F288" t="s">
        <v>255</v>
      </c>
      <c r="G288">
        <v>298</v>
      </c>
      <c r="H288">
        <v>280.41800000000001</v>
      </c>
      <c r="I288">
        <v>319.15800000000002</v>
      </c>
      <c r="K288" s="275">
        <v>316.60000000000002</v>
      </c>
      <c r="M288">
        <v>96</v>
      </c>
      <c r="N288">
        <v>150</v>
      </c>
      <c r="O288" s="2">
        <v>90</v>
      </c>
      <c r="P288" s="2">
        <v>162</v>
      </c>
      <c r="Q288">
        <v>28</v>
      </c>
      <c r="R288">
        <v>11</v>
      </c>
      <c r="S288">
        <v>23</v>
      </c>
      <c r="U288">
        <v>4</v>
      </c>
      <c r="Z288">
        <v>1.4999999999999999E-2</v>
      </c>
      <c r="AA288">
        <v>66</v>
      </c>
      <c r="AB288">
        <v>4590</v>
      </c>
      <c r="AC288">
        <v>0.2</v>
      </c>
      <c r="AD288">
        <v>15.4</v>
      </c>
      <c r="AE288">
        <v>0.4</v>
      </c>
      <c r="AF288">
        <v>26.6</v>
      </c>
      <c r="AG288">
        <v>6</v>
      </c>
      <c r="AH288">
        <v>0.7</v>
      </c>
      <c r="AI288">
        <v>0.17</v>
      </c>
      <c r="AJ288" s="28" t="s">
        <v>306</v>
      </c>
      <c r="AK288" s="85" t="s">
        <v>427</v>
      </c>
      <c r="AL288" s="85" t="s">
        <v>317</v>
      </c>
      <c r="AM288" s="1">
        <f t="shared" si="8"/>
        <v>1.4379084967320261E-2</v>
      </c>
      <c r="AN288" s="284">
        <f t="shared" si="9"/>
        <v>13.152186130069801</v>
      </c>
    </row>
    <row r="289" spans="1:40" ht="21" customHeight="1" x14ac:dyDescent="0.3">
      <c r="A289">
        <v>2021</v>
      </c>
      <c r="B289">
        <v>4</v>
      </c>
      <c r="C289">
        <v>420</v>
      </c>
      <c r="D289">
        <v>666</v>
      </c>
      <c r="E289" t="s">
        <v>595</v>
      </c>
      <c r="F289" t="s">
        <v>646</v>
      </c>
      <c r="G289">
        <v>484</v>
      </c>
      <c r="H289">
        <v>455.44400000000002</v>
      </c>
      <c r="I289">
        <v>518.36400000000003</v>
      </c>
      <c r="K289" s="275">
        <v>503.6</v>
      </c>
      <c r="M289">
        <v>72</v>
      </c>
      <c r="N289">
        <v>150</v>
      </c>
      <c r="O289" s="2">
        <v>67</v>
      </c>
      <c r="P289" s="2">
        <v>162</v>
      </c>
      <c r="Q289">
        <v>22</v>
      </c>
      <c r="R289">
        <v>8</v>
      </c>
      <c r="S289">
        <v>19</v>
      </c>
      <c r="U289">
        <v>3</v>
      </c>
      <c r="Z289">
        <v>1.4999999999999999E-2</v>
      </c>
      <c r="AA289">
        <v>51</v>
      </c>
      <c r="AB289">
        <v>2211</v>
      </c>
      <c r="AC289">
        <v>0.1</v>
      </c>
      <c r="AD289">
        <v>4.5999999999999996</v>
      </c>
      <c r="AE289">
        <v>0.2</v>
      </c>
      <c r="AF289">
        <v>8.8000000000000007</v>
      </c>
      <c r="AG289">
        <v>4</v>
      </c>
      <c r="AH289">
        <v>0.8</v>
      </c>
      <c r="AI289">
        <v>0.17</v>
      </c>
      <c r="AJ289" s="28" t="s">
        <v>306</v>
      </c>
      <c r="AK289" s="85"/>
      <c r="AL289" s="85" t="s">
        <v>386</v>
      </c>
      <c r="AM289" s="1">
        <f t="shared" si="8"/>
        <v>2.3066485753052916E-2</v>
      </c>
      <c r="AN289" s="284">
        <f t="shared" si="9"/>
        <v>13.859292911256347</v>
      </c>
    </row>
    <row r="290" spans="1:40" ht="21" customHeight="1" x14ac:dyDescent="0.3">
      <c r="A290">
        <v>2021</v>
      </c>
      <c r="B290">
        <v>4</v>
      </c>
      <c r="C290">
        <v>421</v>
      </c>
      <c r="D290">
        <v>667</v>
      </c>
      <c r="E290" t="s">
        <v>547</v>
      </c>
      <c r="F290" t="s">
        <v>548</v>
      </c>
      <c r="G290">
        <v>1554</v>
      </c>
      <c r="H290">
        <v>1462.3140000000001</v>
      </c>
      <c r="I290">
        <v>1664.3340000000001</v>
      </c>
      <c r="K290" s="275">
        <v>1698.4</v>
      </c>
      <c r="M290">
        <v>18</v>
      </c>
      <c r="N290">
        <v>200</v>
      </c>
      <c r="O290" s="2">
        <v>22</v>
      </c>
      <c r="P290" s="2">
        <v>166</v>
      </c>
      <c r="Q290">
        <v>26</v>
      </c>
      <c r="R290">
        <v>24</v>
      </c>
      <c r="S290">
        <v>35</v>
      </c>
      <c r="T290">
        <v>2</v>
      </c>
      <c r="U290">
        <v>5</v>
      </c>
      <c r="Z290">
        <v>1.4999999999999999E-2</v>
      </c>
      <c r="AA290">
        <v>89</v>
      </c>
      <c r="AB290">
        <v>3089</v>
      </c>
      <c r="AC290">
        <v>0.1</v>
      </c>
      <c r="AD290">
        <v>2</v>
      </c>
      <c r="AE290">
        <v>0.1</v>
      </c>
      <c r="AF290">
        <v>2.8</v>
      </c>
      <c r="AG290">
        <v>7</v>
      </c>
      <c r="AH290">
        <v>4.0999999999999996</v>
      </c>
      <c r="AI290">
        <v>0.5</v>
      </c>
      <c r="AJ290" s="28" t="s">
        <v>306</v>
      </c>
      <c r="AK290" s="85"/>
      <c r="AL290" s="85" t="s">
        <v>810</v>
      </c>
      <c r="AM290" s="1">
        <f t="shared" si="8"/>
        <v>2.8811913240530916E-2</v>
      </c>
      <c r="AN290" s="284">
        <f t="shared" si="9"/>
        <v>102.10621920333753</v>
      </c>
    </row>
    <row r="291" spans="1:40" ht="21" customHeight="1" x14ac:dyDescent="0.3">
      <c r="A291">
        <v>2021</v>
      </c>
      <c r="B291">
        <v>4</v>
      </c>
      <c r="C291">
        <v>421</v>
      </c>
      <c r="D291">
        <v>673</v>
      </c>
      <c r="E291" t="s">
        <v>549</v>
      </c>
      <c r="F291" t="s">
        <v>550</v>
      </c>
      <c r="G291">
        <v>61.6</v>
      </c>
      <c r="H291">
        <v>57.965600000000002</v>
      </c>
      <c r="I291">
        <v>65.973600000000005</v>
      </c>
      <c r="K291" s="275">
        <v>66.2</v>
      </c>
      <c r="M291">
        <v>18</v>
      </c>
      <c r="N291">
        <v>200</v>
      </c>
      <c r="O291" s="2">
        <v>22</v>
      </c>
      <c r="P291" s="2">
        <v>166</v>
      </c>
      <c r="Q291">
        <v>39</v>
      </c>
      <c r="R291">
        <v>30</v>
      </c>
      <c r="S291">
        <v>43</v>
      </c>
      <c r="T291">
        <v>2</v>
      </c>
      <c r="U291">
        <v>9</v>
      </c>
      <c r="Z291">
        <v>1.4999999999999999E-2</v>
      </c>
      <c r="AA291">
        <v>121</v>
      </c>
      <c r="AB291">
        <v>2361</v>
      </c>
      <c r="AC291">
        <v>2</v>
      </c>
      <c r="AD291">
        <v>38.299999999999997</v>
      </c>
      <c r="AE291">
        <v>1.8</v>
      </c>
      <c r="AF291">
        <v>35.9</v>
      </c>
      <c r="AG291">
        <v>7</v>
      </c>
      <c r="AH291">
        <v>5.6</v>
      </c>
      <c r="AI291">
        <v>1.19</v>
      </c>
      <c r="AJ291" s="28" t="s">
        <v>306</v>
      </c>
      <c r="AK291" s="85"/>
      <c r="AL291" s="85" t="s">
        <v>811</v>
      </c>
      <c r="AM291" s="1">
        <f t="shared" si="8"/>
        <v>5.1249470563320625E-2</v>
      </c>
      <c r="AN291" s="284">
        <f t="shared" si="9"/>
        <v>3.2526911934581193</v>
      </c>
    </row>
    <row r="292" spans="1:40" ht="21" customHeight="1" x14ac:dyDescent="0.3">
      <c r="A292">
        <v>2021</v>
      </c>
      <c r="B292">
        <v>4</v>
      </c>
      <c r="C292">
        <v>422</v>
      </c>
      <c r="D292">
        <v>668</v>
      </c>
      <c r="E292" t="s">
        <v>596</v>
      </c>
      <c r="F292" t="s">
        <v>782</v>
      </c>
      <c r="G292">
        <v>103</v>
      </c>
      <c r="H292">
        <v>96.923000000000002</v>
      </c>
      <c r="I292">
        <v>110.313</v>
      </c>
      <c r="K292" s="275">
        <v>105.2</v>
      </c>
      <c r="M292">
        <v>103</v>
      </c>
      <c r="N292">
        <v>70</v>
      </c>
      <c r="O292" s="2">
        <v>78</v>
      </c>
      <c r="P292" s="2">
        <v>98</v>
      </c>
      <c r="Q292">
        <v>22</v>
      </c>
      <c r="R292">
        <v>20</v>
      </c>
      <c r="S292">
        <v>30</v>
      </c>
      <c r="Z292">
        <v>1.4999999999999999E-2</v>
      </c>
      <c r="AA292">
        <v>72</v>
      </c>
      <c r="AB292">
        <v>3512</v>
      </c>
      <c r="AC292">
        <v>0.7</v>
      </c>
      <c r="AD292">
        <v>34.1</v>
      </c>
      <c r="AE292">
        <v>0.7</v>
      </c>
      <c r="AF292">
        <v>27</v>
      </c>
      <c r="AG292">
        <v>4</v>
      </c>
      <c r="AH292">
        <v>0.9</v>
      </c>
      <c r="AI292">
        <v>0.31</v>
      </c>
      <c r="AJ292" s="28" t="s">
        <v>306</v>
      </c>
      <c r="AK292" s="85"/>
      <c r="AL292" s="85" t="s">
        <v>385</v>
      </c>
      <c r="AM292" s="1">
        <f t="shared" si="8"/>
        <v>2.0501138952164009E-2</v>
      </c>
      <c r="AN292" s="284">
        <f t="shared" si="9"/>
        <v>1.5556349186104066</v>
      </c>
    </row>
    <row r="293" spans="1:40" ht="21" customHeight="1" x14ac:dyDescent="0.3">
      <c r="A293">
        <v>2021</v>
      </c>
      <c r="B293">
        <v>4</v>
      </c>
      <c r="C293">
        <v>423</v>
      </c>
      <c r="D293">
        <v>669</v>
      </c>
      <c r="E293" t="s">
        <v>138</v>
      </c>
      <c r="F293" t="s">
        <v>139</v>
      </c>
      <c r="G293">
        <v>954</v>
      </c>
      <c r="H293">
        <v>897.71400000000006</v>
      </c>
      <c r="I293">
        <v>1021.734</v>
      </c>
      <c r="K293" s="275">
        <v>1013.6</v>
      </c>
      <c r="M293">
        <v>40</v>
      </c>
      <c r="N293">
        <v>180</v>
      </c>
      <c r="O293" s="2">
        <v>39</v>
      </c>
      <c r="P293" s="2">
        <v>186</v>
      </c>
      <c r="Q293">
        <v>92</v>
      </c>
      <c r="R293">
        <v>42</v>
      </c>
      <c r="S293">
        <v>85</v>
      </c>
      <c r="T293">
        <v>5</v>
      </c>
      <c r="U293">
        <v>6</v>
      </c>
      <c r="X293">
        <v>1</v>
      </c>
      <c r="Z293">
        <v>1.4999999999999999E-2</v>
      </c>
      <c r="AA293">
        <v>230</v>
      </c>
      <c r="AB293">
        <v>4454</v>
      </c>
      <c r="AC293">
        <v>0.2</v>
      </c>
      <c r="AD293">
        <v>4.7</v>
      </c>
      <c r="AE293">
        <v>0.4</v>
      </c>
      <c r="AF293">
        <v>8.6999999999999993</v>
      </c>
      <c r="AG293">
        <v>9</v>
      </c>
      <c r="AH293">
        <v>5.9</v>
      </c>
      <c r="AI293">
        <v>0.27</v>
      </c>
      <c r="AJ293" s="28" t="s">
        <v>306</v>
      </c>
      <c r="AK293" s="85"/>
      <c r="AL293" s="85" t="s">
        <v>346</v>
      </c>
      <c r="AM293" s="1">
        <f t="shared" si="8"/>
        <v>5.1638976201167489E-2</v>
      </c>
      <c r="AN293" s="284">
        <f t="shared" si="9"/>
        <v>42.143564158718249</v>
      </c>
    </row>
    <row r="294" spans="1:40" ht="21" customHeight="1" x14ac:dyDescent="0.3">
      <c r="A294">
        <v>2021</v>
      </c>
      <c r="B294">
        <v>4</v>
      </c>
      <c r="C294">
        <v>425</v>
      </c>
      <c r="D294">
        <v>674</v>
      </c>
      <c r="E294" t="s">
        <v>155</v>
      </c>
      <c r="F294" t="s">
        <v>156</v>
      </c>
      <c r="G294">
        <v>256</v>
      </c>
      <c r="H294">
        <v>240.89599999999999</v>
      </c>
      <c r="I294">
        <v>274.17599999999999</v>
      </c>
      <c r="K294" s="275">
        <v>272.8</v>
      </c>
      <c r="M294">
        <v>40</v>
      </c>
      <c r="N294">
        <v>180</v>
      </c>
      <c r="O294" s="2">
        <v>66</v>
      </c>
      <c r="P294" s="2">
        <v>110</v>
      </c>
      <c r="Q294">
        <v>8</v>
      </c>
      <c r="R294">
        <v>13</v>
      </c>
      <c r="S294">
        <v>12</v>
      </c>
      <c r="T294">
        <v>3</v>
      </c>
      <c r="Z294">
        <v>1.4999999999999999E-2</v>
      </c>
      <c r="AA294">
        <v>36</v>
      </c>
      <c r="AB294">
        <v>2636</v>
      </c>
      <c r="AC294">
        <v>0.1</v>
      </c>
      <c r="AD294">
        <v>10.3</v>
      </c>
      <c r="AE294">
        <v>0.1</v>
      </c>
      <c r="AF294">
        <v>2.7</v>
      </c>
      <c r="AG294">
        <v>4</v>
      </c>
      <c r="AH294">
        <v>0.5</v>
      </c>
      <c r="AI294">
        <v>0.28000000000000003</v>
      </c>
      <c r="AJ294" s="28" t="s">
        <v>306</v>
      </c>
      <c r="AK294" s="85"/>
      <c r="AL294" s="85" t="s">
        <v>340</v>
      </c>
      <c r="AM294" s="1">
        <f t="shared" si="8"/>
        <v>1.3657056145675266E-2</v>
      </c>
      <c r="AN294" s="284">
        <f t="shared" si="9"/>
        <v>11.879393923934005</v>
      </c>
    </row>
    <row r="295" spans="1:40" ht="21" customHeight="1" x14ac:dyDescent="0.3">
      <c r="A295">
        <v>2021</v>
      </c>
      <c r="B295">
        <v>4</v>
      </c>
      <c r="C295">
        <v>1</v>
      </c>
      <c r="D295">
        <v>1</v>
      </c>
      <c r="E295" t="s">
        <v>734</v>
      </c>
      <c r="F295" t="s">
        <v>735</v>
      </c>
      <c r="G295">
        <v>111</v>
      </c>
      <c r="H295">
        <v>103.23</v>
      </c>
      <c r="I295">
        <v>118.77</v>
      </c>
      <c r="K295" s="275">
        <v>114.1</v>
      </c>
      <c r="M295">
        <v>108</v>
      </c>
      <c r="N295">
        <v>100</v>
      </c>
      <c r="O295" s="2">
        <v>107</v>
      </c>
      <c r="P295" s="2">
        <v>101</v>
      </c>
      <c r="Q295">
        <v>22</v>
      </c>
      <c r="R295">
        <v>8</v>
      </c>
      <c r="S295">
        <v>16</v>
      </c>
      <c r="Z295">
        <v>1.4999999999999999E-2</v>
      </c>
      <c r="AA295">
        <v>46</v>
      </c>
      <c r="AB295">
        <v>5016</v>
      </c>
      <c r="AC295">
        <v>0.4</v>
      </c>
      <c r="AD295">
        <v>45.2</v>
      </c>
      <c r="AE295">
        <v>0.4</v>
      </c>
      <c r="AF295">
        <v>44.2</v>
      </c>
      <c r="AG295">
        <v>3</v>
      </c>
      <c r="AH295">
        <v>0.4</v>
      </c>
      <c r="AI295">
        <v>0.7</v>
      </c>
      <c r="AJ295" s="28" t="s">
        <v>364</v>
      </c>
      <c r="AK295" s="85"/>
      <c r="AL295" s="85"/>
      <c r="AM295" s="1">
        <f t="shared" si="8"/>
        <v>9.1706539074960132E-3</v>
      </c>
      <c r="AN295" s="284">
        <f t="shared" si="9"/>
        <v>2.192031021678293</v>
      </c>
    </row>
    <row r="296" spans="1:40" ht="21" customHeight="1" x14ac:dyDescent="0.3">
      <c r="A296">
        <v>2021</v>
      </c>
      <c r="B296">
        <v>4</v>
      </c>
      <c r="C296">
        <v>1</v>
      </c>
      <c r="D296">
        <v>2</v>
      </c>
      <c r="E296" t="s">
        <v>767</v>
      </c>
      <c r="F296" t="s">
        <v>768</v>
      </c>
      <c r="G296">
        <v>113</v>
      </c>
      <c r="H296">
        <v>105.09</v>
      </c>
      <c r="I296">
        <v>120.91</v>
      </c>
      <c r="K296" s="275">
        <v>106.4</v>
      </c>
      <c r="M296">
        <v>108</v>
      </c>
      <c r="N296">
        <v>100</v>
      </c>
      <c r="O296" s="2">
        <v>107</v>
      </c>
      <c r="P296" s="2">
        <v>101</v>
      </c>
      <c r="Q296">
        <v>23</v>
      </c>
      <c r="R296">
        <v>9</v>
      </c>
      <c r="S296">
        <v>12</v>
      </c>
      <c r="Z296">
        <v>1.4999999999999999E-2</v>
      </c>
      <c r="AA296">
        <v>44</v>
      </c>
      <c r="AB296">
        <v>5100</v>
      </c>
      <c r="AC296">
        <v>0.4</v>
      </c>
      <c r="AD296">
        <v>45.1</v>
      </c>
      <c r="AE296">
        <v>0.4</v>
      </c>
      <c r="AF296">
        <v>47.4</v>
      </c>
      <c r="AG296">
        <v>3</v>
      </c>
      <c r="AH296">
        <v>0.4</v>
      </c>
      <c r="AI296">
        <v>0.72</v>
      </c>
      <c r="AJ296" s="28" t="s">
        <v>364</v>
      </c>
      <c r="AK296" s="85"/>
      <c r="AL296" s="85"/>
      <c r="AM296" s="1">
        <f t="shared" si="8"/>
        <v>8.6274509803921564E-3</v>
      </c>
      <c r="AN296" s="284">
        <f t="shared" si="9"/>
        <v>4.6669047558312098</v>
      </c>
    </row>
    <row r="297" spans="1:40" ht="21" customHeight="1" x14ac:dyDescent="0.3">
      <c r="A297">
        <v>2021</v>
      </c>
      <c r="B297">
        <v>4</v>
      </c>
      <c r="C297">
        <v>259</v>
      </c>
      <c r="D297">
        <v>183</v>
      </c>
      <c r="E297" t="s">
        <v>599</v>
      </c>
      <c r="F297" t="s">
        <v>741</v>
      </c>
      <c r="G297">
        <v>3</v>
      </c>
      <c r="H297">
        <v>2.79</v>
      </c>
      <c r="I297">
        <v>3.21</v>
      </c>
      <c r="K297" s="275">
        <v>3</v>
      </c>
      <c r="M297">
        <v>508</v>
      </c>
      <c r="N297">
        <v>85</v>
      </c>
      <c r="O297" s="2">
        <v>455</v>
      </c>
      <c r="P297" s="2">
        <v>95</v>
      </c>
      <c r="Q297">
        <v>30</v>
      </c>
      <c r="R297">
        <v>70</v>
      </c>
      <c r="S297">
        <v>40</v>
      </c>
      <c r="U297">
        <v>10</v>
      </c>
      <c r="Z297">
        <v>0.02</v>
      </c>
      <c r="AA297">
        <v>150</v>
      </c>
      <c r="AB297">
        <v>1150</v>
      </c>
      <c r="AC297">
        <v>50</v>
      </c>
      <c r="AD297">
        <v>383.3</v>
      </c>
      <c r="AE297">
        <v>50.8</v>
      </c>
      <c r="AF297">
        <v>389.8</v>
      </c>
      <c r="AG297">
        <v>1</v>
      </c>
      <c r="AH297">
        <v>0.3</v>
      </c>
      <c r="AI297">
        <v>0.1</v>
      </c>
      <c r="AJ297" s="28" t="s">
        <v>364</v>
      </c>
      <c r="AK297" s="85"/>
      <c r="AL297" s="85"/>
      <c r="AM297" s="1">
        <f t="shared" si="8"/>
        <v>0.13043478260869565</v>
      </c>
      <c r="AN297" s="284">
        <f t="shared" si="9"/>
        <v>0</v>
      </c>
    </row>
    <row r="298" spans="1:40" ht="21" customHeight="1" x14ac:dyDescent="0.3">
      <c r="A298">
        <v>2021</v>
      </c>
      <c r="B298">
        <v>4</v>
      </c>
      <c r="C298">
        <v>3</v>
      </c>
      <c r="D298">
        <v>10</v>
      </c>
      <c r="E298" t="s">
        <v>565</v>
      </c>
      <c r="F298" t="s">
        <v>566</v>
      </c>
      <c r="G298">
        <v>48.662500000000001</v>
      </c>
      <c r="H298">
        <v>45.256124999999997</v>
      </c>
      <c r="I298">
        <v>52.068874999999998</v>
      </c>
      <c r="K298" s="275">
        <v>58.3</v>
      </c>
      <c r="M298">
        <v>47</v>
      </c>
      <c r="N298">
        <v>154</v>
      </c>
      <c r="O298" s="2">
        <v>51</v>
      </c>
      <c r="P298" s="2">
        <v>145</v>
      </c>
      <c r="Q298">
        <v>18</v>
      </c>
      <c r="R298">
        <v>5</v>
      </c>
      <c r="S298">
        <v>5</v>
      </c>
      <c r="Z298">
        <v>0.02</v>
      </c>
      <c r="AA298">
        <v>28</v>
      </c>
      <c r="AB298">
        <v>628</v>
      </c>
      <c r="AC298">
        <v>0.6</v>
      </c>
      <c r="AD298">
        <v>12.9</v>
      </c>
      <c r="AE298">
        <v>0.5</v>
      </c>
      <c r="AF298">
        <v>10.5</v>
      </c>
      <c r="AG298">
        <v>3</v>
      </c>
      <c r="AH298">
        <v>0.6</v>
      </c>
      <c r="AI298">
        <v>0.2</v>
      </c>
      <c r="AJ298" s="28" t="s">
        <v>731</v>
      </c>
      <c r="AK298" s="85"/>
      <c r="AL298" s="85"/>
      <c r="AM298" s="1">
        <f t="shared" si="8"/>
        <v>4.4585987261146494E-2</v>
      </c>
      <c r="AN298" s="284">
        <f t="shared" si="9"/>
        <v>6.8147416036853485</v>
      </c>
    </row>
    <row r="299" spans="1:40" ht="21" customHeight="1" x14ac:dyDescent="0.3">
      <c r="A299">
        <v>2021</v>
      </c>
      <c r="B299">
        <v>4</v>
      </c>
      <c r="C299">
        <v>393</v>
      </c>
      <c r="D299">
        <v>605</v>
      </c>
      <c r="E299" t="s">
        <v>628</v>
      </c>
      <c r="F299" t="s">
        <v>629</v>
      </c>
      <c r="G299">
        <v>633</v>
      </c>
      <c r="H299">
        <v>588.69000000000005</v>
      </c>
      <c r="I299">
        <v>677.31</v>
      </c>
      <c r="K299" s="275"/>
      <c r="M299">
        <v>13</v>
      </c>
      <c r="N299">
        <v>200</v>
      </c>
      <c r="O299" s="2">
        <v>17</v>
      </c>
      <c r="P299" s="2">
        <v>215</v>
      </c>
      <c r="Q299">
        <v>6</v>
      </c>
      <c r="R299">
        <v>4</v>
      </c>
      <c r="S299">
        <v>4</v>
      </c>
      <c r="Z299">
        <v>0.02</v>
      </c>
      <c r="AA299">
        <v>14</v>
      </c>
      <c r="AB299">
        <v>14</v>
      </c>
      <c r="AC299">
        <v>0</v>
      </c>
      <c r="AD299">
        <v>0</v>
      </c>
      <c r="AG299">
        <v>1</v>
      </c>
      <c r="AH299">
        <v>0.8</v>
      </c>
      <c r="AI299">
        <v>0.05</v>
      </c>
      <c r="AJ299" s="28" t="s">
        <v>363</v>
      </c>
      <c r="AK299" s="85" t="s">
        <v>802</v>
      </c>
      <c r="AL299" s="85"/>
      <c r="AM299" s="1">
        <f t="shared" si="8"/>
        <v>1</v>
      </c>
      <c r="AN299" s="284" t="e">
        <f t="shared" si="9"/>
        <v>#DIV/0!</v>
      </c>
    </row>
    <row r="300" spans="1:40" ht="21" customHeight="1" x14ac:dyDescent="0.3">
      <c r="A300">
        <v>2021</v>
      </c>
      <c r="B300">
        <v>4</v>
      </c>
      <c r="C300">
        <v>393</v>
      </c>
      <c r="D300">
        <v>749</v>
      </c>
      <c r="E300" t="s">
        <v>581</v>
      </c>
      <c r="F300" t="s">
        <v>582</v>
      </c>
      <c r="G300">
        <v>660</v>
      </c>
      <c r="H300">
        <v>613.79999999999995</v>
      </c>
      <c r="I300">
        <v>706.2</v>
      </c>
      <c r="K300" s="275"/>
      <c r="M300">
        <v>13</v>
      </c>
      <c r="N300">
        <v>200</v>
      </c>
      <c r="O300" s="2">
        <v>17</v>
      </c>
      <c r="P300" s="2">
        <v>215</v>
      </c>
      <c r="Q300">
        <v>2</v>
      </c>
      <c r="R300">
        <v>5</v>
      </c>
      <c r="S300">
        <v>5</v>
      </c>
      <c r="Z300">
        <v>0.02</v>
      </c>
      <c r="AA300">
        <v>12</v>
      </c>
      <c r="AB300">
        <v>12</v>
      </c>
      <c r="AC300">
        <v>0</v>
      </c>
      <c r="AD300">
        <v>0</v>
      </c>
      <c r="AG300">
        <v>1</v>
      </c>
      <c r="AH300">
        <v>0.7</v>
      </c>
      <c r="AI300">
        <v>0.04</v>
      </c>
      <c r="AJ300" s="28" t="s">
        <v>363</v>
      </c>
      <c r="AK300" s="85" t="s">
        <v>803</v>
      </c>
      <c r="AL300" s="85"/>
      <c r="AM300" s="1">
        <f t="shared" si="8"/>
        <v>1</v>
      </c>
      <c r="AN300" s="284" t="e">
        <f t="shared" si="9"/>
        <v>#DIV/0!</v>
      </c>
    </row>
    <row r="301" spans="1:40" ht="21" customHeight="1" x14ac:dyDescent="0.3">
      <c r="A301">
        <v>2021</v>
      </c>
      <c r="B301">
        <v>4</v>
      </c>
      <c r="C301">
        <v>4</v>
      </c>
      <c r="D301">
        <v>11</v>
      </c>
      <c r="E301" t="s">
        <v>195</v>
      </c>
      <c r="F301" t="s">
        <v>196</v>
      </c>
      <c r="G301">
        <v>212</v>
      </c>
      <c r="H301">
        <v>197.16</v>
      </c>
      <c r="I301">
        <v>226.84</v>
      </c>
      <c r="K301" s="275">
        <v>220.9</v>
      </c>
      <c r="M301">
        <v>37</v>
      </c>
      <c r="N301">
        <v>195</v>
      </c>
      <c r="O301" s="2">
        <v>54</v>
      </c>
      <c r="P301" s="2">
        <v>135</v>
      </c>
      <c r="Q301">
        <v>66</v>
      </c>
      <c r="R301">
        <v>31</v>
      </c>
      <c r="S301">
        <v>46</v>
      </c>
      <c r="Z301">
        <v>0.02</v>
      </c>
      <c r="AA301">
        <v>143</v>
      </c>
      <c r="AB301">
        <v>6519</v>
      </c>
      <c r="AC301">
        <v>0.7</v>
      </c>
      <c r="AD301">
        <v>30.8</v>
      </c>
      <c r="AE301">
        <v>0.6</v>
      </c>
      <c r="AF301">
        <v>28.3</v>
      </c>
      <c r="AG301">
        <v>12</v>
      </c>
      <c r="AH301">
        <v>2.7</v>
      </c>
      <c r="AI301">
        <v>0.64</v>
      </c>
      <c r="AJ301" s="28" t="s">
        <v>312</v>
      </c>
      <c r="AK301" s="85"/>
      <c r="AL301" s="85" t="s">
        <v>333</v>
      </c>
      <c r="AM301" s="1">
        <f t="shared" si="8"/>
        <v>2.1935879736155853E-2</v>
      </c>
      <c r="AN301" s="284">
        <f t="shared" si="9"/>
        <v>6.2932503525602765</v>
      </c>
    </row>
    <row r="302" spans="1:40" ht="21" customHeight="1" x14ac:dyDescent="0.3">
      <c r="A302">
        <v>2021</v>
      </c>
      <c r="B302">
        <v>4</v>
      </c>
      <c r="C302">
        <v>4</v>
      </c>
      <c r="D302">
        <v>12</v>
      </c>
      <c r="E302" t="s">
        <v>198</v>
      </c>
      <c r="F302" t="s">
        <v>199</v>
      </c>
      <c r="G302">
        <v>212</v>
      </c>
      <c r="H302">
        <v>197.16</v>
      </c>
      <c r="I302">
        <v>226.84</v>
      </c>
      <c r="K302" s="275">
        <v>220.6</v>
      </c>
      <c r="M302">
        <v>37</v>
      </c>
      <c r="N302">
        <v>195</v>
      </c>
      <c r="O302" s="2">
        <v>54</v>
      </c>
      <c r="P302" s="2">
        <v>135</v>
      </c>
      <c r="Q302">
        <v>61</v>
      </c>
      <c r="R302">
        <v>20</v>
      </c>
      <c r="S302">
        <v>55</v>
      </c>
      <c r="T302">
        <v>2</v>
      </c>
      <c r="Z302">
        <v>0.02</v>
      </c>
      <c r="AA302">
        <v>138</v>
      </c>
      <c r="AB302">
        <v>6506</v>
      </c>
      <c r="AC302">
        <v>0.7</v>
      </c>
      <c r="AD302">
        <v>30.7</v>
      </c>
      <c r="AE302">
        <v>0.6</v>
      </c>
      <c r="AF302">
        <v>28.6</v>
      </c>
      <c r="AG302">
        <v>12</v>
      </c>
      <c r="AH302">
        <v>2.6</v>
      </c>
      <c r="AI302">
        <v>0.64</v>
      </c>
      <c r="AJ302" s="28" t="s">
        <v>312</v>
      </c>
      <c r="AK302" s="85"/>
      <c r="AL302" s="85" t="s">
        <v>334</v>
      </c>
      <c r="AM302" s="1">
        <f t="shared" si="8"/>
        <v>2.1211189671072855E-2</v>
      </c>
      <c r="AN302" s="284">
        <f t="shared" si="9"/>
        <v>6.0811183182043047</v>
      </c>
    </row>
    <row r="303" spans="1:40" ht="21" customHeight="1" x14ac:dyDescent="0.3">
      <c r="A303">
        <v>2021</v>
      </c>
      <c r="B303">
        <v>4</v>
      </c>
      <c r="C303">
        <v>10</v>
      </c>
      <c r="D303">
        <v>24</v>
      </c>
      <c r="E303" t="s">
        <v>760</v>
      </c>
      <c r="F303" t="s">
        <v>761</v>
      </c>
      <c r="G303">
        <v>166</v>
      </c>
      <c r="H303">
        <v>154.38</v>
      </c>
      <c r="I303">
        <v>177.62</v>
      </c>
      <c r="K303" s="275">
        <v>166.6</v>
      </c>
      <c r="M303">
        <v>145</v>
      </c>
      <c r="N303">
        <v>99</v>
      </c>
      <c r="O303" s="2">
        <v>140</v>
      </c>
      <c r="P303" s="2">
        <v>103</v>
      </c>
      <c r="Q303">
        <v>33</v>
      </c>
      <c r="R303">
        <v>16</v>
      </c>
      <c r="S303">
        <v>28</v>
      </c>
      <c r="Z303">
        <v>1.4999999999999999E-2</v>
      </c>
      <c r="AA303">
        <v>77</v>
      </c>
      <c r="AB303">
        <v>8285</v>
      </c>
      <c r="AC303">
        <v>0.5</v>
      </c>
      <c r="AD303">
        <v>49.9</v>
      </c>
      <c r="AE303">
        <v>0.5</v>
      </c>
      <c r="AF303">
        <v>49.8</v>
      </c>
      <c r="AG303">
        <v>6</v>
      </c>
      <c r="AH303">
        <v>0.5</v>
      </c>
      <c r="AI303">
        <v>0.43</v>
      </c>
      <c r="AJ303" s="28" t="s">
        <v>312</v>
      </c>
      <c r="AK303" s="85"/>
      <c r="AL303" s="85" t="s">
        <v>390</v>
      </c>
      <c r="AM303" s="1">
        <f t="shared" si="8"/>
        <v>9.2939046469523237E-3</v>
      </c>
      <c r="AN303" s="284">
        <f t="shared" si="9"/>
        <v>0.42426406871192451</v>
      </c>
    </row>
    <row r="304" spans="1:40" ht="21" customHeight="1" x14ac:dyDescent="0.3">
      <c r="A304">
        <v>2021</v>
      </c>
      <c r="B304">
        <v>4</v>
      </c>
      <c r="C304">
        <v>10</v>
      </c>
      <c r="D304">
        <v>25</v>
      </c>
      <c r="E304" t="s">
        <v>756</v>
      </c>
      <c r="F304" t="s">
        <v>757</v>
      </c>
      <c r="G304">
        <v>162</v>
      </c>
      <c r="H304">
        <v>150.66</v>
      </c>
      <c r="I304">
        <v>173.34</v>
      </c>
      <c r="K304" s="275">
        <v>168.7</v>
      </c>
      <c r="M304">
        <v>145</v>
      </c>
      <c r="N304">
        <v>99</v>
      </c>
      <c r="O304" s="2">
        <v>140</v>
      </c>
      <c r="P304" s="2">
        <v>103</v>
      </c>
      <c r="Q304">
        <v>32</v>
      </c>
      <c r="R304">
        <v>18</v>
      </c>
      <c r="S304">
        <v>32</v>
      </c>
      <c r="Z304">
        <v>1.4999999999999999E-2</v>
      </c>
      <c r="AA304">
        <v>82</v>
      </c>
      <c r="AB304">
        <v>8290</v>
      </c>
      <c r="AC304">
        <v>0.5</v>
      </c>
      <c r="AD304">
        <v>51.2</v>
      </c>
      <c r="AE304">
        <v>0.5</v>
      </c>
      <c r="AF304">
        <v>49.5</v>
      </c>
      <c r="AG304">
        <v>6</v>
      </c>
      <c r="AH304">
        <v>0.6</v>
      </c>
      <c r="AI304">
        <v>0.43</v>
      </c>
      <c r="AJ304" s="28" t="s">
        <v>312</v>
      </c>
      <c r="AK304" s="85" t="s">
        <v>804</v>
      </c>
      <c r="AL304" s="85" t="s">
        <v>391</v>
      </c>
      <c r="AM304" s="1">
        <f t="shared" si="8"/>
        <v>9.8914354644149584E-3</v>
      </c>
      <c r="AN304" s="284">
        <f t="shared" si="9"/>
        <v>4.73761543394986</v>
      </c>
    </row>
    <row r="305" spans="1:40" ht="21" customHeight="1" x14ac:dyDescent="0.3">
      <c r="A305">
        <v>2021</v>
      </c>
      <c r="B305">
        <v>4</v>
      </c>
      <c r="C305">
        <v>29</v>
      </c>
      <c r="D305">
        <v>81</v>
      </c>
      <c r="E305" t="s">
        <v>250</v>
      </c>
      <c r="F305" t="s">
        <v>251</v>
      </c>
      <c r="G305">
        <v>388</v>
      </c>
      <c r="H305">
        <v>360.84</v>
      </c>
      <c r="I305">
        <v>415.16</v>
      </c>
      <c r="K305" s="275">
        <v>393.9</v>
      </c>
      <c r="M305">
        <v>60</v>
      </c>
      <c r="N305">
        <v>120</v>
      </c>
      <c r="O305" s="2">
        <v>65</v>
      </c>
      <c r="P305" s="2">
        <v>111</v>
      </c>
      <c r="Q305">
        <v>38</v>
      </c>
      <c r="R305">
        <v>28</v>
      </c>
      <c r="S305">
        <v>34</v>
      </c>
      <c r="T305">
        <v>5</v>
      </c>
      <c r="Z305">
        <v>1.4999999999999999E-2</v>
      </c>
      <c r="AA305">
        <v>105</v>
      </c>
      <c r="AB305">
        <v>5325</v>
      </c>
      <c r="AC305">
        <v>0.3</v>
      </c>
      <c r="AD305">
        <v>13.7</v>
      </c>
      <c r="AE305">
        <v>0.3</v>
      </c>
      <c r="AF305">
        <v>13.5</v>
      </c>
      <c r="AG305">
        <v>7</v>
      </c>
      <c r="AH305">
        <v>1.6</v>
      </c>
      <c r="AI305">
        <v>0.57999999999999996</v>
      </c>
      <c r="AJ305" s="28" t="s">
        <v>312</v>
      </c>
      <c r="AK305" s="85"/>
      <c r="AL305" s="85" t="s">
        <v>314</v>
      </c>
      <c r="AM305" s="1">
        <f t="shared" si="8"/>
        <v>1.9718309859154931E-2</v>
      </c>
      <c r="AN305" s="284">
        <f t="shared" si="9"/>
        <v>4.1719300090006142</v>
      </c>
    </row>
    <row r="306" spans="1:40" ht="21" customHeight="1" x14ac:dyDescent="0.3">
      <c r="A306">
        <v>2021</v>
      </c>
      <c r="B306">
        <v>4</v>
      </c>
      <c r="C306">
        <v>32</v>
      </c>
      <c r="D306">
        <v>92</v>
      </c>
      <c r="E306" t="s">
        <v>745</v>
      </c>
      <c r="F306" t="s">
        <v>746</v>
      </c>
      <c r="G306">
        <v>361</v>
      </c>
      <c r="H306">
        <v>335.73</v>
      </c>
      <c r="I306">
        <v>386.27</v>
      </c>
      <c r="K306" s="275">
        <v>379.4</v>
      </c>
      <c r="M306">
        <v>74</v>
      </c>
      <c r="N306">
        <v>97</v>
      </c>
      <c r="O306" s="2">
        <v>69</v>
      </c>
      <c r="P306" s="2">
        <v>104</v>
      </c>
      <c r="Q306">
        <v>58</v>
      </c>
      <c r="R306">
        <v>24</v>
      </c>
      <c r="S306">
        <v>49</v>
      </c>
      <c r="Z306">
        <v>1.4999999999999999E-2</v>
      </c>
      <c r="AA306">
        <v>131</v>
      </c>
      <c r="AB306">
        <v>7591</v>
      </c>
      <c r="AC306">
        <v>0.4</v>
      </c>
      <c r="AD306">
        <v>21</v>
      </c>
      <c r="AE306">
        <v>0.3</v>
      </c>
      <c r="AF306">
        <v>20.100000000000001</v>
      </c>
      <c r="AG306">
        <v>9</v>
      </c>
      <c r="AH306">
        <v>1.9</v>
      </c>
      <c r="AI306">
        <v>0.52</v>
      </c>
      <c r="AJ306" s="28" t="s">
        <v>312</v>
      </c>
      <c r="AK306" s="85" t="s">
        <v>805</v>
      </c>
      <c r="AL306" s="85" t="s">
        <v>375</v>
      </c>
      <c r="AM306" s="1">
        <f t="shared" si="8"/>
        <v>1.7257278355947835E-2</v>
      </c>
      <c r="AN306" s="284">
        <f t="shared" si="9"/>
        <v>13.010764773832458</v>
      </c>
    </row>
    <row r="307" spans="1:40" ht="21" customHeight="1" x14ac:dyDescent="0.3">
      <c r="A307">
        <v>2021</v>
      </c>
      <c r="B307">
        <v>4</v>
      </c>
      <c r="C307">
        <v>32</v>
      </c>
      <c r="D307">
        <v>93</v>
      </c>
      <c r="E307" t="s">
        <v>604</v>
      </c>
      <c r="F307" t="s">
        <v>605</v>
      </c>
      <c r="G307">
        <v>59</v>
      </c>
      <c r="H307">
        <v>54.87</v>
      </c>
      <c r="I307">
        <v>63.13</v>
      </c>
      <c r="K307" s="275">
        <v>61</v>
      </c>
      <c r="M307">
        <v>74</v>
      </c>
      <c r="N307">
        <v>97</v>
      </c>
      <c r="O307" s="2">
        <v>69</v>
      </c>
      <c r="P307" s="2">
        <v>104</v>
      </c>
      <c r="Q307">
        <v>87</v>
      </c>
      <c r="R307">
        <v>41</v>
      </c>
      <c r="S307">
        <v>51</v>
      </c>
      <c r="U307">
        <v>4</v>
      </c>
      <c r="Z307">
        <v>1.4999999999999999E-2</v>
      </c>
      <c r="AA307">
        <v>183</v>
      </c>
      <c r="AB307">
        <v>7905</v>
      </c>
      <c r="AC307">
        <v>3.1</v>
      </c>
      <c r="AD307">
        <v>134</v>
      </c>
      <c r="AE307">
        <v>3</v>
      </c>
      <c r="AF307">
        <v>130.5</v>
      </c>
      <c r="AG307">
        <v>9</v>
      </c>
      <c r="AH307">
        <v>2.6</v>
      </c>
      <c r="AI307">
        <v>0.54</v>
      </c>
      <c r="AJ307" s="28" t="s">
        <v>312</v>
      </c>
      <c r="AK307" s="85" t="s">
        <v>806</v>
      </c>
      <c r="AL307" s="85" t="s">
        <v>377</v>
      </c>
      <c r="AM307" s="1">
        <f t="shared" si="8"/>
        <v>2.314990512333966E-2</v>
      </c>
      <c r="AN307" s="284">
        <f t="shared" si="9"/>
        <v>1.4142135623730951</v>
      </c>
    </row>
    <row r="308" spans="1:40" ht="21" customHeight="1" x14ac:dyDescent="0.3">
      <c r="A308">
        <v>2021</v>
      </c>
      <c r="B308">
        <v>4</v>
      </c>
      <c r="C308">
        <v>32</v>
      </c>
      <c r="D308">
        <v>94</v>
      </c>
      <c r="E308" t="s">
        <v>606</v>
      </c>
      <c r="F308" t="s">
        <v>607</v>
      </c>
      <c r="G308">
        <v>19</v>
      </c>
      <c r="H308">
        <v>17.670000000000002</v>
      </c>
      <c r="I308">
        <v>20.329999999999998</v>
      </c>
      <c r="K308" s="275">
        <v>19.399999999999999</v>
      </c>
      <c r="M308">
        <v>74</v>
      </c>
      <c r="N308">
        <v>97</v>
      </c>
      <c r="O308" s="2">
        <v>69</v>
      </c>
      <c r="P308" s="2">
        <v>104</v>
      </c>
      <c r="Q308">
        <v>94</v>
      </c>
      <c r="R308">
        <v>37</v>
      </c>
      <c r="S308">
        <v>61</v>
      </c>
      <c r="T308">
        <v>3</v>
      </c>
      <c r="U308">
        <v>18</v>
      </c>
      <c r="Z308">
        <v>1.4999999999999999E-2</v>
      </c>
      <c r="AA308">
        <v>213</v>
      </c>
      <c r="AB308">
        <v>7509</v>
      </c>
      <c r="AC308">
        <v>11.2</v>
      </c>
      <c r="AD308">
        <v>395.2</v>
      </c>
      <c r="AE308">
        <v>11</v>
      </c>
      <c r="AF308">
        <v>391.3</v>
      </c>
      <c r="AG308">
        <v>9</v>
      </c>
      <c r="AH308">
        <v>3.1</v>
      </c>
      <c r="AI308">
        <v>0.51</v>
      </c>
      <c r="AJ308" s="28" t="s">
        <v>312</v>
      </c>
      <c r="AK308" s="85" t="s">
        <v>807</v>
      </c>
      <c r="AL308" s="85" t="s">
        <v>378</v>
      </c>
      <c r="AM308" s="1">
        <f t="shared" si="8"/>
        <v>2.8365960846983621E-2</v>
      </c>
      <c r="AN308" s="284">
        <f t="shared" si="9"/>
        <v>0.28284271247461801</v>
      </c>
    </row>
    <row r="309" spans="1:40" ht="21" customHeight="1" x14ac:dyDescent="0.3">
      <c r="A309">
        <v>2021</v>
      </c>
      <c r="B309">
        <v>4</v>
      </c>
      <c r="C309">
        <v>34</v>
      </c>
      <c r="D309">
        <v>99</v>
      </c>
      <c r="E309" t="s">
        <v>783</v>
      </c>
      <c r="F309" t="s">
        <v>784</v>
      </c>
      <c r="G309">
        <v>20</v>
      </c>
      <c r="H309">
        <v>18.600000000000001</v>
      </c>
      <c r="I309">
        <v>21.4</v>
      </c>
      <c r="K309" s="275">
        <v>20.6</v>
      </c>
      <c r="M309">
        <v>140</v>
      </c>
      <c r="N309">
        <v>103</v>
      </c>
      <c r="O309" s="2">
        <v>152</v>
      </c>
      <c r="P309" s="2">
        <v>96</v>
      </c>
      <c r="Q309">
        <v>55</v>
      </c>
      <c r="R309">
        <v>31</v>
      </c>
      <c r="S309">
        <v>39</v>
      </c>
      <c r="T309">
        <v>3</v>
      </c>
      <c r="U309">
        <v>1</v>
      </c>
      <c r="Z309">
        <v>1.4999999999999999E-2</v>
      </c>
      <c r="AA309">
        <v>129</v>
      </c>
      <c r="AB309">
        <v>22665</v>
      </c>
      <c r="AC309">
        <v>6.5</v>
      </c>
      <c r="AD309">
        <v>1133.3</v>
      </c>
      <c r="AE309">
        <v>6.2</v>
      </c>
      <c r="AF309">
        <v>1075.4000000000001</v>
      </c>
      <c r="AG309">
        <v>10</v>
      </c>
      <c r="AH309">
        <v>0.8</v>
      </c>
      <c r="AI309">
        <v>0.72</v>
      </c>
      <c r="AJ309" s="28" t="s">
        <v>312</v>
      </c>
      <c r="AK309" s="85"/>
      <c r="AL309" s="85" t="s">
        <v>366</v>
      </c>
      <c r="AM309" s="1">
        <f t="shared" si="8"/>
        <v>5.6915949702183982E-3</v>
      </c>
      <c r="AN309" s="284">
        <f t="shared" si="9"/>
        <v>0.42426406871192951</v>
      </c>
    </row>
    <row r="310" spans="1:40" ht="21" customHeight="1" x14ac:dyDescent="0.3">
      <c r="A310">
        <v>2021</v>
      </c>
      <c r="B310">
        <v>4</v>
      </c>
      <c r="C310">
        <v>34</v>
      </c>
      <c r="D310">
        <v>100</v>
      </c>
      <c r="E310" t="s">
        <v>753</v>
      </c>
      <c r="F310" t="s">
        <v>754</v>
      </c>
      <c r="G310">
        <v>20</v>
      </c>
      <c r="H310">
        <v>18.600000000000001</v>
      </c>
      <c r="I310">
        <v>21.4</v>
      </c>
      <c r="K310" s="275">
        <v>20.6</v>
      </c>
      <c r="M310">
        <v>140</v>
      </c>
      <c r="N310">
        <v>103</v>
      </c>
      <c r="O310" s="2">
        <v>152</v>
      </c>
      <c r="P310" s="2">
        <v>96</v>
      </c>
      <c r="Q310">
        <v>55</v>
      </c>
      <c r="R310">
        <v>31</v>
      </c>
      <c r="S310">
        <v>39</v>
      </c>
      <c r="T310">
        <v>3</v>
      </c>
      <c r="U310">
        <v>1</v>
      </c>
      <c r="Z310">
        <v>1.4999999999999999E-2</v>
      </c>
      <c r="AA310">
        <v>129</v>
      </c>
      <c r="AB310">
        <v>22665</v>
      </c>
      <c r="AC310">
        <v>6.5</v>
      </c>
      <c r="AD310">
        <v>1133.3</v>
      </c>
      <c r="AE310">
        <v>6.2</v>
      </c>
      <c r="AF310">
        <v>1075.4000000000001</v>
      </c>
      <c r="AG310">
        <v>10</v>
      </c>
      <c r="AH310">
        <v>0.8</v>
      </c>
      <c r="AI310">
        <v>0.72</v>
      </c>
      <c r="AJ310" s="28" t="s">
        <v>312</v>
      </c>
      <c r="AK310" s="85"/>
      <c r="AL310" s="85" t="s">
        <v>367</v>
      </c>
      <c r="AM310" s="1">
        <f t="shared" si="8"/>
        <v>5.6915949702183982E-3</v>
      </c>
      <c r="AN310" s="284">
        <f t="shared" si="9"/>
        <v>0.42426406871192951</v>
      </c>
    </row>
    <row r="311" spans="1:40" ht="21" customHeight="1" x14ac:dyDescent="0.3">
      <c r="A311">
        <v>2021</v>
      </c>
      <c r="B311">
        <v>4</v>
      </c>
      <c r="C311">
        <v>34</v>
      </c>
      <c r="D311">
        <v>101</v>
      </c>
      <c r="E311" t="s">
        <v>788</v>
      </c>
      <c r="F311" t="s">
        <v>789</v>
      </c>
      <c r="G311">
        <v>20</v>
      </c>
      <c r="H311">
        <v>18.600000000000001</v>
      </c>
      <c r="I311">
        <v>21.4</v>
      </c>
      <c r="K311" s="275">
        <v>20.6</v>
      </c>
      <c r="M311">
        <v>140</v>
      </c>
      <c r="N311">
        <v>103</v>
      </c>
      <c r="O311" s="2">
        <v>152</v>
      </c>
      <c r="P311" s="2">
        <v>96</v>
      </c>
      <c r="Q311">
        <v>55</v>
      </c>
      <c r="R311">
        <v>31</v>
      </c>
      <c r="S311">
        <v>39</v>
      </c>
      <c r="T311">
        <v>3</v>
      </c>
      <c r="U311">
        <v>1</v>
      </c>
      <c r="Z311">
        <v>1.4999999999999999E-2</v>
      </c>
      <c r="AA311">
        <v>129</v>
      </c>
      <c r="AB311">
        <v>22665</v>
      </c>
      <c r="AC311">
        <v>6.5</v>
      </c>
      <c r="AD311">
        <v>1133.3</v>
      </c>
      <c r="AE311">
        <v>6.2</v>
      </c>
      <c r="AF311">
        <v>1075.4000000000001</v>
      </c>
      <c r="AG311">
        <v>10</v>
      </c>
      <c r="AH311">
        <v>0.8</v>
      </c>
      <c r="AI311">
        <v>0.72</v>
      </c>
      <c r="AJ311" s="28" t="s">
        <v>312</v>
      </c>
      <c r="AK311" s="85"/>
      <c r="AL311" s="85" t="s">
        <v>368</v>
      </c>
      <c r="AM311" s="1">
        <f t="shared" si="8"/>
        <v>5.6915949702183982E-3</v>
      </c>
      <c r="AN311" s="284">
        <f t="shared" si="9"/>
        <v>0.42426406871192951</v>
      </c>
    </row>
    <row r="312" spans="1:40" ht="21" customHeight="1" x14ac:dyDescent="0.3">
      <c r="A312">
        <v>2021</v>
      </c>
      <c r="B312">
        <v>4</v>
      </c>
      <c r="C312">
        <v>34</v>
      </c>
      <c r="D312">
        <v>102</v>
      </c>
      <c r="E312" t="s">
        <v>764</v>
      </c>
      <c r="F312" t="s">
        <v>765</v>
      </c>
      <c r="G312">
        <v>20</v>
      </c>
      <c r="H312">
        <v>18.600000000000001</v>
      </c>
      <c r="I312">
        <v>21.4</v>
      </c>
      <c r="K312" s="275">
        <v>20.6</v>
      </c>
      <c r="M312">
        <v>140</v>
      </c>
      <c r="N312">
        <v>103</v>
      </c>
      <c r="O312" s="2">
        <v>152</v>
      </c>
      <c r="P312" s="2">
        <v>96</v>
      </c>
      <c r="Q312">
        <v>55</v>
      </c>
      <c r="R312">
        <v>31</v>
      </c>
      <c r="S312">
        <v>39</v>
      </c>
      <c r="T312">
        <v>3</v>
      </c>
      <c r="U312">
        <v>1</v>
      </c>
      <c r="Z312">
        <v>1.4999999999999999E-2</v>
      </c>
      <c r="AA312">
        <v>129</v>
      </c>
      <c r="AB312">
        <v>22665</v>
      </c>
      <c r="AC312">
        <v>6.5</v>
      </c>
      <c r="AD312">
        <v>1133.3</v>
      </c>
      <c r="AE312">
        <v>6.2</v>
      </c>
      <c r="AF312">
        <v>1075.4000000000001</v>
      </c>
      <c r="AG312">
        <v>10</v>
      </c>
      <c r="AH312">
        <v>0.8</v>
      </c>
      <c r="AI312">
        <v>0.72</v>
      </c>
      <c r="AJ312" s="28" t="s">
        <v>312</v>
      </c>
      <c r="AK312" s="85"/>
      <c r="AL312" s="85" t="s">
        <v>369</v>
      </c>
      <c r="AM312" s="1">
        <f t="shared" si="8"/>
        <v>5.6915949702183982E-3</v>
      </c>
      <c r="AN312" s="284">
        <f t="shared" si="9"/>
        <v>0.42426406871192951</v>
      </c>
    </row>
    <row r="313" spans="1:40" ht="21" customHeight="1" x14ac:dyDescent="0.3">
      <c r="A313">
        <v>2021</v>
      </c>
      <c r="B313">
        <v>4</v>
      </c>
      <c r="C313">
        <v>34</v>
      </c>
      <c r="D313">
        <v>103</v>
      </c>
      <c r="E313" t="s">
        <v>794</v>
      </c>
      <c r="F313" t="s">
        <v>795</v>
      </c>
      <c r="G313">
        <v>89</v>
      </c>
      <c r="H313">
        <v>82.77</v>
      </c>
      <c r="I313">
        <v>95.23</v>
      </c>
      <c r="K313" s="275">
        <v>88.8</v>
      </c>
      <c r="M313">
        <v>140</v>
      </c>
      <c r="N313">
        <v>103</v>
      </c>
      <c r="O313" s="2">
        <v>152</v>
      </c>
      <c r="P313" s="2">
        <v>96</v>
      </c>
      <c r="Q313">
        <v>53</v>
      </c>
      <c r="R313">
        <v>29</v>
      </c>
      <c r="S313">
        <v>37</v>
      </c>
      <c r="T313">
        <v>3</v>
      </c>
      <c r="U313">
        <v>1</v>
      </c>
      <c r="Z313">
        <v>1.4999999999999999E-2</v>
      </c>
      <c r="AA313">
        <v>123</v>
      </c>
      <c r="AB313">
        <v>22659</v>
      </c>
      <c r="AC313">
        <v>1.4</v>
      </c>
      <c r="AD313">
        <v>254.6</v>
      </c>
      <c r="AE313">
        <v>1.4</v>
      </c>
      <c r="AF313">
        <v>252.1</v>
      </c>
      <c r="AG313">
        <v>10</v>
      </c>
      <c r="AH313">
        <v>0.8</v>
      </c>
      <c r="AI313">
        <v>0.72</v>
      </c>
      <c r="AJ313" s="28" t="s">
        <v>312</v>
      </c>
      <c r="AK313" s="85"/>
      <c r="AL313" s="85" t="s">
        <v>370</v>
      </c>
      <c r="AM313" s="1">
        <f t="shared" si="8"/>
        <v>5.4283066331259101E-3</v>
      </c>
      <c r="AN313" s="284">
        <f t="shared" si="9"/>
        <v>0.14142135623731153</v>
      </c>
    </row>
    <row r="314" spans="1:40" ht="21" customHeight="1" x14ac:dyDescent="0.3">
      <c r="A314">
        <v>2021</v>
      </c>
      <c r="B314">
        <v>4</v>
      </c>
      <c r="C314">
        <v>34</v>
      </c>
      <c r="D314">
        <v>104</v>
      </c>
      <c r="E314" t="s">
        <v>770</v>
      </c>
      <c r="F314" t="s">
        <v>771</v>
      </c>
      <c r="G314">
        <v>89</v>
      </c>
      <c r="H314">
        <v>82.77</v>
      </c>
      <c r="I314">
        <v>95.23</v>
      </c>
      <c r="K314" s="275">
        <v>88.8</v>
      </c>
      <c r="M314">
        <v>140</v>
      </c>
      <c r="N314">
        <v>103</v>
      </c>
      <c r="O314" s="2">
        <v>152</v>
      </c>
      <c r="P314" s="2">
        <v>96</v>
      </c>
      <c r="Q314">
        <v>53</v>
      </c>
      <c r="R314">
        <v>29</v>
      </c>
      <c r="S314">
        <v>37</v>
      </c>
      <c r="T314">
        <v>3</v>
      </c>
      <c r="U314">
        <v>1</v>
      </c>
      <c r="Z314">
        <v>1.4999999999999999E-2</v>
      </c>
      <c r="AA314">
        <v>123</v>
      </c>
      <c r="AB314">
        <v>22659</v>
      </c>
      <c r="AC314">
        <v>1.4</v>
      </c>
      <c r="AD314">
        <v>254.6</v>
      </c>
      <c r="AE314">
        <v>1.4</v>
      </c>
      <c r="AF314">
        <v>252.1</v>
      </c>
      <c r="AG314">
        <v>10</v>
      </c>
      <c r="AH314">
        <v>0.8</v>
      </c>
      <c r="AI314">
        <v>0.72</v>
      </c>
      <c r="AJ314" s="28" t="s">
        <v>312</v>
      </c>
      <c r="AK314" s="85"/>
      <c r="AL314" s="85" t="s">
        <v>371</v>
      </c>
      <c r="AM314" s="1">
        <f t="shared" si="8"/>
        <v>5.4283066331259101E-3</v>
      </c>
      <c r="AN314" s="284">
        <f t="shared" si="9"/>
        <v>0.14142135623731153</v>
      </c>
    </row>
    <row r="315" spans="1:40" ht="21" customHeight="1" x14ac:dyDescent="0.3">
      <c r="A315">
        <v>2021</v>
      </c>
      <c r="B315">
        <v>4</v>
      </c>
      <c r="C315">
        <v>52</v>
      </c>
      <c r="D315">
        <v>130</v>
      </c>
      <c r="E315" t="s">
        <v>598</v>
      </c>
      <c r="F315" t="s">
        <v>755</v>
      </c>
      <c r="G315">
        <v>12</v>
      </c>
      <c r="H315">
        <v>11.16</v>
      </c>
      <c r="I315">
        <v>12.84</v>
      </c>
      <c r="K315" s="275">
        <v>11.6</v>
      </c>
      <c r="M315">
        <v>336</v>
      </c>
      <c r="N315">
        <v>96</v>
      </c>
      <c r="O315" s="2">
        <v>256</v>
      </c>
      <c r="P315" s="2">
        <v>128</v>
      </c>
      <c r="Q315">
        <v>32</v>
      </c>
      <c r="R315">
        <v>24</v>
      </c>
      <c r="S315">
        <v>35</v>
      </c>
      <c r="Z315">
        <v>0.02</v>
      </c>
      <c r="AA315">
        <v>91</v>
      </c>
      <c r="AB315">
        <v>10491</v>
      </c>
      <c r="AC315">
        <v>7.6</v>
      </c>
      <c r="AD315">
        <v>874.3</v>
      </c>
      <c r="AE315">
        <v>7.7</v>
      </c>
      <c r="AF315">
        <v>884.9</v>
      </c>
      <c r="AG315">
        <v>4</v>
      </c>
      <c r="AH315">
        <v>0.4</v>
      </c>
      <c r="AI315">
        <v>0.34</v>
      </c>
      <c r="AJ315" s="28" t="s">
        <v>312</v>
      </c>
      <c r="AK315" s="85"/>
      <c r="AL315" s="85" t="s">
        <v>365</v>
      </c>
      <c r="AM315" s="1">
        <f t="shared" si="8"/>
        <v>8.6741016109045856E-3</v>
      </c>
      <c r="AN315" s="284">
        <f t="shared" si="9"/>
        <v>0.28284271247461928</v>
      </c>
    </row>
    <row r="316" spans="1:40" ht="21" customHeight="1" x14ac:dyDescent="0.3">
      <c r="A316">
        <v>2021</v>
      </c>
      <c r="B316">
        <v>4</v>
      </c>
      <c r="C316">
        <v>53</v>
      </c>
      <c r="D316">
        <v>131</v>
      </c>
      <c r="E316" t="s">
        <v>720</v>
      </c>
      <c r="F316" t="s">
        <v>742</v>
      </c>
      <c r="G316">
        <v>10</v>
      </c>
      <c r="H316">
        <v>9.3000000000000007</v>
      </c>
      <c r="I316">
        <v>10.7</v>
      </c>
      <c r="K316" s="275">
        <v>9.8000000000000007</v>
      </c>
      <c r="M316">
        <v>772</v>
      </c>
      <c r="N316">
        <v>117</v>
      </c>
      <c r="O316" s="2">
        <v>976</v>
      </c>
      <c r="P316" s="2">
        <v>93</v>
      </c>
      <c r="Q316">
        <v>95</v>
      </c>
      <c r="R316">
        <v>62</v>
      </c>
      <c r="S316">
        <v>69</v>
      </c>
      <c r="U316">
        <v>9</v>
      </c>
      <c r="Z316">
        <v>0.02</v>
      </c>
      <c r="AA316">
        <v>235</v>
      </c>
      <c r="AB316">
        <v>65435</v>
      </c>
      <c r="AC316">
        <v>23.5</v>
      </c>
      <c r="AD316">
        <v>6543.5</v>
      </c>
      <c r="AE316">
        <v>24.1</v>
      </c>
      <c r="AF316">
        <v>6663.1</v>
      </c>
      <c r="AG316">
        <v>6</v>
      </c>
      <c r="AH316">
        <v>0.2</v>
      </c>
      <c r="AI316">
        <v>0.64</v>
      </c>
      <c r="AJ316" s="28" t="s">
        <v>312</v>
      </c>
      <c r="AK316" s="85"/>
      <c r="AL316" s="85" t="s">
        <v>808</v>
      </c>
      <c r="AM316" s="1">
        <f t="shared" si="8"/>
        <v>3.5913501948498512E-3</v>
      </c>
      <c r="AN316" s="284">
        <f t="shared" si="9"/>
        <v>0.141421356237309</v>
      </c>
    </row>
    <row r="317" spans="1:40" ht="21" customHeight="1" x14ac:dyDescent="0.3">
      <c r="A317">
        <v>2021</v>
      </c>
      <c r="B317">
        <v>4</v>
      </c>
      <c r="C317">
        <v>159</v>
      </c>
      <c r="D317">
        <v>299</v>
      </c>
      <c r="E317" t="s">
        <v>244</v>
      </c>
      <c r="F317" t="s">
        <v>245</v>
      </c>
      <c r="G317">
        <v>115</v>
      </c>
      <c r="H317">
        <v>106.95</v>
      </c>
      <c r="I317">
        <v>123.05</v>
      </c>
      <c r="K317" s="275">
        <v>107.4</v>
      </c>
      <c r="M317">
        <v>70</v>
      </c>
      <c r="N317">
        <v>154</v>
      </c>
      <c r="O317" s="2">
        <v>101</v>
      </c>
      <c r="P317" s="2">
        <v>108</v>
      </c>
      <c r="Q317">
        <v>83</v>
      </c>
      <c r="R317">
        <v>32</v>
      </c>
      <c r="S317">
        <v>74</v>
      </c>
      <c r="T317">
        <v>4</v>
      </c>
      <c r="Z317">
        <v>0.02</v>
      </c>
      <c r="AA317">
        <v>192</v>
      </c>
      <c r="AB317">
        <v>18000</v>
      </c>
      <c r="AC317">
        <v>1.7</v>
      </c>
      <c r="AD317">
        <v>156.5</v>
      </c>
      <c r="AE317">
        <v>1.8</v>
      </c>
      <c r="AF317">
        <v>167.1</v>
      </c>
      <c r="AG317">
        <v>13</v>
      </c>
      <c r="AH317">
        <v>1.9</v>
      </c>
      <c r="AI317">
        <v>0.9</v>
      </c>
      <c r="AJ317" s="28" t="s">
        <v>312</v>
      </c>
      <c r="AK317" s="85" t="s">
        <v>432</v>
      </c>
      <c r="AL317" s="85"/>
      <c r="AM317" s="1">
        <f t="shared" si="8"/>
        <v>1.0666666666666666E-2</v>
      </c>
      <c r="AN317" s="284">
        <f t="shared" si="9"/>
        <v>5.3740115370177568</v>
      </c>
    </row>
    <row r="318" spans="1:40" ht="21" customHeight="1" x14ac:dyDescent="0.3">
      <c r="A318">
        <v>2021</v>
      </c>
      <c r="B318">
        <v>4</v>
      </c>
      <c r="C318">
        <v>212</v>
      </c>
      <c r="D318">
        <v>140</v>
      </c>
      <c r="E318" t="s">
        <v>207</v>
      </c>
      <c r="F318" t="s">
        <v>208</v>
      </c>
      <c r="G318">
        <v>485</v>
      </c>
      <c r="H318">
        <v>451.05</v>
      </c>
      <c r="I318">
        <v>518.95000000000005</v>
      </c>
      <c r="K318" s="275">
        <v>478.3</v>
      </c>
      <c r="M318">
        <v>60</v>
      </c>
      <c r="N318">
        <v>120</v>
      </c>
      <c r="O318" s="2">
        <v>59</v>
      </c>
      <c r="P318" s="2">
        <v>123</v>
      </c>
      <c r="Q318">
        <v>29</v>
      </c>
      <c r="R318">
        <v>9</v>
      </c>
      <c r="S318">
        <v>24</v>
      </c>
      <c r="Z318">
        <v>1.4999999999999999E-2</v>
      </c>
      <c r="AA318">
        <v>62</v>
      </c>
      <c r="AB318">
        <v>4185</v>
      </c>
      <c r="AC318">
        <v>0.1</v>
      </c>
      <c r="AD318">
        <v>8.6</v>
      </c>
      <c r="AE318">
        <v>0.1</v>
      </c>
      <c r="AF318">
        <v>8.5</v>
      </c>
      <c r="AG318">
        <v>3</v>
      </c>
      <c r="AH318">
        <v>1.1000000000000001</v>
      </c>
      <c r="AI318">
        <v>1.02</v>
      </c>
      <c r="AJ318" s="28" t="s">
        <v>312</v>
      </c>
      <c r="AK318" s="85"/>
      <c r="AL318" s="85" t="s">
        <v>319</v>
      </c>
      <c r="AM318" s="1">
        <f t="shared" si="8"/>
        <v>1.4814814814814815E-2</v>
      </c>
      <c r="AN318" s="284">
        <f t="shared" si="9"/>
        <v>4.73761543394986</v>
      </c>
    </row>
    <row r="319" spans="1:40" ht="21" customHeight="1" x14ac:dyDescent="0.3">
      <c r="A319">
        <v>2021</v>
      </c>
      <c r="B319">
        <v>4</v>
      </c>
      <c r="C319">
        <v>212</v>
      </c>
      <c r="D319">
        <v>178</v>
      </c>
      <c r="E319" t="s">
        <v>213</v>
      </c>
      <c r="F319" t="s">
        <v>214</v>
      </c>
      <c r="G319">
        <v>50</v>
      </c>
      <c r="H319">
        <v>46.5</v>
      </c>
      <c r="I319">
        <v>53.5</v>
      </c>
      <c r="K319" s="275">
        <v>52.4</v>
      </c>
      <c r="M319">
        <v>60</v>
      </c>
      <c r="N319">
        <v>120</v>
      </c>
      <c r="O319" s="2">
        <v>59</v>
      </c>
      <c r="P319" s="2">
        <v>123</v>
      </c>
      <c r="Q319">
        <v>33</v>
      </c>
      <c r="R319">
        <v>14</v>
      </c>
      <c r="S319">
        <v>29</v>
      </c>
      <c r="Z319">
        <v>1.4999999999999999E-2</v>
      </c>
      <c r="AA319">
        <v>76</v>
      </c>
      <c r="AB319">
        <v>3996</v>
      </c>
      <c r="AC319">
        <v>1.5</v>
      </c>
      <c r="AD319">
        <v>79.900000000000006</v>
      </c>
      <c r="AE319">
        <v>1.4</v>
      </c>
      <c r="AF319">
        <v>73.400000000000006</v>
      </c>
      <c r="AG319">
        <v>3</v>
      </c>
      <c r="AH319">
        <v>1.3</v>
      </c>
      <c r="AI319">
        <v>0.97</v>
      </c>
      <c r="AJ319" s="28" t="s">
        <v>312</v>
      </c>
      <c r="AK319" s="85"/>
      <c r="AL319" s="85" t="s">
        <v>320</v>
      </c>
      <c r="AM319" s="1">
        <f t="shared" si="8"/>
        <v>1.9019019019019021E-2</v>
      </c>
      <c r="AN319" s="284">
        <f t="shared" si="9"/>
        <v>1.6970562748477129</v>
      </c>
    </row>
    <row r="320" spans="1:40" ht="21" customHeight="1" x14ac:dyDescent="0.3">
      <c r="A320">
        <v>2021</v>
      </c>
      <c r="B320">
        <v>4</v>
      </c>
      <c r="C320">
        <v>214</v>
      </c>
      <c r="D320">
        <v>142</v>
      </c>
      <c r="E320" t="s">
        <v>618</v>
      </c>
      <c r="F320" t="s">
        <v>619</v>
      </c>
      <c r="G320">
        <v>351</v>
      </c>
      <c r="H320">
        <v>326.43</v>
      </c>
      <c r="I320">
        <v>375.57</v>
      </c>
      <c r="K320" s="275">
        <v>330.6</v>
      </c>
      <c r="M320">
        <v>68</v>
      </c>
      <c r="N320">
        <v>212</v>
      </c>
      <c r="O320" s="2">
        <v>73</v>
      </c>
      <c r="P320" s="2">
        <v>197</v>
      </c>
      <c r="Q320">
        <v>42</v>
      </c>
      <c r="R320">
        <v>130</v>
      </c>
      <c r="S320">
        <v>23</v>
      </c>
      <c r="Z320">
        <v>0.02</v>
      </c>
      <c r="AA320">
        <v>195</v>
      </c>
      <c r="AB320">
        <v>3485</v>
      </c>
      <c r="AC320">
        <v>0.6</v>
      </c>
      <c r="AD320">
        <v>9.9</v>
      </c>
      <c r="AE320">
        <v>0.6</v>
      </c>
      <c r="AF320">
        <v>9.6999999999999993</v>
      </c>
      <c r="AG320">
        <v>3</v>
      </c>
      <c r="AH320">
        <v>2.7</v>
      </c>
      <c r="AI320">
        <v>0.72</v>
      </c>
      <c r="AJ320" s="28" t="s">
        <v>312</v>
      </c>
      <c r="AK320" s="85"/>
      <c r="AL320" s="85" t="s">
        <v>388</v>
      </c>
      <c r="AM320" s="1">
        <f t="shared" si="8"/>
        <v>5.5954088952654232E-2</v>
      </c>
      <c r="AN320" s="284">
        <f t="shared" si="9"/>
        <v>14.424978336205553</v>
      </c>
    </row>
    <row r="321" spans="1:40" ht="21" customHeight="1" x14ac:dyDescent="0.3">
      <c r="A321">
        <v>2021</v>
      </c>
      <c r="B321">
        <v>4</v>
      </c>
      <c r="C321">
        <v>227</v>
      </c>
      <c r="D321">
        <v>155</v>
      </c>
      <c r="E321" t="s">
        <v>164</v>
      </c>
      <c r="F321" t="s">
        <v>165</v>
      </c>
      <c r="G321">
        <v>122</v>
      </c>
      <c r="H321">
        <v>113.46</v>
      </c>
      <c r="I321">
        <v>130.54</v>
      </c>
      <c r="K321" s="275">
        <v>127</v>
      </c>
      <c r="M321">
        <v>61</v>
      </c>
      <c r="N321">
        <v>177</v>
      </c>
      <c r="O321" s="2">
        <v>89</v>
      </c>
      <c r="P321" s="2">
        <v>123</v>
      </c>
      <c r="Q321">
        <v>45</v>
      </c>
      <c r="R321">
        <v>12</v>
      </c>
      <c r="S321">
        <v>39</v>
      </c>
      <c r="Z321">
        <v>0.02</v>
      </c>
      <c r="AA321">
        <v>96</v>
      </c>
      <c r="AB321">
        <v>7608</v>
      </c>
      <c r="AC321">
        <v>0.8</v>
      </c>
      <c r="AD321">
        <v>62.4</v>
      </c>
      <c r="AE321">
        <v>0.8</v>
      </c>
      <c r="AF321">
        <v>57.1</v>
      </c>
      <c r="AG321">
        <v>8</v>
      </c>
      <c r="AH321">
        <v>1.1000000000000001</v>
      </c>
      <c r="AI321">
        <v>0.77</v>
      </c>
      <c r="AJ321" s="28" t="s">
        <v>312</v>
      </c>
      <c r="AK321" s="85" t="s">
        <v>425</v>
      </c>
      <c r="AL321" s="85" t="s">
        <v>344</v>
      </c>
      <c r="AM321" s="1">
        <f t="shared" si="8"/>
        <v>1.2618296529968454E-2</v>
      </c>
      <c r="AN321" s="284">
        <f t="shared" si="9"/>
        <v>3.5355339059327378</v>
      </c>
    </row>
    <row r="322" spans="1:40" ht="21" customHeight="1" x14ac:dyDescent="0.3">
      <c r="A322">
        <v>2021</v>
      </c>
      <c r="B322">
        <v>4</v>
      </c>
      <c r="C322">
        <v>334</v>
      </c>
      <c r="D322">
        <v>254</v>
      </c>
      <c r="E322" t="s">
        <v>263</v>
      </c>
      <c r="F322" t="s">
        <v>136</v>
      </c>
      <c r="G322">
        <v>203</v>
      </c>
      <c r="H322">
        <v>188.79</v>
      </c>
      <c r="I322">
        <v>217.21</v>
      </c>
      <c r="K322" s="275">
        <v>212.2</v>
      </c>
      <c r="M322">
        <v>88</v>
      </c>
      <c r="N322">
        <v>164</v>
      </c>
      <c r="O322" s="2">
        <v>107</v>
      </c>
      <c r="P322" s="2">
        <v>135</v>
      </c>
      <c r="Q322">
        <v>117</v>
      </c>
      <c r="R322">
        <v>57</v>
      </c>
      <c r="S322">
        <v>91</v>
      </c>
      <c r="T322">
        <v>13</v>
      </c>
      <c r="U322">
        <v>13</v>
      </c>
      <c r="Z322">
        <v>0.02</v>
      </c>
      <c r="AA322">
        <v>288</v>
      </c>
      <c r="AB322">
        <v>20958</v>
      </c>
      <c r="AC322">
        <v>1.4</v>
      </c>
      <c r="AD322">
        <v>103.2</v>
      </c>
      <c r="AE322">
        <v>1.4</v>
      </c>
      <c r="AF322">
        <v>99.2</v>
      </c>
      <c r="AG322">
        <v>16</v>
      </c>
      <c r="AH322">
        <v>2.7</v>
      </c>
      <c r="AI322">
        <v>0.68</v>
      </c>
      <c r="AJ322" s="28" t="s">
        <v>312</v>
      </c>
      <c r="AK322" s="85"/>
      <c r="AL322" s="85" t="s">
        <v>316</v>
      </c>
      <c r="AM322" s="1">
        <f t="shared" si="8"/>
        <v>1.3741769252791297E-2</v>
      </c>
      <c r="AN322" s="284">
        <f t="shared" si="9"/>
        <v>6.5053823869162288</v>
      </c>
    </row>
    <row r="323" spans="1:40" ht="21" customHeight="1" x14ac:dyDescent="0.3">
      <c r="A323">
        <v>2021</v>
      </c>
      <c r="B323">
        <v>4</v>
      </c>
      <c r="C323">
        <v>377</v>
      </c>
      <c r="D323">
        <v>439</v>
      </c>
      <c r="E323" t="s">
        <v>167</v>
      </c>
      <c r="F323" t="s">
        <v>168</v>
      </c>
      <c r="G323">
        <v>343</v>
      </c>
      <c r="H323">
        <v>308.7</v>
      </c>
      <c r="I323">
        <v>377.3</v>
      </c>
      <c r="K323" s="275">
        <v>362.3</v>
      </c>
      <c r="M323">
        <v>45</v>
      </c>
      <c r="N323">
        <v>320</v>
      </c>
      <c r="O323" s="2">
        <v>59</v>
      </c>
      <c r="P323" s="2">
        <v>248</v>
      </c>
      <c r="Q323">
        <v>14</v>
      </c>
      <c r="R323">
        <v>4</v>
      </c>
      <c r="S323">
        <v>19</v>
      </c>
      <c r="Z323">
        <v>1.4999999999999999E-2</v>
      </c>
      <c r="AA323">
        <v>37</v>
      </c>
      <c r="AB323">
        <v>1767</v>
      </c>
      <c r="AC323">
        <v>0.1</v>
      </c>
      <c r="AD323">
        <v>5.2</v>
      </c>
      <c r="AE323">
        <v>0.1</v>
      </c>
      <c r="AF323">
        <v>4.9000000000000004</v>
      </c>
      <c r="AG323">
        <v>3</v>
      </c>
      <c r="AH323">
        <v>0.6</v>
      </c>
      <c r="AI323">
        <v>0.6</v>
      </c>
      <c r="AJ323" s="28" t="s">
        <v>312</v>
      </c>
      <c r="AK323" s="85"/>
      <c r="AL323" s="85" t="s">
        <v>339</v>
      </c>
      <c r="AM323" s="1">
        <f t="shared" ref="AM323:AM386" si="10">IFERROR(AA323/AB323,"")</f>
        <v>2.0939445387662705E-2</v>
      </c>
      <c r="AN323" s="284">
        <f t="shared" ref="AN323:AN386" si="11">STDEV(K323,G323)</f>
        <v>13.647160876900376</v>
      </c>
    </row>
    <row r="324" spans="1:40" ht="21" customHeight="1" x14ac:dyDescent="0.3">
      <c r="A324">
        <v>2021</v>
      </c>
      <c r="B324">
        <v>4</v>
      </c>
      <c r="C324">
        <v>378</v>
      </c>
      <c r="D324">
        <v>440</v>
      </c>
      <c r="E324" t="s">
        <v>704</v>
      </c>
      <c r="F324" t="s">
        <v>779</v>
      </c>
      <c r="G324">
        <v>258</v>
      </c>
      <c r="H324">
        <v>239.94</v>
      </c>
      <c r="I324">
        <v>276.06</v>
      </c>
      <c r="K324" s="275">
        <v>263</v>
      </c>
      <c r="M324">
        <v>90</v>
      </c>
      <c r="N324">
        <v>120</v>
      </c>
      <c r="O324" s="2">
        <v>107</v>
      </c>
      <c r="P324" s="2">
        <v>101</v>
      </c>
      <c r="Q324">
        <v>3</v>
      </c>
      <c r="R324">
        <v>2</v>
      </c>
      <c r="S324">
        <v>4</v>
      </c>
      <c r="Z324">
        <v>1.4999999999999999E-2</v>
      </c>
      <c r="AA324">
        <v>9</v>
      </c>
      <c r="AB324">
        <v>997</v>
      </c>
      <c r="AC324">
        <v>0</v>
      </c>
      <c r="AD324">
        <v>3.9</v>
      </c>
      <c r="AE324">
        <v>0.1</v>
      </c>
      <c r="AF324">
        <v>7.6</v>
      </c>
      <c r="AG324">
        <v>1</v>
      </c>
      <c r="AH324">
        <v>0.1</v>
      </c>
      <c r="AI324">
        <v>0.25</v>
      </c>
      <c r="AJ324" s="28" t="s">
        <v>312</v>
      </c>
      <c r="AK324" s="85"/>
      <c r="AL324" s="85"/>
      <c r="AM324" s="1">
        <f t="shared" si="10"/>
        <v>9.0270812437311942E-3</v>
      </c>
      <c r="AN324" s="284">
        <f t="shared" si="11"/>
        <v>3.5355339059327378</v>
      </c>
    </row>
    <row r="325" spans="1:40" ht="21" customHeight="1" x14ac:dyDescent="0.3">
      <c r="A325">
        <v>2021</v>
      </c>
      <c r="B325">
        <v>4</v>
      </c>
      <c r="C325">
        <v>405</v>
      </c>
      <c r="D325">
        <v>619</v>
      </c>
      <c r="E325" t="s">
        <v>630</v>
      </c>
      <c r="F325" t="s">
        <v>631</v>
      </c>
      <c r="G325">
        <v>420</v>
      </c>
      <c r="H325">
        <v>385.98</v>
      </c>
      <c r="I325">
        <v>454.02</v>
      </c>
      <c r="K325" s="275">
        <v>441.2</v>
      </c>
      <c r="M325">
        <v>18</v>
      </c>
      <c r="N325">
        <v>200</v>
      </c>
      <c r="O325" s="2">
        <v>27</v>
      </c>
      <c r="P325" s="2">
        <v>138</v>
      </c>
      <c r="Q325">
        <v>5</v>
      </c>
      <c r="R325">
        <v>1</v>
      </c>
      <c r="S325">
        <v>5</v>
      </c>
      <c r="Z325">
        <v>1.4999999999999999E-2</v>
      </c>
      <c r="AA325">
        <v>11</v>
      </c>
      <c r="AB325">
        <v>881</v>
      </c>
      <c r="AC325">
        <v>0</v>
      </c>
      <c r="AD325">
        <v>2.1</v>
      </c>
      <c r="AE325">
        <v>0</v>
      </c>
      <c r="AF325">
        <v>1.8</v>
      </c>
      <c r="AG325">
        <v>2</v>
      </c>
      <c r="AH325">
        <v>0.4</v>
      </c>
      <c r="AI325">
        <v>1</v>
      </c>
      <c r="AJ325" s="28" t="s">
        <v>312</v>
      </c>
      <c r="AK325" s="85"/>
      <c r="AL325" s="85" t="s">
        <v>360</v>
      </c>
      <c r="AM325" s="1">
        <f t="shared" si="10"/>
        <v>1.2485811577752554E-2</v>
      </c>
      <c r="AN325" s="284">
        <f t="shared" si="11"/>
        <v>14.990663761154799</v>
      </c>
    </row>
    <row r="326" spans="1:40" ht="21" customHeight="1" x14ac:dyDescent="0.3">
      <c r="A326">
        <v>2021</v>
      </c>
      <c r="B326">
        <v>4</v>
      </c>
      <c r="C326">
        <v>405</v>
      </c>
      <c r="D326">
        <v>620</v>
      </c>
      <c r="E326" t="s">
        <v>632</v>
      </c>
      <c r="F326" t="s">
        <v>633</v>
      </c>
      <c r="G326">
        <v>233</v>
      </c>
      <c r="H326">
        <v>214.01050000000001</v>
      </c>
      <c r="I326">
        <v>251.98949999999999</v>
      </c>
      <c r="K326" s="275">
        <v>237.6</v>
      </c>
      <c r="M326">
        <v>18</v>
      </c>
      <c r="N326">
        <v>200</v>
      </c>
      <c r="O326" s="2">
        <v>27</v>
      </c>
      <c r="P326" s="2">
        <v>138</v>
      </c>
      <c r="Q326">
        <v>7</v>
      </c>
      <c r="R326">
        <v>2</v>
      </c>
      <c r="S326">
        <v>5</v>
      </c>
      <c r="Z326">
        <v>1.4999999999999999E-2</v>
      </c>
      <c r="AA326">
        <v>14</v>
      </c>
      <c r="AB326">
        <v>884</v>
      </c>
      <c r="AC326">
        <v>0.1</v>
      </c>
      <c r="AD326">
        <v>3.8</v>
      </c>
      <c r="AE326">
        <v>0.1</v>
      </c>
      <c r="AF326">
        <v>3.3</v>
      </c>
      <c r="AG326">
        <v>2</v>
      </c>
      <c r="AH326">
        <v>0.5</v>
      </c>
      <c r="AI326">
        <v>1</v>
      </c>
      <c r="AJ326" s="28" t="s">
        <v>312</v>
      </c>
      <c r="AK326" s="85"/>
      <c r="AL326" s="85" t="s">
        <v>323</v>
      </c>
      <c r="AM326" s="1">
        <f t="shared" si="10"/>
        <v>1.5837104072398189E-2</v>
      </c>
      <c r="AN326" s="284">
        <f t="shared" si="11"/>
        <v>3.2526911934581144</v>
      </c>
    </row>
    <row r="327" spans="1:40" ht="21" customHeight="1" x14ac:dyDescent="0.3">
      <c r="A327">
        <v>2021</v>
      </c>
      <c r="B327">
        <v>4</v>
      </c>
      <c r="C327">
        <v>405</v>
      </c>
      <c r="D327">
        <v>621</v>
      </c>
      <c r="E327" t="s">
        <v>634</v>
      </c>
      <c r="F327" t="s">
        <v>635</v>
      </c>
      <c r="G327">
        <v>191.5</v>
      </c>
      <c r="H327">
        <v>175.98849999999999</v>
      </c>
      <c r="I327">
        <v>207.01150000000001</v>
      </c>
      <c r="K327" s="275">
        <v>200.1</v>
      </c>
      <c r="M327">
        <v>18</v>
      </c>
      <c r="N327">
        <v>200</v>
      </c>
      <c r="O327" s="2">
        <v>27</v>
      </c>
      <c r="P327" s="2">
        <v>138</v>
      </c>
      <c r="Q327">
        <v>8</v>
      </c>
      <c r="R327">
        <v>2</v>
      </c>
      <c r="S327">
        <v>4</v>
      </c>
      <c r="Z327">
        <v>1.4999999999999999E-2</v>
      </c>
      <c r="AA327">
        <v>14</v>
      </c>
      <c r="AB327">
        <v>884</v>
      </c>
      <c r="AC327">
        <v>0.1</v>
      </c>
      <c r="AD327">
        <v>4.5999999999999996</v>
      </c>
      <c r="AE327">
        <v>0.1</v>
      </c>
      <c r="AF327">
        <v>4</v>
      </c>
      <c r="AG327">
        <v>2</v>
      </c>
      <c r="AH327">
        <v>0.5</v>
      </c>
      <c r="AI327">
        <v>1</v>
      </c>
      <c r="AJ327" s="28" t="s">
        <v>312</v>
      </c>
      <c r="AK327" s="85"/>
      <c r="AL327" s="85" t="s">
        <v>323</v>
      </c>
      <c r="AM327" s="1">
        <f t="shared" si="10"/>
        <v>1.5837104072398189E-2</v>
      </c>
      <c r="AN327" s="284">
        <f t="shared" si="11"/>
        <v>6.0811183182043047</v>
      </c>
    </row>
    <row r="328" spans="1:40" ht="21" customHeight="1" x14ac:dyDescent="0.3">
      <c r="A328">
        <v>2021</v>
      </c>
      <c r="B328">
        <v>4</v>
      </c>
      <c r="C328">
        <v>405</v>
      </c>
      <c r="D328">
        <v>622</v>
      </c>
      <c r="E328" t="s">
        <v>636</v>
      </c>
      <c r="F328" t="s">
        <v>637</v>
      </c>
      <c r="G328">
        <v>187</v>
      </c>
      <c r="H328">
        <v>172.41399999999999</v>
      </c>
      <c r="I328">
        <v>201.58600000000001</v>
      </c>
      <c r="K328" s="275">
        <v>196.5</v>
      </c>
      <c r="M328">
        <v>18</v>
      </c>
      <c r="N328">
        <v>200</v>
      </c>
      <c r="O328" s="2">
        <v>27</v>
      </c>
      <c r="P328" s="2">
        <v>138</v>
      </c>
      <c r="Q328">
        <v>7</v>
      </c>
      <c r="R328">
        <v>2</v>
      </c>
      <c r="S328">
        <v>7</v>
      </c>
      <c r="Z328">
        <v>1.4999999999999999E-2</v>
      </c>
      <c r="AA328">
        <v>16</v>
      </c>
      <c r="AB328">
        <v>886</v>
      </c>
      <c r="AC328">
        <v>0.1</v>
      </c>
      <c r="AD328">
        <v>4.7</v>
      </c>
      <c r="AE328">
        <v>0.2</v>
      </c>
      <c r="AF328">
        <v>8.1999999999999993</v>
      </c>
      <c r="AG328">
        <v>2</v>
      </c>
      <c r="AH328">
        <v>0.6</v>
      </c>
      <c r="AI328">
        <v>0.5</v>
      </c>
      <c r="AJ328" s="28" t="s">
        <v>312</v>
      </c>
      <c r="AK328" s="85"/>
      <c r="AL328" s="85" t="s">
        <v>323</v>
      </c>
      <c r="AM328" s="1">
        <f t="shared" si="10"/>
        <v>1.8058690744920992E-2</v>
      </c>
      <c r="AN328" s="284">
        <f t="shared" si="11"/>
        <v>6.7175144212722016</v>
      </c>
    </row>
    <row r="329" spans="1:40" ht="21" customHeight="1" x14ac:dyDescent="0.3">
      <c r="A329">
        <v>2021</v>
      </c>
      <c r="B329">
        <v>4</v>
      </c>
      <c r="C329">
        <v>406</v>
      </c>
      <c r="D329">
        <v>623</v>
      </c>
      <c r="E329" t="s">
        <v>638</v>
      </c>
      <c r="F329" t="s">
        <v>639</v>
      </c>
      <c r="G329">
        <v>599</v>
      </c>
      <c r="H329">
        <v>551.02009999999996</v>
      </c>
      <c r="I329">
        <v>646.97990000000004</v>
      </c>
      <c r="K329" s="275">
        <v>638.5</v>
      </c>
      <c r="M329">
        <v>18</v>
      </c>
      <c r="N329">
        <v>200</v>
      </c>
      <c r="O329" s="2">
        <v>26</v>
      </c>
      <c r="P329" s="2">
        <v>140</v>
      </c>
      <c r="Q329">
        <v>21</v>
      </c>
      <c r="R329">
        <v>5</v>
      </c>
      <c r="S329">
        <v>9</v>
      </c>
      <c r="Z329">
        <v>1.4999999999999999E-2</v>
      </c>
      <c r="AA329">
        <v>35</v>
      </c>
      <c r="AB329">
        <v>1625</v>
      </c>
      <c r="AC329">
        <v>0.1</v>
      </c>
      <c r="AD329">
        <v>2.7</v>
      </c>
      <c r="AE329">
        <v>0.1</v>
      </c>
      <c r="AF329">
        <v>2.5</v>
      </c>
      <c r="AG329">
        <v>5</v>
      </c>
      <c r="AH329">
        <v>1.3</v>
      </c>
      <c r="AI329">
        <v>0.82</v>
      </c>
      <c r="AJ329" s="28" t="s">
        <v>312</v>
      </c>
      <c r="AK329" s="85"/>
      <c r="AL329" s="85" t="s">
        <v>383</v>
      </c>
      <c r="AM329" s="1">
        <f t="shared" si="10"/>
        <v>2.1538461538461538E-2</v>
      </c>
      <c r="AN329" s="284">
        <f t="shared" si="11"/>
        <v>27.930717856868629</v>
      </c>
    </row>
    <row r="330" spans="1:40" ht="21" customHeight="1" x14ac:dyDescent="0.3">
      <c r="A330">
        <v>2021</v>
      </c>
      <c r="B330">
        <v>4</v>
      </c>
      <c r="C330">
        <v>406</v>
      </c>
      <c r="D330">
        <v>624</v>
      </c>
      <c r="E330" t="s">
        <v>640</v>
      </c>
      <c r="F330" t="s">
        <v>641</v>
      </c>
      <c r="G330">
        <v>374</v>
      </c>
      <c r="H330">
        <v>344.04259999999999</v>
      </c>
      <c r="I330">
        <v>403.95740000000001</v>
      </c>
      <c r="K330" s="275">
        <v>387.6</v>
      </c>
      <c r="M330">
        <v>18</v>
      </c>
      <c r="N330">
        <v>200</v>
      </c>
      <c r="O330" s="2">
        <v>26</v>
      </c>
      <c r="P330" s="2">
        <v>140</v>
      </c>
      <c r="Q330">
        <v>18</v>
      </c>
      <c r="R330">
        <v>7</v>
      </c>
      <c r="S330">
        <v>14</v>
      </c>
      <c r="Z330">
        <v>1.4999999999999999E-2</v>
      </c>
      <c r="AA330">
        <v>39</v>
      </c>
      <c r="AB330">
        <v>1629</v>
      </c>
      <c r="AC330">
        <v>0.1</v>
      </c>
      <c r="AD330">
        <v>4.4000000000000004</v>
      </c>
      <c r="AE330">
        <v>0.1</v>
      </c>
      <c r="AF330">
        <v>4.2</v>
      </c>
      <c r="AG330">
        <v>5</v>
      </c>
      <c r="AH330">
        <v>1.5</v>
      </c>
      <c r="AI330">
        <v>0.82</v>
      </c>
      <c r="AJ330" s="28" t="s">
        <v>312</v>
      </c>
      <c r="AK330" s="85"/>
      <c r="AL330" s="85" t="s">
        <v>323</v>
      </c>
      <c r="AM330" s="1">
        <f t="shared" si="10"/>
        <v>2.3941068139963169E-2</v>
      </c>
      <c r="AN330" s="284">
        <f t="shared" si="11"/>
        <v>9.6166522241370629</v>
      </c>
    </row>
    <row r="331" spans="1:40" ht="21" customHeight="1" x14ac:dyDescent="0.3">
      <c r="A331">
        <v>2021</v>
      </c>
      <c r="B331">
        <v>4</v>
      </c>
      <c r="C331">
        <v>406</v>
      </c>
      <c r="D331">
        <v>625</v>
      </c>
      <c r="E331" t="s">
        <v>642</v>
      </c>
      <c r="F331" t="s">
        <v>643</v>
      </c>
      <c r="G331">
        <v>140</v>
      </c>
      <c r="H331">
        <v>129.01</v>
      </c>
      <c r="I331">
        <v>150.99</v>
      </c>
      <c r="K331" s="275">
        <v>143.69999999999999</v>
      </c>
      <c r="M331">
        <v>18</v>
      </c>
      <c r="N331">
        <v>200</v>
      </c>
      <c r="O331" s="2">
        <v>26</v>
      </c>
      <c r="P331" s="2">
        <v>140</v>
      </c>
      <c r="Q331">
        <v>27</v>
      </c>
      <c r="R331">
        <v>5</v>
      </c>
      <c r="S331">
        <v>15</v>
      </c>
      <c r="U331">
        <v>1</v>
      </c>
      <c r="Z331">
        <v>1.4999999999999999E-2</v>
      </c>
      <c r="AA331">
        <v>48</v>
      </c>
      <c r="AB331">
        <v>1638</v>
      </c>
      <c r="AC331">
        <v>0.3</v>
      </c>
      <c r="AD331">
        <v>11.7</v>
      </c>
      <c r="AE331">
        <v>0.3</v>
      </c>
      <c r="AF331">
        <v>11.4</v>
      </c>
      <c r="AG331">
        <v>5</v>
      </c>
      <c r="AH331">
        <v>1.8</v>
      </c>
      <c r="AI331">
        <v>0.83</v>
      </c>
      <c r="AJ331" s="28" t="s">
        <v>312</v>
      </c>
      <c r="AK331" s="85"/>
      <c r="AL331" s="85" t="s">
        <v>323</v>
      </c>
      <c r="AM331" s="1">
        <f t="shared" si="10"/>
        <v>2.9304029304029304E-2</v>
      </c>
      <c r="AN331" s="284">
        <f t="shared" si="11"/>
        <v>2.616295090390218</v>
      </c>
    </row>
    <row r="332" spans="1:40" ht="21" customHeight="1" x14ac:dyDescent="0.3">
      <c r="A332">
        <v>2021</v>
      </c>
      <c r="B332">
        <v>4</v>
      </c>
      <c r="C332">
        <v>406</v>
      </c>
      <c r="D332">
        <v>626</v>
      </c>
      <c r="E332" t="s">
        <v>644</v>
      </c>
      <c r="F332" t="s">
        <v>645</v>
      </c>
      <c r="G332">
        <v>276</v>
      </c>
      <c r="H332">
        <v>254.05799999999999</v>
      </c>
      <c r="I332">
        <v>297.94200000000001</v>
      </c>
      <c r="K332" s="275">
        <v>241.6</v>
      </c>
      <c r="M332">
        <v>18</v>
      </c>
      <c r="N332">
        <v>200</v>
      </c>
      <c r="O332" s="2">
        <v>26</v>
      </c>
      <c r="P332" s="2">
        <v>140</v>
      </c>
      <c r="Q332">
        <v>28</v>
      </c>
      <c r="R332">
        <v>10</v>
      </c>
      <c r="S332">
        <v>18</v>
      </c>
      <c r="Z332">
        <v>1.4999999999999999E-2</v>
      </c>
      <c r="AA332">
        <v>56</v>
      </c>
      <c r="AB332">
        <v>1646</v>
      </c>
      <c r="AC332">
        <v>0.2</v>
      </c>
      <c r="AD332">
        <v>6</v>
      </c>
      <c r="AE332">
        <v>0.4</v>
      </c>
      <c r="AF332">
        <v>11.1</v>
      </c>
      <c r="AG332">
        <v>5</v>
      </c>
      <c r="AH332">
        <v>2.2000000000000002</v>
      </c>
      <c r="AI332">
        <v>0.6</v>
      </c>
      <c r="AJ332" s="28" t="s">
        <v>312</v>
      </c>
      <c r="AK332" s="85"/>
      <c r="AL332" s="85" t="s">
        <v>323</v>
      </c>
      <c r="AM332" s="1">
        <f t="shared" si="10"/>
        <v>3.4021871202916158E-2</v>
      </c>
      <c r="AN332" s="284">
        <f t="shared" si="11"/>
        <v>24.32447327281724</v>
      </c>
    </row>
    <row r="333" spans="1:40" ht="21" customHeight="1" x14ac:dyDescent="0.3">
      <c r="A333">
        <v>2021</v>
      </c>
      <c r="B333">
        <v>4</v>
      </c>
      <c r="C333">
        <v>407</v>
      </c>
      <c r="D333">
        <v>627</v>
      </c>
      <c r="E333" t="s">
        <v>232</v>
      </c>
      <c r="F333" t="s">
        <v>233</v>
      </c>
      <c r="G333">
        <v>418.5</v>
      </c>
      <c r="H333">
        <v>384.97815000000003</v>
      </c>
      <c r="I333">
        <v>452.02184999999997</v>
      </c>
      <c r="K333" s="275">
        <v>434.7</v>
      </c>
      <c r="M333">
        <v>18</v>
      </c>
      <c r="N333">
        <v>200</v>
      </c>
      <c r="O333" s="2">
        <v>25</v>
      </c>
      <c r="P333" s="2">
        <v>147</v>
      </c>
      <c r="Q333">
        <v>8</v>
      </c>
      <c r="R333">
        <v>3</v>
      </c>
      <c r="S333">
        <v>9</v>
      </c>
      <c r="Z333">
        <v>1.4999999999999999E-2</v>
      </c>
      <c r="AA333">
        <v>20</v>
      </c>
      <c r="AB333">
        <v>1130</v>
      </c>
      <c r="AC333">
        <v>0</v>
      </c>
      <c r="AD333">
        <v>2.7</v>
      </c>
      <c r="AE333">
        <v>0</v>
      </c>
      <c r="AF333">
        <v>2.6</v>
      </c>
      <c r="AG333">
        <v>4</v>
      </c>
      <c r="AH333">
        <v>0.8</v>
      </c>
      <c r="AI333">
        <v>0.71</v>
      </c>
      <c r="AJ333" s="28" t="s">
        <v>312</v>
      </c>
      <c r="AK333" s="85"/>
      <c r="AL333" s="85" t="s">
        <v>322</v>
      </c>
      <c r="AM333" s="1">
        <f t="shared" si="10"/>
        <v>1.7699115044247787E-2</v>
      </c>
      <c r="AN333" s="284">
        <f t="shared" si="11"/>
        <v>11.455129855222062</v>
      </c>
    </row>
    <row r="334" spans="1:40" ht="21" customHeight="1" x14ac:dyDescent="0.3">
      <c r="A334">
        <v>2021</v>
      </c>
      <c r="B334">
        <v>4</v>
      </c>
      <c r="C334">
        <v>407</v>
      </c>
      <c r="D334">
        <v>628</v>
      </c>
      <c r="E334" t="s">
        <v>235</v>
      </c>
      <c r="F334" t="s">
        <v>236</v>
      </c>
      <c r="G334">
        <v>330</v>
      </c>
      <c r="H334">
        <v>303.99599999999998</v>
      </c>
      <c r="I334">
        <v>356.00400000000002</v>
      </c>
      <c r="K334" s="275">
        <v>326.5</v>
      </c>
      <c r="M334">
        <v>18</v>
      </c>
      <c r="N334">
        <v>200</v>
      </c>
      <c r="O334" s="2">
        <v>25</v>
      </c>
      <c r="P334" s="2">
        <v>147</v>
      </c>
      <c r="Q334">
        <v>10</v>
      </c>
      <c r="R334">
        <v>4</v>
      </c>
      <c r="S334">
        <v>7</v>
      </c>
      <c r="Z334">
        <v>1.4999999999999999E-2</v>
      </c>
      <c r="AA334">
        <v>21</v>
      </c>
      <c r="AB334">
        <v>1131</v>
      </c>
      <c r="AC334">
        <v>0.1</v>
      </c>
      <c r="AD334">
        <v>3.4</v>
      </c>
      <c r="AE334">
        <v>0.1</v>
      </c>
      <c r="AF334">
        <v>3.6</v>
      </c>
      <c r="AG334">
        <v>4</v>
      </c>
      <c r="AH334">
        <v>0.8</v>
      </c>
      <c r="AI334">
        <v>0.71</v>
      </c>
      <c r="AJ334" s="28" t="s">
        <v>312</v>
      </c>
      <c r="AK334" s="85"/>
      <c r="AL334" s="85" t="s">
        <v>323</v>
      </c>
      <c r="AM334" s="1">
        <f t="shared" si="10"/>
        <v>1.8567639257294429E-2</v>
      </c>
      <c r="AN334" s="284">
        <f t="shared" si="11"/>
        <v>2.4748737341529163</v>
      </c>
    </row>
    <row r="335" spans="1:40" ht="21" customHeight="1" x14ac:dyDescent="0.3">
      <c r="A335">
        <v>2021</v>
      </c>
      <c r="B335">
        <v>4</v>
      </c>
      <c r="C335">
        <v>407</v>
      </c>
      <c r="D335">
        <v>629</v>
      </c>
      <c r="E335" t="s">
        <v>238</v>
      </c>
      <c r="F335" t="s">
        <v>239</v>
      </c>
      <c r="G335">
        <v>221</v>
      </c>
      <c r="H335">
        <v>203.983</v>
      </c>
      <c r="I335">
        <v>238.017</v>
      </c>
      <c r="K335" s="275">
        <v>227.7</v>
      </c>
      <c r="M335">
        <v>18</v>
      </c>
      <c r="N335">
        <v>200</v>
      </c>
      <c r="O335" s="2">
        <v>25</v>
      </c>
      <c r="P335" s="2">
        <v>147</v>
      </c>
      <c r="Q335">
        <v>11</v>
      </c>
      <c r="R335">
        <v>6</v>
      </c>
      <c r="S335">
        <v>5</v>
      </c>
      <c r="Z335">
        <v>1.4999999999999999E-2</v>
      </c>
      <c r="AA335">
        <v>22</v>
      </c>
      <c r="AB335">
        <v>1132</v>
      </c>
      <c r="AC335">
        <v>0.1</v>
      </c>
      <c r="AD335">
        <v>5.0999999999999996</v>
      </c>
      <c r="AE335">
        <v>0.1</v>
      </c>
      <c r="AF335">
        <v>5</v>
      </c>
      <c r="AG335">
        <v>4</v>
      </c>
      <c r="AH335">
        <v>0.9</v>
      </c>
      <c r="AI335">
        <v>0.72</v>
      </c>
      <c r="AJ335" s="28" t="s">
        <v>312</v>
      </c>
      <c r="AK335" s="85"/>
      <c r="AL335" s="85" t="s">
        <v>323</v>
      </c>
      <c r="AM335" s="1">
        <f t="shared" si="10"/>
        <v>1.9434628975265017E-2</v>
      </c>
      <c r="AN335" s="284">
        <f t="shared" si="11"/>
        <v>4.73761543394986</v>
      </c>
    </row>
    <row r="336" spans="1:40" ht="21" customHeight="1" x14ac:dyDescent="0.3">
      <c r="A336">
        <v>2021</v>
      </c>
      <c r="B336">
        <v>4</v>
      </c>
      <c r="C336">
        <v>407</v>
      </c>
      <c r="D336">
        <v>630</v>
      </c>
      <c r="E336" t="s">
        <v>241</v>
      </c>
      <c r="F336" t="s">
        <v>242</v>
      </c>
      <c r="G336">
        <v>214</v>
      </c>
      <c r="H336">
        <v>197.84299999999999</v>
      </c>
      <c r="I336">
        <v>230.15700000000001</v>
      </c>
      <c r="K336" s="275">
        <v>203.8</v>
      </c>
      <c r="M336">
        <v>18</v>
      </c>
      <c r="N336">
        <v>200</v>
      </c>
      <c r="O336" s="2">
        <v>25</v>
      </c>
      <c r="P336" s="2">
        <v>147</v>
      </c>
      <c r="Q336">
        <v>13</v>
      </c>
      <c r="R336">
        <v>9</v>
      </c>
      <c r="S336">
        <v>17</v>
      </c>
      <c r="Z336">
        <v>1.4999999999999999E-2</v>
      </c>
      <c r="AA336">
        <v>39</v>
      </c>
      <c r="AB336">
        <v>1149</v>
      </c>
      <c r="AC336">
        <v>0.2</v>
      </c>
      <c r="AD336">
        <v>5.4</v>
      </c>
      <c r="AE336">
        <v>0.3</v>
      </c>
      <c r="AF336">
        <v>10.199999999999999</v>
      </c>
      <c r="AG336">
        <v>4</v>
      </c>
      <c r="AH336">
        <v>1.6</v>
      </c>
      <c r="AI336">
        <v>0.4</v>
      </c>
      <c r="AJ336" s="28" t="s">
        <v>312</v>
      </c>
      <c r="AK336" s="85"/>
      <c r="AL336" s="85" t="s">
        <v>323</v>
      </c>
      <c r="AM336" s="1">
        <f t="shared" si="10"/>
        <v>3.3942558746736295E-2</v>
      </c>
      <c r="AN336" s="284">
        <f t="shared" si="11"/>
        <v>7.2124891681027767</v>
      </c>
    </row>
    <row r="337" spans="1:40" ht="21" customHeight="1" x14ac:dyDescent="0.3">
      <c r="A337">
        <v>2021</v>
      </c>
      <c r="B337">
        <v>4</v>
      </c>
      <c r="C337">
        <v>415</v>
      </c>
      <c r="D337">
        <v>655</v>
      </c>
      <c r="E337" t="s">
        <v>173</v>
      </c>
      <c r="F337" t="s">
        <v>174</v>
      </c>
      <c r="G337">
        <v>148</v>
      </c>
      <c r="H337">
        <v>137.63999999999999</v>
      </c>
      <c r="I337">
        <v>158.36000000000001</v>
      </c>
      <c r="K337" s="275">
        <v>144.69999999999999</v>
      </c>
      <c r="M337">
        <v>60</v>
      </c>
      <c r="N337">
        <v>180</v>
      </c>
      <c r="O337" s="2">
        <v>67</v>
      </c>
      <c r="P337" s="2">
        <v>162</v>
      </c>
      <c r="Q337">
        <v>39</v>
      </c>
      <c r="R337">
        <v>24</v>
      </c>
      <c r="S337">
        <v>35</v>
      </c>
      <c r="Z337">
        <v>0.02</v>
      </c>
      <c r="AA337">
        <v>98</v>
      </c>
      <c r="AB337">
        <v>2488</v>
      </c>
      <c r="AC337">
        <v>0.7</v>
      </c>
      <c r="AD337">
        <v>16.8</v>
      </c>
      <c r="AE337">
        <v>0.6</v>
      </c>
      <c r="AF337">
        <v>13.5</v>
      </c>
      <c r="AG337">
        <v>4</v>
      </c>
      <c r="AH337">
        <v>1.5</v>
      </c>
      <c r="AI337">
        <v>0.37</v>
      </c>
      <c r="AJ337" s="28" t="s">
        <v>312</v>
      </c>
      <c r="AK337" s="85" t="s">
        <v>424</v>
      </c>
      <c r="AL337" s="85" t="s">
        <v>329</v>
      </c>
      <c r="AM337" s="1">
        <f t="shared" si="10"/>
        <v>3.9389067524115758E-2</v>
      </c>
      <c r="AN337" s="284">
        <f t="shared" si="11"/>
        <v>2.3334523779156151</v>
      </c>
    </row>
    <row r="338" spans="1:40" ht="21" customHeight="1" x14ac:dyDescent="0.3">
      <c r="A338">
        <v>2021</v>
      </c>
      <c r="B338">
        <v>4</v>
      </c>
      <c r="C338">
        <v>415</v>
      </c>
      <c r="D338">
        <v>656</v>
      </c>
      <c r="E338" t="s">
        <v>176</v>
      </c>
      <c r="F338" t="s">
        <v>177</v>
      </c>
      <c r="G338">
        <v>148</v>
      </c>
      <c r="H338">
        <v>137.63999999999999</v>
      </c>
      <c r="I338">
        <v>158.36000000000001</v>
      </c>
      <c r="K338" s="275">
        <v>144.69999999999999</v>
      </c>
      <c r="M338">
        <v>60</v>
      </c>
      <c r="N338">
        <v>180</v>
      </c>
      <c r="O338" s="2">
        <v>67</v>
      </c>
      <c r="P338" s="2">
        <v>162</v>
      </c>
      <c r="Q338">
        <v>27</v>
      </c>
      <c r="R338">
        <v>10</v>
      </c>
      <c r="S338">
        <v>19</v>
      </c>
      <c r="Z338">
        <v>0.02</v>
      </c>
      <c r="AA338">
        <v>56</v>
      </c>
      <c r="AB338">
        <v>2246</v>
      </c>
      <c r="AC338">
        <v>0.4</v>
      </c>
      <c r="AD338">
        <v>15.2</v>
      </c>
      <c r="AE338">
        <v>0.3</v>
      </c>
      <c r="AF338">
        <v>11.9</v>
      </c>
      <c r="AG338">
        <v>4</v>
      </c>
      <c r="AH338">
        <v>0.8</v>
      </c>
      <c r="AI338">
        <v>0.43</v>
      </c>
      <c r="AJ338" s="28" t="s">
        <v>312</v>
      </c>
      <c r="AK338" s="85" t="s">
        <v>426</v>
      </c>
      <c r="AL338" s="85" t="s">
        <v>330</v>
      </c>
      <c r="AM338" s="1">
        <f t="shared" si="10"/>
        <v>2.4933214603739984E-2</v>
      </c>
      <c r="AN338" s="284">
        <f t="shared" si="11"/>
        <v>2.3334523779156151</v>
      </c>
    </row>
    <row r="339" spans="1:40" ht="21" customHeight="1" x14ac:dyDescent="0.3">
      <c r="A339">
        <v>2021</v>
      </c>
      <c r="B339">
        <v>4</v>
      </c>
      <c r="C339">
        <v>415</v>
      </c>
      <c r="D339">
        <v>657</v>
      </c>
      <c r="E339" t="s">
        <v>179</v>
      </c>
      <c r="F339" t="s">
        <v>180</v>
      </c>
      <c r="G339">
        <v>90</v>
      </c>
      <c r="H339">
        <v>83.7</v>
      </c>
      <c r="I339">
        <v>96.3</v>
      </c>
      <c r="K339" s="275">
        <v>95.2</v>
      </c>
      <c r="M339">
        <v>60</v>
      </c>
      <c r="N339">
        <v>180</v>
      </c>
      <c r="O339" s="2">
        <v>67</v>
      </c>
      <c r="P339" s="2">
        <v>162</v>
      </c>
      <c r="Q339">
        <v>34</v>
      </c>
      <c r="R339">
        <v>30</v>
      </c>
      <c r="S339">
        <v>28</v>
      </c>
      <c r="Z339">
        <v>0.02</v>
      </c>
      <c r="AA339">
        <v>92</v>
      </c>
      <c r="AB339">
        <v>2582</v>
      </c>
      <c r="AC339">
        <v>1</v>
      </c>
      <c r="AD339">
        <v>28.7</v>
      </c>
      <c r="AE339">
        <v>0.8</v>
      </c>
      <c r="AF339">
        <v>21.3</v>
      </c>
      <c r="AG339">
        <v>4</v>
      </c>
      <c r="AH339">
        <v>1.4</v>
      </c>
      <c r="AI339">
        <v>0.38</v>
      </c>
      <c r="AJ339" s="28" t="s">
        <v>312</v>
      </c>
      <c r="AK339" s="85" t="s">
        <v>424</v>
      </c>
      <c r="AL339" s="85" t="s">
        <v>331</v>
      </c>
      <c r="AM339" s="1">
        <f t="shared" si="10"/>
        <v>3.5631293570875293E-2</v>
      </c>
      <c r="AN339" s="284">
        <f t="shared" si="11"/>
        <v>3.6769552621700492</v>
      </c>
    </row>
    <row r="340" spans="1:40" ht="21" customHeight="1" x14ac:dyDescent="0.3">
      <c r="A340">
        <v>2021</v>
      </c>
      <c r="B340">
        <v>4</v>
      </c>
      <c r="C340">
        <v>415</v>
      </c>
      <c r="D340">
        <v>658</v>
      </c>
      <c r="E340" t="s">
        <v>182</v>
      </c>
      <c r="F340" t="s">
        <v>183</v>
      </c>
      <c r="G340">
        <v>90</v>
      </c>
      <c r="H340">
        <v>83.7</v>
      </c>
      <c r="I340">
        <v>96.3</v>
      </c>
      <c r="K340" s="275">
        <v>95.2</v>
      </c>
      <c r="M340">
        <v>60</v>
      </c>
      <c r="N340">
        <v>180</v>
      </c>
      <c r="O340" s="2">
        <v>67</v>
      </c>
      <c r="P340" s="2">
        <v>162</v>
      </c>
      <c r="Q340">
        <v>18</v>
      </c>
      <c r="R340">
        <v>14</v>
      </c>
      <c r="S340">
        <v>16</v>
      </c>
      <c r="Z340">
        <v>0.02</v>
      </c>
      <c r="AA340">
        <v>48</v>
      </c>
      <c r="AB340">
        <v>1698</v>
      </c>
      <c r="AC340">
        <v>0.5</v>
      </c>
      <c r="AD340">
        <v>18.899999999999999</v>
      </c>
      <c r="AE340">
        <v>0.4</v>
      </c>
      <c r="AF340">
        <v>12</v>
      </c>
      <c r="AG340">
        <v>4</v>
      </c>
      <c r="AH340">
        <v>0.7</v>
      </c>
      <c r="AI340">
        <v>0.28999999999999998</v>
      </c>
      <c r="AJ340" s="28" t="s">
        <v>312</v>
      </c>
      <c r="AK340" s="85" t="s">
        <v>426</v>
      </c>
      <c r="AL340" s="85" t="s">
        <v>332</v>
      </c>
      <c r="AM340" s="1">
        <f t="shared" si="10"/>
        <v>2.8268551236749116E-2</v>
      </c>
      <c r="AN340" s="284">
        <f t="shared" si="11"/>
        <v>3.6769552621700492</v>
      </c>
    </row>
    <row r="341" spans="1:40" ht="21" customHeight="1" x14ac:dyDescent="0.3">
      <c r="A341">
        <v>2021</v>
      </c>
      <c r="B341">
        <v>4</v>
      </c>
      <c r="C341">
        <v>236</v>
      </c>
      <c r="D341">
        <v>160</v>
      </c>
      <c r="E341" t="s">
        <v>703</v>
      </c>
      <c r="F341" t="s">
        <v>752</v>
      </c>
      <c r="G341">
        <v>200</v>
      </c>
      <c r="H341">
        <v>186</v>
      </c>
      <c r="I341">
        <v>214</v>
      </c>
      <c r="K341" s="275">
        <v>202.3</v>
      </c>
      <c r="M341">
        <v>76</v>
      </c>
      <c r="N341">
        <v>95</v>
      </c>
      <c r="O341" s="2">
        <v>76</v>
      </c>
      <c r="P341" s="2">
        <v>95</v>
      </c>
      <c r="Q341">
        <v>27</v>
      </c>
      <c r="R341">
        <v>9</v>
      </c>
      <c r="S341">
        <v>22</v>
      </c>
      <c r="U341">
        <v>2</v>
      </c>
      <c r="Z341">
        <v>1.4999999999999999E-2</v>
      </c>
      <c r="AA341">
        <v>60</v>
      </c>
      <c r="AB341">
        <v>4212</v>
      </c>
      <c r="AC341">
        <v>0.3</v>
      </c>
      <c r="AD341">
        <v>21.1</v>
      </c>
      <c r="AE341">
        <v>0.3</v>
      </c>
      <c r="AF341">
        <v>20.9</v>
      </c>
      <c r="AG341">
        <v>6</v>
      </c>
      <c r="AH341">
        <v>0.8</v>
      </c>
      <c r="AI341">
        <v>0.42</v>
      </c>
      <c r="AJ341" s="28" t="s">
        <v>382</v>
      </c>
      <c r="AK341" s="85"/>
      <c r="AL341" s="85"/>
      <c r="AM341" s="1">
        <f t="shared" si="10"/>
        <v>1.4245014245014245E-2</v>
      </c>
      <c r="AN341" s="284">
        <f t="shared" si="11"/>
        <v>1.6263455967290674</v>
      </c>
    </row>
    <row r="342" spans="1:40" ht="21" customHeight="1" x14ac:dyDescent="0.3">
      <c r="A342">
        <v>2021</v>
      </c>
      <c r="B342">
        <v>4</v>
      </c>
      <c r="C342">
        <v>337</v>
      </c>
      <c r="D342">
        <v>257</v>
      </c>
      <c r="E342" t="s">
        <v>724</v>
      </c>
      <c r="F342" t="s">
        <v>773</v>
      </c>
      <c r="G342">
        <v>69</v>
      </c>
      <c r="H342">
        <v>64.17</v>
      </c>
      <c r="I342">
        <v>73.83</v>
      </c>
      <c r="K342" s="275">
        <v>70.8</v>
      </c>
      <c r="M342">
        <v>30</v>
      </c>
      <c r="N342">
        <v>240</v>
      </c>
      <c r="O342" s="2">
        <v>50</v>
      </c>
      <c r="P342" s="2">
        <v>145</v>
      </c>
      <c r="Q342">
        <v>17</v>
      </c>
      <c r="R342">
        <v>11</v>
      </c>
      <c r="S342">
        <v>12</v>
      </c>
      <c r="Z342">
        <v>0.02</v>
      </c>
      <c r="AA342">
        <v>40</v>
      </c>
      <c r="AB342">
        <v>3080</v>
      </c>
      <c r="AC342">
        <v>0.6</v>
      </c>
      <c r="AD342">
        <v>44.6</v>
      </c>
      <c r="AE342">
        <v>0.6</v>
      </c>
      <c r="AF342">
        <v>39.9</v>
      </c>
      <c r="AG342">
        <v>3</v>
      </c>
      <c r="AH342">
        <v>0.8</v>
      </c>
      <c r="AI342">
        <v>1.43</v>
      </c>
      <c r="AJ342" s="28" t="s">
        <v>774</v>
      </c>
      <c r="AK342" s="85"/>
      <c r="AL342" s="85"/>
      <c r="AM342" s="1">
        <f t="shared" si="10"/>
        <v>1.2987012987012988E-2</v>
      </c>
      <c r="AN342" s="284">
        <f t="shared" si="11"/>
        <v>1.2727922061357835</v>
      </c>
    </row>
    <row r="343" spans="1:40" ht="21" customHeight="1" x14ac:dyDescent="0.3">
      <c r="A343">
        <v>2021</v>
      </c>
      <c r="B343">
        <v>4</v>
      </c>
      <c r="C343">
        <v>224</v>
      </c>
      <c r="D343">
        <v>152</v>
      </c>
      <c r="E343" t="s">
        <v>594</v>
      </c>
      <c r="F343" t="s">
        <v>736</v>
      </c>
      <c r="G343">
        <v>155</v>
      </c>
      <c r="H343">
        <v>144.15</v>
      </c>
      <c r="I343">
        <v>165.85</v>
      </c>
      <c r="K343" s="275">
        <v>153.30000000000001</v>
      </c>
      <c r="M343">
        <v>142</v>
      </c>
      <c r="N343">
        <v>101</v>
      </c>
      <c r="O343" s="2">
        <v>124</v>
      </c>
      <c r="P343" s="2">
        <v>116</v>
      </c>
      <c r="Q343">
        <v>1</v>
      </c>
      <c r="S343">
        <v>2</v>
      </c>
      <c r="Z343">
        <v>1.4999999999999999E-2</v>
      </c>
      <c r="AA343">
        <v>3</v>
      </c>
      <c r="AB343">
        <v>768</v>
      </c>
      <c r="AC343">
        <v>0</v>
      </c>
      <c r="AD343">
        <v>5</v>
      </c>
      <c r="AE343">
        <v>0</v>
      </c>
      <c r="AF343">
        <v>5</v>
      </c>
      <c r="AG343">
        <v>1</v>
      </c>
      <c r="AH343">
        <v>0</v>
      </c>
      <c r="AI343">
        <v>0.25</v>
      </c>
      <c r="AJ343" s="28" t="s">
        <v>358</v>
      </c>
      <c r="AK343" s="85"/>
      <c r="AL343" s="85"/>
      <c r="AM343" s="1">
        <f t="shared" si="10"/>
        <v>3.90625E-3</v>
      </c>
      <c r="AN343" s="284">
        <f t="shared" si="11"/>
        <v>1.2020815280171229</v>
      </c>
    </row>
    <row r="344" spans="1:40" ht="21" customHeight="1" x14ac:dyDescent="0.3">
      <c r="A344">
        <v>2021</v>
      </c>
      <c r="B344">
        <v>4</v>
      </c>
      <c r="C344">
        <v>135</v>
      </c>
      <c r="D344">
        <v>271</v>
      </c>
      <c r="E344" t="s">
        <v>149</v>
      </c>
      <c r="F344" t="s">
        <v>150</v>
      </c>
      <c r="G344">
        <v>161</v>
      </c>
      <c r="H344">
        <v>149.72999999999999</v>
      </c>
      <c r="I344">
        <v>172.27</v>
      </c>
      <c r="K344" s="275">
        <v>160</v>
      </c>
      <c r="M344">
        <v>151</v>
      </c>
      <c r="N344">
        <v>95</v>
      </c>
      <c r="O344" s="2">
        <v>137</v>
      </c>
      <c r="P344" s="2">
        <v>106</v>
      </c>
      <c r="Q344">
        <v>12</v>
      </c>
      <c r="S344">
        <v>12</v>
      </c>
      <c r="Z344">
        <v>1.4999999999999999E-2</v>
      </c>
      <c r="AA344">
        <v>24</v>
      </c>
      <c r="AB344">
        <v>3534</v>
      </c>
      <c r="AC344">
        <v>0.1</v>
      </c>
      <c r="AD344">
        <v>22</v>
      </c>
      <c r="AE344">
        <v>0.1</v>
      </c>
      <c r="AF344">
        <v>19.899999999999999</v>
      </c>
      <c r="AG344">
        <v>2</v>
      </c>
      <c r="AH344">
        <v>0.2</v>
      </c>
      <c r="AI344">
        <v>0.48</v>
      </c>
      <c r="AJ344" s="28" t="s">
        <v>318</v>
      </c>
      <c r="AK344" s="85"/>
      <c r="AL344" s="85"/>
      <c r="AM344" s="1">
        <f t="shared" si="10"/>
        <v>6.7911714770797962E-3</v>
      </c>
      <c r="AN344" s="284">
        <f t="shared" si="11"/>
        <v>0.70710678118654757</v>
      </c>
    </row>
    <row r="345" spans="1:40" ht="21" customHeight="1" x14ac:dyDescent="0.3">
      <c r="A345">
        <v>2021</v>
      </c>
      <c r="B345">
        <v>4</v>
      </c>
      <c r="C345">
        <v>137</v>
      </c>
      <c r="D345">
        <v>168</v>
      </c>
      <c r="E345" t="s">
        <v>210</v>
      </c>
      <c r="F345" t="s">
        <v>211</v>
      </c>
      <c r="G345">
        <v>619</v>
      </c>
      <c r="H345">
        <v>575.66999999999996</v>
      </c>
      <c r="I345">
        <v>662.33</v>
      </c>
      <c r="K345" s="275">
        <v>633.79999999999995</v>
      </c>
      <c r="M345">
        <v>90</v>
      </c>
      <c r="N345">
        <v>116</v>
      </c>
      <c r="O345" s="2">
        <v>83</v>
      </c>
      <c r="P345" s="2">
        <v>131</v>
      </c>
      <c r="Q345">
        <v>13</v>
      </c>
      <c r="R345">
        <v>2</v>
      </c>
      <c r="S345">
        <v>9</v>
      </c>
      <c r="Z345">
        <v>1.4999999999999999E-2</v>
      </c>
      <c r="AA345">
        <v>23</v>
      </c>
      <c r="AB345">
        <v>1631</v>
      </c>
      <c r="AC345">
        <v>0</v>
      </c>
      <c r="AD345">
        <v>2.6</v>
      </c>
      <c r="AE345">
        <v>0</v>
      </c>
      <c r="AF345">
        <v>2.6</v>
      </c>
      <c r="AG345">
        <v>3</v>
      </c>
      <c r="AH345">
        <v>0.3</v>
      </c>
      <c r="AI345">
        <v>0.27</v>
      </c>
      <c r="AJ345" s="28" t="s">
        <v>318</v>
      </c>
      <c r="AK345" s="85"/>
      <c r="AL345" s="85"/>
      <c r="AM345" s="1">
        <f t="shared" si="10"/>
        <v>1.4101778050275904E-2</v>
      </c>
      <c r="AN345" s="284">
        <f t="shared" si="11"/>
        <v>10.465180361560872</v>
      </c>
    </row>
    <row r="346" spans="1:40" ht="21" customHeight="1" x14ac:dyDescent="0.3">
      <c r="A346">
        <v>2021</v>
      </c>
      <c r="B346">
        <v>4</v>
      </c>
      <c r="C346">
        <v>137</v>
      </c>
      <c r="D346">
        <v>273</v>
      </c>
      <c r="E346" t="s">
        <v>257</v>
      </c>
      <c r="F346" t="s">
        <v>258</v>
      </c>
      <c r="G346">
        <v>564</v>
      </c>
      <c r="H346">
        <v>524.52</v>
      </c>
      <c r="I346">
        <v>603.48</v>
      </c>
      <c r="K346" s="275">
        <v>591</v>
      </c>
      <c r="M346">
        <v>93</v>
      </c>
      <c r="N346">
        <v>116</v>
      </c>
      <c r="O346" s="2">
        <v>85</v>
      </c>
      <c r="P346" s="2">
        <v>128</v>
      </c>
      <c r="Q346">
        <v>67</v>
      </c>
      <c r="R346">
        <v>21</v>
      </c>
      <c r="S346">
        <v>61</v>
      </c>
      <c r="T346">
        <v>5</v>
      </c>
      <c r="U346">
        <v>3</v>
      </c>
      <c r="Z346">
        <v>1.4999999999999999E-2</v>
      </c>
      <c r="AA346">
        <v>151</v>
      </c>
      <c r="AB346">
        <v>16381</v>
      </c>
      <c r="AC346">
        <v>0.3</v>
      </c>
      <c r="AD346">
        <v>29</v>
      </c>
      <c r="AE346">
        <v>0.3</v>
      </c>
      <c r="AF346">
        <v>27.4</v>
      </c>
      <c r="AG346">
        <v>16</v>
      </c>
      <c r="AH346">
        <v>1.8</v>
      </c>
      <c r="AI346">
        <v>0.5</v>
      </c>
      <c r="AJ346" s="28" t="s">
        <v>318</v>
      </c>
      <c r="AK346" s="85"/>
      <c r="AL346" s="85"/>
      <c r="AM346" s="1">
        <f t="shared" si="10"/>
        <v>9.2179964593126183E-3</v>
      </c>
      <c r="AN346" s="284">
        <f t="shared" si="11"/>
        <v>19.091883092036785</v>
      </c>
    </row>
    <row r="347" spans="1:40" ht="21" customHeight="1" x14ac:dyDescent="0.3">
      <c r="A347">
        <v>2021</v>
      </c>
      <c r="B347">
        <v>4</v>
      </c>
      <c r="C347">
        <v>138</v>
      </c>
      <c r="D347">
        <v>559</v>
      </c>
      <c r="E347" t="s">
        <v>790</v>
      </c>
      <c r="F347" t="s">
        <v>791</v>
      </c>
      <c r="G347">
        <v>610</v>
      </c>
      <c r="H347">
        <v>579.5</v>
      </c>
      <c r="I347">
        <v>640.5</v>
      </c>
      <c r="K347" s="275">
        <v>617</v>
      </c>
      <c r="M347">
        <v>90</v>
      </c>
      <c r="N347">
        <v>120</v>
      </c>
      <c r="O347" s="2">
        <v>81</v>
      </c>
      <c r="P347" s="2">
        <v>133</v>
      </c>
      <c r="Q347">
        <v>27</v>
      </c>
      <c r="R347">
        <v>12</v>
      </c>
      <c r="S347">
        <v>34</v>
      </c>
      <c r="Z347">
        <v>1.4999999999999999E-2</v>
      </c>
      <c r="AA347">
        <v>72</v>
      </c>
      <c r="AB347">
        <v>5580</v>
      </c>
      <c r="AC347">
        <v>0.1</v>
      </c>
      <c r="AD347">
        <v>9.1</v>
      </c>
      <c r="AE347">
        <v>0.1</v>
      </c>
      <c r="AF347">
        <v>8.4</v>
      </c>
      <c r="AG347">
        <v>7</v>
      </c>
      <c r="AH347">
        <v>0.9</v>
      </c>
      <c r="AI347">
        <v>0.37</v>
      </c>
      <c r="AJ347" s="28" t="s">
        <v>318</v>
      </c>
      <c r="AK347" s="85" t="s">
        <v>809</v>
      </c>
      <c r="AL347" s="85"/>
      <c r="AM347" s="1">
        <f t="shared" si="10"/>
        <v>1.2903225806451613E-2</v>
      </c>
      <c r="AN347" s="284">
        <f t="shared" si="11"/>
        <v>4.9497474683058327</v>
      </c>
    </row>
    <row r="348" spans="1:40" ht="21" customHeight="1" x14ac:dyDescent="0.3">
      <c r="A348">
        <v>2021</v>
      </c>
      <c r="B348">
        <v>4</v>
      </c>
      <c r="C348">
        <v>142</v>
      </c>
      <c r="D348">
        <v>280</v>
      </c>
      <c r="E348" t="s">
        <v>219</v>
      </c>
      <c r="F348" t="s">
        <v>220</v>
      </c>
      <c r="G348">
        <v>323</v>
      </c>
      <c r="H348">
        <v>300.39</v>
      </c>
      <c r="I348">
        <v>345.61</v>
      </c>
      <c r="K348" s="275">
        <v>336.9</v>
      </c>
      <c r="M348">
        <v>105</v>
      </c>
      <c r="N348">
        <v>103</v>
      </c>
      <c r="O348" s="2">
        <v>90</v>
      </c>
      <c r="P348" s="2">
        <v>121</v>
      </c>
      <c r="Q348">
        <v>10</v>
      </c>
      <c r="R348">
        <v>6</v>
      </c>
      <c r="S348">
        <v>11</v>
      </c>
      <c r="Z348">
        <v>1.4999999999999999E-2</v>
      </c>
      <c r="AA348">
        <v>26</v>
      </c>
      <c r="AB348">
        <v>2296</v>
      </c>
      <c r="AC348">
        <v>0.1</v>
      </c>
      <c r="AD348">
        <v>7.1</v>
      </c>
      <c r="AE348">
        <v>0.1</v>
      </c>
      <c r="AF348">
        <v>6.8</v>
      </c>
      <c r="AG348">
        <v>2</v>
      </c>
      <c r="AH348">
        <v>0.3</v>
      </c>
      <c r="AI348">
        <v>0.5</v>
      </c>
      <c r="AJ348" s="28" t="s">
        <v>318</v>
      </c>
      <c r="AK348" s="85"/>
      <c r="AL348" s="85"/>
      <c r="AM348" s="1">
        <f t="shared" si="10"/>
        <v>1.1324041811846691E-2</v>
      </c>
      <c r="AN348" s="284">
        <f t="shared" si="11"/>
        <v>9.8287842584929948</v>
      </c>
    </row>
    <row r="349" spans="1:40" ht="21" customHeight="1" x14ac:dyDescent="0.3">
      <c r="A349">
        <v>2021</v>
      </c>
      <c r="B349">
        <v>4</v>
      </c>
      <c r="C349">
        <v>243</v>
      </c>
      <c r="D349">
        <v>167</v>
      </c>
      <c r="E349" t="s">
        <v>132</v>
      </c>
      <c r="F349" t="s">
        <v>133</v>
      </c>
      <c r="G349">
        <v>888</v>
      </c>
      <c r="H349">
        <v>825.84</v>
      </c>
      <c r="I349">
        <v>950.16</v>
      </c>
      <c r="K349" s="275">
        <v>915.1</v>
      </c>
      <c r="M349">
        <v>55</v>
      </c>
      <c r="N349">
        <v>131</v>
      </c>
      <c r="O349" s="2">
        <v>53</v>
      </c>
      <c r="P349" s="2">
        <v>137</v>
      </c>
      <c r="Q349">
        <v>4</v>
      </c>
      <c r="R349">
        <v>6</v>
      </c>
      <c r="S349">
        <v>5</v>
      </c>
      <c r="T349">
        <v>2</v>
      </c>
      <c r="Z349">
        <v>1.4999999999999999E-2</v>
      </c>
      <c r="AA349">
        <v>15</v>
      </c>
      <c r="AB349">
        <v>1095</v>
      </c>
      <c r="AC349">
        <v>0</v>
      </c>
      <c r="AD349">
        <v>1.2</v>
      </c>
      <c r="AE349">
        <v>0</v>
      </c>
      <c r="AF349">
        <v>1.2</v>
      </c>
      <c r="AG349">
        <v>2</v>
      </c>
      <c r="AH349">
        <v>0.3</v>
      </c>
      <c r="AI349">
        <v>0.45</v>
      </c>
      <c r="AJ349" s="28" t="s">
        <v>318</v>
      </c>
      <c r="AK349" s="85"/>
      <c r="AL349" s="85"/>
      <c r="AM349" s="1">
        <f t="shared" si="10"/>
        <v>1.3698630136986301E-2</v>
      </c>
      <c r="AN349" s="284">
        <f t="shared" si="11"/>
        <v>19.162593770155453</v>
      </c>
    </row>
    <row r="350" spans="1:40" ht="21" customHeight="1" x14ac:dyDescent="0.3">
      <c r="A350">
        <v>2021</v>
      </c>
      <c r="B350">
        <v>4</v>
      </c>
      <c r="C350">
        <v>245</v>
      </c>
      <c r="D350">
        <v>169</v>
      </c>
      <c r="E350" t="s">
        <v>722</v>
      </c>
      <c r="F350" t="s">
        <v>766</v>
      </c>
      <c r="G350">
        <v>385.37037040000001</v>
      </c>
      <c r="H350">
        <v>358.3944444</v>
      </c>
      <c r="I350">
        <v>412.34629630000001</v>
      </c>
      <c r="K350" s="275">
        <v>388.2</v>
      </c>
      <c r="M350">
        <v>36</v>
      </c>
      <c r="N350">
        <v>200</v>
      </c>
      <c r="O350" s="2">
        <v>41</v>
      </c>
      <c r="P350" s="2">
        <v>177</v>
      </c>
      <c r="Q350">
        <v>14</v>
      </c>
      <c r="R350">
        <v>5</v>
      </c>
      <c r="S350">
        <v>11</v>
      </c>
      <c r="Z350">
        <v>0.02</v>
      </c>
      <c r="AA350">
        <v>29</v>
      </c>
      <c r="AB350">
        <v>1679</v>
      </c>
      <c r="AC350">
        <v>0.1</v>
      </c>
      <c r="AD350">
        <v>4.4000000000000004</v>
      </c>
      <c r="AE350">
        <v>0.1</v>
      </c>
      <c r="AF350">
        <v>4</v>
      </c>
      <c r="AG350">
        <v>2</v>
      </c>
      <c r="AH350">
        <v>0.7</v>
      </c>
      <c r="AI350">
        <v>0.97</v>
      </c>
      <c r="AJ350" s="28" t="s">
        <v>318</v>
      </c>
      <c r="AK350" s="85"/>
      <c r="AL350" s="85"/>
      <c r="AM350" s="1">
        <f t="shared" si="10"/>
        <v>1.7272185824895772E-2</v>
      </c>
      <c r="AN350" s="284">
        <f t="shared" si="11"/>
        <v>2.000850278406161</v>
      </c>
    </row>
    <row r="351" spans="1:40" ht="21" customHeight="1" x14ac:dyDescent="0.3">
      <c r="A351">
        <v>2021</v>
      </c>
      <c r="B351">
        <v>4</v>
      </c>
      <c r="C351">
        <v>395</v>
      </c>
      <c r="D351">
        <v>607</v>
      </c>
      <c r="E351" t="s">
        <v>185</v>
      </c>
      <c r="F351" t="s">
        <v>186</v>
      </c>
      <c r="G351">
        <v>120</v>
      </c>
      <c r="H351">
        <v>111.6</v>
      </c>
      <c r="I351">
        <v>128.4</v>
      </c>
      <c r="K351" s="275">
        <v>120.9</v>
      </c>
      <c r="M351">
        <v>90</v>
      </c>
      <c r="N351">
        <v>120</v>
      </c>
      <c r="O351" s="2">
        <v>97</v>
      </c>
      <c r="P351" s="2">
        <v>111</v>
      </c>
      <c r="Q351">
        <v>29</v>
      </c>
      <c r="R351">
        <v>13</v>
      </c>
      <c r="S351">
        <v>26</v>
      </c>
      <c r="Z351">
        <v>1.4999999999999999E-2</v>
      </c>
      <c r="AA351">
        <v>68</v>
      </c>
      <c r="AB351">
        <v>6980</v>
      </c>
      <c r="AC351">
        <v>0.6</v>
      </c>
      <c r="AD351">
        <v>58.2</v>
      </c>
      <c r="AE351">
        <v>0.6</v>
      </c>
      <c r="AF351">
        <v>42.6</v>
      </c>
      <c r="AG351">
        <v>5</v>
      </c>
      <c r="AH351">
        <v>0.7</v>
      </c>
      <c r="AI351">
        <v>0.52</v>
      </c>
      <c r="AJ351" s="28" t="s">
        <v>338</v>
      </c>
      <c r="AK351" s="85"/>
      <c r="AL351" s="85"/>
      <c r="AM351" s="1">
        <f t="shared" si="10"/>
        <v>9.7421203438395419E-3</v>
      </c>
      <c r="AN351" s="284">
        <f t="shared" si="11"/>
        <v>0.63639610306789685</v>
      </c>
    </row>
    <row r="352" spans="1:40" ht="21" customHeight="1" x14ac:dyDescent="0.3">
      <c r="A352">
        <v>2021</v>
      </c>
      <c r="B352">
        <v>4</v>
      </c>
      <c r="C352">
        <v>395</v>
      </c>
      <c r="D352">
        <v>608</v>
      </c>
      <c r="E352" t="s">
        <v>188</v>
      </c>
      <c r="F352" t="s">
        <v>189</v>
      </c>
      <c r="G352">
        <v>110</v>
      </c>
      <c r="H352">
        <v>102.3</v>
      </c>
      <c r="I352">
        <v>117.7</v>
      </c>
      <c r="K352" s="275">
        <v>108.9</v>
      </c>
      <c r="M352">
        <v>90</v>
      </c>
      <c r="N352">
        <v>120</v>
      </c>
      <c r="O352" s="2">
        <v>97</v>
      </c>
      <c r="P352" s="2">
        <v>111</v>
      </c>
      <c r="Q352">
        <v>30</v>
      </c>
      <c r="R352">
        <v>15</v>
      </c>
      <c r="S352">
        <v>23</v>
      </c>
      <c r="Z352">
        <v>1.4999999999999999E-2</v>
      </c>
      <c r="AA352">
        <v>68</v>
      </c>
      <c r="AB352">
        <v>6980</v>
      </c>
      <c r="AC352">
        <v>0.6</v>
      </c>
      <c r="AD352">
        <v>63.5</v>
      </c>
      <c r="AE352">
        <v>0.6</v>
      </c>
      <c r="AF352">
        <v>47</v>
      </c>
      <c r="AG352">
        <v>5</v>
      </c>
      <c r="AH352">
        <v>0.7</v>
      </c>
      <c r="AI352">
        <v>0.52</v>
      </c>
      <c r="AJ352" s="28" t="s">
        <v>338</v>
      </c>
      <c r="AK352" s="85"/>
      <c r="AL352" s="85"/>
      <c r="AM352" s="1">
        <f t="shared" si="10"/>
        <v>9.7421203438395419E-3</v>
      </c>
      <c r="AN352" s="284">
        <f t="shared" si="11"/>
        <v>0.7778174593051983</v>
      </c>
    </row>
    <row r="353" spans="1:40" ht="21" customHeight="1" x14ac:dyDescent="0.3">
      <c r="A353">
        <v>2021</v>
      </c>
      <c r="B353">
        <v>4</v>
      </c>
      <c r="C353">
        <v>395</v>
      </c>
      <c r="D353">
        <v>609</v>
      </c>
      <c r="E353" t="s">
        <v>191</v>
      </c>
      <c r="F353" t="s">
        <v>192</v>
      </c>
      <c r="G353">
        <v>50</v>
      </c>
      <c r="H353">
        <v>46.5</v>
      </c>
      <c r="I353">
        <v>53.5</v>
      </c>
      <c r="K353" s="275">
        <v>52.6</v>
      </c>
      <c r="M353">
        <v>90</v>
      </c>
      <c r="N353">
        <v>120</v>
      </c>
      <c r="O353" s="2">
        <v>97</v>
      </c>
      <c r="P353" s="2">
        <v>111</v>
      </c>
      <c r="Q353">
        <v>23</v>
      </c>
      <c r="R353">
        <v>9</v>
      </c>
      <c r="S353">
        <v>25</v>
      </c>
      <c r="U353">
        <v>1</v>
      </c>
      <c r="Z353">
        <v>1.4999999999999999E-2</v>
      </c>
      <c r="AA353">
        <v>58</v>
      </c>
      <c r="AB353">
        <v>6970</v>
      </c>
      <c r="AC353">
        <v>1.2</v>
      </c>
      <c r="AD353">
        <v>139.4</v>
      </c>
      <c r="AE353">
        <v>1.1000000000000001</v>
      </c>
      <c r="AF353">
        <v>97.2</v>
      </c>
      <c r="AG353">
        <v>5</v>
      </c>
      <c r="AH353">
        <v>0.6</v>
      </c>
      <c r="AI353">
        <v>0.51</v>
      </c>
      <c r="AJ353" s="28" t="s">
        <v>338</v>
      </c>
      <c r="AK353" s="85"/>
      <c r="AL353" s="85"/>
      <c r="AM353" s="1">
        <f t="shared" si="10"/>
        <v>8.3213773314203734E-3</v>
      </c>
      <c r="AN353" s="284">
        <f t="shared" si="11"/>
        <v>1.8384776310850246</v>
      </c>
    </row>
    <row r="354" spans="1:40" ht="21" customHeight="1" x14ac:dyDescent="0.3">
      <c r="A354">
        <v>2021</v>
      </c>
      <c r="B354">
        <v>5</v>
      </c>
      <c r="C354">
        <v>18</v>
      </c>
      <c r="D354">
        <v>49</v>
      </c>
      <c r="E354" t="s">
        <v>170</v>
      </c>
      <c r="F354" t="s">
        <v>171</v>
      </c>
      <c r="G354">
        <v>100</v>
      </c>
      <c r="H354">
        <v>95.5</v>
      </c>
      <c r="I354">
        <v>104.5</v>
      </c>
      <c r="J354">
        <v>106.2</v>
      </c>
      <c r="K354" s="275">
        <v>104.8</v>
      </c>
      <c r="L354">
        <v>0.1</v>
      </c>
      <c r="M354">
        <v>101</v>
      </c>
      <c r="N354">
        <v>107</v>
      </c>
      <c r="O354" s="2">
        <v>70</v>
      </c>
      <c r="P354" s="2">
        <v>102</v>
      </c>
      <c r="Q354">
        <v>40</v>
      </c>
      <c r="R354">
        <v>19</v>
      </c>
      <c r="S354">
        <v>61</v>
      </c>
      <c r="T354">
        <v>4</v>
      </c>
      <c r="Z354">
        <v>1.4999999999999999E-2</v>
      </c>
      <c r="AA354">
        <v>124</v>
      </c>
      <c r="AB354">
        <v>9560</v>
      </c>
      <c r="AC354">
        <v>1.2</v>
      </c>
      <c r="AD354">
        <v>95.6</v>
      </c>
      <c r="AE354">
        <v>1.1000000000000001</v>
      </c>
      <c r="AF354">
        <v>87.5</v>
      </c>
      <c r="AG354">
        <v>7</v>
      </c>
      <c r="AH354">
        <v>1.8</v>
      </c>
      <c r="AI354">
        <v>0.59</v>
      </c>
      <c r="AJ354" s="28" t="s">
        <v>306</v>
      </c>
      <c r="AK354" s="85" t="s">
        <v>429</v>
      </c>
      <c r="AL354" s="85" t="s">
        <v>341</v>
      </c>
      <c r="AM354" s="1">
        <f t="shared" si="10"/>
        <v>1.2970711297071129E-2</v>
      </c>
      <c r="AN354" s="284">
        <f t="shared" si="11"/>
        <v>3.3941125496954259</v>
      </c>
    </row>
    <row r="355" spans="1:40" ht="21" customHeight="1" x14ac:dyDescent="0.3">
      <c r="A355">
        <v>2021</v>
      </c>
      <c r="B355">
        <v>5</v>
      </c>
      <c r="C355">
        <v>18</v>
      </c>
      <c r="D355">
        <v>50</v>
      </c>
      <c r="E355" t="s">
        <v>161</v>
      </c>
      <c r="F355" t="s">
        <v>162</v>
      </c>
      <c r="G355">
        <v>54</v>
      </c>
      <c r="H355">
        <v>51.57</v>
      </c>
      <c r="I355">
        <v>56.43</v>
      </c>
      <c r="J355">
        <v>54.5</v>
      </c>
      <c r="K355" s="275">
        <v>54.7</v>
      </c>
      <c r="L355">
        <v>0</v>
      </c>
      <c r="M355">
        <v>101</v>
      </c>
      <c r="N355">
        <v>107</v>
      </c>
      <c r="O355" s="2">
        <v>70</v>
      </c>
      <c r="P355" s="2">
        <v>102</v>
      </c>
      <c r="Q355">
        <v>57</v>
      </c>
      <c r="R355">
        <v>23</v>
      </c>
      <c r="S355">
        <v>69</v>
      </c>
      <c r="T355">
        <v>6</v>
      </c>
      <c r="Z355">
        <v>1.4999999999999999E-2</v>
      </c>
      <c r="AA355">
        <v>155</v>
      </c>
      <c r="AB355">
        <v>12503</v>
      </c>
      <c r="AC355">
        <v>2.9</v>
      </c>
      <c r="AD355">
        <v>231.5</v>
      </c>
      <c r="AE355">
        <v>2.5</v>
      </c>
      <c r="AF355">
        <v>168.1</v>
      </c>
      <c r="AG355">
        <v>7</v>
      </c>
      <c r="AH355">
        <v>2.2000000000000002</v>
      </c>
      <c r="AI355">
        <v>0.59</v>
      </c>
      <c r="AJ355" s="28" t="s">
        <v>306</v>
      </c>
      <c r="AK355" s="85" t="s">
        <v>429</v>
      </c>
      <c r="AL355" s="85" t="s">
        <v>342</v>
      </c>
      <c r="AM355" s="1">
        <f t="shared" si="10"/>
        <v>1.2397024714068623E-2</v>
      </c>
      <c r="AN355" s="284">
        <f t="shared" si="11"/>
        <v>0.49497474683058529</v>
      </c>
    </row>
    <row r="356" spans="1:40" ht="21" customHeight="1" x14ac:dyDescent="0.3">
      <c r="A356">
        <v>2021</v>
      </c>
      <c r="B356">
        <v>5</v>
      </c>
      <c r="C356">
        <v>47</v>
      </c>
      <c r="D356">
        <v>122</v>
      </c>
      <c r="E356" t="s">
        <v>158</v>
      </c>
      <c r="F356" t="s">
        <v>159</v>
      </c>
      <c r="G356">
        <v>280</v>
      </c>
      <c r="H356">
        <v>267.39999999999998</v>
      </c>
      <c r="I356">
        <v>292.60000000000002</v>
      </c>
      <c r="K356" s="275">
        <v>271</v>
      </c>
      <c r="M356">
        <v>63</v>
      </c>
      <c r="N356">
        <v>115</v>
      </c>
      <c r="O356" s="2">
        <v>68</v>
      </c>
      <c r="P356" s="2">
        <v>107</v>
      </c>
      <c r="Q356">
        <v>53</v>
      </c>
      <c r="R356">
        <v>21</v>
      </c>
      <c r="S356">
        <v>31</v>
      </c>
      <c r="Z356">
        <v>1.4999999999999999E-2</v>
      </c>
      <c r="AA356">
        <v>105</v>
      </c>
      <c r="AB356">
        <v>5315</v>
      </c>
      <c r="AC356">
        <v>0.4</v>
      </c>
      <c r="AD356">
        <v>19</v>
      </c>
      <c r="AE356">
        <v>0.4</v>
      </c>
      <c r="AF356">
        <v>9.8000000000000007</v>
      </c>
      <c r="AG356">
        <v>8</v>
      </c>
      <c r="AH356">
        <v>1.5</v>
      </c>
      <c r="AI356">
        <v>0.24</v>
      </c>
      <c r="AJ356" s="28" t="s">
        <v>306</v>
      </c>
      <c r="AK356" s="85"/>
      <c r="AL356" s="85" t="s">
        <v>336</v>
      </c>
      <c r="AM356" s="1">
        <f t="shared" si="10"/>
        <v>1.9755409219190969E-2</v>
      </c>
      <c r="AN356" s="284">
        <f t="shared" si="11"/>
        <v>6.3639610306789276</v>
      </c>
    </row>
    <row r="357" spans="1:40" ht="21" customHeight="1" x14ac:dyDescent="0.3">
      <c r="A357">
        <v>2021</v>
      </c>
      <c r="B357">
        <v>5</v>
      </c>
      <c r="C357">
        <v>182</v>
      </c>
      <c r="D357">
        <v>331</v>
      </c>
      <c r="E357" t="s">
        <v>702</v>
      </c>
      <c r="F357" t="s">
        <v>781</v>
      </c>
      <c r="G357">
        <v>332</v>
      </c>
      <c r="H357">
        <v>312.41199999999998</v>
      </c>
      <c r="I357">
        <v>355.572</v>
      </c>
      <c r="J357">
        <v>326.5</v>
      </c>
      <c r="K357" s="275">
        <v>336.6</v>
      </c>
      <c r="L357">
        <v>0</v>
      </c>
      <c r="M357">
        <v>110</v>
      </c>
      <c r="N357">
        <v>131</v>
      </c>
      <c r="O357" s="2">
        <v>105</v>
      </c>
      <c r="P357" s="2">
        <v>138</v>
      </c>
      <c r="Q357">
        <v>14</v>
      </c>
      <c r="R357">
        <v>17</v>
      </c>
      <c r="S357">
        <v>21</v>
      </c>
      <c r="T357">
        <v>2</v>
      </c>
      <c r="U357">
        <v>1</v>
      </c>
      <c r="Z357">
        <v>1.4999999999999999E-2</v>
      </c>
      <c r="AA357">
        <v>55</v>
      </c>
      <c r="AB357">
        <v>2755</v>
      </c>
      <c r="AC357">
        <v>0.2</v>
      </c>
      <c r="AD357">
        <v>8.3000000000000007</v>
      </c>
      <c r="AE357">
        <v>0.1</v>
      </c>
      <c r="AF357">
        <v>8.9</v>
      </c>
      <c r="AG357">
        <v>3</v>
      </c>
      <c r="AH357">
        <v>0.5</v>
      </c>
      <c r="AI357">
        <v>0.1</v>
      </c>
      <c r="AJ357" s="28" t="s">
        <v>306</v>
      </c>
      <c r="AK357" s="85" t="s">
        <v>427</v>
      </c>
      <c r="AL357" s="85" t="s">
        <v>389</v>
      </c>
      <c r="AM357" s="1">
        <f t="shared" si="10"/>
        <v>1.9963702359346643E-2</v>
      </c>
      <c r="AN357" s="284">
        <f t="shared" si="11"/>
        <v>3.2526911934581348</v>
      </c>
    </row>
    <row r="358" spans="1:40" ht="21" customHeight="1" x14ac:dyDescent="0.3">
      <c r="A358">
        <v>2021</v>
      </c>
      <c r="B358">
        <v>5</v>
      </c>
      <c r="C358">
        <v>375</v>
      </c>
      <c r="D358">
        <v>437</v>
      </c>
      <c r="E358" t="s">
        <v>152</v>
      </c>
      <c r="F358" t="s">
        <v>153</v>
      </c>
      <c r="G358">
        <v>168</v>
      </c>
      <c r="H358">
        <v>158.08799999999999</v>
      </c>
      <c r="I358">
        <v>179.928</v>
      </c>
      <c r="J358">
        <v>170</v>
      </c>
      <c r="K358" s="275">
        <v>176.1</v>
      </c>
      <c r="L358">
        <v>0</v>
      </c>
      <c r="M358">
        <v>120</v>
      </c>
      <c r="N358">
        <v>120</v>
      </c>
      <c r="O358" s="2">
        <v>121</v>
      </c>
      <c r="P358" s="2">
        <v>120</v>
      </c>
      <c r="Q358">
        <v>55</v>
      </c>
      <c r="R358">
        <v>36</v>
      </c>
      <c r="S358">
        <v>69</v>
      </c>
      <c r="Z358">
        <v>1.4999999999999999E-2</v>
      </c>
      <c r="AA358">
        <v>160</v>
      </c>
      <c r="AB358">
        <v>9685</v>
      </c>
      <c r="AC358">
        <v>1</v>
      </c>
      <c r="AD358">
        <v>57.6</v>
      </c>
      <c r="AE358">
        <v>1.8</v>
      </c>
      <c r="AF358">
        <v>95.7</v>
      </c>
      <c r="AG358">
        <v>7</v>
      </c>
      <c r="AH358">
        <v>1.3</v>
      </c>
      <c r="AI358">
        <v>0.23</v>
      </c>
      <c r="AJ358" s="28" t="s">
        <v>306</v>
      </c>
      <c r="AK358" s="85" t="s">
        <v>427</v>
      </c>
      <c r="AL358" s="85" t="s">
        <v>345</v>
      </c>
      <c r="AM358" s="1">
        <f t="shared" si="10"/>
        <v>1.6520392359318535E-2</v>
      </c>
      <c r="AN358" s="284">
        <f t="shared" si="11"/>
        <v>5.7275649276110308</v>
      </c>
    </row>
    <row r="359" spans="1:40" ht="21" customHeight="1" x14ac:dyDescent="0.3">
      <c r="A359">
        <v>2021</v>
      </c>
      <c r="B359">
        <v>5</v>
      </c>
      <c r="C359">
        <v>376</v>
      </c>
      <c r="D359">
        <v>438</v>
      </c>
      <c r="E359" t="s">
        <v>222</v>
      </c>
      <c r="F359" t="s">
        <v>223</v>
      </c>
      <c r="G359">
        <v>335</v>
      </c>
      <c r="H359">
        <v>315.23500000000001</v>
      </c>
      <c r="I359">
        <v>358.78500000000003</v>
      </c>
      <c r="J359">
        <v>338.1</v>
      </c>
      <c r="K359" s="275">
        <v>344.9</v>
      </c>
      <c r="L359">
        <v>0</v>
      </c>
      <c r="M359">
        <v>67</v>
      </c>
      <c r="N359">
        <v>161</v>
      </c>
      <c r="O359" s="2">
        <v>82</v>
      </c>
      <c r="P359" s="2">
        <v>132</v>
      </c>
      <c r="Q359">
        <v>63</v>
      </c>
      <c r="R359">
        <v>34</v>
      </c>
      <c r="S359">
        <v>51</v>
      </c>
      <c r="U359">
        <v>3</v>
      </c>
      <c r="Z359">
        <v>1.4999999999999999E-2</v>
      </c>
      <c r="AA359">
        <v>148</v>
      </c>
      <c r="AB359">
        <v>13762</v>
      </c>
      <c r="AC359">
        <v>0.4</v>
      </c>
      <c r="AD359">
        <v>41.1</v>
      </c>
      <c r="AE359">
        <v>0.9</v>
      </c>
      <c r="AF359">
        <v>79.8</v>
      </c>
      <c r="AG359">
        <v>12</v>
      </c>
      <c r="AH359">
        <v>1.8</v>
      </c>
      <c r="AI359">
        <v>0.39</v>
      </c>
      <c r="AJ359" s="28" t="s">
        <v>306</v>
      </c>
      <c r="AK359" s="85" t="s">
        <v>430</v>
      </c>
      <c r="AL359" s="85" t="s">
        <v>324</v>
      </c>
      <c r="AM359" s="1">
        <f t="shared" si="10"/>
        <v>1.0754250835634355E-2</v>
      </c>
      <c r="AN359" s="284">
        <f t="shared" si="11"/>
        <v>7.000357133746804</v>
      </c>
    </row>
    <row r="360" spans="1:40" ht="21" customHeight="1" x14ac:dyDescent="0.3">
      <c r="A360">
        <v>2021</v>
      </c>
      <c r="B360">
        <v>5</v>
      </c>
      <c r="C360">
        <v>382</v>
      </c>
      <c r="D360">
        <v>449</v>
      </c>
      <c r="E360" t="s">
        <v>247</v>
      </c>
      <c r="F360" t="s">
        <v>248</v>
      </c>
      <c r="G360">
        <v>46</v>
      </c>
      <c r="H360">
        <v>40.985999999999997</v>
      </c>
      <c r="I360">
        <v>50.048000000000002</v>
      </c>
      <c r="J360">
        <v>45.7</v>
      </c>
      <c r="K360" s="275">
        <v>45.7</v>
      </c>
      <c r="L360">
        <v>0</v>
      </c>
      <c r="M360">
        <v>108</v>
      </c>
      <c r="N360">
        <v>100</v>
      </c>
      <c r="O360" s="2">
        <v>120</v>
      </c>
      <c r="P360" s="2">
        <v>90</v>
      </c>
      <c r="Q360">
        <v>97</v>
      </c>
      <c r="R360">
        <v>51</v>
      </c>
      <c r="S360">
        <v>61</v>
      </c>
      <c r="Z360">
        <v>1.4999999999999999E-2</v>
      </c>
      <c r="AA360">
        <v>209</v>
      </c>
      <c r="AB360">
        <v>14879</v>
      </c>
      <c r="AC360">
        <v>4.5</v>
      </c>
      <c r="AD360">
        <v>323.5</v>
      </c>
      <c r="AE360">
        <v>4.5999999999999996</v>
      </c>
      <c r="AF360">
        <v>325.10000000000002</v>
      </c>
      <c r="AG360">
        <v>9</v>
      </c>
      <c r="AH360">
        <v>1.7</v>
      </c>
      <c r="AI360">
        <v>0.7</v>
      </c>
      <c r="AJ360" s="28" t="s">
        <v>306</v>
      </c>
      <c r="AK360" s="85" t="s">
        <v>431</v>
      </c>
      <c r="AL360" s="85" t="s">
        <v>310</v>
      </c>
      <c r="AM360" s="1">
        <f t="shared" si="10"/>
        <v>1.4046642919551044E-2</v>
      </c>
      <c r="AN360" s="284">
        <f t="shared" si="11"/>
        <v>0.21213203435596223</v>
      </c>
    </row>
    <row r="361" spans="1:40" ht="21" customHeight="1" x14ac:dyDescent="0.3">
      <c r="A361">
        <v>2021</v>
      </c>
      <c r="B361">
        <v>5</v>
      </c>
      <c r="C361">
        <v>383</v>
      </c>
      <c r="D361">
        <v>550</v>
      </c>
      <c r="E361" t="s">
        <v>706</v>
      </c>
      <c r="F361" t="s">
        <v>769</v>
      </c>
      <c r="G361">
        <v>35</v>
      </c>
      <c r="H361">
        <v>32.024999999999999</v>
      </c>
      <c r="I361">
        <v>38.045000000000002</v>
      </c>
      <c r="K361" s="275">
        <v>34.6</v>
      </c>
      <c r="M361">
        <v>108</v>
      </c>
      <c r="N361">
        <v>100</v>
      </c>
      <c r="O361" s="2">
        <v>106</v>
      </c>
      <c r="P361" s="2">
        <v>105</v>
      </c>
      <c r="Q361">
        <v>21</v>
      </c>
      <c r="R361">
        <v>10</v>
      </c>
      <c r="S361">
        <v>21</v>
      </c>
      <c r="U361">
        <v>2</v>
      </c>
      <c r="Z361">
        <v>1.4999999999999999E-2</v>
      </c>
      <c r="AA361">
        <v>54</v>
      </c>
      <c r="AB361">
        <v>5454</v>
      </c>
      <c r="AC361">
        <v>1.5</v>
      </c>
      <c r="AD361">
        <v>155.80000000000001</v>
      </c>
      <c r="AE361">
        <v>1.6</v>
      </c>
      <c r="AF361">
        <v>161.5</v>
      </c>
      <c r="AG361">
        <v>3</v>
      </c>
      <c r="AH361">
        <v>0.5</v>
      </c>
      <c r="AI361">
        <v>0.77</v>
      </c>
      <c r="AJ361" s="28" t="s">
        <v>306</v>
      </c>
      <c r="AK361" s="85" t="s">
        <v>801</v>
      </c>
      <c r="AL361" s="85" t="s">
        <v>387</v>
      </c>
      <c r="AM361" s="1">
        <f t="shared" si="10"/>
        <v>9.9009900990099011E-3</v>
      </c>
      <c r="AN361" s="284">
        <f t="shared" si="11"/>
        <v>0.28284271247461801</v>
      </c>
    </row>
    <row r="362" spans="1:40" ht="21" customHeight="1" x14ac:dyDescent="0.3">
      <c r="A362">
        <v>2021</v>
      </c>
      <c r="B362">
        <v>5</v>
      </c>
      <c r="C362">
        <v>384</v>
      </c>
      <c r="D362">
        <v>556</v>
      </c>
      <c r="E362" t="s">
        <v>123</v>
      </c>
      <c r="F362" t="s">
        <v>124</v>
      </c>
      <c r="G362">
        <v>1066</v>
      </c>
      <c r="H362">
        <v>1003.106</v>
      </c>
      <c r="I362">
        <v>1141.6859999999999</v>
      </c>
      <c r="K362" s="275">
        <v>1085.8</v>
      </c>
      <c r="M362">
        <v>20</v>
      </c>
      <c r="N362">
        <v>180</v>
      </c>
      <c r="O362" s="2">
        <v>20</v>
      </c>
      <c r="P362" s="2">
        <v>177</v>
      </c>
      <c r="Q362">
        <v>31</v>
      </c>
      <c r="R362">
        <v>34</v>
      </c>
      <c r="S362">
        <v>47</v>
      </c>
      <c r="T362">
        <v>2</v>
      </c>
      <c r="U362">
        <v>7</v>
      </c>
      <c r="Z362">
        <v>1.4999999999999999E-2</v>
      </c>
      <c r="AA362">
        <v>117</v>
      </c>
      <c r="AB362">
        <v>2781</v>
      </c>
      <c r="AC362">
        <v>0.1</v>
      </c>
      <c r="AD362">
        <v>2.6</v>
      </c>
      <c r="AE362">
        <v>0.4</v>
      </c>
      <c r="AF362">
        <v>10.199999999999999</v>
      </c>
      <c r="AG362">
        <v>10</v>
      </c>
      <c r="AH362">
        <v>5.7</v>
      </c>
      <c r="AI362">
        <v>0.16</v>
      </c>
      <c r="AJ362" s="28" t="s">
        <v>306</v>
      </c>
      <c r="AK362" s="85" t="s">
        <v>428</v>
      </c>
      <c r="AL362" s="85" t="s">
        <v>308</v>
      </c>
      <c r="AM362" s="1">
        <f t="shared" si="10"/>
        <v>4.2071197411003236E-2</v>
      </c>
      <c r="AN362" s="284">
        <f t="shared" si="11"/>
        <v>14.000714267493608</v>
      </c>
    </row>
    <row r="363" spans="1:40" ht="21" customHeight="1" x14ac:dyDescent="0.3">
      <c r="A363">
        <v>2021</v>
      </c>
      <c r="B363">
        <v>5</v>
      </c>
      <c r="C363">
        <v>384</v>
      </c>
      <c r="D363">
        <v>557</v>
      </c>
      <c r="E363" t="s">
        <v>126</v>
      </c>
      <c r="F363" t="s">
        <v>127</v>
      </c>
      <c r="G363">
        <v>182</v>
      </c>
      <c r="H363">
        <v>171.262</v>
      </c>
      <c r="I363">
        <v>194.922</v>
      </c>
      <c r="K363" s="275">
        <v>192.7</v>
      </c>
      <c r="M363">
        <v>20</v>
      </c>
      <c r="N363">
        <v>180</v>
      </c>
      <c r="O363" s="2">
        <v>20</v>
      </c>
      <c r="P363" s="2">
        <v>177</v>
      </c>
      <c r="Q363">
        <v>16</v>
      </c>
      <c r="R363">
        <v>23</v>
      </c>
      <c r="S363">
        <v>32</v>
      </c>
      <c r="T363">
        <v>2</v>
      </c>
      <c r="U363">
        <v>5</v>
      </c>
      <c r="Z363">
        <v>1.4999999999999999E-2</v>
      </c>
      <c r="AA363">
        <v>78</v>
      </c>
      <c r="AB363">
        <v>2262</v>
      </c>
      <c r="AC363">
        <v>0.4</v>
      </c>
      <c r="AD363">
        <v>12.4</v>
      </c>
      <c r="AE363">
        <v>0.7</v>
      </c>
      <c r="AF363">
        <v>23.3</v>
      </c>
      <c r="AG363">
        <v>10</v>
      </c>
      <c r="AH363">
        <v>3.8</v>
      </c>
      <c r="AI363">
        <v>0.28000000000000003</v>
      </c>
      <c r="AJ363" s="28" t="s">
        <v>306</v>
      </c>
      <c r="AK363" s="85"/>
      <c r="AL363" s="85" t="s">
        <v>308</v>
      </c>
      <c r="AM363" s="1">
        <f t="shared" si="10"/>
        <v>3.4482758620689655E-2</v>
      </c>
      <c r="AN363" s="284">
        <f t="shared" si="11"/>
        <v>7.5660425586960507</v>
      </c>
    </row>
    <row r="364" spans="1:40" ht="21" customHeight="1" x14ac:dyDescent="0.3">
      <c r="A364">
        <v>2021</v>
      </c>
      <c r="B364">
        <v>5</v>
      </c>
      <c r="C364">
        <v>416</v>
      </c>
      <c r="D364">
        <v>659</v>
      </c>
      <c r="E364" t="s">
        <v>129</v>
      </c>
      <c r="F364" t="s">
        <v>130</v>
      </c>
      <c r="G364">
        <v>301</v>
      </c>
      <c r="H364">
        <v>283.24099999999999</v>
      </c>
      <c r="I364">
        <v>322.37099999999998</v>
      </c>
      <c r="J364">
        <v>292.5</v>
      </c>
      <c r="K364" s="275">
        <v>299.89999999999998</v>
      </c>
      <c r="L364">
        <v>0</v>
      </c>
      <c r="M364">
        <v>40</v>
      </c>
      <c r="N364">
        <v>180</v>
      </c>
      <c r="O364" s="2">
        <v>57</v>
      </c>
      <c r="P364" s="2">
        <v>127</v>
      </c>
      <c r="Q364">
        <v>7</v>
      </c>
      <c r="R364">
        <v>6</v>
      </c>
      <c r="S364">
        <v>17</v>
      </c>
      <c r="Z364">
        <v>1.4999999999999999E-2</v>
      </c>
      <c r="AA364">
        <v>30</v>
      </c>
      <c r="AB364">
        <v>1821</v>
      </c>
      <c r="AC364">
        <v>0.1</v>
      </c>
      <c r="AD364">
        <v>6.1</v>
      </c>
      <c r="AE364">
        <v>0.1</v>
      </c>
      <c r="AF364">
        <v>5.4</v>
      </c>
      <c r="AG364">
        <v>3</v>
      </c>
      <c r="AH364">
        <v>0.5</v>
      </c>
      <c r="AI364">
        <v>0.69</v>
      </c>
      <c r="AJ364" s="28" t="s">
        <v>306</v>
      </c>
      <c r="AK364" s="85"/>
      <c r="AL364" s="85" t="s">
        <v>347</v>
      </c>
      <c r="AM364" s="1">
        <f t="shared" si="10"/>
        <v>1.6474464579901153E-2</v>
      </c>
      <c r="AN364" s="284">
        <f t="shared" si="11"/>
        <v>0.77781745930521828</v>
      </c>
    </row>
    <row r="365" spans="1:40" ht="21" customHeight="1" x14ac:dyDescent="0.3">
      <c r="A365">
        <v>2021</v>
      </c>
      <c r="B365">
        <v>5</v>
      </c>
      <c r="C365">
        <v>417</v>
      </c>
      <c r="D365">
        <v>660</v>
      </c>
      <c r="E365" t="s">
        <v>201</v>
      </c>
      <c r="F365" t="s">
        <v>202</v>
      </c>
      <c r="G365">
        <v>1265</v>
      </c>
      <c r="H365">
        <v>1190.365</v>
      </c>
      <c r="I365">
        <v>1354.8150000000001</v>
      </c>
      <c r="J365">
        <v>1266.0999999999999</v>
      </c>
      <c r="K365" s="275">
        <v>1121.8</v>
      </c>
      <c r="L365">
        <v>0</v>
      </c>
      <c r="M365">
        <v>20</v>
      </c>
      <c r="N365">
        <v>180</v>
      </c>
      <c r="O365" s="2">
        <v>20</v>
      </c>
      <c r="P365" s="2">
        <v>182</v>
      </c>
      <c r="Q365">
        <v>23</v>
      </c>
      <c r="R365">
        <v>23</v>
      </c>
      <c r="S365">
        <v>32</v>
      </c>
      <c r="T365">
        <v>1</v>
      </c>
      <c r="U365">
        <v>2</v>
      </c>
      <c r="Z365">
        <v>1.4999999999999999E-2</v>
      </c>
      <c r="AA365">
        <v>80</v>
      </c>
      <c r="AB365">
        <v>2384</v>
      </c>
      <c r="AC365">
        <v>0.1</v>
      </c>
      <c r="AD365">
        <v>1.9</v>
      </c>
      <c r="AE365">
        <v>0.2</v>
      </c>
      <c r="AF365">
        <v>4</v>
      </c>
      <c r="AG365">
        <v>8</v>
      </c>
      <c r="AH365">
        <v>4.0999999999999996</v>
      </c>
      <c r="AI365">
        <v>0.34</v>
      </c>
      <c r="AJ365" s="28" t="s">
        <v>306</v>
      </c>
      <c r="AK365" s="85"/>
      <c r="AL365" s="85" t="s">
        <v>325</v>
      </c>
      <c r="AM365" s="1">
        <f t="shared" si="10"/>
        <v>3.3557046979865772E-2</v>
      </c>
      <c r="AN365" s="284">
        <f t="shared" si="11"/>
        <v>101.25769106591363</v>
      </c>
    </row>
    <row r="366" spans="1:40" ht="21" customHeight="1" x14ac:dyDescent="0.3">
      <c r="A366">
        <v>2021</v>
      </c>
      <c r="B366">
        <v>5</v>
      </c>
      <c r="C366">
        <v>417</v>
      </c>
      <c r="D366">
        <v>661</v>
      </c>
      <c r="E366" t="s">
        <v>204</v>
      </c>
      <c r="F366" t="s">
        <v>205</v>
      </c>
      <c r="G366">
        <v>138</v>
      </c>
      <c r="H366">
        <v>129.858</v>
      </c>
      <c r="I366">
        <v>147.798</v>
      </c>
      <c r="J366">
        <v>137.6</v>
      </c>
      <c r="K366" s="275">
        <v>141.5</v>
      </c>
      <c r="L366">
        <v>0</v>
      </c>
      <c r="M366">
        <v>20</v>
      </c>
      <c r="N366">
        <v>180</v>
      </c>
      <c r="O366" s="2">
        <v>20</v>
      </c>
      <c r="P366" s="2">
        <v>182</v>
      </c>
      <c r="Q366">
        <v>22</v>
      </c>
      <c r="R366">
        <v>22</v>
      </c>
      <c r="S366">
        <v>30</v>
      </c>
      <c r="T366">
        <v>1</v>
      </c>
      <c r="U366">
        <v>2</v>
      </c>
      <c r="Z366">
        <v>1.4999999999999999E-2</v>
      </c>
      <c r="AA366">
        <v>76</v>
      </c>
      <c r="AB366">
        <v>2380</v>
      </c>
      <c r="AC366">
        <v>0.6</v>
      </c>
      <c r="AD366">
        <v>17.2</v>
      </c>
      <c r="AE366">
        <v>0.5</v>
      </c>
      <c r="AF366">
        <v>17.100000000000001</v>
      </c>
      <c r="AG366">
        <v>8</v>
      </c>
      <c r="AH366">
        <v>3.8</v>
      </c>
      <c r="AI366">
        <v>0.68</v>
      </c>
      <c r="AJ366" s="28" t="s">
        <v>306</v>
      </c>
      <c r="AK366" s="85"/>
      <c r="AL366" s="85" t="s">
        <v>326</v>
      </c>
      <c r="AM366" s="1">
        <f t="shared" si="10"/>
        <v>3.1932773109243695E-2</v>
      </c>
      <c r="AN366" s="284">
        <f t="shared" si="11"/>
        <v>2.4748737341529163</v>
      </c>
    </row>
    <row r="367" spans="1:40" ht="21" customHeight="1" x14ac:dyDescent="0.3">
      <c r="A367">
        <v>2021</v>
      </c>
      <c r="B367">
        <v>5</v>
      </c>
      <c r="C367">
        <v>419</v>
      </c>
      <c r="D367">
        <v>670</v>
      </c>
      <c r="E367" t="s">
        <v>254</v>
      </c>
      <c r="F367" t="s">
        <v>255</v>
      </c>
      <c r="G367">
        <v>298</v>
      </c>
      <c r="H367">
        <v>280.41800000000001</v>
      </c>
      <c r="I367">
        <v>319.15800000000002</v>
      </c>
      <c r="K367" s="275">
        <v>305.5</v>
      </c>
      <c r="M367">
        <v>96</v>
      </c>
      <c r="N367">
        <v>150</v>
      </c>
      <c r="O367" s="2">
        <v>101</v>
      </c>
      <c r="P367" s="2">
        <v>142</v>
      </c>
      <c r="Q367">
        <v>29</v>
      </c>
      <c r="R367">
        <v>14</v>
      </c>
      <c r="S367">
        <v>29</v>
      </c>
      <c r="Z367">
        <v>1.4999999999999999E-2</v>
      </c>
      <c r="AA367">
        <v>72</v>
      </c>
      <c r="AB367">
        <v>5856</v>
      </c>
      <c r="AC367">
        <v>0.2</v>
      </c>
      <c r="AD367">
        <v>19.7</v>
      </c>
      <c r="AE367">
        <v>0.5</v>
      </c>
      <c r="AF367">
        <v>38.299999999999997</v>
      </c>
      <c r="AG367">
        <v>6</v>
      </c>
      <c r="AH367">
        <v>0.7</v>
      </c>
      <c r="AI367">
        <v>0.23</v>
      </c>
      <c r="AJ367" s="28" t="s">
        <v>306</v>
      </c>
      <c r="AK367" s="85" t="s">
        <v>427</v>
      </c>
      <c r="AL367" s="85" t="s">
        <v>317</v>
      </c>
      <c r="AM367" s="1">
        <f t="shared" si="10"/>
        <v>1.2295081967213115E-2</v>
      </c>
      <c r="AN367" s="284">
        <f t="shared" si="11"/>
        <v>5.3033008588991066</v>
      </c>
    </row>
    <row r="368" spans="1:40" ht="21" customHeight="1" x14ac:dyDescent="0.3">
      <c r="A368">
        <v>2021</v>
      </c>
      <c r="B368">
        <v>5</v>
      </c>
      <c r="C368">
        <v>421</v>
      </c>
      <c r="D368">
        <v>667</v>
      </c>
      <c r="E368" t="s">
        <v>547</v>
      </c>
      <c r="F368" t="s">
        <v>548</v>
      </c>
      <c r="G368">
        <v>1554</v>
      </c>
      <c r="H368">
        <v>1462.3140000000001</v>
      </c>
      <c r="I368">
        <v>1664.3340000000001</v>
      </c>
      <c r="J368">
        <v>1566</v>
      </c>
      <c r="K368" s="275">
        <v>1668.4</v>
      </c>
      <c r="L368">
        <v>0</v>
      </c>
      <c r="M368">
        <v>18</v>
      </c>
      <c r="N368">
        <v>200</v>
      </c>
      <c r="O368" s="2">
        <v>19</v>
      </c>
      <c r="P368" s="2">
        <v>188</v>
      </c>
      <c r="Q368">
        <v>42</v>
      </c>
      <c r="R368">
        <v>40</v>
      </c>
      <c r="S368">
        <v>55</v>
      </c>
      <c r="U368">
        <v>12</v>
      </c>
      <c r="Z368">
        <v>1.4999999999999999E-2</v>
      </c>
      <c r="AA368">
        <v>145</v>
      </c>
      <c r="AB368">
        <v>3834</v>
      </c>
      <c r="AC368">
        <v>0.1</v>
      </c>
      <c r="AD368">
        <v>2.5</v>
      </c>
      <c r="AE368">
        <v>0.2</v>
      </c>
      <c r="AF368">
        <v>3.9</v>
      </c>
      <c r="AG368">
        <v>7</v>
      </c>
      <c r="AH368">
        <v>7.5</v>
      </c>
      <c r="AI368">
        <v>0.59</v>
      </c>
      <c r="AJ368" s="28" t="s">
        <v>306</v>
      </c>
      <c r="AK368" s="85"/>
      <c r="AL368" s="85" t="s">
        <v>810</v>
      </c>
      <c r="AM368" s="1">
        <f t="shared" si="10"/>
        <v>3.7819509650495568E-2</v>
      </c>
      <c r="AN368" s="284">
        <f t="shared" si="11"/>
        <v>80.893015767741105</v>
      </c>
    </row>
    <row r="369" spans="1:40" ht="21" customHeight="1" x14ac:dyDescent="0.3">
      <c r="A369">
        <v>2021</v>
      </c>
      <c r="B369">
        <v>5</v>
      </c>
      <c r="C369">
        <v>421</v>
      </c>
      <c r="D369">
        <v>673</v>
      </c>
      <c r="E369" t="s">
        <v>549</v>
      </c>
      <c r="F369" t="s">
        <v>550</v>
      </c>
      <c r="G369">
        <v>61.6</v>
      </c>
      <c r="H369">
        <v>57.965600000000002</v>
      </c>
      <c r="I369">
        <v>65.973600000000005</v>
      </c>
      <c r="J369">
        <v>62</v>
      </c>
      <c r="K369" s="275">
        <v>65.7</v>
      </c>
      <c r="L369">
        <v>0</v>
      </c>
      <c r="M369">
        <v>18</v>
      </c>
      <c r="N369">
        <v>200</v>
      </c>
      <c r="O369" s="2">
        <v>20</v>
      </c>
      <c r="P369" s="2">
        <v>186</v>
      </c>
      <c r="Q369">
        <v>29</v>
      </c>
      <c r="R369">
        <v>33</v>
      </c>
      <c r="S369">
        <v>43</v>
      </c>
      <c r="U369">
        <v>9</v>
      </c>
      <c r="Z369">
        <v>1.4999999999999999E-2</v>
      </c>
      <c r="AA369">
        <v>109</v>
      </c>
      <c r="AB369">
        <v>1997</v>
      </c>
      <c r="AC369">
        <v>1.8</v>
      </c>
      <c r="AD369">
        <v>32.4</v>
      </c>
      <c r="AE369">
        <v>1.6</v>
      </c>
      <c r="AF369">
        <v>29.8</v>
      </c>
      <c r="AG369">
        <v>6</v>
      </c>
      <c r="AH369">
        <v>5.6</v>
      </c>
      <c r="AI369">
        <v>1.01</v>
      </c>
      <c r="AJ369" s="28" t="s">
        <v>306</v>
      </c>
      <c r="AK369" s="85"/>
      <c r="AL369" s="85" t="s">
        <v>811</v>
      </c>
      <c r="AM369" s="1">
        <f t="shared" si="10"/>
        <v>5.4581872809213818E-2</v>
      </c>
      <c r="AN369" s="284">
        <f t="shared" si="11"/>
        <v>2.8991378028648458</v>
      </c>
    </row>
    <row r="370" spans="1:40" ht="21" customHeight="1" x14ac:dyDescent="0.3">
      <c r="A370">
        <v>2021</v>
      </c>
      <c r="B370">
        <v>5</v>
      </c>
      <c r="C370">
        <v>422</v>
      </c>
      <c r="D370">
        <v>668</v>
      </c>
      <c r="E370" t="s">
        <v>596</v>
      </c>
      <c r="F370" t="s">
        <v>782</v>
      </c>
      <c r="G370">
        <v>103</v>
      </c>
      <c r="H370">
        <v>96.923000000000002</v>
      </c>
      <c r="I370">
        <v>110.313</v>
      </c>
      <c r="K370" s="275">
        <v>109.5</v>
      </c>
      <c r="M370">
        <v>103</v>
      </c>
      <c r="N370">
        <v>70</v>
      </c>
      <c r="O370" s="2">
        <v>63</v>
      </c>
      <c r="P370" s="2">
        <v>117</v>
      </c>
      <c r="Q370">
        <v>27</v>
      </c>
      <c r="R370">
        <v>4</v>
      </c>
      <c r="S370">
        <v>16</v>
      </c>
      <c r="Z370">
        <v>1.4999999999999999E-2</v>
      </c>
      <c r="AA370">
        <v>47</v>
      </c>
      <c r="AB370">
        <v>5247</v>
      </c>
      <c r="AC370">
        <v>0.5</v>
      </c>
      <c r="AD370">
        <v>50.9</v>
      </c>
      <c r="AE370">
        <v>0.4</v>
      </c>
      <c r="AF370">
        <v>49.4</v>
      </c>
      <c r="AG370">
        <v>4</v>
      </c>
      <c r="AH370">
        <v>0.8</v>
      </c>
      <c r="AI370">
        <v>0.77</v>
      </c>
      <c r="AJ370" s="28" t="s">
        <v>306</v>
      </c>
      <c r="AK370" s="85"/>
      <c r="AL370" s="85" t="s">
        <v>385</v>
      </c>
      <c r="AM370" s="1">
        <f t="shared" si="10"/>
        <v>8.9574995235372594E-3</v>
      </c>
      <c r="AN370" s="284">
        <f t="shared" si="11"/>
        <v>4.5961940777125587</v>
      </c>
    </row>
    <row r="371" spans="1:40" ht="21" customHeight="1" x14ac:dyDescent="0.3">
      <c r="A371">
        <v>2021</v>
      </c>
      <c r="B371">
        <v>5</v>
      </c>
      <c r="C371">
        <v>423</v>
      </c>
      <c r="D371">
        <v>669</v>
      </c>
      <c r="E371" t="s">
        <v>138</v>
      </c>
      <c r="F371" t="s">
        <v>139</v>
      </c>
      <c r="G371">
        <v>954</v>
      </c>
      <c r="H371">
        <v>897.71400000000006</v>
      </c>
      <c r="I371">
        <v>1021.734</v>
      </c>
      <c r="J371">
        <v>992.8</v>
      </c>
      <c r="K371" s="275">
        <v>1002.6</v>
      </c>
      <c r="L371">
        <v>0</v>
      </c>
      <c r="M371">
        <v>40</v>
      </c>
      <c r="N371">
        <v>180</v>
      </c>
      <c r="O371" s="2">
        <v>33</v>
      </c>
      <c r="P371" s="2">
        <v>219</v>
      </c>
      <c r="Q371">
        <v>133</v>
      </c>
      <c r="R371">
        <v>95</v>
      </c>
      <c r="S371">
        <v>125</v>
      </c>
      <c r="T371">
        <v>3</v>
      </c>
      <c r="U371">
        <v>5</v>
      </c>
      <c r="Z371">
        <v>1.4999999999999999E-2</v>
      </c>
      <c r="AA371">
        <v>359</v>
      </c>
      <c r="AB371">
        <v>4817</v>
      </c>
      <c r="AC371">
        <v>0.4</v>
      </c>
      <c r="AD371">
        <v>5</v>
      </c>
      <c r="AE371">
        <v>0.7</v>
      </c>
      <c r="AF371">
        <v>9.6999999999999993</v>
      </c>
      <c r="AG371">
        <v>12</v>
      </c>
      <c r="AH371">
        <v>10.8</v>
      </c>
      <c r="AI371">
        <v>0.23</v>
      </c>
      <c r="AJ371" s="28" t="s">
        <v>306</v>
      </c>
      <c r="AK371" s="85"/>
      <c r="AL371" s="85" t="s">
        <v>346</v>
      </c>
      <c r="AM371" s="1">
        <f t="shared" si="10"/>
        <v>7.4527714345028029E-2</v>
      </c>
      <c r="AN371" s="284">
        <f t="shared" si="11"/>
        <v>34.36538956566622</v>
      </c>
    </row>
    <row r="372" spans="1:40" ht="21" customHeight="1" x14ac:dyDescent="0.3">
      <c r="A372">
        <v>2021</v>
      </c>
      <c r="B372">
        <v>5</v>
      </c>
      <c r="C372">
        <v>425</v>
      </c>
      <c r="D372">
        <v>674</v>
      </c>
      <c r="E372" t="s">
        <v>155</v>
      </c>
      <c r="F372" t="s">
        <v>156</v>
      </c>
      <c r="G372">
        <v>256</v>
      </c>
      <c r="H372">
        <v>240.89599999999999</v>
      </c>
      <c r="I372">
        <v>274.17599999999999</v>
      </c>
      <c r="K372" s="275">
        <v>268.10000000000002</v>
      </c>
      <c r="M372">
        <v>40</v>
      </c>
      <c r="N372">
        <v>180</v>
      </c>
      <c r="O372" s="2">
        <v>78</v>
      </c>
      <c r="P372" s="2">
        <v>93</v>
      </c>
      <c r="Q372">
        <v>6</v>
      </c>
      <c r="R372">
        <v>2</v>
      </c>
      <c r="S372">
        <v>7</v>
      </c>
      <c r="Z372">
        <v>1.4999999999999999E-2</v>
      </c>
      <c r="AA372">
        <v>15</v>
      </c>
      <c r="AB372">
        <v>2815</v>
      </c>
      <c r="AC372">
        <v>0.1</v>
      </c>
      <c r="AD372">
        <v>11</v>
      </c>
      <c r="AE372">
        <v>0.1</v>
      </c>
      <c r="AF372">
        <v>6.3</v>
      </c>
      <c r="AG372">
        <v>2</v>
      </c>
      <c r="AH372">
        <v>0.2</v>
      </c>
      <c r="AI372">
        <v>0.97</v>
      </c>
      <c r="AJ372" s="28" t="s">
        <v>306</v>
      </c>
      <c r="AK372" s="85"/>
      <c r="AL372" s="85" t="s">
        <v>340</v>
      </c>
      <c r="AM372" s="1">
        <f t="shared" si="10"/>
        <v>5.3285968028419185E-3</v>
      </c>
      <c r="AN372" s="284">
        <f t="shared" si="11"/>
        <v>8.5559920523572401</v>
      </c>
    </row>
    <row r="373" spans="1:40" ht="21" customHeight="1" x14ac:dyDescent="0.3">
      <c r="A373">
        <v>2021</v>
      </c>
      <c r="B373">
        <v>5</v>
      </c>
      <c r="C373">
        <v>1</v>
      </c>
      <c r="D373">
        <v>1</v>
      </c>
      <c r="E373" t="s">
        <v>734</v>
      </c>
      <c r="F373" t="s">
        <v>735</v>
      </c>
      <c r="G373">
        <v>111</v>
      </c>
      <c r="H373">
        <v>103.23</v>
      </c>
      <c r="I373">
        <v>118.77</v>
      </c>
      <c r="K373" s="275">
        <v>116.2</v>
      </c>
      <c r="M373">
        <v>108</v>
      </c>
      <c r="N373">
        <v>100</v>
      </c>
      <c r="O373" s="2">
        <v>101</v>
      </c>
      <c r="P373" s="2">
        <v>108</v>
      </c>
      <c r="Q373">
        <v>9</v>
      </c>
      <c r="R373">
        <v>2</v>
      </c>
      <c r="S373">
        <v>10</v>
      </c>
      <c r="Z373">
        <v>1.4999999999999999E-2</v>
      </c>
      <c r="AA373">
        <v>21</v>
      </c>
      <c r="AB373">
        <v>2581</v>
      </c>
      <c r="AC373">
        <v>0.2</v>
      </c>
      <c r="AD373">
        <v>23.3</v>
      </c>
      <c r="AE373">
        <v>0.2</v>
      </c>
      <c r="AF373">
        <v>22.2</v>
      </c>
      <c r="AG373">
        <v>2</v>
      </c>
      <c r="AH373">
        <v>0.2</v>
      </c>
      <c r="AI373">
        <v>0.54</v>
      </c>
      <c r="AJ373" s="28" t="s">
        <v>364</v>
      </c>
      <c r="AK373" s="85"/>
      <c r="AL373" s="85"/>
      <c r="AM373" s="1">
        <f t="shared" si="10"/>
        <v>8.1363812475784576E-3</v>
      </c>
      <c r="AN373" s="284">
        <f t="shared" si="11"/>
        <v>3.6769552621700492</v>
      </c>
    </row>
    <row r="374" spans="1:40" ht="21" customHeight="1" x14ac:dyDescent="0.3">
      <c r="A374">
        <v>2021</v>
      </c>
      <c r="B374">
        <v>5</v>
      </c>
      <c r="C374">
        <v>1</v>
      </c>
      <c r="D374">
        <v>2</v>
      </c>
      <c r="E374" t="s">
        <v>767</v>
      </c>
      <c r="F374" t="s">
        <v>768</v>
      </c>
      <c r="G374">
        <v>113</v>
      </c>
      <c r="H374">
        <v>105.09</v>
      </c>
      <c r="I374">
        <v>120.91</v>
      </c>
      <c r="K374" s="275">
        <v>116</v>
      </c>
      <c r="M374">
        <v>108</v>
      </c>
      <c r="N374">
        <v>100</v>
      </c>
      <c r="O374" s="2">
        <v>101</v>
      </c>
      <c r="P374" s="2">
        <v>108</v>
      </c>
      <c r="Q374">
        <v>12</v>
      </c>
      <c r="R374">
        <v>2</v>
      </c>
      <c r="S374">
        <v>4</v>
      </c>
      <c r="T374">
        <v>3</v>
      </c>
      <c r="Z374">
        <v>1.4999999999999999E-2</v>
      </c>
      <c r="AA374">
        <v>21</v>
      </c>
      <c r="AB374">
        <v>2569</v>
      </c>
      <c r="AC374">
        <v>0.2</v>
      </c>
      <c r="AD374">
        <v>22.7</v>
      </c>
      <c r="AE374">
        <v>0.2</v>
      </c>
      <c r="AF374">
        <v>22.2</v>
      </c>
      <c r="AG374">
        <v>2</v>
      </c>
      <c r="AH374">
        <v>0.2</v>
      </c>
      <c r="AI374">
        <v>0.54</v>
      </c>
      <c r="AJ374" s="28" t="s">
        <v>364</v>
      </c>
      <c r="AK374" s="85"/>
      <c r="AL374" s="85"/>
      <c r="AM374" s="1">
        <f t="shared" si="10"/>
        <v>8.1743869209809257E-3</v>
      </c>
      <c r="AN374" s="284">
        <f t="shared" si="11"/>
        <v>2.1213203435596424</v>
      </c>
    </row>
    <row r="375" spans="1:40" ht="21" customHeight="1" x14ac:dyDescent="0.3">
      <c r="A375">
        <v>2021</v>
      </c>
      <c r="B375">
        <v>5</v>
      </c>
      <c r="C375">
        <v>123</v>
      </c>
      <c r="D375">
        <v>645</v>
      </c>
      <c r="E375" t="s">
        <v>573</v>
      </c>
      <c r="F375" t="s">
        <v>574</v>
      </c>
      <c r="G375">
        <v>133</v>
      </c>
      <c r="H375">
        <v>123.69</v>
      </c>
      <c r="I375">
        <v>142.31</v>
      </c>
      <c r="K375" s="275">
        <v>146.4</v>
      </c>
      <c r="M375">
        <v>80</v>
      </c>
      <c r="N375">
        <v>180</v>
      </c>
      <c r="O375" s="2">
        <v>56</v>
      </c>
      <c r="P375" s="2">
        <v>262</v>
      </c>
      <c r="Q375">
        <v>27</v>
      </c>
      <c r="R375">
        <v>7</v>
      </c>
      <c r="S375">
        <v>13</v>
      </c>
      <c r="U375">
        <v>1</v>
      </c>
      <c r="Z375">
        <v>0.02</v>
      </c>
      <c r="AA375">
        <v>48</v>
      </c>
      <c r="AB375">
        <v>2448</v>
      </c>
      <c r="AC375">
        <v>0.4</v>
      </c>
      <c r="AD375">
        <v>18.399999999999999</v>
      </c>
      <c r="AE375">
        <v>0.3</v>
      </c>
      <c r="AF375">
        <v>16.8</v>
      </c>
      <c r="AG375">
        <v>4</v>
      </c>
      <c r="AH375">
        <v>0.9</v>
      </c>
      <c r="AI375">
        <v>0.35</v>
      </c>
      <c r="AJ375" s="28" t="s">
        <v>364</v>
      </c>
      <c r="AK375" s="85"/>
      <c r="AL375" s="85"/>
      <c r="AM375" s="1">
        <f t="shared" si="10"/>
        <v>1.9607843137254902E-2</v>
      </c>
      <c r="AN375" s="284">
        <f t="shared" si="11"/>
        <v>9.4752308678997412</v>
      </c>
    </row>
    <row r="376" spans="1:40" ht="21" customHeight="1" x14ac:dyDescent="0.3">
      <c r="A376">
        <v>2021</v>
      </c>
      <c r="B376">
        <v>5</v>
      </c>
      <c r="C376">
        <v>259</v>
      </c>
      <c r="D376">
        <v>183</v>
      </c>
      <c r="E376" t="s">
        <v>599</v>
      </c>
      <c r="F376" t="s">
        <v>741</v>
      </c>
      <c r="G376">
        <v>3</v>
      </c>
      <c r="H376">
        <v>2.79</v>
      </c>
      <c r="I376">
        <v>3.21</v>
      </c>
      <c r="K376" s="275">
        <v>3</v>
      </c>
      <c r="M376">
        <v>508</v>
      </c>
      <c r="N376">
        <v>85</v>
      </c>
      <c r="O376" s="2">
        <v>368</v>
      </c>
      <c r="P376" s="2">
        <v>119</v>
      </c>
      <c r="Q376">
        <v>26</v>
      </c>
      <c r="R376">
        <v>25</v>
      </c>
      <c r="S376">
        <v>25</v>
      </c>
      <c r="U376">
        <v>5</v>
      </c>
      <c r="Z376">
        <v>0.02</v>
      </c>
      <c r="AA376">
        <v>81</v>
      </c>
      <c r="AB376">
        <v>8081</v>
      </c>
      <c r="AC376">
        <v>27</v>
      </c>
      <c r="AD376">
        <v>2693.7</v>
      </c>
      <c r="AE376">
        <v>27.5</v>
      </c>
      <c r="AF376">
        <v>2724.5</v>
      </c>
      <c r="AG376">
        <v>2</v>
      </c>
      <c r="AH376">
        <v>0.2</v>
      </c>
      <c r="AI376">
        <v>0.36</v>
      </c>
      <c r="AJ376" s="28" t="s">
        <v>364</v>
      </c>
      <c r="AK376" s="85"/>
      <c r="AL376" s="85"/>
      <c r="AM376" s="1">
        <f t="shared" si="10"/>
        <v>1.0023511941591387E-2</v>
      </c>
      <c r="AN376" s="284">
        <f t="shared" si="11"/>
        <v>0</v>
      </c>
    </row>
    <row r="377" spans="1:40" ht="21" customHeight="1" x14ac:dyDescent="0.3">
      <c r="A377">
        <v>2021</v>
      </c>
      <c r="B377">
        <v>5</v>
      </c>
      <c r="C377">
        <v>3</v>
      </c>
      <c r="D377">
        <v>10</v>
      </c>
      <c r="E377" t="s">
        <v>565</v>
      </c>
      <c r="F377" t="s">
        <v>566</v>
      </c>
      <c r="G377">
        <v>48.662500000000001</v>
      </c>
      <c r="H377">
        <v>45.256124999999997</v>
      </c>
      <c r="I377">
        <v>52.068874999999998</v>
      </c>
      <c r="K377" s="275">
        <v>49.3</v>
      </c>
      <c r="M377">
        <v>47</v>
      </c>
      <c r="N377">
        <v>154</v>
      </c>
      <c r="O377" s="2">
        <v>46</v>
      </c>
      <c r="P377" s="2">
        <v>156</v>
      </c>
      <c r="Q377">
        <v>23</v>
      </c>
      <c r="R377">
        <v>14</v>
      </c>
      <c r="S377">
        <v>17</v>
      </c>
      <c r="Z377">
        <v>0.02</v>
      </c>
      <c r="AA377">
        <v>54</v>
      </c>
      <c r="AB377">
        <v>894</v>
      </c>
      <c r="AC377">
        <v>1.1000000000000001</v>
      </c>
      <c r="AD377">
        <v>18.399999999999999</v>
      </c>
      <c r="AE377">
        <v>1.1000000000000001</v>
      </c>
      <c r="AF377">
        <v>8.3000000000000007</v>
      </c>
      <c r="AG377">
        <v>2</v>
      </c>
      <c r="AH377">
        <v>1.2</v>
      </c>
      <c r="AI377">
        <v>0.2</v>
      </c>
      <c r="AJ377" s="28" t="s">
        <v>731</v>
      </c>
      <c r="AK377" s="85"/>
      <c r="AL377" s="85"/>
      <c r="AM377" s="1">
        <f t="shared" si="10"/>
        <v>6.0402684563758392E-2</v>
      </c>
      <c r="AN377" s="284">
        <f t="shared" si="11"/>
        <v>0.45078057300642099</v>
      </c>
    </row>
    <row r="378" spans="1:40" ht="21" customHeight="1" x14ac:dyDescent="0.3">
      <c r="A378">
        <v>2021</v>
      </c>
      <c r="B378">
        <v>5</v>
      </c>
      <c r="C378">
        <v>5</v>
      </c>
      <c r="D378">
        <v>13</v>
      </c>
      <c r="E378" t="s">
        <v>567</v>
      </c>
      <c r="F378" t="s">
        <v>568</v>
      </c>
      <c r="G378">
        <v>35.875</v>
      </c>
      <c r="H378">
        <v>33.363750000000003</v>
      </c>
      <c r="I378">
        <v>38.386249999999997</v>
      </c>
      <c r="K378" s="275">
        <v>37.1</v>
      </c>
      <c r="M378">
        <v>59</v>
      </c>
      <c r="N378">
        <v>122</v>
      </c>
      <c r="O378" s="2">
        <v>42</v>
      </c>
      <c r="P378" s="2">
        <v>175</v>
      </c>
      <c r="Q378">
        <v>18</v>
      </c>
      <c r="R378">
        <v>10</v>
      </c>
      <c r="S378">
        <v>21</v>
      </c>
      <c r="Z378">
        <v>0.02</v>
      </c>
      <c r="AA378">
        <v>49</v>
      </c>
      <c r="AB378">
        <v>1009</v>
      </c>
      <c r="AC378">
        <v>1.4</v>
      </c>
      <c r="AD378">
        <v>28.1</v>
      </c>
      <c r="AE378">
        <v>1.3</v>
      </c>
      <c r="AF378">
        <v>27.2</v>
      </c>
      <c r="AG378">
        <v>2</v>
      </c>
      <c r="AH378">
        <v>1.2</v>
      </c>
      <c r="AI378">
        <v>0.39</v>
      </c>
      <c r="AJ378" s="28" t="s">
        <v>731</v>
      </c>
      <c r="AK378" s="85"/>
      <c r="AL378" s="85"/>
      <c r="AM378" s="1">
        <f t="shared" si="10"/>
        <v>4.8562933597621406E-2</v>
      </c>
      <c r="AN378" s="284">
        <f t="shared" si="11"/>
        <v>0.86620580695352167</v>
      </c>
    </row>
    <row r="379" spans="1:40" ht="21" customHeight="1" x14ac:dyDescent="0.3">
      <c r="A379">
        <v>2021</v>
      </c>
      <c r="B379">
        <v>5</v>
      </c>
      <c r="C379">
        <v>10</v>
      </c>
      <c r="D379">
        <v>24</v>
      </c>
      <c r="E379" t="s">
        <v>760</v>
      </c>
      <c r="F379" t="s">
        <v>761</v>
      </c>
      <c r="G379">
        <v>166</v>
      </c>
      <c r="H379">
        <v>154.38</v>
      </c>
      <c r="I379">
        <v>177.62</v>
      </c>
      <c r="K379" s="275">
        <v>169.5</v>
      </c>
      <c r="M379">
        <v>145</v>
      </c>
      <c r="N379">
        <v>99</v>
      </c>
      <c r="O379" s="2">
        <v>144</v>
      </c>
      <c r="P379" s="2">
        <v>101</v>
      </c>
      <c r="Q379">
        <v>40</v>
      </c>
      <c r="R379">
        <v>21</v>
      </c>
      <c r="S379">
        <v>34</v>
      </c>
      <c r="Z379">
        <v>1.4999999999999999E-2</v>
      </c>
      <c r="AA379">
        <v>95</v>
      </c>
      <c r="AB379">
        <v>8231</v>
      </c>
      <c r="AC379">
        <v>0.6</v>
      </c>
      <c r="AD379">
        <v>49.6</v>
      </c>
      <c r="AE379">
        <v>0.5</v>
      </c>
      <c r="AF379">
        <v>48</v>
      </c>
      <c r="AG379">
        <v>5</v>
      </c>
      <c r="AH379">
        <v>0.7</v>
      </c>
      <c r="AI379">
        <v>0.52</v>
      </c>
      <c r="AJ379" s="28" t="s">
        <v>312</v>
      </c>
      <c r="AK379" s="85"/>
      <c r="AL379" s="85" t="s">
        <v>390</v>
      </c>
      <c r="AM379" s="1">
        <f t="shared" si="10"/>
        <v>1.1541732474790426E-2</v>
      </c>
      <c r="AN379" s="284">
        <f t="shared" si="11"/>
        <v>2.4748737341529163</v>
      </c>
    </row>
    <row r="380" spans="1:40" ht="21" customHeight="1" x14ac:dyDescent="0.3">
      <c r="A380">
        <v>2021</v>
      </c>
      <c r="B380">
        <v>5</v>
      </c>
      <c r="C380">
        <v>10</v>
      </c>
      <c r="D380">
        <v>25</v>
      </c>
      <c r="E380" t="s">
        <v>756</v>
      </c>
      <c r="F380" t="s">
        <v>757</v>
      </c>
      <c r="G380">
        <v>162</v>
      </c>
      <c r="H380">
        <v>150.66</v>
      </c>
      <c r="I380">
        <v>173.34</v>
      </c>
      <c r="K380" s="275">
        <v>167.2</v>
      </c>
      <c r="M380">
        <v>145</v>
      </c>
      <c r="N380">
        <v>99</v>
      </c>
      <c r="O380" s="2">
        <v>144</v>
      </c>
      <c r="P380" s="2">
        <v>101</v>
      </c>
      <c r="Q380">
        <v>30</v>
      </c>
      <c r="R380">
        <v>30</v>
      </c>
      <c r="S380">
        <v>26</v>
      </c>
      <c r="U380">
        <v>1</v>
      </c>
      <c r="Z380">
        <v>1.4999999999999999E-2</v>
      </c>
      <c r="AA380">
        <v>87</v>
      </c>
      <c r="AB380">
        <v>8271</v>
      </c>
      <c r="AC380">
        <v>0.5</v>
      </c>
      <c r="AD380">
        <v>51.1</v>
      </c>
      <c r="AE380">
        <v>0.5</v>
      </c>
      <c r="AF380">
        <v>49.9</v>
      </c>
      <c r="AG380">
        <v>5</v>
      </c>
      <c r="AH380">
        <v>0.6</v>
      </c>
      <c r="AI380">
        <v>0.52</v>
      </c>
      <c r="AJ380" s="28" t="s">
        <v>312</v>
      </c>
      <c r="AK380" s="85" t="s">
        <v>804</v>
      </c>
      <c r="AL380" s="85" t="s">
        <v>391</v>
      </c>
      <c r="AM380" s="1">
        <f t="shared" si="10"/>
        <v>1.0518679724338049E-2</v>
      </c>
      <c r="AN380" s="284">
        <f t="shared" si="11"/>
        <v>3.676955262170039</v>
      </c>
    </row>
    <row r="381" spans="1:40" ht="21" customHeight="1" x14ac:dyDescent="0.3">
      <c r="A381">
        <v>2021</v>
      </c>
      <c r="B381">
        <v>5</v>
      </c>
      <c r="C381">
        <v>29</v>
      </c>
      <c r="D381">
        <v>81</v>
      </c>
      <c r="E381" t="s">
        <v>250</v>
      </c>
      <c r="F381" t="s">
        <v>251</v>
      </c>
      <c r="G381">
        <v>388</v>
      </c>
      <c r="H381">
        <v>360.84</v>
      </c>
      <c r="I381">
        <v>415.16</v>
      </c>
      <c r="K381" s="275">
        <v>402.9</v>
      </c>
      <c r="M381">
        <v>60</v>
      </c>
      <c r="N381">
        <v>120</v>
      </c>
      <c r="O381" s="2">
        <v>65</v>
      </c>
      <c r="P381" s="2">
        <v>112</v>
      </c>
      <c r="Q381">
        <v>53</v>
      </c>
      <c r="R381">
        <v>17</v>
      </c>
      <c r="S381">
        <v>21</v>
      </c>
      <c r="T381">
        <v>2</v>
      </c>
      <c r="U381">
        <v>3</v>
      </c>
      <c r="Z381">
        <v>1.4999999999999999E-2</v>
      </c>
      <c r="AA381">
        <v>96</v>
      </c>
      <c r="AB381">
        <v>4716</v>
      </c>
      <c r="AC381">
        <v>0.2</v>
      </c>
      <c r="AD381">
        <v>12.2</v>
      </c>
      <c r="AE381">
        <v>0.2</v>
      </c>
      <c r="AF381">
        <v>11.6</v>
      </c>
      <c r="AG381">
        <v>5</v>
      </c>
      <c r="AH381">
        <v>1.5</v>
      </c>
      <c r="AI381">
        <v>0.71</v>
      </c>
      <c r="AJ381" s="28" t="s">
        <v>312</v>
      </c>
      <c r="AK381" s="85"/>
      <c r="AL381" s="85" t="s">
        <v>314</v>
      </c>
      <c r="AM381" s="1">
        <f t="shared" si="10"/>
        <v>2.0356234096692113E-2</v>
      </c>
      <c r="AN381" s="284">
        <f t="shared" si="11"/>
        <v>10.535891039679541</v>
      </c>
    </row>
    <row r="382" spans="1:40" ht="21" customHeight="1" x14ac:dyDescent="0.3">
      <c r="A382">
        <v>2021</v>
      </c>
      <c r="B382">
        <v>5</v>
      </c>
      <c r="C382">
        <v>32</v>
      </c>
      <c r="D382">
        <v>92</v>
      </c>
      <c r="E382" t="s">
        <v>745</v>
      </c>
      <c r="F382" t="s">
        <v>746</v>
      </c>
      <c r="G382">
        <v>361</v>
      </c>
      <c r="H382">
        <v>335.73</v>
      </c>
      <c r="I382">
        <v>386.27</v>
      </c>
      <c r="K382" s="275">
        <v>372.7</v>
      </c>
      <c r="M382">
        <v>74</v>
      </c>
      <c r="N382">
        <v>97</v>
      </c>
      <c r="O382" s="2">
        <v>66</v>
      </c>
      <c r="P382" s="2">
        <v>109</v>
      </c>
      <c r="Q382">
        <v>72</v>
      </c>
      <c r="R382">
        <v>21</v>
      </c>
      <c r="S382">
        <v>37</v>
      </c>
      <c r="U382">
        <v>1</v>
      </c>
      <c r="Z382">
        <v>1.4999999999999999E-2</v>
      </c>
      <c r="AA382">
        <v>131</v>
      </c>
      <c r="AB382">
        <v>11279</v>
      </c>
      <c r="AC382">
        <v>0.4</v>
      </c>
      <c r="AD382">
        <v>31.2</v>
      </c>
      <c r="AE382">
        <v>0.4</v>
      </c>
      <c r="AF382">
        <v>30.2</v>
      </c>
      <c r="AG382">
        <v>10</v>
      </c>
      <c r="AH382">
        <v>2</v>
      </c>
      <c r="AI382">
        <v>0.69</v>
      </c>
      <c r="AJ382" s="28" t="s">
        <v>312</v>
      </c>
      <c r="AK382" s="85" t="s">
        <v>805</v>
      </c>
      <c r="AL382" s="85" t="s">
        <v>375</v>
      </c>
      <c r="AM382" s="1">
        <f t="shared" si="10"/>
        <v>1.1614504831988651E-2</v>
      </c>
      <c r="AN382" s="284">
        <f t="shared" si="11"/>
        <v>8.2731493398825986</v>
      </c>
    </row>
    <row r="383" spans="1:40" ht="21" customHeight="1" x14ac:dyDescent="0.3">
      <c r="A383">
        <v>2021</v>
      </c>
      <c r="B383">
        <v>5</v>
      </c>
      <c r="C383">
        <v>32</v>
      </c>
      <c r="D383">
        <v>93</v>
      </c>
      <c r="E383" t="s">
        <v>604</v>
      </c>
      <c r="F383" t="s">
        <v>605</v>
      </c>
      <c r="G383">
        <v>59</v>
      </c>
      <c r="H383">
        <v>54.87</v>
      </c>
      <c r="I383">
        <v>63.13</v>
      </c>
      <c r="K383" s="275">
        <v>61.3</v>
      </c>
      <c r="M383">
        <v>74</v>
      </c>
      <c r="N383">
        <v>97</v>
      </c>
      <c r="O383" s="2">
        <v>66</v>
      </c>
      <c r="P383" s="2">
        <v>109</v>
      </c>
      <c r="Q383">
        <v>96</v>
      </c>
      <c r="R383">
        <v>33</v>
      </c>
      <c r="S383">
        <v>42</v>
      </c>
      <c r="Z383">
        <v>1.4999999999999999E-2</v>
      </c>
      <c r="AA383">
        <v>171</v>
      </c>
      <c r="AB383">
        <v>11877</v>
      </c>
      <c r="AC383">
        <v>2.9</v>
      </c>
      <c r="AD383">
        <v>201.3</v>
      </c>
      <c r="AE383">
        <v>2.8</v>
      </c>
      <c r="AF383">
        <v>196.5</v>
      </c>
      <c r="AG383">
        <v>10</v>
      </c>
      <c r="AH383">
        <v>2.6</v>
      </c>
      <c r="AI383">
        <v>0.73</v>
      </c>
      <c r="AJ383" s="28" t="s">
        <v>312</v>
      </c>
      <c r="AK383" s="85" t="s">
        <v>806</v>
      </c>
      <c r="AL383" s="85" t="s">
        <v>377</v>
      </c>
      <c r="AM383" s="1">
        <f t="shared" si="10"/>
        <v>1.4397575145238697E-2</v>
      </c>
      <c r="AN383" s="284">
        <f t="shared" si="11"/>
        <v>1.6263455967290572</v>
      </c>
    </row>
    <row r="384" spans="1:40" ht="21" customHeight="1" x14ac:dyDescent="0.3">
      <c r="A384">
        <v>2021</v>
      </c>
      <c r="B384">
        <v>5</v>
      </c>
      <c r="C384">
        <v>32</v>
      </c>
      <c r="D384">
        <v>94</v>
      </c>
      <c r="E384" t="s">
        <v>606</v>
      </c>
      <c r="F384" t="s">
        <v>607</v>
      </c>
      <c r="G384">
        <v>19</v>
      </c>
      <c r="H384">
        <v>17.670000000000002</v>
      </c>
      <c r="I384">
        <v>20.329999999999998</v>
      </c>
      <c r="K384" s="275">
        <v>19.5</v>
      </c>
      <c r="M384">
        <v>74</v>
      </c>
      <c r="N384">
        <v>97</v>
      </c>
      <c r="O384" s="2">
        <v>62</v>
      </c>
      <c r="P384" s="2">
        <v>119</v>
      </c>
      <c r="Q384">
        <v>13</v>
      </c>
      <c r="R384">
        <v>9</v>
      </c>
      <c r="S384">
        <v>7</v>
      </c>
      <c r="Z384">
        <v>1.4999999999999999E-2</v>
      </c>
      <c r="AA384">
        <v>29</v>
      </c>
      <c r="AB384">
        <v>1373</v>
      </c>
      <c r="AC384">
        <v>1.5</v>
      </c>
      <c r="AD384">
        <v>72.3</v>
      </c>
      <c r="AE384">
        <v>1.5</v>
      </c>
      <c r="AF384">
        <v>68.400000000000006</v>
      </c>
      <c r="AG384">
        <v>2</v>
      </c>
      <c r="AH384">
        <v>0.5</v>
      </c>
      <c r="AI384">
        <v>0.42</v>
      </c>
      <c r="AJ384" s="28" t="s">
        <v>312</v>
      </c>
      <c r="AK384" s="85" t="s">
        <v>807</v>
      </c>
      <c r="AL384" s="85" t="s">
        <v>378</v>
      </c>
      <c r="AM384" s="1">
        <f t="shared" si="10"/>
        <v>2.1121631463947559E-2</v>
      </c>
      <c r="AN384" s="284">
        <f t="shared" si="11"/>
        <v>0.35355339059327379</v>
      </c>
    </row>
    <row r="385" spans="1:40" ht="21" customHeight="1" x14ac:dyDescent="0.3">
      <c r="A385">
        <v>2021</v>
      </c>
      <c r="B385">
        <v>5</v>
      </c>
      <c r="C385">
        <v>34</v>
      </c>
      <c r="D385">
        <v>99</v>
      </c>
      <c r="E385" t="s">
        <v>783</v>
      </c>
      <c r="F385" t="s">
        <v>784</v>
      </c>
      <c r="G385">
        <v>20</v>
      </c>
      <c r="H385">
        <v>18.600000000000001</v>
      </c>
      <c r="I385">
        <v>21.4</v>
      </c>
      <c r="K385" s="275">
        <v>21.1</v>
      </c>
      <c r="M385">
        <v>140</v>
      </c>
      <c r="N385">
        <v>103</v>
      </c>
      <c r="O385" s="2">
        <v>135</v>
      </c>
      <c r="P385" s="2">
        <v>107</v>
      </c>
      <c r="Q385">
        <v>29</v>
      </c>
      <c r="R385">
        <v>8</v>
      </c>
      <c r="S385">
        <v>23</v>
      </c>
      <c r="Z385">
        <v>1.4999999999999999E-2</v>
      </c>
      <c r="AA385">
        <v>60</v>
      </c>
      <c r="AB385">
        <v>7908</v>
      </c>
      <c r="AC385">
        <v>3</v>
      </c>
      <c r="AD385">
        <v>395.4</v>
      </c>
      <c r="AE385">
        <v>2.8</v>
      </c>
      <c r="AF385">
        <v>375.7</v>
      </c>
      <c r="AG385">
        <v>4</v>
      </c>
      <c r="AH385">
        <v>0.4</v>
      </c>
      <c r="AI385">
        <v>0.64</v>
      </c>
      <c r="AJ385" s="28" t="s">
        <v>312</v>
      </c>
      <c r="AK385" s="85"/>
      <c r="AL385" s="85" t="s">
        <v>366</v>
      </c>
      <c r="AM385" s="1">
        <f t="shared" si="10"/>
        <v>7.5872534142640367E-3</v>
      </c>
      <c r="AN385" s="284">
        <f t="shared" si="11"/>
        <v>0.7778174593052033</v>
      </c>
    </row>
    <row r="386" spans="1:40" ht="21" customHeight="1" x14ac:dyDescent="0.3">
      <c r="A386">
        <v>2021</v>
      </c>
      <c r="B386">
        <v>5</v>
      </c>
      <c r="C386">
        <v>34</v>
      </c>
      <c r="D386">
        <v>100</v>
      </c>
      <c r="E386" t="s">
        <v>753</v>
      </c>
      <c r="F386" t="s">
        <v>754</v>
      </c>
      <c r="G386">
        <v>20</v>
      </c>
      <c r="H386">
        <v>18.600000000000001</v>
      </c>
      <c r="I386">
        <v>21.4</v>
      </c>
      <c r="K386" s="275">
        <v>21.1</v>
      </c>
      <c r="M386">
        <v>140</v>
      </c>
      <c r="N386">
        <v>103</v>
      </c>
      <c r="O386" s="2">
        <v>135</v>
      </c>
      <c r="P386" s="2">
        <v>107</v>
      </c>
      <c r="Q386">
        <v>29</v>
      </c>
      <c r="R386">
        <v>8</v>
      </c>
      <c r="S386">
        <v>23</v>
      </c>
      <c r="Z386">
        <v>1.4999999999999999E-2</v>
      </c>
      <c r="AA386">
        <v>60</v>
      </c>
      <c r="AB386">
        <v>7908</v>
      </c>
      <c r="AC386">
        <v>3</v>
      </c>
      <c r="AD386">
        <v>395.4</v>
      </c>
      <c r="AE386">
        <v>2.8</v>
      </c>
      <c r="AF386">
        <v>375.7</v>
      </c>
      <c r="AG386">
        <v>4</v>
      </c>
      <c r="AH386">
        <v>0.4</v>
      </c>
      <c r="AI386">
        <v>0.64</v>
      </c>
      <c r="AJ386" s="28" t="s">
        <v>312</v>
      </c>
      <c r="AK386" s="85"/>
      <c r="AL386" s="85" t="s">
        <v>367</v>
      </c>
      <c r="AM386" s="1">
        <f t="shared" si="10"/>
        <v>7.5872534142640367E-3</v>
      </c>
      <c r="AN386" s="284">
        <f t="shared" si="11"/>
        <v>0.7778174593052033</v>
      </c>
    </row>
    <row r="387" spans="1:40" ht="21" customHeight="1" x14ac:dyDescent="0.3">
      <c r="A387">
        <v>2021</v>
      </c>
      <c r="B387">
        <v>5</v>
      </c>
      <c r="C387">
        <v>34</v>
      </c>
      <c r="D387">
        <v>101</v>
      </c>
      <c r="E387" t="s">
        <v>788</v>
      </c>
      <c r="F387" t="s">
        <v>789</v>
      </c>
      <c r="G387">
        <v>20</v>
      </c>
      <c r="H387">
        <v>18.600000000000001</v>
      </c>
      <c r="I387">
        <v>21.4</v>
      </c>
      <c r="K387" s="275">
        <v>21.1</v>
      </c>
      <c r="M387">
        <v>140</v>
      </c>
      <c r="N387">
        <v>103</v>
      </c>
      <c r="O387" s="2">
        <v>135</v>
      </c>
      <c r="P387" s="2">
        <v>107</v>
      </c>
      <c r="Q387">
        <v>29</v>
      </c>
      <c r="R387">
        <v>8</v>
      </c>
      <c r="S387">
        <v>23</v>
      </c>
      <c r="Z387">
        <v>1.4999999999999999E-2</v>
      </c>
      <c r="AA387">
        <v>60</v>
      </c>
      <c r="AB387">
        <v>7908</v>
      </c>
      <c r="AC387">
        <v>3</v>
      </c>
      <c r="AD387">
        <v>395.4</v>
      </c>
      <c r="AE387">
        <v>2.8</v>
      </c>
      <c r="AF387">
        <v>375.7</v>
      </c>
      <c r="AG387">
        <v>4</v>
      </c>
      <c r="AH387">
        <v>0.4</v>
      </c>
      <c r="AI387">
        <v>0.64</v>
      </c>
      <c r="AJ387" s="28" t="s">
        <v>312</v>
      </c>
      <c r="AK387" s="85"/>
      <c r="AL387" s="85" t="s">
        <v>368</v>
      </c>
      <c r="AM387" s="1">
        <f t="shared" ref="AM387:AM450" si="12">IFERROR(AA387/AB387,"")</f>
        <v>7.5872534142640367E-3</v>
      </c>
      <c r="AN387" s="284">
        <f t="shared" ref="AN387:AN450" si="13">STDEV(K387,G387)</f>
        <v>0.7778174593052033</v>
      </c>
    </row>
    <row r="388" spans="1:40" ht="21" customHeight="1" x14ac:dyDescent="0.3">
      <c r="A388">
        <v>2021</v>
      </c>
      <c r="B388">
        <v>5</v>
      </c>
      <c r="C388">
        <v>34</v>
      </c>
      <c r="D388">
        <v>102</v>
      </c>
      <c r="E388" t="s">
        <v>764</v>
      </c>
      <c r="F388" t="s">
        <v>765</v>
      </c>
      <c r="G388">
        <v>20</v>
      </c>
      <c r="H388">
        <v>18.600000000000001</v>
      </c>
      <c r="I388">
        <v>21.4</v>
      </c>
      <c r="K388" s="275">
        <v>21.1</v>
      </c>
      <c r="M388">
        <v>140</v>
      </c>
      <c r="N388">
        <v>103</v>
      </c>
      <c r="O388" s="2">
        <v>135</v>
      </c>
      <c r="P388" s="2">
        <v>107</v>
      </c>
      <c r="Q388">
        <v>29</v>
      </c>
      <c r="R388">
        <v>8</v>
      </c>
      <c r="S388">
        <v>23</v>
      </c>
      <c r="Z388">
        <v>1.4999999999999999E-2</v>
      </c>
      <c r="AA388">
        <v>60</v>
      </c>
      <c r="AB388">
        <v>7908</v>
      </c>
      <c r="AC388">
        <v>3</v>
      </c>
      <c r="AD388">
        <v>395.4</v>
      </c>
      <c r="AE388">
        <v>2.8</v>
      </c>
      <c r="AF388">
        <v>375.7</v>
      </c>
      <c r="AG388">
        <v>4</v>
      </c>
      <c r="AH388">
        <v>0.4</v>
      </c>
      <c r="AI388">
        <v>0.64</v>
      </c>
      <c r="AJ388" s="28" t="s">
        <v>312</v>
      </c>
      <c r="AK388" s="85"/>
      <c r="AL388" s="85" t="s">
        <v>369</v>
      </c>
      <c r="AM388" s="1">
        <f t="shared" si="12"/>
        <v>7.5872534142640367E-3</v>
      </c>
      <c r="AN388" s="284">
        <f t="shared" si="13"/>
        <v>0.7778174593052033</v>
      </c>
    </row>
    <row r="389" spans="1:40" ht="21" customHeight="1" x14ac:dyDescent="0.3">
      <c r="A389">
        <v>2021</v>
      </c>
      <c r="B389">
        <v>5</v>
      </c>
      <c r="C389">
        <v>34</v>
      </c>
      <c r="D389">
        <v>103</v>
      </c>
      <c r="E389" t="s">
        <v>794</v>
      </c>
      <c r="F389" t="s">
        <v>795</v>
      </c>
      <c r="G389">
        <v>89</v>
      </c>
      <c r="H389">
        <v>82.77</v>
      </c>
      <c r="I389">
        <v>95.23</v>
      </c>
      <c r="K389" s="275">
        <v>90</v>
      </c>
      <c r="M389">
        <v>140</v>
      </c>
      <c r="N389">
        <v>103</v>
      </c>
      <c r="O389" s="2">
        <v>135</v>
      </c>
      <c r="P389" s="2">
        <v>107</v>
      </c>
      <c r="Q389">
        <v>32</v>
      </c>
      <c r="R389">
        <v>8</v>
      </c>
      <c r="S389">
        <v>27</v>
      </c>
      <c r="Z389">
        <v>1.4999999999999999E-2</v>
      </c>
      <c r="AA389">
        <v>67</v>
      </c>
      <c r="AB389">
        <v>7285</v>
      </c>
      <c r="AC389">
        <v>0.8</v>
      </c>
      <c r="AD389">
        <v>81.900000000000006</v>
      </c>
      <c r="AE389">
        <v>0.7</v>
      </c>
      <c r="AF389">
        <v>80.8</v>
      </c>
      <c r="AG389">
        <v>4</v>
      </c>
      <c r="AH389">
        <v>0.5</v>
      </c>
      <c r="AI389">
        <v>0.59</v>
      </c>
      <c r="AJ389" s="28" t="s">
        <v>312</v>
      </c>
      <c r="AK389" s="85"/>
      <c r="AL389" s="85" t="s">
        <v>370</v>
      </c>
      <c r="AM389" s="1">
        <f t="shared" si="12"/>
        <v>9.1969800960878516E-3</v>
      </c>
      <c r="AN389" s="284">
        <f t="shared" si="13"/>
        <v>0.70710678118654757</v>
      </c>
    </row>
    <row r="390" spans="1:40" ht="21" customHeight="1" x14ac:dyDescent="0.3">
      <c r="A390">
        <v>2021</v>
      </c>
      <c r="B390">
        <v>5</v>
      </c>
      <c r="C390">
        <v>34</v>
      </c>
      <c r="D390">
        <v>104</v>
      </c>
      <c r="E390" t="s">
        <v>770</v>
      </c>
      <c r="F390" t="s">
        <v>771</v>
      </c>
      <c r="G390">
        <v>89</v>
      </c>
      <c r="H390">
        <v>82.77</v>
      </c>
      <c r="I390">
        <v>95.23</v>
      </c>
      <c r="K390" s="275">
        <v>90</v>
      </c>
      <c r="M390">
        <v>140</v>
      </c>
      <c r="N390">
        <v>103</v>
      </c>
      <c r="O390" s="2">
        <v>135</v>
      </c>
      <c r="P390" s="2">
        <v>107</v>
      </c>
      <c r="Q390">
        <v>32</v>
      </c>
      <c r="R390">
        <v>8</v>
      </c>
      <c r="S390">
        <v>27</v>
      </c>
      <c r="Z390">
        <v>1.4999999999999999E-2</v>
      </c>
      <c r="AA390">
        <v>67</v>
      </c>
      <c r="AB390">
        <v>7285</v>
      </c>
      <c r="AC390">
        <v>0.8</v>
      </c>
      <c r="AD390">
        <v>81.900000000000006</v>
      </c>
      <c r="AE390">
        <v>0.7</v>
      </c>
      <c r="AF390">
        <v>80.8</v>
      </c>
      <c r="AG390">
        <v>4</v>
      </c>
      <c r="AH390">
        <v>0.5</v>
      </c>
      <c r="AI390">
        <v>0.59</v>
      </c>
      <c r="AJ390" s="28" t="s">
        <v>312</v>
      </c>
      <c r="AK390" s="85"/>
      <c r="AL390" s="85" t="s">
        <v>371</v>
      </c>
      <c r="AM390" s="1">
        <f t="shared" si="12"/>
        <v>9.1969800960878516E-3</v>
      </c>
      <c r="AN390" s="284">
        <f t="shared" si="13"/>
        <v>0.70710678118654757</v>
      </c>
    </row>
    <row r="391" spans="1:40" ht="21" customHeight="1" x14ac:dyDescent="0.3">
      <c r="A391">
        <v>2021</v>
      </c>
      <c r="B391">
        <v>5</v>
      </c>
      <c r="C391">
        <v>52</v>
      </c>
      <c r="D391">
        <v>130</v>
      </c>
      <c r="E391" t="s">
        <v>598</v>
      </c>
      <c r="F391" t="s">
        <v>755</v>
      </c>
      <c r="G391">
        <v>12</v>
      </c>
      <c r="H391">
        <v>11.16</v>
      </c>
      <c r="I391">
        <v>12.84</v>
      </c>
      <c r="K391" s="275">
        <v>12.7</v>
      </c>
      <c r="M391">
        <v>336</v>
      </c>
      <c r="N391">
        <v>96</v>
      </c>
      <c r="O391" s="2">
        <v>314</v>
      </c>
      <c r="P391" s="2">
        <v>104</v>
      </c>
      <c r="Q391">
        <v>26</v>
      </c>
      <c r="R391">
        <v>10</v>
      </c>
      <c r="S391">
        <v>31</v>
      </c>
      <c r="Z391">
        <v>0.02</v>
      </c>
      <c r="AA391">
        <v>67</v>
      </c>
      <c r="AB391">
        <v>13667</v>
      </c>
      <c r="AC391">
        <v>5.6</v>
      </c>
      <c r="AD391">
        <v>1138.9000000000001</v>
      </c>
      <c r="AE391">
        <v>5.2</v>
      </c>
      <c r="AF391">
        <v>1029.4000000000001</v>
      </c>
      <c r="AG391">
        <v>4</v>
      </c>
      <c r="AH391">
        <v>0.2</v>
      </c>
      <c r="AI391">
        <v>0.45</v>
      </c>
      <c r="AJ391" s="28" t="s">
        <v>312</v>
      </c>
      <c r="AK391" s="85"/>
      <c r="AL391" s="85" t="s">
        <v>365</v>
      </c>
      <c r="AM391" s="1">
        <f t="shared" si="12"/>
        <v>4.9023194556230337E-3</v>
      </c>
      <c r="AN391" s="284">
        <f t="shared" si="13"/>
        <v>0.49497474683058273</v>
      </c>
    </row>
    <row r="392" spans="1:40" ht="21" customHeight="1" x14ac:dyDescent="0.3">
      <c r="A392">
        <v>2021</v>
      </c>
      <c r="B392">
        <v>5</v>
      </c>
      <c r="C392">
        <v>53</v>
      </c>
      <c r="D392">
        <v>131</v>
      </c>
      <c r="E392" t="s">
        <v>720</v>
      </c>
      <c r="F392" t="s">
        <v>742</v>
      </c>
      <c r="G392">
        <v>10</v>
      </c>
      <c r="H392">
        <v>9.3000000000000007</v>
      </c>
      <c r="I392">
        <v>10.7</v>
      </c>
      <c r="K392" s="275"/>
      <c r="M392">
        <v>772</v>
      </c>
      <c r="N392">
        <v>117</v>
      </c>
      <c r="O392" s="2"/>
      <c r="P392" s="2"/>
      <c r="Z392">
        <v>0.02</v>
      </c>
      <c r="AB392">
        <v>2270</v>
      </c>
      <c r="AD392">
        <v>227</v>
      </c>
      <c r="AG392">
        <v>0</v>
      </c>
      <c r="AJ392" s="28" t="s">
        <v>312</v>
      </c>
      <c r="AK392" s="85"/>
      <c r="AL392" s="85" t="s">
        <v>808</v>
      </c>
      <c r="AM392" s="1">
        <f t="shared" si="12"/>
        <v>0</v>
      </c>
      <c r="AN392" s="284" t="e">
        <f t="shared" si="13"/>
        <v>#DIV/0!</v>
      </c>
    </row>
    <row r="393" spans="1:40" ht="21" customHeight="1" x14ac:dyDescent="0.3">
      <c r="A393">
        <v>2021</v>
      </c>
      <c r="B393">
        <v>5</v>
      </c>
      <c r="C393">
        <v>159</v>
      </c>
      <c r="D393">
        <v>299</v>
      </c>
      <c r="E393" t="s">
        <v>244</v>
      </c>
      <c r="F393" t="s">
        <v>245</v>
      </c>
      <c r="G393">
        <v>115</v>
      </c>
      <c r="H393">
        <v>106.95</v>
      </c>
      <c r="I393">
        <v>123.05</v>
      </c>
      <c r="J393">
        <v>104</v>
      </c>
      <c r="K393" s="275">
        <v>105.3</v>
      </c>
      <c r="L393">
        <v>-0.1</v>
      </c>
      <c r="M393">
        <v>70</v>
      </c>
      <c r="N393">
        <v>154</v>
      </c>
      <c r="O393" s="2">
        <v>94</v>
      </c>
      <c r="P393" s="2">
        <v>116</v>
      </c>
      <c r="Q393">
        <v>72</v>
      </c>
      <c r="R393">
        <v>44</v>
      </c>
      <c r="S393">
        <v>61</v>
      </c>
      <c r="T393">
        <v>3</v>
      </c>
      <c r="V393">
        <v>4</v>
      </c>
      <c r="Z393">
        <v>0.02</v>
      </c>
      <c r="AA393">
        <v>182</v>
      </c>
      <c r="AB393">
        <v>14654</v>
      </c>
      <c r="AC393">
        <v>1.6</v>
      </c>
      <c r="AD393">
        <v>127.4</v>
      </c>
      <c r="AE393">
        <v>1.7</v>
      </c>
      <c r="AF393">
        <v>138.6</v>
      </c>
      <c r="AG393">
        <v>13</v>
      </c>
      <c r="AH393">
        <v>1.9</v>
      </c>
      <c r="AI393">
        <v>0.73</v>
      </c>
      <c r="AJ393" s="28" t="s">
        <v>312</v>
      </c>
      <c r="AK393" s="85" t="s">
        <v>432</v>
      </c>
      <c r="AL393" s="85"/>
      <c r="AM393" s="1">
        <f t="shared" si="12"/>
        <v>1.2419817114780947E-2</v>
      </c>
      <c r="AN393" s="284">
        <f t="shared" si="13"/>
        <v>6.8589357775095134</v>
      </c>
    </row>
    <row r="394" spans="1:40" ht="21" customHeight="1" x14ac:dyDescent="0.3">
      <c r="A394">
        <v>2021</v>
      </c>
      <c r="B394">
        <v>5</v>
      </c>
      <c r="C394">
        <v>212</v>
      </c>
      <c r="D394">
        <v>140</v>
      </c>
      <c r="E394" t="s">
        <v>207</v>
      </c>
      <c r="F394" t="s">
        <v>208</v>
      </c>
      <c r="G394">
        <v>485</v>
      </c>
      <c r="H394">
        <v>451.05</v>
      </c>
      <c r="I394">
        <v>518.95000000000005</v>
      </c>
      <c r="J394">
        <v>482</v>
      </c>
      <c r="K394" s="275">
        <v>492.3</v>
      </c>
      <c r="L394">
        <v>0</v>
      </c>
      <c r="M394">
        <v>60</v>
      </c>
      <c r="N394">
        <v>120</v>
      </c>
      <c r="O394" s="2">
        <v>61</v>
      </c>
      <c r="P394" s="2">
        <v>118</v>
      </c>
      <c r="Q394">
        <v>27</v>
      </c>
      <c r="R394">
        <v>18</v>
      </c>
      <c r="S394">
        <v>30</v>
      </c>
      <c r="Z394">
        <v>1.4999999999999999E-2</v>
      </c>
      <c r="AA394">
        <v>75</v>
      </c>
      <c r="AB394">
        <v>4128</v>
      </c>
      <c r="AC394">
        <v>0.2</v>
      </c>
      <c r="AD394">
        <v>8.5</v>
      </c>
      <c r="AE394">
        <v>0.1</v>
      </c>
      <c r="AF394">
        <v>7.1</v>
      </c>
      <c r="AG394">
        <v>5</v>
      </c>
      <c r="AH394">
        <v>1.2</v>
      </c>
      <c r="AI394">
        <v>0.62</v>
      </c>
      <c r="AJ394" s="28" t="s">
        <v>312</v>
      </c>
      <c r="AK394" s="85"/>
      <c r="AL394" s="85" t="s">
        <v>319</v>
      </c>
      <c r="AM394" s="1">
        <f t="shared" si="12"/>
        <v>1.8168604651162792E-2</v>
      </c>
      <c r="AN394" s="284">
        <f t="shared" si="13"/>
        <v>5.1618795026618045</v>
      </c>
    </row>
    <row r="395" spans="1:40" ht="21" customHeight="1" x14ac:dyDescent="0.3">
      <c r="A395">
        <v>2021</v>
      </c>
      <c r="B395">
        <v>5</v>
      </c>
      <c r="C395">
        <v>212</v>
      </c>
      <c r="D395">
        <v>178</v>
      </c>
      <c r="E395" t="s">
        <v>213</v>
      </c>
      <c r="F395" t="s">
        <v>214</v>
      </c>
      <c r="G395">
        <v>50</v>
      </c>
      <c r="H395">
        <v>46.5</v>
      </c>
      <c r="I395">
        <v>53.5</v>
      </c>
      <c r="J395">
        <v>50.5</v>
      </c>
      <c r="K395" s="275">
        <v>52.9</v>
      </c>
      <c r="L395">
        <v>0</v>
      </c>
      <c r="M395">
        <v>60</v>
      </c>
      <c r="N395">
        <v>120</v>
      </c>
      <c r="O395" s="2">
        <v>61</v>
      </c>
      <c r="P395" s="2">
        <v>118</v>
      </c>
      <c r="Q395">
        <v>57</v>
      </c>
      <c r="R395">
        <v>24</v>
      </c>
      <c r="S395">
        <v>57</v>
      </c>
      <c r="T395">
        <v>3</v>
      </c>
      <c r="Z395">
        <v>1.4999999999999999E-2</v>
      </c>
      <c r="AA395">
        <v>141</v>
      </c>
      <c r="AB395">
        <v>3991</v>
      </c>
      <c r="AC395">
        <v>2.8</v>
      </c>
      <c r="AD395">
        <v>79.8</v>
      </c>
      <c r="AE395">
        <v>2.1</v>
      </c>
      <c r="AF395">
        <v>64.400000000000006</v>
      </c>
      <c r="AG395">
        <v>5</v>
      </c>
      <c r="AH395">
        <v>2.2999999999999998</v>
      </c>
      <c r="AI395">
        <v>0.59</v>
      </c>
      <c r="AJ395" s="28" t="s">
        <v>312</v>
      </c>
      <c r="AK395" s="85"/>
      <c r="AL395" s="85" t="s">
        <v>320</v>
      </c>
      <c r="AM395" s="1">
        <f t="shared" si="12"/>
        <v>3.532949135554999E-2</v>
      </c>
      <c r="AN395" s="284">
        <f t="shared" si="13"/>
        <v>2.0506096654409869</v>
      </c>
    </row>
    <row r="396" spans="1:40" ht="21" customHeight="1" x14ac:dyDescent="0.3">
      <c r="A396">
        <v>2021</v>
      </c>
      <c r="B396">
        <v>5</v>
      </c>
      <c r="C396">
        <v>214</v>
      </c>
      <c r="D396">
        <v>142</v>
      </c>
      <c r="E396" t="s">
        <v>618</v>
      </c>
      <c r="F396" t="s">
        <v>619</v>
      </c>
      <c r="G396">
        <v>351</v>
      </c>
      <c r="H396">
        <v>326.43</v>
      </c>
      <c r="I396">
        <v>375.57</v>
      </c>
      <c r="K396" s="275">
        <v>355.5</v>
      </c>
      <c r="M396">
        <v>68</v>
      </c>
      <c r="N396">
        <v>212</v>
      </c>
      <c r="O396" s="2">
        <v>86</v>
      </c>
      <c r="P396" s="2">
        <v>169</v>
      </c>
      <c r="Q396">
        <v>20</v>
      </c>
      <c r="R396">
        <v>21</v>
      </c>
      <c r="S396">
        <v>22</v>
      </c>
      <c r="Z396">
        <v>0.02</v>
      </c>
      <c r="AA396">
        <v>63</v>
      </c>
      <c r="AB396">
        <v>2723</v>
      </c>
      <c r="AC396">
        <v>0.2</v>
      </c>
      <c r="AD396">
        <v>7.8</v>
      </c>
      <c r="AE396">
        <v>0.2</v>
      </c>
      <c r="AF396">
        <v>7.2</v>
      </c>
      <c r="AG396">
        <v>3</v>
      </c>
      <c r="AH396">
        <v>0.7</v>
      </c>
      <c r="AI396">
        <v>0.56999999999999995</v>
      </c>
      <c r="AJ396" s="28" t="s">
        <v>312</v>
      </c>
      <c r="AK396" s="85"/>
      <c r="AL396" s="85" t="s">
        <v>388</v>
      </c>
      <c r="AM396" s="1">
        <f t="shared" si="12"/>
        <v>2.313624678663239E-2</v>
      </c>
      <c r="AN396" s="284">
        <f t="shared" si="13"/>
        <v>3.1819805153394638</v>
      </c>
    </row>
    <row r="397" spans="1:40" ht="21" customHeight="1" x14ac:dyDescent="0.3">
      <c r="A397">
        <v>2021</v>
      </c>
      <c r="B397">
        <v>5</v>
      </c>
      <c r="C397">
        <v>334</v>
      </c>
      <c r="D397">
        <v>254</v>
      </c>
      <c r="E397" t="s">
        <v>263</v>
      </c>
      <c r="F397" t="s">
        <v>136</v>
      </c>
      <c r="G397">
        <v>203</v>
      </c>
      <c r="H397">
        <v>188.79</v>
      </c>
      <c r="I397">
        <v>217.21</v>
      </c>
      <c r="J397">
        <v>206.9</v>
      </c>
      <c r="K397" s="275">
        <v>208.8</v>
      </c>
      <c r="L397">
        <v>0</v>
      </c>
      <c r="M397">
        <v>88</v>
      </c>
      <c r="N397">
        <v>164</v>
      </c>
      <c r="O397" s="2">
        <v>107</v>
      </c>
      <c r="P397" s="2">
        <v>135</v>
      </c>
      <c r="Q397">
        <v>150</v>
      </c>
      <c r="R397">
        <v>82</v>
      </c>
      <c r="S397">
        <v>128</v>
      </c>
      <c r="T397">
        <v>9</v>
      </c>
      <c r="U397">
        <v>22</v>
      </c>
      <c r="Z397">
        <v>0.02</v>
      </c>
      <c r="AA397">
        <v>387</v>
      </c>
      <c r="AB397">
        <v>33627</v>
      </c>
      <c r="AC397">
        <v>1.9</v>
      </c>
      <c r="AD397">
        <v>165.6</v>
      </c>
      <c r="AE397">
        <v>1.9</v>
      </c>
      <c r="AF397">
        <v>161.5</v>
      </c>
      <c r="AG397">
        <v>21</v>
      </c>
      <c r="AH397">
        <v>3.6</v>
      </c>
      <c r="AI397">
        <v>0.83</v>
      </c>
      <c r="AJ397" s="28" t="s">
        <v>312</v>
      </c>
      <c r="AK397" s="85"/>
      <c r="AL397" s="85" t="s">
        <v>316</v>
      </c>
      <c r="AM397" s="1">
        <f t="shared" si="12"/>
        <v>1.1508609153358908E-2</v>
      </c>
      <c r="AN397" s="284">
        <f t="shared" si="13"/>
        <v>4.1012193308819835</v>
      </c>
    </row>
    <row r="398" spans="1:40" ht="21" customHeight="1" x14ac:dyDescent="0.3">
      <c r="A398">
        <v>2021</v>
      </c>
      <c r="B398">
        <v>5</v>
      </c>
      <c r="C398">
        <v>372</v>
      </c>
      <c r="D398">
        <v>646</v>
      </c>
      <c r="E398" t="s">
        <v>195</v>
      </c>
      <c r="F398" t="s">
        <v>196</v>
      </c>
      <c r="G398">
        <v>212</v>
      </c>
      <c r="H398">
        <v>197.16</v>
      </c>
      <c r="I398">
        <v>226.84</v>
      </c>
      <c r="J398">
        <v>215</v>
      </c>
      <c r="K398" s="275">
        <v>213.7</v>
      </c>
      <c r="L398">
        <v>0</v>
      </c>
      <c r="M398">
        <v>37</v>
      </c>
      <c r="N398">
        <v>195</v>
      </c>
      <c r="O398" s="2">
        <v>55</v>
      </c>
      <c r="P398" s="2">
        <v>133</v>
      </c>
      <c r="Q398">
        <v>49</v>
      </c>
      <c r="R398">
        <v>23</v>
      </c>
      <c r="S398">
        <v>37</v>
      </c>
      <c r="U398">
        <v>2</v>
      </c>
      <c r="Z398">
        <v>0.02</v>
      </c>
      <c r="AA398">
        <v>111</v>
      </c>
      <c r="AB398">
        <v>4151</v>
      </c>
      <c r="AC398">
        <v>0.5</v>
      </c>
      <c r="AD398">
        <v>19.600000000000001</v>
      </c>
      <c r="AE398">
        <v>0.5</v>
      </c>
      <c r="AF398">
        <v>19.5</v>
      </c>
      <c r="AG398">
        <v>8</v>
      </c>
      <c r="AH398">
        <v>2</v>
      </c>
      <c r="AI398">
        <v>0.64</v>
      </c>
      <c r="AJ398" s="28" t="s">
        <v>312</v>
      </c>
      <c r="AK398" s="85"/>
      <c r="AL398" s="85" t="s">
        <v>333</v>
      </c>
      <c r="AM398" s="1">
        <f t="shared" si="12"/>
        <v>2.6740544447121175E-2</v>
      </c>
      <c r="AN398" s="284">
        <f t="shared" si="13"/>
        <v>1.2020815280171229</v>
      </c>
    </row>
    <row r="399" spans="1:40" ht="21" customHeight="1" x14ac:dyDescent="0.3">
      <c r="A399">
        <v>2021</v>
      </c>
      <c r="B399">
        <v>5</v>
      </c>
      <c r="C399">
        <v>372</v>
      </c>
      <c r="D399">
        <v>647</v>
      </c>
      <c r="E399" t="s">
        <v>198</v>
      </c>
      <c r="F399" t="s">
        <v>199</v>
      </c>
      <c r="G399">
        <v>212</v>
      </c>
      <c r="H399">
        <v>197.16</v>
      </c>
      <c r="I399">
        <v>226.84</v>
      </c>
      <c r="J399">
        <v>215.7</v>
      </c>
      <c r="K399" s="275">
        <v>214.2</v>
      </c>
      <c r="L399">
        <v>0</v>
      </c>
      <c r="M399">
        <v>37</v>
      </c>
      <c r="N399">
        <v>195</v>
      </c>
      <c r="O399" s="2">
        <v>55</v>
      </c>
      <c r="P399" s="2">
        <v>133</v>
      </c>
      <c r="Q399">
        <v>41</v>
      </c>
      <c r="R399">
        <v>15</v>
      </c>
      <c r="S399">
        <v>36</v>
      </c>
      <c r="Z399">
        <v>0.02</v>
      </c>
      <c r="AA399">
        <v>92</v>
      </c>
      <c r="AB399">
        <v>4372</v>
      </c>
      <c r="AC399">
        <v>0.4</v>
      </c>
      <c r="AD399">
        <v>20.6</v>
      </c>
      <c r="AE399">
        <v>0.4</v>
      </c>
      <c r="AF399">
        <v>20.5</v>
      </c>
      <c r="AG399">
        <v>8</v>
      </c>
      <c r="AH399">
        <v>1.7</v>
      </c>
      <c r="AI399">
        <v>0.67</v>
      </c>
      <c r="AJ399" s="28" t="s">
        <v>312</v>
      </c>
      <c r="AK399" s="85"/>
      <c r="AL399" s="85" t="s">
        <v>334</v>
      </c>
      <c r="AM399" s="1">
        <f t="shared" si="12"/>
        <v>2.1043000914913082E-2</v>
      </c>
      <c r="AN399" s="284">
        <f t="shared" si="13"/>
        <v>1.5556349186103966</v>
      </c>
    </row>
    <row r="400" spans="1:40" ht="21" customHeight="1" x14ac:dyDescent="0.3">
      <c r="A400">
        <v>2021</v>
      </c>
      <c r="B400">
        <v>5</v>
      </c>
      <c r="C400">
        <v>377</v>
      </c>
      <c r="D400">
        <v>439</v>
      </c>
      <c r="E400" t="s">
        <v>167</v>
      </c>
      <c r="F400" t="s">
        <v>168</v>
      </c>
      <c r="G400">
        <v>343</v>
      </c>
      <c r="H400">
        <v>308.7</v>
      </c>
      <c r="I400">
        <v>377.3</v>
      </c>
      <c r="J400">
        <v>336</v>
      </c>
      <c r="K400" s="275">
        <v>347</v>
      </c>
      <c r="L400">
        <v>0</v>
      </c>
      <c r="M400">
        <v>45</v>
      </c>
      <c r="N400">
        <v>320</v>
      </c>
      <c r="O400" s="2">
        <v>47</v>
      </c>
      <c r="P400" s="2">
        <v>306</v>
      </c>
      <c r="Q400">
        <v>54</v>
      </c>
      <c r="R400">
        <v>36</v>
      </c>
      <c r="S400">
        <v>52</v>
      </c>
      <c r="T400">
        <v>8</v>
      </c>
      <c r="Z400">
        <v>1.4999999999999999E-2</v>
      </c>
      <c r="AA400">
        <v>150</v>
      </c>
      <c r="AB400">
        <v>2810</v>
      </c>
      <c r="AC400">
        <v>0.4</v>
      </c>
      <c r="AD400">
        <v>8.1999999999999993</v>
      </c>
      <c r="AE400">
        <v>0.4</v>
      </c>
      <c r="AF400">
        <v>7.2</v>
      </c>
      <c r="AG400">
        <v>7</v>
      </c>
      <c r="AH400">
        <v>3.2</v>
      </c>
      <c r="AI400">
        <v>0.41</v>
      </c>
      <c r="AJ400" s="28" t="s">
        <v>312</v>
      </c>
      <c r="AK400" s="85"/>
      <c r="AL400" s="85" t="s">
        <v>339</v>
      </c>
      <c r="AM400" s="1">
        <f t="shared" si="12"/>
        <v>5.3380782918149468E-2</v>
      </c>
      <c r="AN400" s="284">
        <f t="shared" si="13"/>
        <v>2.8284271247461903</v>
      </c>
    </row>
    <row r="401" spans="1:40" ht="21" customHeight="1" x14ac:dyDescent="0.3">
      <c r="A401">
        <v>2021</v>
      </c>
      <c r="B401">
        <v>5</v>
      </c>
      <c r="C401">
        <v>378</v>
      </c>
      <c r="D401">
        <v>440</v>
      </c>
      <c r="E401" t="s">
        <v>704</v>
      </c>
      <c r="F401" t="s">
        <v>779</v>
      </c>
      <c r="G401">
        <v>258</v>
      </c>
      <c r="H401">
        <v>239.94</v>
      </c>
      <c r="I401">
        <v>276.06</v>
      </c>
      <c r="K401" s="275">
        <v>251.6</v>
      </c>
      <c r="M401">
        <v>90</v>
      </c>
      <c r="N401">
        <v>120</v>
      </c>
      <c r="O401" s="2">
        <v>105</v>
      </c>
      <c r="P401" s="2">
        <v>103</v>
      </c>
      <c r="Q401">
        <v>12</v>
      </c>
      <c r="R401">
        <v>7</v>
      </c>
      <c r="S401">
        <v>7</v>
      </c>
      <c r="Z401">
        <v>1.4999999999999999E-2</v>
      </c>
      <c r="AA401">
        <v>26</v>
      </c>
      <c r="AB401">
        <v>2002</v>
      </c>
      <c r="AC401">
        <v>0.1</v>
      </c>
      <c r="AD401">
        <v>7.8</v>
      </c>
      <c r="AE401">
        <v>0.2</v>
      </c>
      <c r="AF401">
        <v>12.6</v>
      </c>
      <c r="AG401">
        <v>1</v>
      </c>
      <c r="AH401">
        <v>0.2</v>
      </c>
      <c r="AI401">
        <v>0.4</v>
      </c>
      <c r="AJ401" s="28" t="s">
        <v>312</v>
      </c>
      <c r="AK401" s="85"/>
      <c r="AL401" s="85"/>
      <c r="AM401" s="1">
        <f t="shared" si="12"/>
        <v>1.2987012987012988E-2</v>
      </c>
      <c r="AN401" s="284">
        <f t="shared" si="13"/>
        <v>4.5254833995939086</v>
      </c>
    </row>
    <row r="402" spans="1:40" ht="21" customHeight="1" x14ac:dyDescent="0.3">
      <c r="A402">
        <v>2021</v>
      </c>
      <c r="B402">
        <v>5</v>
      </c>
      <c r="C402">
        <v>381</v>
      </c>
      <c r="D402">
        <v>445</v>
      </c>
      <c r="E402" t="s">
        <v>748</v>
      </c>
      <c r="F402" t="s">
        <v>749</v>
      </c>
      <c r="G402">
        <v>28</v>
      </c>
      <c r="H402">
        <v>25.2</v>
      </c>
      <c r="I402">
        <v>30.8</v>
      </c>
      <c r="J402">
        <v>26.3</v>
      </c>
      <c r="K402" s="275">
        <v>27.1</v>
      </c>
      <c r="L402">
        <v>-0.1</v>
      </c>
      <c r="M402">
        <v>60</v>
      </c>
      <c r="N402">
        <v>180</v>
      </c>
      <c r="O402" s="2">
        <v>94</v>
      </c>
      <c r="P402" s="2">
        <v>116</v>
      </c>
      <c r="Q402">
        <v>19</v>
      </c>
      <c r="R402">
        <v>7</v>
      </c>
      <c r="S402">
        <v>20</v>
      </c>
      <c r="Z402">
        <v>1.4999999999999999E-2</v>
      </c>
      <c r="AA402">
        <v>46</v>
      </c>
      <c r="AB402">
        <v>3046</v>
      </c>
      <c r="AC402">
        <v>1.6</v>
      </c>
      <c r="AD402">
        <v>108.8</v>
      </c>
      <c r="AE402">
        <v>1.7</v>
      </c>
      <c r="AF402">
        <v>114.5</v>
      </c>
      <c r="AG402">
        <v>4</v>
      </c>
      <c r="AH402">
        <v>0.5</v>
      </c>
      <c r="AI402">
        <v>0.57999999999999996</v>
      </c>
      <c r="AJ402" s="28" t="s">
        <v>312</v>
      </c>
      <c r="AK402" s="85"/>
      <c r="AL402" s="85" t="s">
        <v>379</v>
      </c>
      <c r="AM402" s="1">
        <f t="shared" si="12"/>
        <v>1.5101772816808929E-2</v>
      </c>
      <c r="AN402" s="284">
        <f t="shared" si="13"/>
        <v>0.63639610306789174</v>
      </c>
    </row>
    <row r="403" spans="1:40" ht="21" customHeight="1" x14ac:dyDescent="0.3">
      <c r="A403">
        <v>2021</v>
      </c>
      <c r="B403">
        <v>5</v>
      </c>
      <c r="C403">
        <v>381</v>
      </c>
      <c r="D403">
        <v>446</v>
      </c>
      <c r="E403" t="s">
        <v>762</v>
      </c>
      <c r="F403" t="s">
        <v>763</v>
      </c>
      <c r="G403">
        <v>167</v>
      </c>
      <c r="H403">
        <v>150.30000000000001</v>
      </c>
      <c r="I403">
        <v>183.7</v>
      </c>
      <c r="J403">
        <v>161.30000000000001</v>
      </c>
      <c r="K403" s="275">
        <v>166.8</v>
      </c>
      <c r="L403">
        <v>0</v>
      </c>
      <c r="M403">
        <v>60</v>
      </c>
      <c r="N403">
        <v>180</v>
      </c>
      <c r="O403" s="2">
        <v>94</v>
      </c>
      <c r="P403" s="2">
        <v>116</v>
      </c>
      <c r="Q403">
        <v>16</v>
      </c>
      <c r="R403">
        <v>7</v>
      </c>
      <c r="S403">
        <v>18</v>
      </c>
      <c r="Z403">
        <v>1.4999999999999999E-2</v>
      </c>
      <c r="AA403">
        <v>41</v>
      </c>
      <c r="AB403">
        <v>3491</v>
      </c>
      <c r="AC403">
        <v>0.2</v>
      </c>
      <c r="AD403">
        <v>20.9</v>
      </c>
      <c r="AE403">
        <v>0.3</v>
      </c>
      <c r="AF403">
        <v>21.7</v>
      </c>
      <c r="AG403">
        <v>4</v>
      </c>
      <c r="AH403">
        <v>0.4</v>
      </c>
      <c r="AI403">
        <v>0.66</v>
      </c>
      <c r="AJ403" s="28" t="s">
        <v>312</v>
      </c>
      <c r="AK403" s="85"/>
      <c r="AL403" s="85" t="s">
        <v>380</v>
      </c>
      <c r="AM403" s="1">
        <f t="shared" si="12"/>
        <v>1.1744485820681752E-2</v>
      </c>
      <c r="AN403" s="284">
        <f t="shared" si="13"/>
        <v>0.14142135623730148</v>
      </c>
    </row>
    <row r="404" spans="1:40" ht="21" customHeight="1" x14ac:dyDescent="0.3">
      <c r="A404">
        <v>2021</v>
      </c>
      <c r="B404">
        <v>5</v>
      </c>
      <c r="C404">
        <v>381</v>
      </c>
      <c r="D404">
        <v>447</v>
      </c>
      <c r="E404" t="s">
        <v>737</v>
      </c>
      <c r="F404" t="s">
        <v>738</v>
      </c>
      <c r="G404">
        <v>177</v>
      </c>
      <c r="H404">
        <v>159.30000000000001</v>
      </c>
      <c r="I404">
        <v>194.7</v>
      </c>
      <c r="J404">
        <v>169.8</v>
      </c>
      <c r="K404" s="275">
        <v>175.4</v>
      </c>
      <c r="L404">
        <v>0</v>
      </c>
      <c r="M404">
        <v>60</v>
      </c>
      <c r="N404">
        <v>180</v>
      </c>
      <c r="O404" s="2">
        <v>94</v>
      </c>
      <c r="P404" s="2">
        <v>116</v>
      </c>
      <c r="Q404">
        <v>27</v>
      </c>
      <c r="R404">
        <v>7</v>
      </c>
      <c r="S404">
        <v>16</v>
      </c>
      <c r="Z404">
        <v>1.4999999999999999E-2</v>
      </c>
      <c r="AA404">
        <v>50</v>
      </c>
      <c r="AB404">
        <v>3590</v>
      </c>
      <c r="AC404">
        <v>0.3</v>
      </c>
      <c r="AD404">
        <v>20.3</v>
      </c>
      <c r="AE404">
        <v>0.3</v>
      </c>
      <c r="AF404">
        <v>21.1</v>
      </c>
      <c r="AG404">
        <v>4</v>
      </c>
      <c r="AH404">
        <v>0.5</v>
      </c>
      <c r="AI404">
        <v>0.68</v>
      </c>
      <c r="AJ404" s="28" t="s">
        <v>312</v>
      </c>
      <c r="AK404" s="85"/>
      <c r="AL404" s="85" t="s">
        <v>381</v>
      </c>
      <c r="AM404" s="1">
        <f t="shared" si="12"/>
        <v>1.3927576601671309E-2</v>
      </c>
      <c r="AN404" s="284">
        <f t="shared" si="13"/>
        <v>1.131370849898472</v>
      </c>
    </row>
    <row r="405" spans="1:40" ht="21" customHeight="1" x14ac:dyDescent="0.3">
      <c r="A405">
        <v>2021</v>
      </c>
      <c r="B405">
        <v>5</v>
      </c>
      <c r="C405">
        <v>381</v>
      </c>
      <c r="D405">
        <v>448</v>
      </c>
      <c r="E405" t="s">
        <v>268</v>
      </c>
      <c r="F405" t="s">
        <v>269</v>
      </c>
      <c r="G405">
        <v>23</v>
      </c>
      <c r="H405">
        <v>20.7</v>
      </c>
      <c r="I405">
        <v>25.3</v>
      </c>
      <c r="J405">
        <v>21.6</v>
      </c>
      <c r="K405" s="275">
        <v>22</v>
      </c>
      <c r="L405">
        <v>-0.1</v>
      </c>
      <c r="M405">
        <v>60</v>
      </c>
      <c r="N405">
        <v>180</v>
      </c>
      <c r="O405" s="2">
        <v>94</v>
      </c>
      <c r="P405" s="2">
        <v>116</v>
      </c>
      <c r="Q405">
        <v>35</v>
      </c>
      <c r="R405">
        <v>5</v>
      </c>
      <c r="S405">
        <v>10</v>
      </c>
      <c r="Z405">
        <v>1.4999999999999999E-2</v>
      </c>
      <c r="AA405">
        <v>50</v>
      </c>
      <c r="AB405">
        <v>3590</v>
      </c>
      <c r="AC405">
        <v>2.2000000000000002</v>
      </c>
      <c r="AD405">
        <v>156.1</v>
      </c>
      <c r="AE405">
        <v>2.2999999999999998</v>
      </c>
      <c r="AF405">
        <v>166.1</v>
      </c>
      <c r="AG405">
        <v>4</v>
      </c>
      <c r="AH405">
        <v>0.5</v>
      </c>
      <c r="AI405">
        <v>0.68</v>
      </c>
      <c r="AJ405" s="28" t="s">
        <v>312</v>
      </c>
      <c r="AK405" s="85"/>
      <c r="AL405" s="85" t="s">
        <v>348</v>
      </c>
      <c r="AM405" s="1">
        <f t="shared" si="12"/>
        <v>1.3927576601671309E-2</v>
      </c>
      <c r="AN405" s="284">
        <f t="shared" si="13"/>
        <v>0.70710678118654757</v>
      </c>
    </row>
    <row r="406" spans="1:40" ht="21" customHeight="1" x14ac:dyDescent="0.3">
      <c r="A406">
        <v>2021</v>
      </c>
      <c r="B406">
        <v>5</v>
      </c>
      <c r="C406">
        <v>405</v>
      </c>
      <c r="D406">
        <v>619</v>
      </c>
      <c r="E406" t="s">
        <v>630</v>
      </c>
      <c r="F406" t="s">
        <v>631</v>
      </c>
      <c r="G406">
        <v>420</v>
      </c>
      <c r="H406">
        <v>385.98</v>
      </c>
      <c r="I406">
        <v>454.02</v>
      </c>
      <c r="J406">
        <v>417.3</v>
      </c>
      <c r="K406" s="275">
        <v>424.7</v>
      </c>
      <c r="L406">
        <v>0</v>
      </c>
      <c r="M406">
        <v>18</v>
      </c>
      <c r="N406">
        <v>200</v>
      </c>
      <c r="O406" s="2">
        <v>25</v>
      </c>
      <c r="P406" s="2">
        <v>147</v>
      </c>
      <c r="Q406">
        <v>11</v>
      </c>
      <c r="R406">
        <v>4</v>
      </c>
      <c r="S406">
        <v>12</v>
      </c>
      <c r="Z406">
        <v>1.4999999999999999E-2</v>
      </c>
      <c r="AA406">
        <v>27</v>
      </c>
      <c r="AB406">
        <v>972</v>
      </c>
      <c r="AC406">
        <v>0.1</v>
      </c>
      <c r="AD406">
        <v>2.2999999999999998</v>
      </c>
      <c r="AE406">
        <v>0.1</v>
      </c>
      <c r="AF406">
        <v>2.2000000000000002</v>
      </c>
      <c r="AG406">
        <v>4</v>
      </c>
      <c r="AH406">
        <v>1.1000000000000001</v>
      </c>
      <c r="AI406">
        <v>0.59</v>
      </c>
      <c r="AJ406" s="28" t="s">
        <v>312</v>
      </c>
      <c r="AK406" s="85"/>
      <c r="AL406" s="85" t="s">
        <v>360</v>
      </c>
      <c r="AM406" s="1">
        <f t="shared" si="12"/>
        <v>2.7777777777777776E-2</v>
      </c>
      <c r="AN406" s="284">
        <f t="shared" si="13"/>
        <v>3.3234018715767655</v>
      </c>
    </row>
    <row r="407" spans="1:40" ht="21" customHeight="1" x14ac:dyDescent="0.3">
      <c r="A407">
        <v>2021</v>
      </c>
      <c r="B407">
        <v>5</v>
      </c>
      <c r="C407">
        <v>405</v>
      </c>
      <c r="D407">
        <v>620</v>
      </c>
      <c r="E407" t="s">
        <v>632</v>
      </c>
      <c r="F407" t="s">
        <v>633</v>
      </c>
      <c r="G407">
        <v>233</v>
      </c>
      <c r="H407">
        <v>214.01050000000001</v>
      </c>
      <c r="I407">
        <v>251.98949999999999</v>
      </c>
      <c r="J407">
        <v>235.8</v>
      </c>
      <c r="K407" s="275">
        <v>234.1</v>
      </c>
      <c r="L407">
        <v>0</v>
      </c>
      <c r="M407">
        <v>18</v>
      </c>
      <c r="N407">
        <v>200</v>
      </c>
      <c r="O407" s="2">
        <v>25</v>
      </c>
      <c r="P407" s="2">
        <v>147</v>
      </c>
      <c r="Q407">
        <v>15</v>
      </c>
      <c r="R407">
        <v>8</v>
      </c>
      <c r="S407">
        <v>12</v>
      </c>
      <c r="Z407">
        <v>1.4999999999999999E-2</v>
      </c>
      <c r="AA407">
        <v>35</v>
      </c>
      <c r="AB407">
        <v>980</v>
      </c>
      <c r="AC407">
        <v>0.2</v>
      </c>
      <c r="AD407">
        <v>4.2</v>
      </c>
      <c r="AE407">
        <v>0.1</v>
      </c>
      <c r="AF407">
        <v>4</v>
      </c>
      <c r="AG407">
        <v>4</v>
      </c>
      <c r="AH407">
        <v>1.4</v>
      </c>
      <c r="AI407">
        <v>0.6</v>
      </c>
      <c r="AJ407" s="28" t="s">
        <v>312</v>
      </c>
      <c r="AK407" s="85"/>
      <c r="AL407" s="85" t="s">
        <v>323</v>
      </c>
      <c r="AM407" s="1">
        <f t="shared" si="12"/>
        <v>3.5714285714285712E-2</v>
      </c>
      <c r="AN407" s="284">
        <f t="shared" si="13"/>
        <v>0.7778174593051983</v>
      </c>
    </row>
    <row r="408" spans="1:40" ht="21" customHeight="1" x14ac:dyDescent="0.3">
      <c r="A408">
        <v>2021</v>
      </c>
      <c r="B408">
        <v>5</v>
      </c>
      <c r="C408">
        <v>405</v>
      </c>
      <c r="D408">
        <v>621</v>
      </c>
      <c r="E408" t="s">
        <v>634</v>
      </c>
      <c r="F408" t="s">
        <v>635</v>
      </c>
      <c r="G408">
        <v>191.5</v>
      </c>
      <c r="H408">
        <v>175.98849999999999</v>
      </c>
      <c r="I408">
        <v>207.01150000000001</v>
      </c>
      <c r="J408">
        <v>192</v>
      </c>
      <c r="K408" s="275">
        <v>197.1</v>
      </c>
      <c r="L408">
        <v>0</v>
      </c>
      <c r="M408">
        <v>18</v>
      </c>
      <c r="N408">
        <v>200</v>
      </c>
      <c r="O408" s="2">
        <v>25</v>
      </c>
      <c r="P408" s="2">
        <v>147</v>
      </c>
      <c r="Q408">
        <v>20</v>
      </c>
      <c r="R408">
        <v>3</v>
      </c>
      <c r="S408">
        <v>13</v>
      </c>
      <c r="Z408">
        <v>1.4999999999999999E-2</v>
      </c>
      <c r="AA408">
        <v>36</v>
      </c>
      <c r="AB408">
        <v>981</v>
      </c>
      <c r="AC408">
        <v>0.2</v>
      </c>
      <c r="AD408">
        <v>5.0999999999999996</v>
      </c>
      <c r="AE408">
        <v>0.2</v>
      </c>
      <c r="AF408">
        <v>4.8</v>
      </c>
      <c r="AG408">
        <v>4</v>
      </c>
      <c r="AH408">
        <v>1.5</v>
      </c>
      <c r="AI408">
        <v>0.6</v>
      </c>
      <c r="AJ408" s="28" t="s">
        <v>312</v>
      </c>
      <c r="AK408" s="85"/>
      <c r="AL408" s="85" t="s">
        <v>323</v>
      </c>
      <c r="AM408" s="1">
        <f t="shared" si="12"/>
        <v>3.669724770642202E-2</v>
      </c>
      <c r="AN408" s="284">
        <f t="shared" si="13"/>
        <v>3.9597979746446619</v>
      </c>
    </row>
    <row r="409" spans="1:40" ht="21" customHeight="1" x14ac:dyDescent="0.3">
      <c r="A409">
        <v>2021</v>
      </c>
      <c r="B409">
        <v>5</v>
      </c>
      <c r="C409">
        <v>405</v>
      </c>
      <c r="D409">
        <v>622</v>
      </c>
      <c r="E409" t="s">
        <v>636</v>
      </c>
      <c r="F409" t="s">
        <v>637</v>
      </c>
      <c r="G409">
        <v>187</v>
      </c>
      <c r="H409">
        <v>172.41399999999999</v>
      </c>
      <c r="I409">
        <v>201.58600000000001</v>
      </c>
      <c r="J409">
        <v>187.8</v>
      </c>
      <c r="K409" s="275">
        <v>187.7</v>
      </c>
      <c r="L409">
        <v>0</v>
      </c>
      <c r="M409">
        <v>18</v>
      </c>
      <c r="N409">
        <v>200</v>
      </c>
      <c r="O409" s="2">
        <v>25</v>
      </c>
      <c r="P409" s="2">
        <v>147</v>
      </c>
      <c r="Q409">
        <v>23</v>
      </c>
      <c r="R409">
        <v>11</v>
      </c>
      <c r="S409">
        <v>25</v>
      </c>
      <c r="Z409">
        <v>1.4999999999999999E-2</v>
      </c>
      <c r="AA409">
        <v>59</v>
      </c>
      <c r="AB409">
        <v>1064</v>
      </c>
      <c r="AC409">
        <v>0.3</v>
      </c>
      <c r="AD409">
        <v>5.7</v>
      </c>
      <c r="AE409">
        <v>0.6</v>
      </c>
      <c r="AF409">
        <v>10.3</v>
      </c>
      <c r="AG409">
        <v>4</v>
      </c>
      <c r="AH409">
        <v>2.4</v>
      </c>
      <c r="AI409">
        <v>0.31</v>
      </c>
      <c r="AJ409" s="28" t="s">
        <v>312</v>
      </c>
      <c r="AK409" s="85"/>
      <c r="AL409" s="85" t="s">
        <v>323</v>
      </c>
      <c r="AM409" s="1">
        <f t="shared" si="12"/>
        <v>5.5451127819548869E-2</v>
      </c>
      <c r="AN409" s="284">
        <f t="shared" si="13"/>
        <v>0.49497474683057524</v>
      </c>
    </row>
    <row r="410" spans="1:40" ht="21" customHeight="1" x14ac:dyDescent="0.3">
      <c r="A410">
        <v>2021</v>
      </c>
      <c r="B410">
        <v>5</v>
      </c>
      <c r="C410">
        <v>406</v>
      </c>
      <c r="D410">
        <v>623</v>
      </c>
      <c r="E410" t="s">
        <v>638</v>
      </c>
      <c r="F410" t="s">
        <v>639</v>
      </c>
      <c r="G410">
        <v>599</v>
      </c>
      <c r="H410">
        <v>551.02009999999996</v>
      </c>
      <c r="I410">
        <v>646.97990000000004</v>
      </c>
      <c r="J410">
        <v>626.5</v>
      </c>
      <c r="K410" s="275">
        <v>618.9</v>
      </c>
      <c r="L410">
        <v>0</v>
      </c>
      <c r="M410">
        <v>18</v>
      </c>
      <c r="N410">
        <v>200</v>
      </c>
      <c r="O410" s="2">
        <v>25</v>
      </c>
      <c r="P410" s="2">
        <v>144</v>
      </c>
      <c r="Q410">
        <v>13</v>
      </c>
      <c r="R410">
        <v>6</v>
      </c>
      <c r="S410">
        <v>12</v>
      </c>
      <c r="Z410">
        <v>1.4999999999999999E-2</v>
      </c>
      <c r="AA410">
        <v>31</v>
      </c>
      <c r="AB410">
        <v>616</v>
      </c>
      <c r="AC410">
        <v>0.1</v>
      </c>
      <c r="AD410">
        <v>1</v>
      </c>
      <c r="AE410">
        <v>0</v>
      </c>
      <c r="AF410">
        <v>0.6</v>
      </c>
      <c r="AG410">
        <v>4</v>
      </c>
      <c r="AH410">
        <v>1.2</v>
      </c>
      <c r="AI410">
        <v>0.38</v>
      </c>
      <c r="AJ410" s="28" t="s">
        <v>312</v>
      </c>
      <c r="AK410" s="85"/>
      <c r="AL410" s="85" t="s">
        <v>383</v>
      </c>
      <c r="AM410" s="1">
        <f t="shared" si="12"/>
        <v>5.0324675324675328E-2</v>
      </c>
      <c r="AN410" s="284">
        <f t="shared" si="13"/>
        <v>14.071424945612279</v>
      </c>
    </row>
    <row r="411" spans="1:40" ht="21" customHeight="1" x14ac:dyDescent="0.3">
      <c r="A411">
        <v>2021</v>
      </c>
      <c r="B411">
        <v>5</v>
      </c>
      <c r="C411">
        <v>406</v>
      </c>
      <c r="D411">
        <v>624</v>
      </c>
      <c r="E411" t="s">
        <v>640</v>
      </c>
      <c r="F411" t="s">
        <v>641</v>
      </c>
      <c r="G411">
        <v>374</v>
      </c>
      <c r="H411">
        <v>344.04259999999999</v>
      </c>
      <c r="I411">
        <v>403.95740000000001</v>
      </c>
      <c r="J411">
        <v>379.5</v>
      </c>
      <c r="K411" s="275">
        <v>374.9</v>
      </c>
      <c r="L411">
        <v>0</v>
      </c>
      <c r="M411">
        <v>18</v>
      </c>
      <c r="N411">
        <v>200</v>
      </c>
      <c r="O411" s="2">
        <v>25</v>
      </c>
      <c r="P411" s="2">
        <v>144</v>
      </c>
      <c r="Q411">
        <v>15</v>
      </c>
      <c r="R411">
        <v>4</v>
      </c>
      <c r="S411">
        <v>10</v>
      </c>
      <c r="Z411">
        <v>1.4999999999999999E-2</v>
      </c>
      <c r="AA411">
        <v>29</v>
      </c>
      <c r="AB411">
        <v>614</v>
      </c>
      <c r="AC411">
        <v>0.1</v>
      </c>
      <c r="AD411">
        <v>1.6</v>
      </c>
      <c r="AE411">
        <v>0.1</v>
      </c>
      <c r="AF411">
        <v>0.9</v>
      </c>
      <c r="AG411">
        <v>4</v>
      </c>
      <c r="AH411">
        <v>1.1000000000000001</v>
      </c>
      <c r="AI411">
        <v>0.38</v>
      </c>
      <c r="AJ411" s="28" t="s">
        <v>312</v>
      </c>
      <c r="AK411" s="85"/>
      <c r="AL411" s="85" t="s">
        <v>323</v>
      </c>
      <c r="AM411" s="1">
        <f t="shared" si="12"/>
        <v>4.7231270358306189E-2</v>
      </c>
      <c r="AN411" s="284">
        <f t="shared" si="13"/>
        <v>0.63639610306787675</v>
      </c>
    </row>
    <row r="412" spans="1:40" ht="21" customHeight="1" x14ac:dyDescent="0.3">
      <c r="A412">
        <v>2021</v>
      </c>
      <c r="B412">
        <v>5</v>
      </c>
      <c r="C412">
        <v>406</v>
      </c>
      <c r="D412">
        <v>625</v>
      </c>
      <c r="E412" t="s">
        <v>642</v>
      </c>
      <c r="F412" t="s">
        <v>643</v>
      </c>
      <c r="G412">
        <v>140</v>
      </c>
      <c r="H412">
        <v>129.01</v>
      </c>
      <c r="I412">
        <v>150.99</v>
      </c>
      <c r="J412">
        <v>140</v>
      </c>
      <c r="K412" s="275">
        <v>141</v>
      </c>
      <c r="L412">
        <v>0</v>
      </c>
      <c r="M412">
        <v>18</v>
      </c>
      <c r="N412">
        <v>200</v>
      </c>
      <c r="O412" s="2">
        <v>25</v>
      </c>
      <c r="P412" s="2">
        <v>144</v>
      </c>
      <c r="Q412">
        <v>17</v>
      </c>
      <c r="R412">
        <v>4</v>
      </c>
      <c r="S412">
        <v>10</v>
      </c>
      <c r="Z412">
        <v>1.4999999999999999E-2</v>
      </c>
      <c r="AA412">
        <v>31</v>
      </c>
      <c r="AB412">
        <v>616</v>
      </c>
      <c r="AC412">
        <v>0.2</v>
      </c>
      <c r="AD412">
        <v>4.4000000000000004</v>
      </c>
      <c r="AE412">
        <v>0.2</v>
      </c>
      <c r="AF412">
        <v>2.5</v>
      </c>
      <c r="AG412">
        <v>4</v>
      </c>
      <c r="AH412">
        <v>1.2</v>
      </c>
      <c r="AI412">
        <v>0.38</v>
      </c>
      <c r="AJ412" s="28" t="s">
        <v>312</v>
      </c>
      <c r="AK412" s="85"/>
      <c r="AL412" s="85" t="s">
        <v>323</v>
      </c>
      <c r="AM412" s="1">
        <f t="shared" si="12"/>
        <v>5.0324675324675328E-2</v>
      </c>
      <c r="AN412" s="284">
        <f t="shared" si="13"/>
        <v>0.70710678118654757</v>
      </c>
    </row>
    <row r="413" spans="1:40" ht="21" customHeight="1" x14ac:dyDescent="0.3">
      <c r="A413">
        <v>2021</v>
      </c>
      <c r="B413">
        <v>5</v>
      </c>
      <c r="C413">
        <v>406</v>
      </c>
      <c r="D413">
        <v>626</v>
      </c>
      <c r="E413" t="s">
        <v>644</v>
      </c>
      <c r="F413" t="s">
        <v>645</v>
      </c>
      <c r="G413">
        <v>276</v>
      </c>
      <c r="H413">
        <v>254.05799999999999</v>
      </c>
      <c r="I413">
        <v>297.94200000000001</v>
      </c>
      <c r="J413">
        <v>138.5</v>
      </c>
      <c r="K413" s="275">
        <v>231.7</v>
      </c>
      <c r="L413">
        <v>-0.5</v>
      </c>
      <c r="M413">
        <v>18</v>
      </c>
      <c r="N413">
        <v>200</v>
      </c>
      <c r="O413" s="2">
        <v>25</v>
      </c>
      <c r="P413" s="2">
        <v>144</v>
      </c>
      <c r="Q413">
        <v>28</v>
      </c>
      <c r="R413">
        <v>11</v>
      </c>
      <c r="S413">
        <v>22</v>
      </c>
      <c r="Z413">
        <v>1.4999999999999999E-2</v>
      </c>
      <c r="AA413">
        <v>61</v>
      </c>
      <c r="AB413">
        <v>646</v>
      </c>
      <c r="AC413">
        <v>0.2</v>
      </c>
      <c r="AD413">
        <v>2.2999999999999998</v>
      </c>
      <c r="AE413">
        <v>0.3</v>
      </c>
      <c r="AF413">
        <v>2.7</v>
      </c>
      <c r="AG413">
        <v>4</v>
      </c>
      <c r="AH413">
        <v>2.4</v>
      </c>
      <c r="AI413">
        <v>0.31</v>
      </c>
      <c r="AJ413" s="28" t="s">
        <v>312</v>
      </c>
      <c r="AK413" s="85"/>
      <c r="AL413" s="85" t="s">
        <v>323</v>
      </c>
      <c r="AM413" s="1">
        <f t="shared" si="12"/>
        <v>9.4427244582043338E-2</v>
      </c>
      <c r="AN413" s="284">
        <f t="shared" si="13"/>
        <v>31.324830406564061</v>
      </c>
    </row>
    <row r="414" spans="1:40" ht="21" customHeight="1" x14ac:dyDescent="0.3">
      <c r="A414">
        <v>2021</v>
      </c>
      <c r="B414">
        <v>5</v>
      </c>
      <c r="C414">
        <v>407</v>
      </c>
      <c r="D414">
        <v>627</v>
      </c>
      <c r="E414" t="s">
        <v>232</v>
      </c>
      <c r="F414" t="s">
        <v>233</v>
      </c>
      <c r="G414">
        <v>418.5</v>
      </c>
      <c r="H414">
        <v>384.97815000000003</v>
      </c>
      <c r="I414">
        <v>452.02184999999997</v>
      </c>
      <c r="K414" s="275">
        <v>437</v>
      </c>
      <c r="M414">
        <v>18</v>
      </c>
      <c r="N414">
        <v>200</v>
      </c>
      <c r="O414" s="2">
        <v>23</v>
      </c>
      <c r="P414" s="2">
        <v>161</v>
      </c>
      <c r="Q414">
        <v>17</v>
      </c>
      <c r="R414">
        <v>10</v>
      </c>
      <c r="S414">
        <v>10</v>
      </c>
      <c r="Z414">
        <v>1.4999999999999999E-2</v>
      </c>
      <c r="AA414">
        <v>37</v>
      </c>
      <c r="AB414">
        <v>2077</v>
      </c>
      <c r="AC414">
        <v>0.1</v>
      </c>
      <c r="AD414">
        <v>5</v>
      </c>
      <c r="AE414">
        <v>0.1</v>
      </c>
      <c r="AF414">
        <v>4.8</v>
      </c>
      <c r="AG414">
        <v>5</v>
      </c>
      <c r="AH414">
        <v>1.6</v>
      </c>
      <c r="AI414">
        <v>1.05</v>
      </c>
      <c r="AJ414" s="28" t="s">
        <v>312</v>
      </c>
      <c r="AK414" s="85"/>
      <c r="AL414" s="85" t="s">
        <v>322</v>
      </c>
      <c r="AM414" s="1">
        <f t="shared" si="12"/>
        <v>1.7814155031295138E-2</v>
      </c>
      <c r="AN414" s="284">
        <f t="shared" si="13"/>
        <v>13.08147545195113</v>
      </c>
    </row>
    <row r="415" spans="1:40" ht="21" customHeight="1" x14ac:dyDescent="0.3">
      <c r="A415">
        <v>2021</v>
      </c>
      <c r="B415">
        <v>5</v>
      </c>
      <c r="C415">
        <v>407</v>
      </c>
      <c r="D415">
        <v>628</v>
      </c>
      <c r="E415" t="s">
        <v>235</v>
      </c>
      <c r="F415" t="s">
        <v>236</v>
      </c>
      <c r="G415">
        <v>330</v>
      </c>
      <c r="H415">
        <v>303.99599999999998</v>
      </c>
      <c r="I415">
        <v>356.00400000000002</v>
      </c>
      <c r="K415" s="275">
        <v>337.4</v>
      </c>
      <c r="M415">
        <v>18</v>
      </c>
      <c r="N415">
        <v>200</v>
      </c>
      <c r="O415" s="2">
        <v>23</v>
      </c>
      <c r="P415" s="2">
        <v>161</v>
      </c>
      <c r="Q415">
        <v>21</v>
      </c>
      <c r="R415">
        <v>6</v>
      </c>
      <c r="S415">
        <v>15</v>
      </c>
      <c r="Z415">
        <v>1.4999999999999999E-2</v>
      </c>
      <c r="AA415">
        <v>42</v>
      </c>
      <c r="AB415">
        <v>2082</v>
      </c>
      <c r="AC415">
        <v>0.1</v>
      </c>
      <c r="AD415">
        <v>6.3</v>
      </c>
      <c r="AE415">
        <v>0.1</v>
      </c>
      <c r="AF415">
        <v>6.2</v>
      </c>
      <c r="AG415">
        <v>5</v>
      </c>
      <c r="AH415">
        <v>1.8</v>
      </c>
      <c r="AI415">
        <v>1.05</v>
      </c>
      <c r="AJ415" s="28" t="s">
        <v>312</v>
      </c>
      <c r="AK415" s="85"/>
      <c r="AL415" s="85" t="s">
        <v>323</v>
      </c>
      <c r="AM415" s="1">
        <f t="shared" si="12"/>
        <v>2.0172910662824207E-2</v>
      </c>
      <c r="AN415" s="284">
        <f t="shared" si="13"/>
        <v>5.232590180780436</v>
      </c>
    </row>
    <row r="416" spans="1:40" ht="21" customHeight="1" x14ac:dyDescent="0.3">
      <c r="A416">
        <v>2021</v>
      </c>
      <c r="B416">
        <v>5</v>
      </c>
      <c r="C416">
        <v>407</v>
      </c>
      <c r="D416">
        <v>629</v>
      </c>
      <c r="E416" t="s">
        <v>238</v>
      </c>
      <c r="F416" t="s">
        <v>239</v>
      </c>
      <c r="G416">
        <v>221</v>
      </c>
      <c r="H416">
        <v>203.983</v>
      </c>
      <c r="I416">
        <v>238.017</v>
      </c>
      <c r="K416" s="275">
        <v>232.4</v>
      </c>
      <c r="M416">
        <v>18</v>
      </c>
      <c r="N416">
        <v>200</v>
      </c>
      <c r="O416" s="2">
        <v>23</v>
      </c>
      <c r="P416" s="2">
        <v>161</v>
      </c>
      <c r="Q416">
        <v>31</v>
      </c>
      <c r="R416">
        <v>5</v>
      </c>
      <c r="S416">
        <v>12</v>
      </c>
      <c r="Z416">
        <v>1.4999999999999999E-2</v>
      </c>
      <c r="AA416">
        <v>48</v>
      </c>
      <c r="AB416">
        <v>2088</v>
      </c>
      <c r="AC416">
        <v>0.2</v>
      </c>
      <c r="AD416">
        <v>9.4</v>
      </c>
      <c r="AE416">
        <v>0.2</v>
      </c>
      <c r="AF416">
        <v>9.1999999999999993</v>
      </c>
      <c r="AG416">
        <v>5</v>
      </c>
      <c r="AH416">
        <v>2.1</v>
      </c>
      <c r="AI416">
        <v>1.05</v>
      </c>
      <c r="AJ416" s="28" t="s">
        <v>312</v>
      </c>
      <c r="AK416" s="85"/>
      <c r="AL416" s="85" t="s">
        <v>323</v>
      </c>
      <c r="AM416" s="1">
        <f t="shared" si="12"/>
        <v>2.2988505747126436E-2</v>
      </c>
      <c r="AN416" s="284">
        <f t="shared" si="13"/>
        <v>8.0610173055266454</v>
      </c>
    </row>
    <row r="417" spans="1:40" ht="21" customHeight="1" x14ac:dyDescent="0.3">
      <c r="A417">
        <v>2021</v>
      </c>
      <c r="B417">
        <v>5</v>
      </c>
      <c r="C417">
        <v>407</v>
      </c>
      <c r="D417">
        <v>630</v>
      </c>
      <c r="E417" t="s">
        <v>241</v>
      </c>
      <c r="F417" t="s">
        <v>242</v>
      </c>
      <c r="G417">
        <v>214</v>
      </c>
      <c r="H417">
        <v>197.84299999999999</v>
      </c>
      <c r="I417">
        <v>230.15700000000001</v>
      </c>
      <c r="K417" s="275">
        <v>218.9</v>
      </c>
      <c r="M417">
        <v>18</v>
      </c>
      <c r="N417">
        <v>200</v>
      </c>
      <c r="O417" s="2">
        <v>23</v>
      </c>
      <c r="P417" s="2">
        <v>161</v>
      </c>
      <c r="Q417">
        <v>30</v>
      </c>
      <c r="R417">
        <v>8</v>
      </c>
      <c r="S417">
        <v>22</v>
      </c>
      <c r="U417">
        <v>2</v>
      </c>
      <c r="Z417">
        <v>1.4999999999999999E-2</v>
      </c>
      <c r="AA417">
        <v>62</v>
      </c>
      <c r="AB417">
        <v>2102</v>
      </c>
      <c r="AC417">
        <v>0.3</v>
      </c>
      <c r="AD417">
        <v>9.8000000000000007</v>
      </c>
      <c r="AE417">
        <v>0.6</v>
      </c>
      <c r="AF417">
        <v>19.399999999999999</v>
      </c>
      <c r="AG417">
        <v>5</v>
      </c>
      <c r="AH417">
        <v>2.7</v>
      </c>
      <c r="AI417">
        <v>0.53</v>
      </c>
      <c r="AJ417" s="28" t="s">
        <v>312</v>
      </c>
      <c r="AK417" s="85"/>
      <c r="AL417" s="85" t="s">
        <v>323</v>
      </c>
      <c r="AM417" s="1">
        <f t="shared" si="12"/>
        <v>2.9495718363463368E-2</v>
      </c>
      <c r="AN417" s="284">
        <f t="shared" si="13"/>
        <v>3.4648232278140867</v>
      </c>
    </row>
    <row r="418" spans="1:40" ht="21" customHeight="1" x14ac:dyDescent="0.3">
      <c r="A418">
        <v>2021</v>
      </c>
      <c r="B418">
        <v>5</v>
      </c>
      <c r="C418">
        <v>415</v>
      </c>
      <c r="D418">
        <v>655</v>
      </c>
      <c r="E418" t="s">
        <v>173</v>
      </c>
      <c r="F418" t="s">
        <v>174</v>
      </c>
      <c r="G418">
        <v>148</v>
      </c>
      <c r="H418">
        <v>137.63999999999999</v>
      </c>
      <c r="I418">
        <v>158.36000000000001</v>
      </c>
      <c r="K418" s="275">
        <v>146.4</v>
      </c>
      <c r="M418">
        <v>60</v>
      </c>
      <c r="N418">
        <v>180</v>
      </c>
      <c r="O418" s="2">
        <v>70</v>
      </c>
      <c r="P418" s="2">
        <v>155</v>
      </c>
      <c r="Q418">
        <v>5</v>
      </c>
      <c r="R418">
        <v>4</v>
      </c>
      <c r="S418">
        <v>11</v>
      </c>
      <c r="U418">
        <v>2</v>
      </c>
      <c r="Z418">
        <v>0.02</v>
      </c>
      <c r="AA418">
        <v>22</v>
      </c>
      <c r="AB418">
        <v>912</v>
      </c>
      <c r="AC418">
        <v>0.1</v>
      </c>
      <c r="AD418">
        <v>6.2</v>
      </c>
      <c r="AE418">
        <v>0.2</v>
      </c>
      <c r="AF418">
        <v>6.3</v>
      </c>
      <c r="AG418">
        <v>2</v>
      </c>
      <c r="AH418">
        <v>0.3</v>
      </c>
      <c r="AI418">
        <v>0.35</v>
      </c>
      <c r="AJ418" s="28" t="s">
        <v>312</v>
      </c>
      <c r="AK418" s="85" t="s">
        <v>424</v>
      </c>
      <c r="AL418" s="85" t="s">
        <v>329</v>
      </c>
      <c r="AM418" s="1">
        <f t="shared" si="12"/>
        <v>2.4122807017543858E-2</v>
      </c>
      <c r="AN418" s="284">
        <f t="shared" si="13"/>
        <v>1.131370849898472</v>
      </c>
    </row>
    <row r="419" spans="1:40" ht="21" customHeight="1" x14ac:dyDescent="0.3">
      <c r="A419">
        <v>2021</v>
      </c>
      <c r="B419">
        <v>5</v>
      </c>
      <c r="C419">
        <v>415</v>
      </c>
      <c r="D419">
        <v>656</v>
      </c>
      <c r="E419" t="s">
        <v>176</v>
      </c>
      <c r="F419" t="s">
        <v>177</v>
      </c>
      <c r="G419">
        <v>148</v>
      </c>
      <c r="H419">
        <v>137.63999999999999</v>
      </c>
      <c r="I419">
        <v>158.36000000000001</v>
      </c>
      <c r="K419" s="275">
        <v>146.4</v>
      </c>
      <c r="M419">
        <v>60</v>
      </c>
      <c r="N419">
        <v>180</v>
      </c>
      <c r="O419" s="2">
        <v>70</v>
      </c>
      <c r="P419" s="2">
        <v>155</v>
      </c>
      <c r="Q419">
        <v>1</v>
      </c>
      <c r="S419">
        <v>2</v>
      </c>
      <c r="Z419">
        <v>0.02</v>
      </c>
      <c r="AA419">
        <v>3</v>
      </c>
      <c r="AB419">
        <v>73</v>
      </c>
      <c r="AC419">
        <v>0</v>
      </c>
      <c r="AD419">
        <v>0.5</v>
      </c>
      <c r="AE419">
        <v>0</v>
      </c>
      <c r="AF419">
        <v>0.5</v>
      </c>
      <c r="AG419">
        <v>2</v>
      </c>
      <c r="AH419">
        <v>0</v>
      </c>
      <c r="AI419">
        <v>0.06</v>
      </c>
      <c r="AJ419" s="28" t="s">
        <v>312</v>
      </c>
      <c r="AK419" s="85" t="s">
        <v>426</v>
      </c>
      <c r="AL419" s="85" t="s">
        <v>330</v>
      </c>
      <c r="AM419" s="1">
        <f t="shared" si="12"/>
        <v>4.1095890410958902E-2</v>
      </c>
      <c r="AN419" s="284">
        <f t="shared" si="13"/>
        <v>1.131370849898472</v>
      </c>
    </row>
    <row r="420" spans="1:40" ht="21" customHeight="1" x14ac:dyDescent="0.3">
      <c r="A420">
        <v>2021</v>
      </c>
      <c r="B420">
        <v>5</v>
      </c>
      <c r="C420">
        <v>415</v>
      </c>
      <c r="D420">
        <v>657</v>
      </c>
      <c r="E420" t="s">
        <v>179</v>
      </c>
      <c r="F420" t="s">
        <v>180</v>
      </c>
      <c r="G420">
        <v>90</v>
      </c>
      <c r="H420">
        <v>83.7</v>
      </c>
      <c r="I420">
        <v>96.3</v>
      </c>
      <c r="K420" s="275">
        <v>92.2</v>
      </c>
      <c r="M420">
        <v>60</v>
      </c>
      <c r="N420">
        <v>180</v>
      </c>
      <c r="O420" s="2">
        <v>70</v>
      </c>
      <c r="P420" s="2">
        <v>155</v>
      </c>
      <c r="Q420">
        <v>10</v>
      </c>
      <c r="R420">
        <v>2</v>
      </c>
      <c r="S420">
        <v>8</v>
      </c>
      <c r="Z420">
        <v>0.02</v>
      </c>
      <c r="AA420">
        <v>20</v>
      </c>
      <c r="AB420">
        <v>845</v>
      </c>
      <c r="AC420">
        <v>0.2</v>
      </c>
      <c r="AD420">
        <v>9.4</v>
      </c>
      <c r="AE420">
        <v>0.2</v>
      </c>
      <c r="AF420">
        <v>9.1</v>
      </c>
      <c r="AG420">
        <v>2</v>
      </c>
      <c r="AH420">
        <v>0.3</v>
      </c>
      <c r="AI420">
        <v>0.32</v>
      </c>
      <c r="AJ420" s="28" t="s">
        <v>312</v>
      </c>
      <c r="AK420" s="85" t="s">
        <v>424</v>
      </c>
      <c r="AL420" s="85" t="s">
        <v>331</v>
      </c>
      <c r="AM420" s="1">
        <f t="shared" si="12"/>
        <v>2.3668639053254437E-2</v>
      </c>
      <c r="AN420" s="284">
        <f t="shared" si="13"/>
        <v>1.5556349186104066</v>
      </c>
    </row>
    <row r="421" spans="1:40" ht="21" customHeight="1" x14ac:dyDescent="0.3">
      <c r="A421">
        <v>2021</v>
      </c>
      <c r="B421">
        <v>5</v>
      </c>
      <c r="C421">
        <v>415</v>
      </c>
      <c r="D421">
        <v>658</v>
      </c>
      <c r="E421" t="s">
        <v>182</v>
      </c>
      <c r="F421" t="s">
        <v>183</v>
      </c>
      <c r="G421">
        <v>90</v>
      </c>
      <c r="H421">
        <v>83.7</v>
      </c>
      <c r="I421">
        <v>96.3</v>
      </c>
      <c r="K421" s="275">
        <v>92.2</v>
      </c>
      <c r="M421">
        <v>60</v>
      </c>
      <c r="N421">
        <v>180</v>
      </c>
      <c r="O421" s="2">
        <v>70</v>
      </c>
      <c r="P421" s="2">
        <v>155</v>
      </c>
      <c r="Q421">
        <v>2</v>
      </c>
      <c r="S421">
        <v>1</v>
      </c>
      <c r="Z421">
        <v>0.02</v>
      </c>
      <c r="AA421">
        <v>3</v>
      </c>
      <c r="AB421">
        <v>78</v>
      </c>
      <c r="AC421">
        <v>0</v>
      </c>
      <c r="AD421">
        <v>0.9</v>
      </c>
      <c r="AE421">
        <v>0</v>
      </c>
      <c r="AF421">
        <v>0.9</v>
      </c>
      <c r="AG421">
        <v>2</v>
      </c>
      <c r="AH421">
        <v>0</v>
      </c>
      <c r="AI421">
        <v>0.06</v>
      </c>
      <c r="AJ421" s="28" t="s">
        <v>312</v>
      </c>
      <c r="AK421" s="85" t="s">
        <v>426</v>
      </c>
      <c r="AL421" s="85" t="s">
        <v>332</v>
      </c>
      <c r="AM421" s="1">
        <f t="shared" si="12"/>
        <v>3.8461538461538464E-2</v>
      </c>
      <c r="AN421" s="284">
        <f t="shared" si="13"/>
        <v>1.5556349186104066</v>
      </c>
    </row>
    <row r="422" spans="1:40" ht="21" customHeight="1" x14ac:dyDescent="0.3">
      <c r="A422">
        <v>2021</v>
      </c>
      <c r="B422">
        <v>5</v>
      </c>
      <c r="C422">
        <v>236</v>
      </c>
      <c r="D422">
        <v>160</v>
      </c>
      <c r="E422" t="s">
        <v>703</v>
      </c>
      <c r="F422" t="s">
        <v>752</v>
      </c>
      <c r="G422">
        <v>200</v>
      </c>
      <c r="H422">
        <v>186</v>
      </c>
      <c r="I422">
        <v>214</v>
      </c>
      <c r="K422" s="275">
        <v>197.2</v>
      </c>
      <c r="M422">
        <v>76</v>
      </c>
      <c r="N422">
        <v>95</v>
      </c>
      <c r="O422" s="2">
        <v>78</v>
      </c>
      <c r="P422" s="2">
        <v>93</v>
      </c>
      <c r="Q422">
        <v>26</v>
      </c>
      <c r="R422">
        <v>12</v>
      </c>
      <c r="S422">
        <v>19</v>
      </c>
      <c r="Z422">
        <v>1.4999999999999999E-2</v>
      </c>
      <c r="AA422">
        <v>57</v>
      </c>
      <c r="AB422">
        <v>4281</v>
      </c>
      <c r="AC422">
        <v>0.3</v>
      </c>
      <c r="AD422">
        <v>21.4</v>
      </c>
      <c r="AE422">
        <v>0.3</v>
      </c>
      <c r="AF422">
        <v>21.7</v>
      </c>
      <c r="AG422">
        <v>3</v>
      </c>
      <c r="AH422">
        <v>0.7</v>
      </c>
      <c r="AI422">
        <v>0.85</v>
      </c>
      <c r="AJ422" s="28" t="s">
        <v>382</v>
      </c>
      <c r="AK422" s="85"/>
      <c r="AL422" s="85"/>
      <c r="AM422" s="1">
        <f t="shared" si="12"/>
        <v>1.3314646110721794E-2</v>
      </c>
      <c r="AN422" s="284">
        <f t="shared" si="13"/>
        <v>1.9798989873223412</v>
      </c>
    </row>
    <row r="423" spans="1:40" ht="21" customHeight="1" x14ac:dyDescent="0.3">
      <c r="A423">
        <v>2021</v>
      </c>
      <c r="B423">
        <v>5</v>
      </c>
      <c r="C423">
        <v>56</v>
      </c>
      <c r="D423">
        <v>134</v>
      </c>
      <c r="E423" t="s">
        <v>571</v>
      </c>
      <c r="F423" t="s">
        <v>572</v>
      </c>
      <c r="G423">
        <v>9.9145833329999995</v>
      </c>
      <c r="H423">
        <v>9.2205624999999998</v>
      </c>
      <c r="I423">
        <v>10.60860417</v>
      </c>
      <c r="K423" s="275">
        <v>10.6</v>
      </c>
      <c r="M423">
        <v>429</v>
      </c>
      <c r="N423">
        <v>101</v>
      </c>
      <c r="O423" s="2">
        <v>402</v>
      </c>
      <c r="P423" s="2">
        <v>108</v>
      </c>
      <c r="Q423">
        <v>32</v>
      </c>
      <c r="R423">
        <v>6</v>
      </c>
      <c r="S423">
        <v>32</v>
      </c>
      <c r="Z423">
        <v>0.02</v>
      </c>
      <c r="AA423">
        <v>70</v>
      </c>
      <c r="AB423">
        <v>10070</v>
      </c>
      <c r="AC423">
        <v>7.1</v>
      </c>
      <c r="AD423">
        <v>1015.7</v>
      </c>
      <c r="AE423">
        <v>6.6</v>
      </c>
      <c r="AF423">
        <v>953.6</v>
      </c>
      <c r="AG423">
        <v>3</v>
      </c>
      <c r="AH423">
        <v>0.2</v>
      </c>
      <c r="AI423">
        <v>0.36</v>
      </c>
      <c r="AJ423" s="28" t="s">
        <v>747</v>
      </c>
      <c r="AK423" s="85"/>
      <c r="AL423" s="85"/>
      <c r="AM423" s="1">
        <f t="shared" si="12"/>
        <v>6.9513406156901684E-3</v>
      </c>
      <c r="AN423" s="284">
        <f t="shared" si="13"/>
        <v>0.48466277317398182</v>
      </c>
    </row>
    <row r="424" spans="1:40" ht="21" customHeight="1" x14ac:dyDescent="0.3">
      <c r="A424">
        <v>2021</v>
      </c>
      <c r="B424">
        <v>5</v>
      </c>
      <c r="C424">
        <v>137</v>
      </c>
      <c r="D424">
        <v>273</v>
      </c>
      <c r="E424" t="s">
        <v>257</v>
      </c>
      <c r="F424" t="s">
        <v>258</v>
      </c>
      <c r="G424">
        <v>564</v>
      </c>
      <c r="H424">
        <v>524.52</v>
      </c>
      <c r="I424">
        <v>603.48</v>
      </c>
      <c r="K424" s="275">
        <v>591</v>
      </c>
      <c r="M424">
        <v>93</v>
      </c>
      <c r="N424">
        <v>116</v>
      </c>
      <c r="O424" s="2">
        <v>79</v>
      </c>
      <c r="P424" s="2">
        <v>139</v>
      </c>
      <c r="Q424">
        <v>36</v>
      </c>
      <c r="R424">
        <v>10</v>
      </c>
      <c r="S424">
        <v>23</v>
      </c>
      <c r="U424">
        <v>4</v>
      </c>
      <c r="Z424">
        <v>1.4999999999999999E-2</v>
      </c>
      <c r="AA424">
        <v>71</v>
      </c>
      <c r="AB424">
        <v>9383</v>
      </c>
      <c r="AC424">
        <v>0.1</v>
      </c>
      <c r="AD424">
        <v>16.600000000000001</v>
      </c>
      <c r="AE424">
        <v>0.1</v>
      </c>
      <c r="AF424">
        <v>15.9</v>
      </c>
      <c r="AG424">
        <v>7</v>
      </c>
      <c r="AH424">
        <v>0.9</v>
      </c>
      <c r="AI424">
        <v>0.66</v>
      </c>
      <c r="AJ424" s="28" t="s">
        <v>318</v>
      </c>
      <c r="AK424" s="85"/>
      <c r="AL424" s="85"/>
      <c r="AM424" s="1">
        <f t="shared" si="12"/>
        <v>7.5668762655866995E-3</v>
      </c>
      <c r="AN424" s="284">
        <f t="shared" si="13"/>
        <v>19.091883092036785</v>
      </c>
    </row>
    <row r="425" spans="1:40" ht="21" customHeight="1" x14ac:dyDescent="0.3">
      <c r="A425">
        <v>2021</v>
      </c>
      <c r="B425">
        <v>5</v>
      </c>
      <c r="C425">
        <v>143</v>
      </c>
      <c r="D425">
        <v>281</v>
      </c>
      <c r="E425" t="s">
        <v>142</v>
      </c>
      <c r="F425" t="s">
        <v>143</v>
      </c>
      <c r="G425">
        <v>285</v>
      </c>
      <c r="H425">
        <v>265.05</v>
      </c>
      <c r="I425">
        <v>304.95</v>
      </c>
      <c r="K425" s="275">
        <v>287.89999999999998</v>
      </c>
      <c r="M425">
        <v>120</v>
      </c>
      <c r="N425">
        <v>120</v>
      </c>
      <c r="O425" s="2">
        <v>117</v>
      </c>
      <c r="P425" s="2">
        <v>124</v>
      </c>
      <c r="Q425">
        <v>30</v>
      </c>
      <c r="R425">
        <v>18</v>
      </c>
      <c r="S425">
        <v>27</v>
      </c>
      <c r="Z425">
        <v>1.4999999999999999E-2</v>
      </c>
      <c r="AA425">
        <v>69</v>
      </c>
      <c r="AB425">
        <v>11097</v>
      </c>
      <c r="AC425">
        <v>0.2</v>
      </c>
      <c r="AD425">
        <v>35.4</v>
      </c>
      <c r="AE425">
        <v>0.2</v>
      </c>
      <c r="AF425">
        <v>36</v>
      </c>
      <c r="AG425">
        <v>6</v>
      </c>
      <c r="AH425">
        <v>0.6</v>
      </c>
      <c r="AI425">
        <v>0.66</v>
      </c>
      <c r="AJ425" s="28" t="s">
        <v>318</v>
      </c>
      <c r="AK425" s="85"/>
      <c r="AL425" s="85"/>
      <c r="AM425" s="1">
        <f t="shared" si="12"/>
        <v>6.2178967288456337E-3</v>
      </c>
      <c r="AN425" s="284">
        <f t="shared" si="13"/>
        <v>2.0506096654409718</v>
      </c>
    </row>
    <row r="426" spans="1:40" ht="21" customHeight="1" x14ac:dyDescent="0.3">
      <c r="A426">
        <v>2021</v>
      </c>
      <c r="B426">
        <v>5</v>
      </c>
      <c r="C426">
        <v>243</v>
      </c>
      <c r="D426">
        <v>167</v>
      </c>
      <c r="E426" t="s">
        <v>132</v>
      </c>
      <c r="F426" t="s">
        <v>133</v>
      </c>
      <c r="G426">
        <v>888</v>
      </c>
      <c r="H426">
        <v>825.84</v>
      </c>
      <c r="I426">
        <v>950.16</v>
      </c>
      <c r="K426" s="275">
        <v>902.8</v>
      </c>
      <c r="M426">
        <v>55</v>
      </c>
      <c r="N426">
        <v>131</v>
      </c>
      <c r="O426" s="2">
        <v>48</v>
      </c>
      <c r="P426" s="2">
        <v>152</v>
      </c>
      <c r="Q426">
        <v>20</v>
      </c>
      <c r="R426">
        <v>11</v>
      </c>
      <c r="S426">
        <v>14</v>
      </c>
      <c r="T426">
        <v>3</v>
      </c>
      <c r="V426">
        <v>5</v>
      </c>
      <c r="Z426">
        <v>1.4999999999999999E-2</v>
      </c>
      <c r="AA426">
        <v>53</v>
      </c>
      <c r="AB426">
        <v>2829</v>
      </c>
      <c r="AC426">
        <v>0.1</v>
      </c>
      <c r="AD426">
        <v>3.2</v>
      </c>
      <c r="AE426">
        <v>0.1</v>
      </c>
      <c r="AF426">
        <v>3</v>
      </c>
      <c r="AG426">
        <v>4</v>
      </c>
      <c r="AH426">
        <v>1.1000000000000001</v>
      </c>
      <c r="AI426">
        <v>0.56000000000000005</v>
      </c>
      <c r="AJ426" s="28" t="s">
        <v>318</v>
      </c>
      <c r="AK426" s="85"/>
      <c r="AL426" s="85"/>
      <c r="AM426" s="1">
        <f t="shared" si="12"/>
        <v>1.8734535171438672E-2</v>
      </c>
      <c r="AN426" s="284">
        <f t="shared" si="13"/>
        <v>10.465180361560872</v>
      </c>
    </row>
    <row r="427" spans="1:40" ht="21" customHeight="1" x14ac:dyDescent="0.3">
      <c r="A427">
        <v>2021</v>
      </c>
      <c r="B427">
        <v>5</v>
      </c>
      <c r="C427">
        <v>143</v>
      </c>
      <c r="D427">
        <v>281</v>
      </c>
      <c r="E427" t="s">
        <v>144</v>
      </c>
      <c r="F427" t="s">
        <v>145</v>
      </c>
      <c r="G427">
        <v>315</v>
      </c>
      <c r="H427">
        <v>292.95</v>
      </c>
      <c r="I427">
        <v>337.05</v>
      </c>
      <c r="K427" s="275">
        <v>287.89999999999998</v>
      </c>
      <c r="M427">
        <v>120</v>
      </c>
      <c r="O427" s="2">
        <v>117</v>
      </c>
      <c r="P427" s="2">
        <v>124</v>
      </c>
      <c r="Q427">
        <v>30</v>
      </c>
      <c r="R427">
        <v>18</v>
      </c>
      <c r="S427">
        <v>27</v>
      </c>
      <c r="Z427">
        <v>1.4999999999999999E-2</v>
      </c>
      <c r="AA427">
        <v>69</v>
      </c>
      <c r="AB427">
        <v>11097</v>
      </c>
      <c r="AC427">
        <v>0.2</v>
      </c>
      <c r="AD427">
        <v>35.4</v>
      </c>
      <c r="AE427">
        <v>0.2</v>
      </c>
      <c r="AF427">
        <v>36</v>
      </c>
      <c r="AG427">
        <v>6</v>
      </c>
      <c r="AH427">
        <v>0.6</v>
      </c>
      <c r="AI427">
        <v>0.66</v>
      </c>
      <c r="AJ427" s="28"/>
      <c r="AK427" s="85"/>
      <c r="AL427" s="85"/>
      <c r="AM427" s="1">
        <f t="shared" si="12"/>
        <v>6.2178967288456337E-3</v>
      </c>
      <c r="AN427" s="284">
        <f t="shared" si="13"/>
        <v>19.162593770155453</v>
      </c>
    </row>
    <row r="428" spans="1:40" ht="21" customHeight="1" x14ac:dyDescent="0.3">
      <c r="A428">
        <v>2021</v>
      </c>
      <c r="B428">
        <v>5</v>
      </c>
      <c r="C428">
        <v>143</v>
      </c>
      <c r="D428">
        <v>281</v>
      </c>
      <c r="E428" t="s">
        <v>146</v>
      </c>
      <c r="F428" t="s">
        <v>147</v>
      </c>
      <c r="G428">
        <v>345</v>
      </c>
      <c r="H428">
        <v>320.85000000000002</v>
      </c>
      <c r="I428">
        <v>369.15</v>
      </c>
      <c r="K428" s="275">
        <v>287.89999999999998</v>
      </c>
      <c r="M428">
        <v>120</v>
      </c>
      <c r="O428" s="2">
        <v>117</v>
      </c>
      <c r="P428" s="2">
        <v>124</v>
      </c>
      <c r="Q428">
        <v>30</v>
      </c>
      <c r="R428">
        <v>18</v>
      </c>
      <c r="S428">
        <v>27</v>
      </c>
      <c r="Z428">
        <v>1.4999999999999999E-2</v>
      </c>
      <c r="AA428">
        <v>69</v>
      </c>
      <c r="AB428">
        <v>11097</v>
      </c>
      <c r="AC428">
        <v>0.2</v>
      </c>
      <c r="AD428">
        <v>35.4</v>
      </c>
      <c r="AE428">
        <v>0.2</v>
      </c>
      <c r="AF428">
        <v>36</v>
      </c>
      <c r="AG428">
        <v>6</v>
      </c>
      <c r="AH428">
        <v>0.6</v>
      </c>
      <c r="AI428">
        <v>0.66</v>
      </c>
      <c r="AJ428" s="28"/>
      <c r="AK428" s="85"/>
      <c r="AL428" s="85"/>
      <c r="AM428" s="1">
        <f t="shared" si="12"/>
        <v>6.2178967288456337E-3</v>
      </c>
      <c r="AN428" s="284">
        <f t="shared" si="13"/>
        <v>40.37579720575188</v>
      </c>
    </row>
    <row r="429" spans="1:40" ht="21" customHeight="1" x14ac:dyDescent="0.3">
      <c r="A429">
        <v>2021</v>
      </c>
      <c r="B429">
        <v>5</v>
      </c>
      <c r="C429">
        <v>164</v>
      </c>
      <c r="D429">
        <v>652</v>
      </c>
      <c r="E429" t="s">
        <v>268</v>
      </c>
      <c r="F429" t="s">
        <v>269</v>
      </c>
      <c r="G429">
        <v>17.100000000000001</v>
      </c>
      <c r="H429">
        <v>15.903</v>
      </c>
      <c r="I429">
        <v>18.297000000000001</v>
      </c>
      <c r="K429" s="275"/>
      <c r="M429">
        <v>20</v>
      </c>
      <c r="O429" s="2">
        <v>25</v>
      </c>
      <c r="P429" s="2">
        <v>144</v>
      </c>
      <c r="Z429">
        <v>0.02</v>
      </c>
      <c r="AG429">
        <v>1</v>
      </c>
      <c r="AJ429" s="28"/>
      <c r="AK429" s="85"/>
      <c r="AL429" s="85" t="s">
        <v>348</v>
      </c>
      <c r="AM429" s="1" t="str">
        <f t="shared" si="12"/>
        <v/>
      </c>
      <c r="AN429" s="284" t="e">
        <f t="shared" si="13"/>
        <v>#DIV/0!</v>
      </c>
    </row>
    <row r="430" spans="1:40" ht="21" customHeight="1" x14ac:dyDescent="0.3">
      <c r="A430">
        <v>2021</v>
      </c>
      <c r="B430">
        <v>5</v>
      </c>
      <c r="C430">
        <v>165</v>
      </c>
      <c r="D430">
        <v>306</v>
      </c>
      <c r="E430" t="s">
        <v>120</v>
      </c>
      <c r="F430" t="s">
        <v>121</v>
      </c>
      <c r="G430">
        <v>196</v>
      </c>
      <c r="H430">
        <v>182.28</v>
      </c>
      <c r="I430">
        <v>209.72</v>
      </c>
      <c r="J430">
        <v>186.3</v>
      </c>
      <c r="K430" s="275">
        <v>186.3</v>
      </c>
      <c r="L430">
        <v>0</v>
      </c>
      <c r="M430">
        <v>20</v>
      </c>
      <c r="N430">
        <v>180</v>
      </c>
      <c r="O430" s="2">
        <v>25</v>
      </c>
      <c r="P430" s="2">
        <v>143</v>
      </c>
      <c r="Q430">
        <v>10</v>
      </c>
      <c r="R430">
        <v>2</v>
      </c>
      <c r="S430">
        <v>9</v>
      </c>
      <c r="U430">
        <v>0</v>
      </c>
      <c r="Z430">
        <v>0.02</v>
      </c>
      <c r="AA430">
        <v>21</v>
      </c>
      <c r="AB430">
        <v>761</v>
      </c>
      <c r="AC430">
        <v>0.1</v>
      </c>
      <c r="AD430">
        <v>3.9</v>
      </c>
      <c r="AE430">
        <v>0.1</v>
      </c>
      <c r="AF430">
        <v>3</v>
      </c>
      <c r="AG430">
        <v>3</v>
      </c>
      <c r="AH430">
        <v>0.8</v>
      </c>
      <c r="AI430">
        <v>0.49</v>
      </c>
      <c r="AJ430" s="28"/>
      <c r="AK430" s="85"/>
      <c r="AL430" s="85"/>
      <c r="AM430" s="1">
        <f t="shared" si="12"/>
        <v>2.7595269382391589E-2</v>
      </c>
      <c r="AN430" s="284">
        <f t="shared" si="13"/>
        <v>6.8589357775095028</v>
      </c>
    </row>
    <row r="431" spans="1:40" ht="21" customHeight="1" x14ac:dyDescent="0.3">
      <c r="A431">
        <v>2021</v>
      </c>
      <c r="B431">
        <v>6</v>
      </c>
      <c r="C431">
        <v>18</v>
      </c>
      <c r="D431">
        <v>49</v>
      </c>
      <c r="E431" t="s">
        <v>170</v>
      </c>
      <c r="F431" t="s">
        <v>171</v>
      </c>
      <c r="G431">
        <v>100</v>
      </c>
      <c r="H431">
        <v>95.5</v>
      </c>
      <c r="I431">
        <v>104.5</v>
      </c>
      <c r="J431">
        <v>131.69999999999999</v>
      </c>
      <c r="K431" s="275">
        <v>101.7</v>
      </c>
      <c r="L431">
        <v>0.3</v>
      </c>
      <c r="M431">
        <v>101</v>
      </c>
      <c r="N431">
        <v>107</v>
      </c>
      <c r="O431" s="2">
        <v>58</v>
      </c>
      <c r="P431" s="2">
        <v>125</v>
      </c>
      <c r="Q431">
        <v>54</v>
      </c>
      <c r="R431">
        <v>34</v>
      </c>
      <c r="S431">
        <v>40</v>
      </c>
      <c r="Z431">
        <v>1.4999999999999999E-2</v>
      </c>
      <c r="AA431">
        <v>128</v>
      </c>
      <c r="AB431">
        <v>12812</v>
      </c>
      <c r="AC431">
        <v>1.3</v>
      </c>
      <c r="AD431">
        <v>128.1</v>
      </c>
      <c r="AE431">
        <v>1.3</v>
      </c>
      <c r="AF431">
        <v>126</v>
      </c>
      <c r="AG431">
        <v>8</v>
      </c>
      <c r="AH431">
        <v>2.2000000000000002</v>
      </c>
      <c r="AI431">
        <v>0.72</v>
      </c>
      <c r="AJ431" s="28" t="s">
        <v>306</v>
      </c>
      <c r="AK431" s="85" t="s">
        <v>429</v>
      </c>
      <c r="AL431" s="85" t="s">
        <v>341</v>
      </c>
      <c r="AM431" s="1">
        <f t="shared" si="12"/>
        <v>9.990633780830472E-3</v>
      </c>
      <c r="AN431" s="284">
        <f t="shared" si="13"/>
        <v>1.2020815280171329</v>
      </c>
    </row>
    <row r="432" spans="1:40" ht="21" customHeight="1" x14ac:dyDescent="0.3">
      <c r="A432">
        <v>2021</v>
      </c>
      <c r="B432">
        <v>6</v>
      </c>
      <c r="C432">
        <v>18</v>
      </c>
      <c r="D432">
        <v>50</v>
      </c>
      <c r="E432" t="s">
        <v>161</v>
      </c>
      <c r="F432" t="s">
        <v>162</v>
      </c>
      <c r="G432">
        <v>54</v>
      </c>
      <c r="H432">
        <v>51.57</v>
      </c>
      <c r="I432">
        <v>56.43</v>
      </c>
      <c r="J432">
        <v>65.7</v>
      </c>
      <c r="K432" s="275">
        <v>54.5</v>
      </c>
      <c r="L432">
        <v>0.2</v>
      </c>
      <c r="M432">
        <v>101</v>
      </c>
      <c r="N432">
        <v>107</v>
      </c>
      <c r="O432" s="2">
        <v>60</v>
      </c>
      <c r="P432" s="2">
        <v>122</v>
      </c>
      <c r="Q432">
        <v>62</v>
      </c>
      <c r="R432">
        <v>21</v>
      </c>
      <c r="S432">
        <v>42</v>
      </c>
      <c r="T432">
        <v>5</v>
      </c>
      <c r="U432">
        <v>2</v>
      </c>
      <c r="Z432">
        <v>1.4999999999999999E-2</v>
      </c>
      <c r="AA432">
        <v>132</v>
      </c>
      <c r="AB432">
        <v>12816</v>
      </c>
      <c r="AC432">
        <v>2.4</v>
      </c>
      <c r="AD432">
        <v>237.3</v>
      </c>
      <c r="AE432">
        <v>2.4</v>
      </c>
      <c r="AF432">
        <v>236.6</v>
      </c>
      <c r="AG432">
        <v>8</v>
      </c>
      <c r="AH432">
        <v>2.2000000000000002</v>
      </c>
      <c r="AI432">
        <v>0.72</v>
      </c>
      <c r="AJ432" s="28" t="s">
        <v>306</v>
      </c>
      <c r="AK432" s="85" t="s">
        <v>429</v>
      </c>
      <c r="AL432" s="85" t="s">
        <v>342</v>
      </c>
      <c r="AM432" s="1">
        <f t="shared" si="12"/>
        <v>1.0299625468164793E-2</v>
      </c>
      <c r="AN432" s="284">
        <f t="shared" si="13"/>
        <v>0.35355339059327379</v>
      </c>
    </row>
    <row r="433" spans="1:40" ht="21" customHeight="1" x14ac:dyDescent="0.3">
      <c r="A433">
        <v>2021</v>
      </c>
      <c r="B433">
        <v>6</v>
      </c>
      <c r="C433">
        <v>47</v>
      </c>
      <c r="D433">
        <v>122</v>
      </c>
      <c r="E433" t="s">
        <v>158</v>
      </c>
      <c r="F433" t="s">
        <v>159</v>
      </c>
      <c r="G433">
        <v>280</v>
      </c>
      <c r="H433">
        <v>267.39999999999998</v>
      </c>
      <c r="I433">
        <v>292.60000000000002</v>
      </c>
      <c r="J433">
        <v>348.5</v>
      </c>
      <c r="K433" s="275">
        <v>281.89999999999998</v>
      </c>
      <c r="L433">
        <v>0.2</v>
      </c>
      <c r="M433">
        <v>63</v>
      </c>
      <c r="N433">
        <v>115</v>
      </c>
      <c r="O433" s="2">
        <v>58</v>
      </c>
      <c r="P433" s="2">
        <v>125</v>
      </c>
      <c r="Q433">
        <v>42</v>
      </c>
      <c r="R433">
        <v>17</v>
      </c>
      <c r="S433">
        <v>42</v>
      </c>
      <c r="Z433">
        <v>1.4999999999999999E-2</v>
      </c>
      <c r="AA433">
        <v>101</v>
      </c>
      <c r="AB433">
        <v>6251</v>
      </c>
      <c r="AC433">
        <v>0.4</v>
      </c>
      <c r="AD433">
        <v>22.3</v>
      </c>
      <c r="AE433">
        <v>0.3</v>
      </c>
      <c r="AF433">
        <v>11.2</v>
      </c>
      <c r="AG433">
        <v>7</v>
      </c>
      <c r="AH433">
        <v>1.7</v>
      </c>
      <c r="AI433">
        <v>0.32</v>
      </c>
      <c r="AJ433" s="28" t="s">
        <v>306</v>
      </c>
      <c r="AK433" s="85"/>
      <c r="AL433" s="85" t="s">
        <v>336</v>
      </c>
      <c r="AM433" s="1">
        <f t="shared" si="12"/>
        <v>1.6157414813629818E-2</v>
      </c>
      <c r="AN433" s="284">
        <f t="shared" si="13"/>
        <v>1.3435028842544243</v>
      </c>
    </row>
    <row r="434" spans="1:40" ht="21" customHeight="1" x14ac:dyDescent="0.3">
      <c r="A434">
        <v>2021</v>
      </c>
      <c r="B434">
        <v>6</v>
      </c>
      <c r="C434">
        <v>375</v>
      </c>
      <c r="D434">
        <v>437</v>
      </c>
      <c r="E434" t="s">
        <v>152</v>
      </c>
      <c r="F434" t="s">
        <v>153</v>
      </c>
      <c r="G434">
        <v>168</v>
      </c>
      <c r="H434">
        <v>158.08799999999999</v>
      </c>
      <c r="I434">
        <v>179.928</v>
      </c>
      <c r="J434">
        <v>210.7</v>
      </c>
      <c r="K434" s="275">
        <v>165.4</v>
      </c>
      <c r="L434">
        <v>0.3</v>
      </c>
      <c r="M434">
        <v>120</v>
      </c>
      <c r="N434">
        <v>120</v>
      </c>
      <c r="O434" s="2">
        <v>108</v>
      </c>
      <c r="P434" s="2">
        <v>134</v>
      </c>
      <c r="Q434">
        <v>69</v>
      </c>
      <c r="R434">
        <v>48</v>
      </c>
      <c r="S434">
        <v>70</v>
      </c>
      <c r="T434">
        <v>13</v>
      </c>
      <c r="U434">
        <v>1</v>
      </c>
      <c r="Z434">
        <v>1.4999999999999999E-2</v>
      </c>
      <c r="AA434">
        <v>199</v>
      </c>
      <c r="AB434">
        <v>11199</v>
      </c>
      <c r="AC434">
        <v>1.2</v>
      </c>
      <c r="AD434">
        <v>66.7</v>
      </c>
      <c r="AE434">
        <v>2.2000000000000002</v>
      </c>
      <c r="AF434">
        <v>127.4</v>
      </c>
      <c r="AG434">
        <v>8</v>
      </c>
      <c r="AH434">
        <v>1.8</v>
      </c>
      <c r="AI434">
        <v>0.24</v>
      </c>
      <c r="AJ434" s="28" t="s">
        <v>306</v>
      </c>
      <c r="AK434" s="85" t="s">
        <v>427</v>
      </c>
      <c r="AL434" s="85" t="s">
        <v>345</v>
      </c>
      <c r="AM434" s="1">
        <f t="shared" si="12"/>
        <v>1.7769443700330387E-2</v>
      </c>
      <c r="AN434" s="284">
        <f t="shared" si="13"/>
        <v>1.8384776310850195</v>
      </c>
    </row>
    <row r="435" spans="1:40" ht="21" customHeight="1" x14ac:dyDescent="0.3">
      <c r="A435">
        <v>2021</v>
      </c>
      <c r="B435">
        <v>6</v>
      </c>
      <c r="C435">
        <v>376</v>
      </c>
      <c r="D435">
        <v>438</v>
      </c>
      <c r="E435" t="s">
        <v>222</v>
      </c>
      <c r="F435" t="s">
        <v>223</v>
      </c>
      <c r="G435">
        <v>335</v>
      </c>
      <c r="H435">
        <v>315.23500000000001</v>
      </c>
      <c r="I435">
        <v>358.78500000000003</v>
      </c>
      <c r="J435">
        <v>454.2</v>
      </c>
      <c r="K435" s="275">
        <v>351.1</v>
      </c>
      <c r="L435">
        <v>0.4</v>
      </c>
      <c r="M435">
        <v>67</v>
      </c>
      <c r="N435">
        <v>161</v>
      </c>
      <c r="O435" s="2">
        <v>68</v>
      </c>
      <c r="P435" s="2">
        <v>158</v>
      </c>
      <c r="Q435">
        <v>50</v>
      </c>
      <c r="R435">
        <v>26</v>
      </c>
      <c r="S435">
        <v>44</v>
      </c>
      <c r="T435">
        <v>6</v>
      </c>
      <c r="U435">
        <v>3</v>
      </c>
      <c r="Z435">
        <v>1.4999999999999999E-2</v>
      </c>
      <c r="AA435">
        <v>129</v>
      </c>
      <c r="AB435">
        <v>9201</v>
      </c>
      <c r="AC435">
        <v>0.4</v>
      </c>
      <c r="AD435">
        <v>27.5</v>
      </c>
      <c r="AE435">
        <v>0.7</v>
      </c>
      <c r="AF435">
        <v>53.1</v>
      </c>
      <c r="AG435">
        <v>9</v>
      </c>
      <c r="AH435">
        <v>1.9</v>
      </c>
      <c r="AI435">
        <v>0.35</v>
      </c>
      <c r="AJ435" s="28" t="s">
        <v>306</v>
      </c>
      <c r="AK435" s="85" t="s">
        <v>430</v>
      </c>
      <c r="AL435" s="85" t="s">
        <v>324</v>
      </c>
      <c r="AM435" s="1">
        <f t="shared" si="12"/>
        <v>1.4020215194000651E-2</v>
      </c>
      <c r="AN435" s="284">
        <f t="shared" si="13"/>
        <v>11.384419177103432</v>
      </c>
    </row>
    <row r="436" spans="1:40" ht="21" customHeight="1" x14ac:dyDescent="0.3">
      <c r="A436">
        <v>2021</v>
      </c>
      <c r="B436">
        <v>6</v>
      </c>
      <c r="C436">
        <v>382</v>
      </c>
      <c r="D436">
        <v>449</v>
      </c>
      <c r="E436" t="s">
        <v>247</v>
      </c>
      <c r="F436" t="s">
        <v>248</v>
      </c>
      <c r="G436">
        <v>46</v>
      </c>
      <c r="H436">
        <v>40.985999999999997</v>
      </c>
      <c r="I436">
        <v>50.048000000000002</v>
      </c>
      <c r="J436">
        <v>63</v>
      </c>
      <c r="K436" s="275">
        <v>47.4</v>
      </c>
      <c r="L436">
        <v>0.4</v>
      </c>
      <c r="M436">
        <v>108</v>
      </c>
      <c r="N436">
        <v>100</v>
      </c>
      <c r="O436" s="2">
        <v>114</v>
      </c>
      <c r="P436" s="2">
        <v>95</v>
      </c>
      <c r="Q436">
        <v>69</v>
      </c>
      <c r="R436">
        <v>43</v>
      </c>
      <c r="S436">
        <v>65</v>
      </c>
      <c r="U436">
        <v>3</v>
      </c>
      <c r="Z436">
        <v>1.4999999999999999E-2</v>
      </c>
      <c r="AA436">
        <v>180</v>
      </c>
      <c r="AB436">
        <v>16650</v>
      </c>
      <c r="AC436">
        <v>3.9</v>
      </c>
      <c r="AD436">
        <v>362</v>
      </c>
      <c r="AE436">
        <v>3.9</v>
      </c>
      <c r="AF436">
        <v>373.7</v>
      </c>
      <c r="AG436">
        <v>9</v>
      </c>
      <c r="AH436">
        <v>1.6</v>
      </c>
      <c r="AI436">
        <v>0.78</v>
      </c>
      <c r="AJ436" s="28" t="s">
        <v>306</v>
      </c>
      <c r="AK436" s="85" t="s">
        <v>431</v>
      </c>
      <c r="AL436" s="85" t="s">
        <v>310</v>
      </c>
      <c r="AM436" s="1">
        <f t="shared" si="12"/>
        <v>1.0810810810810811E-2</v>
      </c>
      <c r="AN436" s="284">
        <f t="shared" si="13"/>
        <v>0.98994949366116547</v>
      </c>
    </row>
    <row r="437" spans="1:40" ht="21" customHeight="1" x14ac:dyDescent="0.3">
      <c r="A437">
        <v>2021</v>
      </c>
      <c r="B437">
        <v>6</v>
      </c>
      <c r="C437">
        <v>384</v>
      </c>
      <c r="D437">
        <v>556</v>
      </c>
      <c r="E437" t="s">
        <v>123</v>
      </c>
      <c r="F437" t="s">
        <v>124</v>
      </c>
      <c r="G437">
        <v>1066</v>
      </c>
      <c r="H437">
        <v>1003.106</v>
      </c>
      <c r="I437">
        <v>1141.6859999999999</v>
      </c>
      <c r="J437">
        <v>1303.0999999999999</v>
      </c>
      <c r="K437" s="275">
        <v>1076.4000000000001</v>
      </c>
      <c r="L437">
        <v>0.2</v>
      </c>
      <c r="M437">
        <v>20</v>
      </c>
      <c r="N437">
        <v>180</v>
      </c>
      <c r="O437" s="2">
        <v>18</v>
      </c>
      <c r="P437" s="2">
        <v>202</v>
      </c>
      <c r="Q437">
        <v>20</v>
      </c>
      <c r="R437">
        <v>22</v>
      </c>
      <c r="S437">
        <v>26</v>
      </c>
      <c r="T437">
        <v>1</v>
      </c>
      <c r="U437">
        <v>3</v>
      </c>
      <c r="X437">
        <v>2</v>
      </c>
      <c r="Z437">
        <v>1.4999999999999999E-2</v>
      </c>
      <c r="AA437">
        <v>72</v>
      </c>
      <c r="AB437">
        <v>2262</v>
      </c>
      <c r="AC437">
        <v>0.1</v>
      </c>
      <c r="AD437">
        <v>2.1</v>
      </c>
      <c r="AE437">
        <v>0.3</v>
      </c>
      <c r="AF437">
        <v>7.3</v>
      </c>
      <c r="AG437">
        <v>8</v>
      </c>
      <c r="AH437">
        <v>4</v>
      </c>
      <c r="AI437">
        <v>0.14000000000000001</v>
      </c>
      <c r="AJ437" s="28" t="s">
        <v>306</v>
      </c>
      <c r="AK437" s="85" t="s">
        <v>428</v>
      </c>
      <c r="AL437" s="85" t="s">
        <v>308</v>
      </c>
      <c r="AM437" s="1">
        <f t="shared" si="12"/>
        <v>3.1830238726790451E-2</v>
      </c>
      <c r="AN437" s="284">
        <f t="shared" si="13"/>
        <v>7.3539105243401588</v>
      </c>
    </row>
    <row r="438" spans="1:40" ht="21" customHeight="1" x14ac:dyDescent="0.3">
      <c r="A438">
        <v>2021</v>
      </c>
      <c r="B438">
        <v>6</v>
      </c>
      <c r="C438">
        <v>384</v>
      </c>
      <c r="D438">
        <v>557</v>
      </c>
      <c r="E438" t="s">
        <v>126</v>
      </c>
      <c r="F438" t="s">
        <v>127</v>
      </c>
      <c r="G438">
        <v>182</v>
      </c>
      <c r="H438">
        <v>171.262</v>
      </c>
      <c r="I438">
        <v>194.922</v>
      </c>
      <c r="J438">
        <v>237.2</v>
      </c>
      <c r="K438" s="275">
        <v>193.8</v>
      </c>
      <c r="L438">
        <v>0.3</v>
      </c>
      <c r="M438">
        <v>20</v>
      </c>
      <c r="N438">
        <v>180</v>
      </c>
      <c r="O438" s="2">
        <v>18</v>
      </c>
      <c r="P438" s="2">
        <v>202</v>
      </c>
      <c r="Q438">
        <v>14</v>
      </c>
      <c r="R438">
        <v>15</v>
      </c>
      <c r="S438">
        <v>29</v>
      </c>
      <c r="T438">
        <v>1</v>
      </c>
      <c r="U438">
        <v>5</v>
      </c>
      <c r="X438">
        <v>1</v>
      </c>
      <c r="Z438">
        <v>1.4999999999999999E-2</v>
      </c>
      <c r="AA438">
        <v>61</v>
      </c>
      <c r="AB438">
        <v>2074</v>
      </c>
      <c r="AC438">
        <v>0.3</v>
      </c>
      <c r="AD438">
        <v>11.4</v>
      </c>
      <c r="AE438">
        <v>0.6</v>
      </c>
      <c r="AF438">
        <v>18.399999999999999</v>
      </c>
      <c r="AG438">
        <v>8</v>
      </c>
      <c r="AH438">
        <v>3.4</v>
      </c>
      <c r="AI438">
        <v>0.28999999999999998</v>
      </c>
      <c r="AJ438" s="28" t="s">
        <v>306</v>
      </c>
      <c r="AK438" s="85"/>
      <c r="AL438" s="85" t="s">
        <v>308</v>
      </c>
      <c r="AM438" s="1">
        <f t="shared" si="12"/>
        <v>2.9411764705882353E-2</v>
      </c>
      <c r="AN438" s="284">
        <f t="shared" si="13"/>
        <v>8.3438600180012692</v>
      </c>
    </row>
    <row r="439" spans="1:40" ht="21" customHeight="1" x14ac:dyDescent="0.3">
      <c r="A439">
        <v>2021</v>
      </c>
      <c r="B439">
        <v>6</v>
      </c>
      <c r="C439">
        <v>416</v>
      </c>
      <c r="D439">
        <v>659</v>
      </c>
      <c r="E439" t="s">
        <v>129</v>
      </c>
      <c r="F439" t="s">
        <v>130</v>
      </c>
      <c r="G439">
        <v>301</v>
      </c>
      <c r="H439">
        <v>283.24099999999999</v>
      </c>
      <c r="I439">
        <v>322.37099999999998</v>
      </c>
      <c r="J439">
        <v>425.4</v>
      </c>
      <c r="K439" s="275">
        <v>327.5</v>
      </c>
      <c r="L439">
        <v>0.4</v>
      </c>
      <c r="M439">
        <v>40</v>
      </c>
      <c r="N439">
        <v>180</v>
      </c>
      <c r="O439" s="2">
        <v>55</v>
      </c>
      <c r="P439" s="2">
        <v>131</v>
      </c>
      <c r="Q439">
        <v>20</v>
      </c>
      <c r="R439">
        <v>7</v>
      </c>
      <c r="S439">
        <v>10</v>
      </c>
      <c r="Z439">
        <v>1.4999999999999999E-2</v>
      </c>
      <c r="AA439">
        <v>37</v>
      </c>
      <c r="AB439">
        <v>2494</v>
      </c>
      <c r="AC439">
        <v>0.1</v>
      </c>
      <c r="AD439">
        <v>8.3000000000000007</v>
      </c>
      <c r="AE439">
        <v>0.1</v>
      </c>
      <c r="AF439">
        <v>4.3</v>
      </c>
      <c r="AG439">
        <v>3</v>
      </c>
      <c r="AH439">
        <v>0.7</v>
      </c>
      <c r="AI439">
        <v>0.53</v>
      </c>
      <c r="AJ439" s="28" t="s">
        <v>306</v>
      </c>
      <c r="AK439" s="85"/>
      <c r="AL439" s="85" t="s">
        <v>347</v>
      </c>
      <c r="AM439" s="1">
        <f t="shared" si="12"/>
        <v>1.483560545308741E-2</v>
      </c>
      <c r="AN439" s="284">
        <f t="shared" si="13"/>
        <v>18.738329701443508</v>
      </c>
    </row>
    <row r="440" spans="1:40" ht="21" customHeight="1" x14ac:dyDescent="0.3">
      <c r="A440">
        <v>2021</v>
      </c>
      <c r="B440">
        <v>6</v>
      </c>
      <c r="C440">
        <v>417</v>
      </c>
      <c r="D440">
        <v>660</v>
      </c>
      <c r="E440" t="s">
        <v>201</v>
      </c>
      <c r="F440" t="s">
        <v>202</v>
      </c>
      <c r="G440">
        <v>1265</v>
      </c>
      <c r="H440">
        <v>1190.365</v>
      </c>
      <c r="I440">
        <v>1354.8150000000001</v>
      </c>
      <c r="J440">
        <v>722.4</v>
      </c>
      <c r="K440" s="275">
        <v>999.2</v>
      </c>
      <c r="L440">
        <v>-0.4</v>
      </c>
      <c r="M440">
        <v>20</v>
      </c>
      <c r="N440">
        <v>180</v>
      </c>
      <c r="O440" s="2">
        <v>19</v>
      </c>
      <c r="P440" s="2">
        <v>192</v>
      </c>
      <c r="Q440">
        <v>15</v>
      </c>
      <c r="R440">
        <v>11</v>
      </c>
      <c r="S440">
        <v>15</v>
      </c>
      <c r="T440">
        <v>0</v>
      </c>
      <c r="U440">
        <v>3</v>
      </c>
      <c r="Z440">
        <v>1.4999999999999999E-2</v>
      </c>
      <c r="AA440">
        <v>45</v>
      </c>
      <c r="AB440">
        <v>3195</v>
      </c>
      <c r="AC440">
        <v>0</v>
      </c>
      <c r="AD440">
        <v>2.5</v>
      </c>
      <c r="AE440">
        <v>0.1</v>
      </c>
      <c r="AF440">
        <v>5.5</v>
      </c>
      <c r="AG440">
        <v>6</v>
      </c>
      <c r="AH440">
        <v>2.4</v>
      </c>
      <c r="AI440">
        <v>0.51</v>
      </c>
      <c r="AJ440" s="28" t="s">
        <v>306</v>
      </c>
      <c r="AK440" s="85"/>
      <c r="AL440" s="85" t="s">
        <v>325</v>
      </c>
      <c r="AM440" s="1">
        <f t="shared" si="12"/>
        <v>1.4084507042253521E-2</v>
      </c>
      <c r="AN440" s="284">
        <f t="shared" si="13"/>
        <v>187.94898243938636</v>
      </c>
    </row>
    <row r="441" spans="1:40" ht="21" customHeight="1" x14ac:dyDescent="0.3">
      <c r="A441">
        <v>2021</v>
      </c>
      <c r="B441">
        <v>6</v>
      </c>
      <c r="C441">
        <v>417</v>
      </c>
      <c r="D441">
        <v>661</v>
      </c>
      <c r="E441" t="s">
        <v>204</v>
      </c>
      <c r="F441" t="s">
        <v>205</v>
      </c>
      <c r="G441">
        <v>138</v>
      </c>
      <c r="H441">
        <v>129.858</v>
      </c>
      <c r="I441">
        <v>147.798</v>
      </c>
      <c r="J441">
        <v>168.2</v>
      </c>
      <c r="K441" s="275">
        <v>141.1</v>
      </c>
      <c r="L441">
        <v>0.2</v>
      </c>
      <c r="M441">
        <v>20</v>
      </c>
      <c r="N441">
        <v>180</v>
      </c>
      <c r="O441" s="2">
        <v>19</v>
      </c>
      <c r="P441" s="2">
        <v>192</v>
      </c>
      <c r="Q441">
        <v>14</v>
      </c>
      <c r="R441">
        <v>10</v>
      </c>
      <c r="S441">
        <v>15</v>
      </c>
      <c r="T441">
        <v>0</v>
      </c>
      <c r="U441">
        <v>3</v>
      </c>
      <c r="Z441">
        <v>1.4999999999999999E-2</v>
      </c>
      <c r="AA441">
        <v>43</v>
      </c>
      <c r="AB441">
        <v>3193</v>
      </c>
      <c r="AC441">
        <v>0.3</v>
      </c>
      <c r="AD441">
        <v>23.1</v>
      </c>
      <c r="AE441">
        <v>0.3</v>
      </c>
      <c r="AF441">
        <v>19.100000000000001</v>
      </c>
      <c r="AG441">
        <v>6</v>
      </c>
      <c r="AH441">
        <v>2.2999999999999998</v>
      </c>
      <c r="AI441">
        <v>1.02</v>
      </c>
      <c r="AJ441" s="28" t="s">
        <v>306</v>
      </c>
      <c r="AK441" s="85"/>
      <c r="AL441" s="85" t="s">
        <v>326</v>
      </c>
      <c r="AM441" s="1">
        <f t="shared" si="12"/>
        <v>1.3466958972752897E-2</v>
      </c>
      <c r="AN441" s="284">
        <f t="shared" si="13"/>
        <v>2.192031021678293</v>
      </c>
    </row>
    <row r="442" spans="1:40" ht="21" customHeight="1" x14ac:dyDescent="0.3">
      <c r="A442">
        <v>2021</v>
      </c>
      <c r="B442">
        <v>6</v>
      </c>
      <c r="C442">
        <v>419</v>
      </c>
      <c r="D442">
        <v>670</v>
      </c>
      <c r="E442" t="s">
        <v>254</v>
      </c>
      <c r="F442" t="s">
        <v>255</v>
      </c>
      <c r="G442">
        <v>298</v>
      </c>
      <c r="H442">
        <v>280.41800000000001</v>
      </c>
      <c r="I442">
        <v>319.15800000000002</v>
      </c>
      <c r="K442" s="275"/>
      <c r="M442">
        <v>96</v>
      </c>
      <c r="N442">
        <v>150</v>
      </c>
      <c r="O442" s="2"/>
      <c r="P442" s="2"/>
      <c r="Z442">
        <v>1.4999999999999999E-2</v>
      </c>
      <c r="AB442">
        <v>132</v>
      </c>
      <c r="AD442">
        <v>0.4</v>
      </c>
      <c r="AG442">
        <v>0</v>
      </c>
      <c r="AJ442" s="28" t="s">
        <v>306</v>
      </c>
      <c r="AK442" s="85" t="s">
        <v>427</v>
      </c>
      <c r="AL442" s="85" t="s">
        <v>317</v>
      </c>
      <c r="AM442" s="1">
        <f t="shared" si="12"/>
        <v>0</v>
      </c>
      <c r="AN442" s="284" t="e">
        <f t="shared" si="13"/>
        <v>#DIV/0!</v>
      </c>
    </row>
    <row r="443" spans="1:40" ht="21" customHeight="1" x14ac:dyDescent="0.3">
      <c r="A443">
        <v>2021</v>
      </c>
      <c r="B443">
        <v>6</v>
      </c>
      <c r="C443">
        <v>421</v>
      </c>
      <c r="D443">
        <v>667</v>
      </c>
      <c r="E443" t="s">
        <v>547</v>
      </c>
      <c r="F443" t="s">
        <v>548</v>
      </c>
      <c r="G443">
        <v>1554</v>
      </c>
      <c r="H443">
        <v>1462.3140000000001</v>
      </c>
      <c r="I443">
        <v>1664.3340000000001</v>
      </c>
      <c r="J443">
        <v>2173</v>
      </c>
      <c r="K443" s="275">
        <v>1733.6</v>
      </c>
      <c r="L443">
        <v>0.4</v>
      </c>
      <c r="M443">
        <v>18</v>
      </c>
      <c r="N443">
        <v>200</v>
      </c>
      <c r="O443" s="2">
        <v>18</v>
      </c>
      <c r="P443" s="2">
        <v>202</v>
      </c>
      <c r="Q443">
        <v>7</v>
      </c>
      <c r="R443">
        <v>6</v>
      </c>
      <c r="S443">
        <v>7</v>
      </c>
      <c r="T443">
        <v>1</v>
      </c>
      <c r="U443">
        <v>3</v>
      </c>
      <c r="Z443">
        <v>1.4999999999999999E-2</v>
      </c>
      <c r="AA443">
        <v>23</v>
      </c>
      <c r="AB443">
        <v>503</v>
      </c>
      <c r="AC443">
        <v>0</v>
      </c>
      <c r="AD443">
        <v>0.3</v>
      </c>
      <c r="AE443">
        <v>0</v>
      </c>
      <c r="AF443">
        <v>0.3</v>
      </c>
      <c r="AG443">
        <v>3</v>
      </c>
      <c r="AH443">
        <v>1.3</v>
      </c>
      <c r="AI443">
        <v>0.17</v>
      </c>
      <c r="AJ443" s="28" t="s">
        <v>306</v>
      </c>
      <c r="AK443" s="85"/>
      <c r="AL443" s="85" t="s">
        <v>810</v>
      </c>
      <c r="AM443" s="1">
        <f t="shared" si="12"/>
        <v>4.5725646123260438E-2</v>
      </c>
      <c r="AN443" s="284">
        <f t="shared" si="13"/>
        <v>126.99637790110387</v>
      </c>
    </row>
    <row r="444" spans="1:40" ht="21" customHeight="1" x14ac:dyDescent="0.3">
      <c r="A444">
        <v>2021</v>
      </c>
      <c r="B444">
        <v>6</v>
      </c>
      <c r="C444">
        <v>421</v>
      </c>
      <c r="D444">
        <v>673</v>
      </c>
      <c r="E444" t="s">
        <v>549</v>
      </c>
      <c r="F444" t="s">
        <v>550</v>
      </c>
      <c r="G444">
        <v>61.6</v>
      </c>
      <c r="H444">
        <v>57.965600000000002</v>
      </c>
      <c r="I444">
        <v>65.973600000000005</v>
      </c>
      <c r="J444">
        <v>90</v>
      </c>
      <c r="K444" s="275">
        <v>70.400000000000006</v>
      </c>
      <c r="L444">
        <v>0.5</v>
      </c>
      <c r="M444">
        <v>18</v>
      </c>
      <c r="N444">
        <v>200</v>
      </c>
      <c r="O444" s="2">
        <v>18</v>
      </c>
      <c r="P444" s="2">
        <v>196</v>
      </c>
      <c r="Q444">
        <v>1</v>
      </c>
      <c r="R444">
        <v>1</v>
      </c>
      <c r="S444">
        <v>1</v>
      </c>
      <c r="T444">
        <v>1</v>
      </c>
      <c r="U444">
        <v>2</v>
      </c>
      <c r="Z444">
        <v>1.4999999999999999E-2</v>
      </c>
      <c r="AA444">
        <v>5</v>
      </c>
      <c r="AB444">
        <v>485</v>
      </c>
      <c r="AC444">
        <v>0.1</v>
      </c>
      <c r="AD444">
        <v>7.9</v>
      </c>
      <c r="AE444">
        <v>0.1</v>
      </c>
      <c r="AF444">
        <v>3.4</v>
      </c>
      <c r="AG444">
        <v>2</v>
      </c>
      <c r="AH444">
        <v>0.3</v>
      </c>
      <c r="AI444">
        <v>0.62</v>
      </c>
      <c r="AJ444" s="28" t="s">
        <v>306</v>
      </c>
      <c r="AK444" s="85"/>
      <c r="AL444" s="85" t="s">
        <v>811</v>
      </c>
      <c r="AM444" s="1">
        <f t="shared" si="12"/>
        <v>1.0309278350515464E-2</v>
      </c>
      <c r="AN444" s="284">
        <f t="shared" si="13"/>
        <v>6.2225396744416219</v>
      </c>
    </row>
    <row r="445" spans="1:40" ht="21" customHeight="1" x14ac:dyDescent="0.3">
      <c r="A445">
        <v>2021</v>
      </c>
      <c r="B445">
        <v>6</v>
      </c>
      <c r="C445">
        <v>423</v>
      </c>
      <c r="D445">
        <v>669</v>
      </c>
      <c r="E445" t="s">
        <v>138</v>
      </c>
      <c r="F445" t="s">
        <v>139</v>
      </c>
      <c r="G445">
        <v>954</v>
      </c>
      <c r="H445">
        <v>897.71400000000006</v>
      </c>
      <c r="I445">
        <v>1021.734</v>
      </c>
      <c r="J445">
        <v>1449.7</v>
      </c>
      <c r="K445" s="275">
        <v>1046.8</v>
      </c>
      <c r="L445">
        <v>0.5</v>
      </c>
      <c r="M445">
        <v>40</v>
      </c>
      <c r="N445">
        <v>180</v>
      </c>
      <c r="O445" s="2">
        <v>35</v>
      </c>
      <c r="P445" s="2">
        <v>210</v>
      </c>
      <c r="Q445">
        <v>37</v>
      </c>
      <c r="R445">
        <v>22</v>
      </c>
      <c r="S445">
        <v>49</v>
      </c>
      <c r="Z445">
        <v>1.4999999999999999E-2</v>
      </c>
      <c r="AA445">
        <v>108</v>
      </c>
      <c r="AB445">
        <v>2892</v>
      </c>
      <c r="AC445">
        <v>0.1</v>
      </c>
      <c r="AD445">
        <v>3</v>
      </c>
      <c r="AE445">
        <v>0.2</v>
      </c>
      <c r="AF445">
        <v>4.7</v>
      </c>
      <c r="AG445">
        <v>6</v>
      </c>
      <c r="AH445">
        <v>3.1</v>
      </c>
      <c r="AI445">
        <v>0.22</v>
      </c>
      <c r="AJ445" s="28" t="s">
        <v>306</v>
      </c>
      <c r="AK445" s="85"/>
      <c r="AL445" s="85" t="s">
        <v>346</v>
      </c>
      <c r="AM445" s="1">
        <f t="shared" si="12"/>
        <v>3.7344398340248962E-2</v>
      </c>
      <c r="AN445" s="284">
        <f t="shared" si="13"/>
        <v>65.61950929411158</v>
      </c>
    </row>
    <row r="446" spans="1:40" ht="21" customHeight="1" x14ac:dyDescent="0.3">
      <c r="A446">
        <v>2021</v>
      </c>
      <c r="B446">
        <v>6</v>
      </c>
      <c r="C446">
        <v>425</v>
      </c>
      <c r="D446">
        <v>674</v>
      </c>
      <c r="E446" t="s">
        <v>155</v>
      </c>
      <c r="F446" t="s">
        <v>156</v>
      </c>
      <c r="G446">
        <v>256</v>
      </c>
      <c r="H446">
        <v>240.89599999999999</v>
      </c>
      <c r="I446">
        <v>274.17599999999999</v>
      </c>
      <c r="J446">
        <v>339</v>
      </c>
      <c r="K446" s="275">
        <v>279.10000000000002</v>
      </c>
      <c r="L446">
        <v>0.3</v>
      </c>
      <c r="M446">
        <v>40</v>
      </c>
      <c r="N446">
        <v>180</v>
      </c>
      <c r="O446" s="2">
        <v>61</v>
      </c>
      <c r="P446" s="2">
        <v>122</v>
      </c>
      <c r="Q446">
        <v>42</v>
      </c>
      <c r="R446">
        <v>16</v>
      </c>
      <c r="S446">
        <v>26</v>
      </c>
      <c r="U446">
        <v>2</v>
      </c>
      <c r="X446">
        <v>1</v>
      </c>
      <c r="Z446">
        <v>1.4999999999999999E-2</v>
      </c>
      <c r="AA446">
        <v>87</v>
      </c>
      <c r="AB446">
        <v>5857</v>
      </c>
      <c r="AC446">
        <v>0.3</v>
      </c>
      <c r="AD446">
        <v>22.9</v>
      </c>
      <c r="AE446">
        <v>0.3</v>
      </c>
      <c r="AF446">
        <v>16.3</v>
      </c>
      <c r="AG446">
        <v>8</v>
      </c>
      <c r="AH446">
        <v>1.4</v>
      </c>
      <c r="AI446">
        <v>0.65</v>
      </c>
      <c r="AJ446" s="28" t="s">
        <v>306</v>
      </c>
      <c r="AK446" s="85"/>
      <c r="AL446" s="85" t="s">
        <v>340</v>
      </c>
      <c r="AM446" s="1">
        <f t="shared" si="12"/>
        <v>1.4854020829776335E-2</v>
      </c>
      <c r="AN446" s="284">
        <f t="shared" si="13"/>
        <v>16.334166645409265</v>
      </c>
    </row>
    <row r="447" spans="1:40" ht="21" customHeight="1" x14ac:dyDescent="0.3">
      <c r="A447">
        <v>2021</v>
      </c>
      <c r="B447">
        <v>6</v>
      </c>
      <c r="C447">
        <v>428</v>
      </c>
      <c r="D447">
        <v>694</v>
      </c>
      <c r="E447" t="s">
        <v>647</v>
      </c>
      <c r="F447" t="s">
        <v>648</v>
      </c>
      <c r="G447">
        <v>454</v>
      </c>
      <c r="H447">
        <v>426.76</v>
      </c>
      <c r="I447">
        <v>481.24</v>
      </c>
      <c r="J447">
        <v>475.9</v>
      </c>
      <c r="K447" s="275">
        <v>435.6</v>
      </c>
      <c r="L447">
        <v>0</v>
      </c>
      <c r="M447">
        <v>18</v>
      </c>
      <c r="N447">
        <v>200</v>
      </c>
      <c r="O447" s="2">
        <v>22</v>
      </c>
      <c r="P447" s="2">
        <v>164</v>
      </c>
      <c r="Q447">
        <v>8</v>
      </c>
      <c r="R447">
        <v>8</v>
      </c>
      <c r="S447">
        <v>14</v>
      </c>
      <c r="Z447">
        <v>1.4999999999999999E-2</v>
      </c>
      <c r="AA447">
        <v>30</v>
      </c>
      <c r="AB447">
        <v>480</v>
      </c>
      <c r="AC447">
        <v>0.1</v>
      </c>
      <c r="AD447">
        <v>1.1000000000000001</v>
      </c>
      <c r="AE447">
        <v>0.1</v>
      </c>
      <c r="AF447">
        <v>0.6</v>
      </c>
      <c r="AG447">
        <v>3</v>
      </c>
      <c r="AH447">
        <v>1.3</v>
      </c>
      <c r="AI447">
        <v>0.22</v>
      </c>
      <c r="AJ447" s="28" t="s">
        <v>730</v>
      </c>
      <c r="AK447" s="85"/>
      <c r="AL447" s="85" t="s">
        <v>812</v>
      </c>
      <c r="AM447" s="1">
        <f t="shared" si="12"/>
        <v>6.25E-2</v>
      </c>
      <c r="AN447" s="284">
        <f t="shared" si="13"/>
        <v>13.010764773832458</v>
      </c>
    </row>
    <row r="448" spans="1:40" ht="21" customHeight="1" x14ac:dyDescent="0.3">
      <c r="A448">
        <v>2021</v>
      </c>
      <c r="B448">
        <v>6</v>
      </c>
      <c r="C448">
        <v>428</v>
      </c>
      <c r="D448">
        <v>695</v>
      </c>
      <c r="E448" t="s">
        <v>649</v>
      </c>
      <c r="F448" t="s">
        <v>650</v>
      </c>
      <c r="G448">
        <v>264</v>
      </c>
      <c r="H448">
        <v>248.16</v>
      </c>
      <c r="I448">
        <v>279.83999999999997</v>
      </c>
      <c r="J448">
        <v>323.8</v>
      </c>
      <c r="K448" s="275">
        <v>278.2</v>
      </c>
      <c r="L448">
        <v>0.2</v>
      </c>
      <c r="M448">
        <v>18</v>
      </c>
      <c r="N448">
        <v>200</v>
      </c>
      <c r="O448" s="2">
        <v>22</v>
      </c>
      <c r="P448" s="2">
        <v>165</v>
      </c>
      <c r="Q448">
        <v>14</v>
      </c>
      <c r="R448">
        <v>6</v>
      </c>
      <c r="S448">
        <v>12</v>
      </c>
      <c r="Z448">
        <v>1.4999999999999999E-2</v>
      </c>
      <c r="AA448">
        <v>32</v>
      </c>
      <c r="AB448">
        <v>482</v>
      </c>
      <c r="AC448">
        <v>0.1</v>
      </c>
      <c r="AD448">
        <v>1.8</v>
      </c>
      <c r="AE448">
        <v>0.1</v>
      </c>
      <c r="AF448">
        <v>1</v>
      </c>
      <c r="AG448">
        <v>3</v>
      </c>
      <c r="AH448">
        <v>1.5</v>
      </c>
      <c r="AI448">
        <v>0.23</v>
      </c>
      <c r="AJ448" s="28" t="s">
        <v>730</v>
      </c>
      <c r="AK448" s="85"/>
      <c r="AL448" s="85" t="s">
        <v>812</v>
      </c>
      <c r="AM448" s="1">
        <f t="shared" si="12"/>
        <v>6.6390041493775934E-2</v>
      </c>
      <c r="AN448" s="284">
        <f t="shared" si="13"/>
        <v>10.040916292848967</v>
      </c>
    </row>
    <row r="449" spans="1:40" ht="21" customHeight="1" x14ac:dyDescent="0.3">
      <c r="A449">
        <v>2021</v>
      </c>
      <c r="B449">
        <v>6</v>
      </c>
      <c r="C449">
        <v>428</v>
      </c>
      <c r="D449">
        <v>696</v>
      </c>
      <c r="E449" t="s">
        <v>551</v>
      </c>
      <c r="F449" t="s">
        <v>552</v>
      </c>
      <c r="G449">
        <v>195</v>
      </c>
      <c r="H449">
        <v>183.3</v>
      </c>
      <c r="I449">
        <v>206.7</v>
      </c>
      <c r="J449">
        <v>249.6</v>
      </c>
      <c r="K449" s="275">
        <v>209.8</v>
      </c>
      <c r="L449">
        <v>0.3</v>
      </c>
      <c r="M449">
        <v>18</v>
      </c>
      <c r="N449">
        <v>200</v>
      </c>
      <c r="O449" s="2">
        <v>22</v>
      </c>
      <c r="P449" s="2">
        <v>165</v>
      </c>
      <c r="Q449">
        <v>12</v>
      </c>
      <c r="R449">
        <v>7</v>
      </c>
      <c r="S449">
        <v>12</v>
      </c>
      <c r="Z449">
        <v>1.4999999999999999E-2</v>
      </c>
      <c r="AA449">
        <v>31</v>
      </c>
      <c r="AB449">
        <v>481</v>
      </c>
      <c r="AC449">
        <v>0.2</v>
      </c>
      <c r="AD449">
        <v>2.5</v>
      </c>
      <c r="AE449">
        <v>0.1</v>
      </c>
      <c r="AF449">
        <v>1.4</v>
      </c>
      <c r="AG449">
        <v>3</v>
      </c>
      <c r="AH449">
        <v>1.4</v>
      </c>
      <c r="AI449">
        <v>0.23</v>
      </c>
      <c r="AJ449" s="28" t="s">
        <v>730</v>
      </c>
      <c r="AK449" s="85"/>
      <c r="AL449" s="85" t="s">
        <v>812</v>
      </c>
      <c r="AM449" s="1">
        <f t="shared" si="12"/>
        <v>6.4449064449064453E-2</v>
      </c>
      <c r="AN449" s="284">
        <f t="shared" si="13"/>
        <v>10.465180361560911</v>
      </c>
    </row>
    <row r="450" spans="1:40" ht="21" customHeight="1" x14ac:dyDescent="0.3">
      <c r="A450">
        <v>2021</v>
      </c>
      <c r="B450">
        <v>6</v>
      </c>
      <c r="C450">
        <v>428</v>
      </c>
      <c r="D450">
        <v>697</v>
      </c>
      <c r="E450" t="s">
        <v>553</v>
      </c>
      <c r="F450" t="s">
        <v>554</v>
      </c>
      <c r="G450">
        <v>101</v>
      </c>
      <c r="H450">
        <v>94.94</v>
      </c>
      <c r="I450">
        <v>107.06</v>
      </c>
      <c r="J450">
        <v>162.80000000000001</v>
      </c>
      <c r="K450" s="275">
        <v>132</v>
      </c>
      <c r="L450">
        <v>0.6</v>
      </c>
      <c r="M450">
        <v>18</v>
      </c>
      <c r="N450">
        <v>200</v>
      </c>
      <c r="O450" s="2">
        <v>22</v>
      </c>
      <c r="P450" s="2">
        <v>165</v>
      </c>
      <c r="Q450">
        <v>4</v>
      </c>
      <c r="R450">
        <v>3</v>
      </c>
      <c r="S450">
        <v>6</v>
      </c>
      <c r="Z450">
        <v>1.4999999999999999E-2</v>
      </c>
      <c r="AA450">
        <v>31</v>
      </c>
      <c r="AB450">
        <v>481</v>
      </c>
      <c r="AC450">
        <v>0.3</v>
      </c>
      <c r="AD450">
        <v>4.8</v>
      </c>
      <c r="AE450">
        <v>0.3</v>
      </c>
      <c r="AF450">
        <v>2.8</v>
      </c>
      <c r="AG450">
        <v>3</v>
      </c>
      <c r="AH450">
        <v>1.4</v>
      </c>
      <c r="AI450">
        <v>0.12</v>
      </c>
      <c r="AJ450" s="28" t="s">
        <v>730</v>
      </c>
      <c r="AK450" s="85"/>
      <c r="AL450" s="85" t="s">
        <v>812</v>
      </c>
      <c r="AM450" s="1">
        <f t="shared" si="12"/>
        <v>6.4449064449064453E-2</v>
      </c>
      <c r="AN450" s="284">
        <f t="shared" si="13"/>
        <v>21.920310216782973</v>
      </c>
    </row>
    <row r="451" spans="1:40" ht="21" customHeight="1" x14ac:dyDescent="0.3">
      <c r="A451">
        <v>2021</v>
      </c>
      <c r="B451">
        <v>6</v>
      </c>
      <c r="C451">
        <v>429</v>
      </c>
      <c r="D451">
        <v>699</v>
      </c>
      <c r="E451" t="s">
        <v>555</v>
      </c>
      <c r="F451" t="s">
        <v>556</v>
      </c>
      <c r="G451">
        <v>559</v>
      </c>
      <c r="H451">
        <v>525.46</v>
      </c>
      <c r="I451">
        <v>592.54</v>
      </c>
      <c r="J451">
        <v>584</v>
      </c>
      <c r="K451" s="275">
        <v>517.9</v>
      </c>
      <c r="L451">
        <v>0</v>
      </c>
      <c r="M451">
        <v>18</v>
      </c>
      <c r="N451">
        <v>200</v>
      </c>
      <c r="O451" s="2">
        <v>22</v>
      </c>
      <c r="P451" s="2">
        <v>165</v>
      </c>
      <c r="Q451">
        <v>8</v>
      </c>
      <c r="R451">
        <v>5</v>
      </c>
      <c r="S451">
        <v>7</v>
      </c>
      <c r="Z451">
        <v>1.4999999999999999E-2</v>
      </c>
      <c r="AA451">
        <v>20</v>
      </c>
      <c r="AB451">
        <v>20</v>
      </c>
      <c r="AC451">
        <v>0</v>
      </c>
      <c r="AD451">
        <v>0</v>
      </c>
      <c r="AE451">
        <v>0</v>
      </c>
      <c r="AF451">
        <v>0</v>
      </c>
      <c r="AG451">
        <v>2</v>
      </c>
      <c r="AH451">
        <v>0.9</v>
      </c>
      <c r="AI451">
        <v>0.03</v>
      </c>
      <c r="AJ451" s="28" t="s">
        <v>730</v>
      </c>
      <c r="AK451" s="85"/>
      <c r="AL451" s="85" t="s">
        <v>812</v>
      </c>
      <c r="AM451" s="1">
        <f t="shared" ref="AM451:AM514" si="14">IFERROR(AA451/AB451,"")</f>
        <v>1</v>
      </c>
      <c r="AN451" s="284">
        <f t="shared" ref="AN451:AN514" si="15">STDEV(K451,G451)</f>
        <v>29.062088706767121</v>
      </c>
    </row>
    <row r="452" spans="1:40" ht="21" customHeight="1" x14ac:dyDescent="0.3">
      <c r="A452">
        <v>2021</v>
      </c>
      <c r="B452">
        <v>6</v>
      </c>
      <c r="C452">
        <v>429</v>
      </c>
      <c r="D452">
        <v>700</v>
      </c>
      <c r="E452" t="s">
        <v>651</v>
      </c>
      <c r="F452" t="s">
        <v>652</v>
      </c>
      <c r="G452">
        <v>345</v>
      </c>
      <c r="H452">
        <v>324.3</v>
      </c>
      <c r="I452">
        <v>365.7</v>
      </c>
      <c r="J452">
        <v>412.4</v>
      </c>
      <c r="K452" s="275">
        <v>346.6</v>
      </c>
      <c r="L452">
        <v>0.2</v>
      </c>
      <c r="M452">
        <v>18</v>
      </c>
      <c r="N452">
        <v>200</v>
      </c>
      <c r="O452" s="2">
        <v>22</v>
      </c>
      <c r="P452" s="2">
        <v>165</v>
      </c>
      <c r="Q452">
        <v>8</v>
      </c>
      <c r="R452">
        <v>6</v>
      </c>
      <c r="S452">
        <v>8</v>
      </c>
      <c r="Z452">
        <v>1.4999999999999999E-2</v>
      </c>
      <c r="AA452">
        <v>22</v>
      </c>
      <c r="AB452">
        <v>22</v>
      </c>
      <c r="AC452">
        <v>0.1</v>
      </c>
      <c r="AD452">
        <v>0.1</v>
      </c>
      <c r="AE452">
        <v>0.1</v>
      </c>
      <c r="AF452">
        <v>0.1</v>
      </c>
      <c r="AG452">
        <v>2</v>
      </c>
      <c r="AH452">
        <v>1</v>
      </c>
      <c r="AI452">
        <v>0.03</v>
      </c>
      <c r="AJ452" s="28" t="s">
        <v>730</v>
      </c>
      <c r="AK452" s="85"/>
      <c r="AL452" s="85" t="s">
        <v>812</v>
      </c>
      <c r="AM452" s="1">
        <f t="shared" si="14"/>
        <v>1</v>
      </c>
      <c r="AN452" s="284">
        <f t="shared" si="15"/>
        <v>1.1313708498984922</v>
      </c>
    </row>
    <row r="453" spans="1:40" ht="21" customHeight="1" x14ac:dyDescent="0.3">
      <c r="A453">
        <v>2021</v>
      </c>
      <c r="B453">
        <v>6</v>
      </c>
      <c r="C453">
        <v>429</v>
      </c>
      <c r="D453">
        <v>701</v>
      </c>
      <c r="E453" t="s">
        <v>653</v>
      </c>
      <c r="F453" t="s">
        <v>654</v>
      </c>
      <c r="G453">
        <v>202</v>
      </c>
      <c r="H453">
        <v>189.88</v>
      </c>
      <c r="I453">
        <v>214.12</v>
      </c>
      <c r="J453">
        <v>250.9</v>
      </c>
      <c r="K453" s="275">
        <v>212.6</v>
      </c>
      <c r="L453">
        <v>0.2</v>
      </c>
      <c r="M453">
        <v>18</v>
      </c>
      <c r="N453">
        <v>200</v>
      </c>
      <c r="O453" s="2">
        <v>22</v>
      </c>
      <c r="P453" s="2">
        <v>165</v>
      </c>
      <c r="Q453">
        <v>6</v>
      </c>
      <c r="R453">
        <v>4</v>
      </c>
      <c r="S453">
        <v>8</v>
      </c>
      <c r="Z453">
        <v>1.4999999999999999E-2</v>
      </c>
      <c r="AA453">
        <v>18</v>
      </c>
      <c r="AB453">
        <v>18</v>
      </c>
      <c r="AC453">
        <v>0.1</v>
      </c>
      <c r="AD453">
        <v>0.1</v>
      </c>
      <c r="AE453">
        <v>0.1</v>
      </c>
      <c r="AF453">
        <v>0.1</v>
      </c>
      <c r="AG453">
        <v>2</v>
      </c>
      <c r="AH453">
        <v>0.8</v>
      </c>
      <c r="AI453">
        <v>0.02</v>
      </c>
      <c r="AJ453" s="28" t="s">
        <v>730</v>
      </c>
      <c r="AK453" s="85"/>
      <c r="AL453" s="85" t="s">
        <v>812</v>
      </c>
      <c r="AM453" s="1">
        <f t="shared" si="14"/>
        <v>1</v>
      </c>
      <c r="AN453" s="284">
        <f t="shared" si="15"/>
        <v>7.4953318805773996</v>
      </c>
    </row>
    <row r="454" spans="1:40" ht="21" customHeight="1" x14ac:dyDescent="0.3">
      <c r="A454">
        <v>2021</v>
      </c>
      <c r="B454">
        <v>6</v>
      </c>
      <c r="C454">
        <v>429</v>
      </c>
      <c r="D454">
        <v>702</v>
      </c>
      <c r="E454" t="s">
        <v>655</v>
      </c>
      <c r="F454" t="s">
        <v>656</v>
      </c>
      <c r="G454">
        <v>101</v>
      </c>
      <c r="H454">
        <v>94.94</v>
      </c>
      <c r="I454">
        <v>107.06</v>
      </c>
      <c r="J454">
        <v>127.2</v>
      </c>
      <c r="K454" s="275">
        <v>109.9</v>
      </c>
      <c r="L454">
        <v>0.3</v>
      </c>
      <c r="M454">
        <v>18</v>
      </c>
      <c r="N454">
        <v>200</v>
      </c>
      <c r="O454" s="2">
        <v>22</v>
      </c>
      <c r="P454" s="2">
        <v>165</v>
      </c>
      <c r="Q454">
        <v>3</v>
      </c>
      <c r="R454">
        <v>1</v>
      </c>
      <c r="S454">
        <v>2</v>
      </c>
      <c r="Z454">
        <v>1.4999999999999999E-2</v>
      </c>
      <c r="AA454">
        <v>21</v>
      </c>
      <c r="AB454">
        <v>21</v>
      </c>
      <c r="AC454">
        <v>0.2</v>
      </c>
      <c r="AD454">
        <v>0.2</v>
      </c>
      <c r="AE454">
        <v>0.2</v>
      </c>
      <c r="AF454">
        <v>0.2</v>
      </c>
      <c r="AG454">
        <v>2</v>
      </c>
      <c r="AH454">
        <v>1</v>
      </c>
      <c r="AI454">
        <v>0.03</v>
      </c>
      <c r="AJ454" s="28" t="s">
        <v>730</v>
      </c>
      <c r="AK454" s="85"/>
      <c r="AL454" s="85" t="s">
        <v>812</v>
      </c>
      <c r="AM454" s="1">
        <f t="shared" si="14"/>
        <v>1</v>
      </c>
      <c r="AN454" s="284">
        <f t="shared" si="15"/>
        <v>6.2932503525602774</v>
      </c>
    </row>
    <row r="455" spans="1:40" ht="21" customHeight="1" x14ac:dyDescent="0.3">
      <c r="A455">
        <v>2021</v>
      </c>
      <c r="B455">
        <v>6</v>
      </c>
      <c r="C455">
        <v>431</v>
      </c>
      <c r="D455">
        <v>709</v>
      </c>
      <c r="E455" t="s">
        <v>559</v>
      </c>
      <c r="F455" t="s">
        <v>560</v>
      </c>
      <c r="G455">
        <v>630</v>
      </c>
      <c r="H455">
        <v>592.20000000000005</v>
      </c>
      <c r="I455">
        <v>667.8</v>
      </c>
      <c r="J455">
        <v>781.4</v>
      </c>
      <c r="K455" s="275">
        <v>675</v>
      </c>
      <c r="L455">
        <v>0.2</v>
      </c>
      <c r="M455">
        <v>18</v>
      </c>
      <c r="N455">
        <v>200</v>
      </c>
      <c r="O455" s="2">
        <v>22</v>
      </c>
      <c r="P455" s="2">
        <v>163</v>
      </c>
      <c r="Q455">
        <v>4</v>
      </c>
      <c r="R455">
        <v>4</v>
      </c>
      <c r="S455">
        <v>4</v>
      </c>
      <c r="W455">
        <v>1</v>
      </c>
      <c r="Z455">
        <v>1.4999999999999999E-2</v>
      </c>
      <c r="AA455">
        <v>13</v>
      </c>
      <c r="AB455">
        <v>508</v>
      </c>
      <c r="AC455">
        <v>0</v>
      </c>
      <c r="AD455">
        <v>0.8</v>
      </c>
      <c r="AE455">
        <v>0</v>
      </c>
      <c r="AF455">
        <v>0.2</v>
      </c>
      <c r="AG455">
        <v>2</v>
      </c>
      <c r="AH455">
        <v>0.6</v>
      </c>
      <c r="AI455">
        <v>0.19</v>
      </c>
      <c r="AJ455" s="28" t="s">
        <v>730</v>
      </c>
      <c r="AK455" s="85"/>
      <c r="AL455" s="85" t="s">
        <v>812</v>
      </c>
      <c r="AM455" s="1">
        <f t="shared" si="14"/>
        <v>2.5590551181102362E-2</v>
      </c>
      <c r="AN455" s="284">
        <f t="shared" si="15"/>
        <v>31.81980515339464</v>
      </c>
    </row>
    <row r="456" spans="1:40" ht="21" customHeight="1" x14ac:dyDescent="0.3">
      <c r="A456">
        <v>2021</v>
      </c>
      <c r="B456">
        <v>6</v>
      </c>
      <c r="C456">
        <v>431</v>
      </c>
      <c r="D456">
        <v>710</v>
      </c>
      <c r="E456" t="s">
        <v>561</v>
      </c>
      <c r="F456" t="s">
        <v>562</v>
      </c>
      <c r="G456">
        <v>334</v>
      </c>
      <c r="H456">
        <v>313.95999999999998</v>
      </c>
      <c r="I456">
        <v>354.04</v>
      </c>
      <c r="J456">
        <v>472.6</v>
      </c>
      <c r="K456" s="275">
        <v>371.7</v>
      </c>
      <c r="L456">
        <v>0.4</v>
      </c>
      <c r="M456">
        <v>18</v>
      </c>
      <c r="N456">
        <v>200</v>
      </c>
      <c r="O456" s="2">
        <v>22</v>
      </c>
      <c r="P456" s="2">
        <v>163</v>
      </c>
      <c r="Q456">
        <v>6</v>
      </c>
      <c r="R456">
        <v>6</v>
      </c>
      <c r="S456">
        <v>4</v>
      </c>
      <c r="W456">
        <v>1</v>
      </c>
      <c r="Z456">
        <v>1.4999999999999999E-2</v>
      </c>
      <c r="AA456">
        <v>17</v>
      </c>
      <c r="AB456">
        <v>512</v>
      </c>
      <c r="AC456">
        <v>0.1</v>
      </c>
      <c r="AD456">
        <v>1.5</v>
      </c>
      <c r="AE456">
        <v>0</v>
      </c>
      <c r="AF456">
        <v>0.4</v>
      </c>
      <c r="AG456">
        <v>2</v>
      </c>
      <c r="AH456">
        <v>0.8</v>
      </c>
      <c r="AI456">
        <v>0.19</v>
      </c>
      <c r="AJ456" s="28" t="s">
        <v>730</v>
      </c>
      <c r="AK456" s="85"/>
      <c r="AL456" s="85" t="s">
        <v>812</v>
      </c>
      <c r="AM456" s="1">
        <f t="shared" si="14"/>
        <v>3.3203125E-2</v>
      </c>
      <c r="AN456" s="284">
        <f t="shared" si="15"/>
        <v>26.657925650732832</v>
      </c>
    </row>
    <row r="457" spans="1:40" ht="21" customHeight="1" x14ac:dyDescent="0.3">
      <c r="A457">
        <v>2021</v>
      </c>
      <c r="B457">
        <v>6</v>
      </c>
      <c r="C457">
        <v>431</v>
      </c>
      <c r="D457">
        <v>711</v>
      </c>
      <c r="E457" t="s">
        <v>563</v>
      </c>
      <c r="F457" t="s">
        <v>564</v>
      </c>
      <c r="G457">
        <v>233</v>
      </c>
      <c r="H457">
        <v>219.02</v>
      </c>
      <c r="I457">
        <v>246.98</v>
      </c>
      <c r="J457">
        <v>317.2</v>
      </c>
      <c r="K457" s="275">
        <v>262.39999999999998</v>
      </c>
      <c r="L457">
        <v>0.4</v>
      </c>
      <c r="M457">
        <v>18</v>
      </c>
      <c r="N457">
        <v>200</v>
      </c>
      <c r="O457" s="2">
        <v>22</v>
      </c>
      <c r="P457" s="2">
        <v>163</v>
      </c>
      <c r="Q457">
        <v>7</v>
      </c>
      <c r="R457">
        <v>4</v>
      </c>
      <c r="S457">
        <v>4</v>
      </c>
      <c r="W457">
        <v>1</v>
      </c>
      <c r="Z457">
        <v>1.4999999999999999E-2</v>
      </c>
      <c r="AA457">
        <v>16</v>
      </c>
      <c r="AB457">
        <v>511</v>
      </c>
      <c r="AC457">
        <v>0.1</v>
      </c>
      <c r="AD457">
        <v>2.2000000000000002</v>
      </c>
      <c r="AE457">
        <v>0.1</v>
      </c>
      <c r="AF457">
        <v>0.6</v>
      </c>
      <c r="AG457">
        <v>2</v>
      </c>
      <c r="AH457">
        <v>0.7</v>
      </c>
      <c r="AI457">
        <v>0.19</v>
      </c>
      <c r="AJ457" s="28" t="s">
        <v>730</v>
      </c>
      <c r="AK457" s="85"/>
      <c r="AL457" s="85" t="s">
        <v>812</v>
      </c>
      <c r="AM457" s="1">
        <f t="shared" si="14"/>
        <v>3.131115459882583E-2</v>
      </c>
      <c r="AN457" s="284">
        <f t="shared" si="15"/>
        <v>20.788939366884481</v>
      </c>
    </row>
    <row r="458" spans="1:40" ht="21" customHeight="1" x14ac:dyDescent="0.3">
      <c r="A458">
        <v>2021</v>
      </c>
      <c r="B458">
        <v>6</v>
      </c>
      <c r="C458">
        <v>431</v>
      </c>
      <c r="D458">
        <v>712</v>
      </c>
      <c r="E458" t="s">
        <v>657</v>
      </c>
      <c r="F458" t="s">
        <v>658</v>
      </c>
      <c r="G458">
        <v>288</v>
      </c>
      <c r="H458">
        <v>270.72000000000003</v>
      </c>
      <c r="I458">
        <v>305.27999999999997</v>
      </c>
      <c r="J458">
        <v>313.7</v>
      </c>
      <c r="K458" s="275">
        <v>291.89999999999998</v>
      </c>
      <c r="L458">
        <v>0.1</v>
      </c>
      <c r="M458">
        <v>18</v>
      </c>
      <c r="N458">
        <v>200</v>
      </c>
      <c r="O458" s="2">
        <v>22</v>
      </c>
      <c r="P458" s="2">
        <v>163</v>
      </c>
      <c r="Q458">
        <v>4</v>
      </c>
      <c r="R458">
        <v>3</v>
      </c>
      <c r="S458">
        <v>2</v>
      </c>
      <c r="W458">
        <v>1</v>
      </c>
      <c r="Z458">
        <v>1.4999999999999999E-2</v>
      </c>
      <c r="AA458">
        <v>17</v>
      </c>
      <c r="AB458">
        <v>512</v>
      </c>
      <c r="AC458">
        <v>0.1</v>
      </c>
      <c r="AD458">
        <v>1.8</v>
      </c>
      <c r="AE458">
        <v>0.1</v>
      </c>
      <c r="AF458">
        <v>1.1000000000000001</v>
      </c>
      <c r="AG458">
        <v>2</v>
      </c>
      <c r="AH458">
        <v>0.8</v>
      </c>
      <c r="AI458">
        <v>0.1</v>
      </c>
      <c r="AJ458" s="28" t="s">
        <v>730</v>
      </c>
      <c r="AK458" s="85"/>
      <c r="AL458" s="85" t="s">
        <v>812</v>
      </c>
      <c r="AM458" s="1">
        <f t="shared" si="14"/>
        <v>3.3203125E-2</v>
      </c>
      <c r="AN458" s="284">
        <f t="shared" si="15"/>
        <v>2.7577164466275192</v>
      </c>
    </row>
    <row r="459" spans="1:40" ht="21" customHeight="1" x14ac:dyDescent="0.3">
      <c r="A459">
        <v>2021</v>
      </c>
      <c r="B459">
        <v>6</v>
      </c>
      <c r="C459">
        <v>123</v>
      </c>
      <c r="D459">
        <v>645</v>
      </c>
      <c r="E459" t="s">
        <v>573</v>
      </c>
      <c r="F459" t="s">
        <v>574</v>
      </c>
      <c r="G459">
        <v>133</v>
      </c>
      <c r="H459">
        <v>123.69</v>
      </c>
      <c r="I459">
        <v>142.31</v>
      </c>
      <c r="J459">
        <v>166.6</v>
      </c>
      <c r="K459" s="275">
        <v>144.9</v>
      </c>
      <c r="L459">
        <v>0.3</v>
      </c>
      <c r="M459">
        <v>80</v>
      </c>
      <c r="N459">
        <v>180</v>
      </c>
      <c r="O459" s="2">
        <v>73</v>
      </c>
      <c r="P459" s="2">
        <v>204</v>
      </c>
      <c r="Q459">
        <v>83</v>
      </c>
      <c r="R459">
        <v>60</v>
      </c>
      <c r="S459">
        <v>69</v>
      </c>
      <c r="U459">
        <v>2</v>
      </c>
      <c r="X459">
        <v>4</v>
      </c>
      <c r="Z459">
        <v>0.02</v>
      </c>
      <c r="AA459">
        <v>218</v>
      </c>
      <c r="AB459">
        <v>10058</v>
      </c>
      <c r="AC459">
        <v>1.6</v>
      </c>
      <c r="AD459">
        <v>75.599999999999994</v>
      </c>
      <c r="AE459">
        <v>1.5</v>
      </c>
      <c r="AF459">
        <v>70.400000000000006</v>
      </c>
      <c r="AG459">
        <v>8</v>
      </c>
      <c r="AH459">
        <v>3</v>
      </c>
      <c r="AI459">
        <v>0.71</v>
      </c>
      <c r="AJ459" s="28" t="s">
        <v>364</v>
      </c>
      <c r="AK459" s="85"/>
      <c r="AL459" s="85"/>
      <c r="AM459" s="1">
        <f t="shared" si="14"/>
        <v>2.16742891230861E-2</v>
      </c>
      <c r="AN459" s="284">
        <f t="shared" si="15"/>
        <v>8.4145706961199185</v>
      </c>
    </row>
    <row r="460" spans="1:40" ht="21" customHeight="1" x14ac:dyDescent="0.3">
      <c r="A460">
        <v>2021</v>
      </c>
      <c r="B460">
        <v>6</v>
      </c>
      <c r="C460">
        <v>259</v>
      </c>
      <c r="D460">
        <v>183</v>
      </c>
      <c r="E460" t="s">
        <v>599</v>
      </c>
      <c r="F460" t="s">
        <v>741</v>
      </c>
      <c r="G460">
        <v>3</v>
      </c>
      <c r="H460">
        <v>2.79</v>
      </c>
      <c r="I460">
        <v>3.21</v>
      </c>
      <c r="J460">
        <v>4.2</v>
      </c>
      <c r="K460" s="275">
        <v>3</v>
      </c>
      <c r="L460">
        <v>0.4</v>
      </c>
      <c r="M460">
        <v>508</v>
      </c>
      <c r="N460">
        <v>85</v>
      </c>
      <c r="O460" s="2">
        <v>376</v>
      </c>
      <c r="P460" s="2">
        <v>115</v>
      </c>
      <c r="Q460">
        <v>84</v>
      </c>
      <c r="R460">
        <v>55</v>
      </c>
      <c r="S460">
        <v>81</v>
      </c>
      <c r="U460">
        <v>2</v>
      </c>
      <c r="Z460">
        <v>0.02</v>
      </c>
      <c r="AA460">
        <v>222</v>
      </c>
      <c r="AB460">
        <v>28522</v>
      </c>
      <c r="AC460">
        <v>74</v>
      </c>
      <c r="AD460">
        <v>9507.2999999999993</v>
      </c>
      <c r="AE460">
        <v>74.3</v>
      </c>
      <c r="AF460">
        <v>9508.1</v>
      </c>
      <c r="AG460">
        <v>6</v>
      </c>
      <c r="AH460">
        <v>0.6</v>
      </c>
      <c r="AI460">
        <v>0.43</v>
      </c>
      <c r="AJ460" s="28" t="s">
        <v>364</v>
      </c>
      <c r="AK460" s="85"/>
      <c r="AL460" s="85"/>
      <c r="AM460" s="1">
        <f t="shared" si="14"/>
        <v>7.7834653951335811E-3</v>
      </c>
      <c r="AN460" s="284">
        <f t="shared" si="15"/>
        <v>0</v>
      </c>
    </row>
    <row r="461" spans="1:40" ht="21" customHeight="1" x14ac:dyDescent="0.3">
      <c r="A461">
        <v>2021</v>
      </c>
      <c r="B461">
        <v>6</v>
      </c>
      <c r="C461">
        <v>4</v>
      </c>
      <c r="D461">
        <v>11</v>
      </c>
      <c r="E461" t="s">
        <v>195</v>
      </c>
      <c r="F461" t="s">
        <v>196</v>
      </c>
      <c r="G461">
        <v>212</v>
      </c>
      <c r="H461">
        <v>197.16</v>
      </c>
      <c r="I461">
        <v>226.84</v>
      </c>
      <c r="J461">
        <v>254.2</v>
      </c>
      <c r="K461" s="275">
        <v>220.4</v>
      </c>
      <c r="L461">
        <v>0.2</v>
      </c>
      <c r="M461">
        <v>37</v>
      </c>
      <c r="N461">
        <v>195</v>
      </c>
      <c r="O461" s="2">
        <v>55</v>
      </c>
      <c r="P461" s="2">
        <v>132</v>
      </c>
      <c r="Q461">
        <v>59</v>
      </c>
      <c r="R461">
        <v>31</v>
      </c>
      <c r="S461">
        <v>41</v>
      </c>
      <c r="T461">
        <v>1</v>
      </c>
      <c r="Z461">
        <v>0.02</v>
      </c>
      <c r="AA461">
        <v>132</v>
      </c>
      <c r="AB461">
        <v>6614</v>
      </c>
      <c r="AC461">
        <v>0.6</v>
      </c>
      <c r="AD461">
        <v>31.2</v>
      </c>
      <c r="AE461">
        <v>0.6</v>
      </c>
      <c r="AF461">
        <v>28.6</v>
      </c>
      <c r="AG461">
        <v>8</v>
      </c>
      <c r="AH461">
        <v>2.4</v>
      </c>
      <c r="AI461">
        <v>0.93</v>
      </c>
      <c r="AJ461" s="28" t="s">
        <v>312</v>
      </c>
      <c r="AK461" s="85"/>
      <c r="AL461" s="85" t="s">
        <v>333</v>
      </c>
      <c r="AM461" s="1">
        <f t="shared" si="14"/>
        <v>1.995766555790747E-2</v>
      </c>
      <c r="AN461" s="284">
        <f t="shared" si="15"/>
        <v>5.9396969619670026</v>
      </c>
    </row>
    <row r="462" spans="1:40" ht="21" customHeight="1" x14ac:dyDescent="0.3">
      <c r="A462">
        <v>2021</v>
      </c>
      <c r="B462">
        <v>6</v>
      </c>
      <c r="C462">
        <v>4</v>
      </c>
      <c r="D462">
        <v>12</v>
      </c>
      <c r="E462" t="s">
        <v>198</v>
      </c>
      <c r="F462" t="s">
        <v>199</v>
      </c>
      <c r="G462">
        <v>212</v>
      </c>
      <c r="H462">
        <v>197.16</v>
      </c>
      <c r="I462">
        <v>226.84</v>
      </c>
      <c r="J462">
        <v>259.8</v>
      </c>
      <c r="K462" s="275">
        <v>214</v>
      </c>
      <c r="L462">
        <v>0.2</v>
      </c>
      <c r="M462">
        <v>37</v>
      </c>
      <c r="N462">
        <v>195</v>
      </c>
      <c r="O462" s="2">
        <v>55</v>
      </c>
      <c r="P462" s="2">
        <v>132</v>
      </c>
      <c r="Q462">
        <v>50</v>
      </c>
      <c r="R462">
        <v>34</v>
      </c>
      <c r="S462">
        <v>43</v>
      </c>
      <c r="T462">
        <v>1</v>
      </c>
      <c r="Z462">
        <v>0.02</v>
      </c>
      <c r="AA462">
        <v>128</v>
      </c>
      <c r="AB462">
        <v>6265</v>
      </c>
      <c r="AC462">
        <v>0.6</v>
      </c>
      <c r="AD462">
        <v>29.6</v>
      </c>
      <c r="AE462">
        <v>0.6</v>
      </c>
      <c r="AF462">
        <v>28.4</v>
      </c>
      <c r="AG462">
        <v>8</v>
      </c>
      <c r="AH462">
        <v>2.2999999999999998</v>
      </c>
      <c r="AI462">
        <v>0.93</v>
      </c>
      <c r="AJ462" s="28" t="s">
        <v>312</v>
      </c>
      <c r="AK462" s="85"/>
      <c r="AL462" s="85" t="s">
        <v>334</v>
      </c>
      <c r="AM462" s="1">
        <f t="shared" si="14"/>
        <v>2.0430965682362329E-2</v>
      </c>
      <c r="AN462" s="284">
        <f t="shared" si="15"/>
        <v>1.4142135623730951</v>
      </c>
    </row>
    <row r="463" spans="1:40" ht="21" customHeight="1" x14ac:dyDescent="0.3">
      <c r="A463">
        <v>2021</v>
      </c>
      <c r="B463">
        <v>6</v>
      </c>
      <c r="C463">
        <v>10</v>
      </c>
      <c r="D463">
        <v>24</v>
      </c>
      <c r="E463" t="s">
        <v>760</v>
      </c>
      <c r="F463" t="s">
        <v>761</v>
      </c>
      <c r="G463">
        <v>166</v>
      </c>
      <c r="H463">
        <v>154.38</v>
      </c>
      <c r="I463">
        <v>177.62</v>
      </c>
      <c r="J463">
        <v>192.4</v>
      </c>
      <c r="K463" s="275">
        <v>168.4</v>
      </c>
      <c r="L463">
        <v>0.2</v>
      </c>
      <c r="M463">
        <v>145</v>
      </c>
      <c r="N463">
        <v>99</v>
      </c>
      <c r="O463" s="2">
        <v>133</v>
      </c>
      <c r="P463" s="2">
        <v>109</v>
      </c>
      <c r="Q463">
        <v>47</v>
      </c>
      <c r="R463">
        <v>35</v>
      </c>
      <c r="S463">
        <v>57</v>
      </c>
      <c r="W463">
        <v>1</v>
      </c>
      <c r="Z463">
        <v>1.4999999999999999E-2</v>
      </c>
      <c r="AA463">
        <v>140</v>
      </c>
      <c r="AB463">
        <v>22748</v>
      </c>
      <c r="AC463">
        <v>0.8</v>
      </c>
      <c r="AD463">
        <v>137</v>
      </c>
      <c r="AE463">
        <v>0.8</v>
      </c>
      <c r="AF463">
        <v>91.6</v>
      </c>
      <c r="AG463">
        <v>9</v>
      </c>
      <c r="AH463">
        <v>1.1000000000000001</v>
      </c>
      <c r="AI463">
        <v>0.54</v>
      </c>
      <c r="AJ463" s="28" t="s">
        <v>312</v>
      </c>
      <c r="AK463" s="85"/>
      <c r="AL463" s="85" t="s">
        <v>390</v>
      </c>
      <c r="AM463" s="1">
        <f t="shared" si="14"/>
        <v>6.1543871988746267E-3</v>
      </c>
      <c r="AN463" s="284">
        <f t="shared" si="15"/>
        <v>1.697056274847718</v>
      </c>
    </row>
    <row r="464" spans="1:40" ht="21" customHeight="1" x14ac:dyDescent="0.3">
      <c r="A464">
        <v>2021</v>
      </c>
      <c r="B464">
        <v>6</v>
      </c>
      <c r="C464">
        <v>10</v>
      </c>
      <c r="D464">
        <v>25</v>
      </c>
      <c r="E464" t="s">
        <v>756</v>
      </c>
      <c r="F464" t="s">
        <v>757</v>
      </c>
      <c r="G464">
        <v>162</v>
      </c>
      <c r="H464">
        <v>150.66</v>
      </c>
      <c r="I464">
        <v>173.34</v>
      </c>
      <c r="J464">
        <v>179.7</v>
      </c>
      <c r="K464" s="275">
        <v>165.3</v>
      </c>
      <c r="L464">
        <v>0.1</v>
      </c>
      <c r="M464">
        <v>145</v>
      </c>
      <c r="N464">
        <v>99</v>
      </c>
      <c r="O464" s="2">
        <v>133</v>
      </c>
      <c r="P464" s="2">
        <v>109</v>
      </c>
      <c r="Q464">
        <v>55</v>
      </c>
      <c r="R464">
        <v>37</v>
      </c>
      <c r="S464">
        <v>48</v>
      </c>
      <c r="W464">
        <v>1</v>
      </c>
      <c r="Z464">
        <v>1.4999999999999999E-2</v>
      </c>
      <c r="AA464">
        <v>141</v>
      </c>
      <c r="AB464">
        <v>22749</v>
      </c>
      <c r="AC464">
        <v>0.9</v>
      </c>
      <c r="AD464">
        <v>140.4</v>
      </c>
      <c r="AE464">
        <v>0.8</v>
      </c>
      <c r="AF464">
        <v>96.9</v>
      </c>
      <c r="AG464">
        <v>9</v>
      </c>
      <c r="AH464">
        <v>1.1000000000000001</v>
      </c>
      <c r="AI464">
        <v>0.54</v>
      </c>
      <c r="AJ464" s="28" t="s">
        <v>312</v>
      </c>
      <c r="AK464" s="85" t="s">
        <v>804</v>
      </c>
      <c r="AL464" s="85" t="s">
        <v>391</v>
      </c>
      <c r="AM464" s="1">
        <f t="shared" si="14"/>
        <v>6.1980746406435448E-3</v>
      </c>
      <c r="AN464" s="284">
        <f t="shared" si="15"/>
        <v>2.3334523779156151</v>
      </c>
    </row>
    <row r="465" spans="1:40" ht="21" customHeight="1" x14ac:dyDescent="0.3">
      <c r="A465">
        <v>2021</v>
      </c>
      <c r="B465">
        <v>6</v>
      </c>
      <c r="C465">
        <v>29</v>
      </c>
      <c r="D465">
        <v>81</v>
      </c>
      <c r="E465" t="s">
        <v>250</v>
      </c>
      <c r="F465" t="s">
        <v>251</v>
      </c>
      <c r="G465">
        <v>388</v>
      </c>
      <c r="H465">
        <v>360.84</v>
      </c>
      <c r="I465">
        <v>415.16</v>
      </c>
      <c r="J465">
        <v>472.3</v>
      </c>
      <c r="K465" s="275">
        <v>384.6</v>
      </c>
      <c r="L465">
        <v>0.2</v>
      </c>
      <c r="M465">
        <v>60</v>
      </c>
      <c r="N465">
        <v>120</v>
      </c>
      <c r="O465" s="2">
        <v>61</v>
      </c>
      <c r="P465" s="2">
        <v>119</v>
      </c>
      <c r="Q465">
        <v>42</v>
      </c>
      <c r="R465">
        <v>17</v>
      </c>
      <c r="S465">
        <v>51</v>
      </c>
      <c r="Z465">
        <v>1.4999999999999999E-2</v>
      </c>
      <c r="AA465">
        <v>110</v>
      </c>
      <c r="AB465">
        <v>7540</v>
      </c>
      <c r="AC465">
        <v>0.3</v>
      </c>
      <c r="AD465">
        <v>19.399999999999999</v>
      </c>
      <c r="AE465">
        <v>0.3</v>
      </c>
      <c r="AF465">
        <v>19.5</v>
      </c>
      <c r="AG465">
        <v>9</v>
      </c>
      <c r="AH465">
        <v>1.8</v>
      </c>
      <c r="AI465">
        <v>0.63</v>
      </c>
      <c r="AJ465" s="28" t="s">
        <v>312</v>
      </c>
      <c r="AK465" s="85"/>
      <c r="AL465" s="85" t="s">
        <v>314</v>
      </c>
      <c r="AM465" s="1">
        <f t="shared" si="14"/>
        <v>1.4588859416445624E-2</v>
      </c>
      <c r="AN465" s="284">
        <f t="shared" si="15"/>
        <v>2.4041630560342457</v>
      </c>
    </row>
    <row r="466" spans="1:40" ht="21" customHeight="1" x14ac:dyDescent="0.3">
      <c r="A466">
        <v>2021</v>
      </c>
      <c r="B466">
        <v>6</v>
      </c>
      <c r="C466">
        <v>32</v>
      </c>
      <c r="D466">
        <v>92</v>
      </c>
      <c r="E466" t="s">
        <v>745</v>
      </c>
      <c r="F466" t="s">
        <v>746</v>
      </c>
      <c r="G466">
        <v>361</v>
      </c>
      <c r="H466">
        <v>335.73</v>
      </c>
      <c r="I466">
        <v>386.27</v>
      </c>
      <c r="J466">
        <v>482.5</v>
      </c>
      <c r="K466" s="275">
        <v>380.8</v>
      </c>
      <c r="L466">
        <v>0.3</v>
      </c>
      <c r="M466">
        <v>74</v>
      </c>
      <c r="N466">
        <v>97</v>
      </c>
      <c r="O466" s="2">
        <v>63</v>
      </c>
      <c r="P466" s="2">
        <v>116</v>
      </c>
      <c r="Q466">
        <v>63</v>
      </c>
      <c r="R466">
        <v>40</v>
      </c>
      <c r="S466">
        <v>58</v>
      </c>
      <c r="T466">
        <v>4</v>
      </c>
      <c r="W466">
        <v>4</v>
      </c>
      <c r="Z466">
        <v>1.4999999999999999E-2</v>
      </c>
      <c r="AA466">
        <v>169</v>
      </c>
      <c r="AB466">
        <v>13673</v>
      </c>
      <c r="AC466">
        <v>0.5</v>
      </c>
      <c r="AD466">
        <v>37.9</v>
      </c>
      <c r="AE466">
        <v>0.4</v>
      </c>
      <c r="AF466">
        <v>35.700000000000003</v>
      </c>
      <c r="AG466">
        <v>12</v>
      </c>
      <c r="AH466">
        <v>2.7</v>
      </c>
      <c r="AI466">
        <v>0.7</v>
      </c>
      <c r="AJ466" s="28" t="s">
        <v>312</v>
      </c>
      <c r="AK466" s="85" t="s">
        <v>805</v>
      </c>
      <c r="AL466" s="85" t="s">
        <v>375</v>
      </c>
      <c r="AM466" s="1">
        <f t="shared" si="14"/>
        <v>1.2360125795363124E-2</v>
      </c>
      <c r="AN466" s="284">
        <f t="shared" si="15"/>
        <v>14.000714267493649</v>
      </c>
    </row>
    <row r="467" spans="1:40" ht="21" customHeight="1" x14ac:dyDescent="0.3">
      <c r="A467">
        <v>2021</v>
      </c>
      <c r="B467">
        <v>6</v>
      </c>
      <c r="C467">
        <v>32</v>
      </c>
      <c r="D467">
        <v>93</v>
      </c>
      <c r="E467" t="s">
        <v>604</v>
      </c>
      <c r="F467" t="s">
        <v>605</v>
      </c>
      <c r="G467">
        <v>59</v>
      </c>
      <c r="H467">
        <v>54.87</v>
      </c>
      <c r="I467">
        <v>63.13</v>
      </c>
      <c r="J467">
        <v>73.400000000000006</v>
      </c>
      <c r="K467" s="275">
        <v>60.9</v>
      </c>
      <c r="L467">
        <v>0.2</v>
      </c>
      <c r="M467">
        <v>74</v>
      </c>
      <c r="N467">
        <v>97</v>
      </c>
      <c r="O467" s="2">
        <v>63</v>
      </c>
      <c r="P467" s="2">
        <v>115</v>
      </c>
      <c r="Q467">
        <v>105</v>
      </c>
      <c r="R467">
        <v>47</v>
      </c>
      <c r="S467">
        <v>76</v>
      </c>
      <c r="W467">
        <v>4</v>
      </c>
      <c r="Z467">
        <v>1.4999999999999999E-2</v>
      </c>
      <c r="AA467">
        <v>232</v>
      </c>
      <c r="AB467">
        <v>13354</v>
      </c>
      <c r="AC467">
        <v>3.9</v>
      </c>
      <c r="AD467">
        <v>226.3</v>
      </c>
      <c r="AE467">
        <v>3.8</v>
      </c>
      <c r="AF467">
        <v>220.6</v>
      </c>
      <c r="AG467">
        <v>12</v>
      </c>
      <c r="AH467">
        <v>3.7</v>
      </c>
      <c r="AI467">
        <v>0.68</v>
      </c>
      <c r="AJ467" s="28" t="s">
        <v>312</v>
      </c>
      <c r="AK467" s="85" t="s">
        <v>806</v>
      </c>
      <c r="AL467" s="85" t="s">
        <v>377</v>
      </c>
      <c r="AM467" s="1">
        <f t="shared" si="14"/>
        <v>1.7373071738804851E-2</v>
      </c>
      <c r="AN467" s="284">
        <f t="shared" si="15"/>
        <v>1.3435028842544392</v>
      </c>
    </row>
    <row r="468" spans="1:40" ht="21" customHeight="1" x14ac:dyDescent="0.3">
      <c r="A468">
        <v>2021</v>
      </c>
      <c r="B468">
        <v>6</v>
      </c>
      <c r="C468">
        <v>32</v>
      </c>
      <c r="D468">
        <v>94</v>
      </c>
      <c r="E468" t="s">
        <v>606</v>
      </c>
      <c r="F468" t="s">
        <v>607</v>
      </c>
      <c r="G468">
        <v>19</v>
      </c>
      <c r="H468">
        <v>17.670000000000002</v>
      </c>
      <c r="I468">
        <v>20.329999999999998</v>
      </c>
      <c r="K468" s="275"/>
      <c r="M468">
        <v>74</v>
      </c>
      <c r="N468">
        <v>97</v>
      </c>
      <c r="O468" s="2">
        <v>57</v>
      </c>
      <c r="P468" s="2">
        <v>126</v>
      </c>
      <c r="Z468">
        <v>1.4999999999999999E-2</v>
      </c>
      <c r="AG468">
        <v>1</v>
      </c>
      <c r="AJ468" s="28" t="s">
        <v>312</v>
      </c>
      <c r="AK468" s="85" t="s">
        <v>807</v>
      </c>
      <c r="AL468" s="85" t="s">
        <v>378</v>
      </c>
      <c r="AM468" s="1" t="str">
        <f t="shared" si="14"/>
        <v/>
      </c>
      <c r="AN468" s="284" t="e">
        <f t="shared" si="15"/>
        <v>#DIV/0!</v>
      </c>
    </row>
    <row r="469" spans="1:40" ht="21" customHeight="1" x14ac:dyDescent="0.3">
      <c r="A469">
        <v>2021</v>
      </c>
      <c r="B469">
        <v>6</v>
      </c>
      <c r="C469">
        <v>34</v>
      </c>
      <c r="D469">
        <v>99</v>
      </c>
      <c r="E469" t="s">
        <v>783</v>
      </c>
      <c r="F469" t="s">
        <v>784</v>
      </c>
      <c r="G469">
        <v>20</v>
      </c>
      <c r="H469">
        <v>18.600000000000001</v>
      </c>
      <c r="I469">
        <v>21.4</v>
      </c>
      <c r="J469">
        <v>27.6</v>
      </c>
      <c r="K469" s="275">
        <v>21.1</v>
      </c>
      <c r="L469">
        <v>0.4</v>
      </c>
      <c r="M469">
        <v>140</v>
      </c>
      <c r="N469">
        <v>103</v>
      </c>
      <c r="O469" s="2">
        <v>116</v>
      </c>
      <c r="P469" s="2">
        <v>124</v>
      </c>
      <c r="Q469">
        <v>30</v>
      </c>
      <c r="R469">
        <v>11</v>
      </c>
      <c r="S469">
        <v>24</v>
      </c>
      <c r="T469">
        <v>2</v>
      </c>
      <c r="Z469">
        <v>1.4999999999999999E-2</v>
      </c>
      <c r="AA469">
        <v>67</v>
      </c>
      <c r="AB469">
        <v>10759</v>
      </c>
      <c r="AC469">
        <v>3.4</v>
      </c>
      <c r="AD469">
        <v>538</v>
      </c>
      <c r="AE469">
        <v>3.2</v>
      </c>
      <c r="AF469">
        <v>511.4</v>
      </c>
      <c r="AG469">
        <v>5</v>
      </c>
      <c r="AH469">
        <v>0.6</v>
      </c>
      <c r="AI469">
        <v>0.7</v>
      </c>
      <c r="AJ469" s="28" t="s">
        <v>312</v>
      </c>
      <c r="AK469" s="85"/>
      <c r="AL469" s="85" t="s">
        <v>366</v>
      </c>
      <c r="AM469" s="1">
        <f t="shared" si="14"/>
        <v>6.2273445487498842E-3</v>
      </c>
      <c r="AN469" s="284">
        <f t="shared" si="15"/>
        <v>0.7778174593052033</v>
      </c>
    </row>
    <row r="470" spans="1:40" ht="21" customHeight="1" x14ac:dyDescent="0.3">
      <c r="A470">
        <v>2021</v>
      </c>
      <c r="B470">
        <v>6</v>
      </c>
      <c r="C470">
        <v>34</v>
      </c>
      <c r="D470">
        <v>100</v>
      </c>
      <c r="E470" t="s">
        <v>753</v>
      </c>
      <c r="F470" t="s">
        <v>754</v>
      </c>
      <c r="G470">
        <v>20</v>
      </c>
      <c r="H470">
        <v>18.600000000000001</v>
      </c>
      <c r="I470">
        <v>21.4</v>
      </c>
      <c r="J470">
        <v>27.6</v>
      </c>
      <c r="K470" s="275">
        <v>21.1</v>
      </c>
      <c r="L470">
        <v>0.4</v>
      </c>
      <c r="M470">
        <v>140</v>
      </c>
      <c r="N470">
        <v>103</v>
      </c>
      <c r="O470" s="2">
        <v>116</v>
      </c>
      <c r="P470" s="2">
        <v>124</v>
      </c>
      <c r="Q470">
        <v>30</v>
      </c>
      <c r="R470">
        <v>11</v>
      </c>
      <c r="S470">
        <v>24</v>
      </c>
      <c r="T470">
        <v>2</v>
      </c>
      <c r="Z470">
        <v>1.4999999999999999E-2</v>
      </c>
      <c r="AA470">
        <v>67</v>
      </c>
      <c r="AB470">
        <v>10759</v>
      </c>
      <c r="AC470">
        <v>3.4</v>
      </c>
      <c r="AD470">
        <v>538</v>
      </c>
      <c r="AE470">
        <v>3.2</v>
      </c>
      <c r="AF470">
        <v>511.4</v>
      </c>
      <c r="AG470">
        <v>5</v>
      </c>
      <c r="AH470">
        <v>0.6</v>
      </c>
      <c r="AI470">
        <v>0.7</v>
      </c>
      <c r="AJ470" s="28" t="s">
        <v>312</v>
      </c>
      <c r="AK470" s="85"/>
      <c r="AL470" s="85" t="s">
        <v>367</v>
      </c>
      <c r="AM470" s="1">
        <f t="shared" si="14"/>
        <v>6.2273445487498842E-3</v>
      </c>
      <c r="AN470" s="284">
        <f t="shared" si="15"/>
        <v>0.7778174593052033</v>
      </c>
    </row>
    <row r="471" spans="1:40" ht="21" customHeight="1" x14ac:dyDescent="0.3">
      <c r="A471">
        <v>2021</v>
      </c>
      <c r="B471">
        <v>6</v>
      </c>
      <c r="C471">
        <v>34</v>
      </c>
      <c r="D471">
        <v>101</v>
      </c>
      <c r="E471" t="s">
        <v>788</v>
      </c>
      <c r="F471" t="s">
        <v>789</v>
      </c>
      <c r="G471">
        <v>20</v>
      </c>
      <c r="H471">
        <v>18.600000000000001</v>
      </c>
      <c r="I471">
        <v>21.4</v>
      </c>
      <c r="J471">
        <v>27.6</v>
      </c>
      <c r="K471" s="275">
        <v>21.1</v>
      </c>
      <c r="L471">
        <v>0.4</v>
      </c>
      <c r="M471">
        <v>140</v>
      </c>
      <c r="N471">
        <v>103</v>
      </c>
      <c r="O471" s="2">
        <v>116</v>
      </c>
      <c r="P471" s="2">
        <v>124</v>
      </c>
      <c r="Q471">
        <v>30</v>
      </c>
      <c r="R471">
        <v>11</v>
      </c>
      <c r="S471">
        <v>24</v>
      </c>
      <c r="T471">
        <v>2</v>
      </c>
      <c r="Z471">
        <v>1.4999999999999999E-2</v>
      </c>
      <c r="AA471">
        <v>67</v>
      </c>
      <c r="AB471">
        <v>10759</v>
      </c>
      <c r="AC471">
        <v>3.4</v>
      </c>
      <c r="AD471">
        <v>538</v>
      </c>
      <c r="AE471">
        <v>3.2</v>
      </c>
      <c r="AF471">
        <v>511.4</v>
      </c>
      <c r="AG471">
        <v>5</v>
      </c>
      <c r="AH471">
        <v>0.6</v>
      </c>
      <c r="AI471">
        <v>0.7</v>
      </c>
      <c r="AJ471" s="28" t="s">
        <v>312</v>
      </c>
      <c r="AK471" s="85"/>
      <c r="AL471" s="85" t="s">
        <v>368</v>
      </c>
      <c r="AM471" s="1">
        <f t="shared" si="14"/>
        <v>6.2273445487498842E-3</v>
      </c>
      <c r="AN471" s="284">
        <f t="shared" si="15"/>
        <v>0.7778174593052033</v>
      </c>
    </row>
    <row r="472" spans="1:40" ht="21" customHeight="1" x14ac:dyDescent="0.3">
      <c r="A472">
        <v>2021</v>
      </c>
      <c r="B472">
        <v>6</v>
      </c>
      <c r="C472">
        <v>34</v>
      </c>
      <c r="D472">
        <v>102</v>
      </c>
      <c r="E472" t="s">
        <v>764</v>
      </c>
      <c r="F472" t="s">
        <v>765</v>
      </c>
      <c r="G472">
        <v>20</v>
      </c>
      <c r="H472">
        <v>18.600000000000001</v>
      </c>
      <c r="I472">
        <v>21.4</v>
      </c>
      <c r="J472">
        <v>27.6</v>
      </c>
      <c r="K472" s="275">
        <v>21.1</v>
      </c>
      <c r="L472">
        <v>0.4</v>
      </c>
      <c r="M472">
        <v>140</v>
      </c>
      <c r="N472">
        <v>103</v>
      </c>
      <c r="O472" s="2">
        <v>116</v>
      </c>
      <c r="P472" s="2">
        <v>124</v>
      </c>
      <c r="Q472">
        <v>30</v>
      </c>
      <c r="R472">
        <v>11</v>
      </c>
      <c r="S472">
        <v>24</v>
      </c>
      <c r="T472">
        <v>2</v>
      </c>
      <c r="Z472">
        <v>1.4999999999999999E-2</v>
      </c>
      <c r="AA472">
        <v>67</v>
      </c>
      <c r="AB472">
        <v>10759</v>
      </c>
      <c r="AC472">
        <v>3.4</v>
      </c>
      <c r="AD472">
        <v>538</v>
      </c>
      <c r="AE472">
        <v>3.2</v>
      </c>
      <c r="AF472">
        <v>511.4</v>
      </c>
      <c r="AG472">
        <v>5</v>
      </c>
      <c r="AH472">
        <v>0.6</v>
      </c>
      <c r="AI472">
        <v>0.7</v>
      </c>
      <c r="AJ472" s="28" t="s">
        <v>312</v>
      </c>
      <c r="AK472" s="85"/>
      <c r="AL472" s="85" t="s">
        <v>369</v>
      </c>
      <c r="AM472" s="1">
        <f t="shared" si="14"/>
        <v>6.2273445487498842E-3</v>
      </c>
      <c r="AN472" s="284">
        <f t="shared" si="15"/>
        <v>0.7778174593052033</v>
      </c>
    </row>
    <row r="473" spans="1:40" ht="21" customHeight="1" x14ac:dyDescent="0.3">
      <c r="A473">
        <v>2021</v>
      </c>
      <c r="B473">
        <v>6</v>
      </c>
      <c r="C473">
        <v>34</v>
      </c>
      <c r="D473">
        <v>103</v>
      </c>
      <c r="E473" t="s">
        <v>794</v>
      </c>
      <c r="F473" t="s">
        <v>795</v>
      </c>
      <c r="G473">
        <v>89</v>
      </c>
      <c r="H473">
        <v>82.77</v>
      </c>
      <c r="I473">
        <v>95.23</v>
      </c>
      <c r="J473">
        <v>114.8</v>
      </c>
      <c r="K473" s="275">
        <v>86.9</v>
      </c>
      <c r="L473">
        <v>0.3</v>
      </c>
      <c r="M473">
        <v>140</v>
      </c>
      <c r="N473">
        <v>103</v>
      </c>
      <c r="O473" s="2">
        <v>116</v>
      </c>
      <c r="P473" s="2">
        <v>124</v>
      </c>
      <c r="Q473">
        <v>29</v>
      </c>
      <c r="R473">
        <v>17</v>
      </c>
      <c r="S473">
        <v>24</v>
      </c>
      <c r="T473">
        <v>2</v>
      </c>
      <c r="Z473">
        <v>1.4999999999999999E-2</v>
      </c>
      <c r="AA473">
        <v>72</v>
      </c>
      <c r="AB473">
        <v>10764</v>
      </c>
      <c r="AC473">
        <v>0.8</v>
      </c>
      <c r="AD473">
        <v>120.9</v>
      </c>
      <c r="AE473">
        <v>0.8</v>
      </c>
      <c r="AF473">
        <v>123.8</v>
      </c>
      <c r="AG473">
        <v>5</v>
      </c>
      <c r="AH473">
        <v>0.6</v>
      </c>
      <c r="AI473">
        <v>0.7</v>
      </c>
      <c r="AJ473" s="28" t="s">
        <v>312</v>
      </c>
      <c r="AK473" s="85"/>
      <c r="AL473" s="85" t="s">
        <v>370</v>
      </c>
      <c r="AM473" s="1">
        <f t="shared" si="14"/>
        <v>6.688963210702341E-3</v>
      </c>
      <c r="AN473" s="284">
        <f t="shared" si="15"/>
        <v>1.4849242404917458</v>
      </c>
    </row>
    <row r="474" spans="1:40" ht="21" customHeight="1" x14ac:dyDescent="0.3">
      <c r="A474">
        <v>2021</v>
      </c>
      <c r="B474">
        <v>6</v>
      </c>
      <c r="C474">
        <v>34</v>
      </c>
      <c r="D474">
        <v>104</v>
      </c>
      <c r="E474" t="s">
        <v>770</v>
      </c>
      <c r="F474" t="s">
        <v>771</v>
      </c>
      <c r="G474">
        <v>89</v>
      </c>
      <c r="H474">
        <v>82.77</v>
      </c>
      <c r="I474">
        <v>95.23</v>
      </c>
      <c r="J474">
        <v>114.8</v>
      </c>
      <c r="K474" s="275">
        <v>86.9</v>
      </c>
      <c r="L474">
        <v>0.3</v>
      </c>
      <c r="M474">
        <v>140</v>
      </c>
      <c r="N474">
        <v>103</v>
      </c>
      <c r="O474" s="2">
        <v>116</v>
      </c>
      <c r="P474" s="2">
        <v>124</v>
      </c>
      <c r="Q474">
        <v>29</v>
      </c>
      <c r="R474">
        <v>17</v>
      </c>
      <c r="S474">
        <v>24</v>
      </c>
      <c r="T474">
        <v>2</v>
      </c>
      <c r="Z474">
        <v>1.4999999999999999E-2</v>
      </c>
      <c r="AA474">
        <v>72</v>
      </c>
      <c r="AB474">
        <v>10764</v>
      </c>
      <c r="AC474">
        <v>0.8</v>
      </c>
      <c r="AD474">
        <v>120.9</v>
      </c>
      <c r="AE474">
        <v>0.8</v>
      </c>
      <c r="AF474">
        <v>123.8</v>
      </c>
      <c r="AG474">
        <v>5</v>
      </c>
      <c r="AH474">
        <v>0.6</v>
      </c>
      <c r="AI474">
        <v>0.7</v>
      </c>
      <c r="AJ474" s="28" t="s">
        <v>312</v>
      </c>
      <c r="AK474" s="85"/>
      <c r="AL474" s="85" t="s">
        <v>371</v>
      </c>
      <c r="AM474" s="1">
        <f t="shared" si="14"/>
        <v>6.688963210702341E-3</v>
      </c>
      <c r="AN474" s="284">
        <f t="shared" si="15"/>
        <v>1.4849242404917458</v>
      </c>
    </row>
    <row r="475" spans="1:40" ht="21" customHeight="1" x14ac:dyDescent="0.3">
      <c r="A475">
        <v>2021</v>
      </c>
      <c r="B475">
        <v>6</v>
      </c>
      <c r="C475">
        <v>52</v>
      </c>
      <c r="D475">
        <v>130</v>
      </c>
      <c r="E475" t="s">
        <v>598</v>
      </c>
      <c r="F475" t="s">
        <v>755</v>
      </c>
      <c r="G475">
        <v>12</v>
      </c>
      <c r="H475">
        <v>11.16</v>
      </c>
      <c r="I475">
        <v>12.84</v>
      </c>
      <c r="J475">
        <v>17.600000000000001</v>
      </c>
      <c r="K475" s="275">
        <v>12.3</v>
      </c>
      <c r="L475">
        <v>0.5</v>
      </c>
      <c r="M475">
        <v>336</v>
      </c>
      <c r="N475">
        <v>96</v>
      </c>
      <c r="O475" s="2">
        <v>354</v>
      </c>
      <c r="P475" s="2">
        <v>96</v>
      </c>
      <c r="Q475">
        <v>40</v>
      </c>
      <c r="R475">
        <v>29</v>
      </c>
      <c r="S475">
        <v>29</v>
      </c>
      <c r="T475">
        <v>10</v>
      </c>
      <c r="Z475">
        <v>0.02</v>
      </c>
      <c r="AA475">
        <v>108</v>
      </c>
      <c r="AB475">
        <v>15708</v>
      </c>
      <c r="AC475">
        <v>9</v>
      </c>
      <c r="AD475">
        <v>1309</v>
      </c>
      <c r="AE475">
        <v>9</v>
      </c>
      <c r="AF475">
        <v>1213.7</v>
      </c>
      <c r="AG475">
        <v>6</v>
      </c>
      <c r="AH475">
        <v>0.3</v>
      </c>
      <c r="AI475">
        <v>0.33</v>
      </c>
      <c r="AJ475" s="28" t="s">
        <v>312</v>
      </c>
      <c r="AK475" s="85"/>
      <c r="AL475" s="85" t="s">
        <v>365</v>
      </c>
      <c r="AM475" s="1">
        <f t="shared" si="14"/>
        <v>6.8754774637127579E-3</v>
      </c>
      <c r="AN475" s="284">
        <f t="shared" si="15"/>
        <v>0.21213203435596475</v>
      </c>
    </row>
    <row r="476" spans="1:40" ht="21" customHeight="1" x14ac:dyDescent="0.3">
      <c r="A476">
        <v>2021</v>
      </c>
      <c r="B476">
        <v>6</v>
      </c>
      <c r="C476">
        <v>53</v>
      </c>
      <c r="D476">
        <v>131</v>
      </c>
      <c r="E476" t="s">
        <v>720</v>
      </c>
      <c r="F476" t="s">
        <v>742</v>
      </c>
      <c r="G476">
        <v>10</v>
      </c>
      <c r="H476">
        <v>9.3000000000000007</v>
      </c>
      <c r="I476">
        <v>10.7</v>
      </c>
      <c r="J476">
        <v>15.6</v>
      </c>
      <c r="K476" s="275">
        <v>10.1</v>
      </c>
      <c r="L476">
        <v>0.6</v>
      </c>
      <c r="M476">
        <v>772</v>
      </c>
      <c r="N476">
        <v>117</v>
      </c>
      <c r="O476" s="2">
        <v>1090</v>
      </c>
      <c r="P476" s="2">
        <v>84</v>
      </c>
      <c r="Q476">
        <v>107</v>
      </c>
      <c r="R476">
        <v>37</v>
      </c>
      <c r="S476">
        <v>115</v>
      </c>
      <c r="U476">
        <v>4</v>
      </c>
      <c r="Z476">
        <v>0.02</v>
      </c>
      <c r="AA476">
        <v>263</v>
      </c>
      <c r="AB476">
        <v>99463</v>
      </c>
      <c r="AC476">
        <v>26.3</v>
      </c>
      <c r="AD476">
        <v>9946.2999999999993</v>
      </c>
      <c r="AE476">
        <v>26.1</v>
      </c>
      <c r="AF476">
        <v>9892.7000000000007</v>
      </c>
      <c r="AG476">
        <v>10</v>
      </c>
      <c r="AH476">
        <v>0.2</v>
      </c>
      <c r="AI476">
        <v>0.59</v>
      </c>
      <c r="AJ476" s="28" t="s">
        <v>312</v>
      </c>
      <c r="AK476" s="85"/>
      <c r="AL476" s="85" t="s">
        <v>808</v>
      </c>
      <c r="AM476" s="1">
        <f t="shared" si="14"/>
        <v>2.6441993505122506E-3</v>
      </c>
      <c r="AN476" s="284">
        <f t="shared" si="15"/>
        <v>7.0710678118654502E-2</v>
      </c>
    </row>
    <row r="477" spans="1:40" ht="21" customHeight="1" x14ac:dyDescent="0.3">
      <c r="A477">
        <v>2021</v>
      </c>
      <c r="B477">
        <v>6</v>
      </c>
      <c r="C477">
        <v>159</v>
      </c>
      <c r="D477">
        <v>299</v>
      </c>
      <c r="E477" t="s">
        <v>244</v>
      </c>
      <c r="F477" t="s">
        <v>245</v>
      </c>
      <c r="G477">
        <v>115</v>
      </c>
      <c r="H477">
        <v>106.95</v>
      </c>
      <c r="I477">
        <v>123.05</v>
      </c>
      <c r="J477">
        <v>142.4</v>
      </c>
      <c r="K477" s="275">
        <v>108.4</v>
      </c>
      <c r="L477">
        <v>0.2</v>
      </c>
      <c r="M477">
        <v>70</v>
      </c>
      <c r="N477">
        <v>154</v>
      </c>
      <c r="O477" s="2">
        <v>97</v>
      </c>
      <c r="P477" s="2">
        <v>113</v>
      </c>
      <c r="Q477">
        <v>47</v>
      </c>
      <c r="R477">
        <v>19</v>
      </c>
      <c r="S477">
        <v>31</v>
      </c>
      <c r="T477">
        <v>30</v>
      </c>
      <c r="U477">
        <v>2</v>
      </c>
      <c r="Z477">
        <v>0.02</v>
      </c>
      <c r="AA477">
        <v>129</v>
      </c>
      <c r="AB477">
        <v>16065</v>
      </c>
      <c r="AC477">
        <v>1.1000000000000001</v>
      </c>
      <c r="AD477">
        <v>139.69999999999999</v>
      </c>
      <c r="AE477">
        <v>1.2</v>
      </c>
      <c r="AF477">
        <v>147.80000000000001</v>
      </c>
      <c r="AG477">
        <v>10</v>
      </c>
      <c r="AH477">
        <v>1.3</v>
      </c>
      <c r="AI477">
        <v>1.04</v>
      </c>
      <c r="AJ477" s="28" t="s">
        <v>312</v>
      </c>
      <c r="AK477" s="85" t="s">
        <v>432</v>
      </c>
      <c r="AL477" s="85"/>
      <c r="AM477" s="1">
        <f t="shared" si="14"/>
        <v>8.0298786181139115E-3</v>
      </c>
      <c r="AN477" s="284">
        <f t="shared" si="15"/>
        <v>4.6669047558312098</v>
      </c>
    </row>
    <row r="478" spans="1:40" ht="21" customHeight="1" x14ac:dyDescent="0.3">
      <c r="A478">
        <v>2021</v>
      </c>
      <c r="B478">
        <v>6</v>
      </c>
      <c r="C478">
        <v>214</v>
      </c>
      <c r="D478">
        <v>142</v>
      </c>
      <c r="E478" t="s">
        <v>618</v>
      </c>
      <c r="F478" t="s">
        <v>619</v>
      </c>
      <c r="G478">
        <v>351</v>
      </c>
      <c r="H478">
        <v>326.43</v>
      </c>
      <c r="I478">
        <v>375.57</v>
      </c>
      <c r="J478">
        <v>412.4</v>
      </c>
      <c r="K478" s="275">
        <v>350.8</v>
      </c>
      <c r="L478">
        <v>0.2</v>
      </c>
      <c r="M478">
        <v>68</v>
      </c>
      <c r="N478">
        <v>212</v>
      </c>
      <c r="O478" s="2">
        <v>79</v>
      </c>
      <c r="P478" s="2">
        <v>182</v>
      </c>
      <c r="Q478">
        <v>32</v>
      </c>
      <c r="R478">
        <v>16</v>
      </c>
      <c r="S478">
        <v>15</v>
      </c>
      <c r="Z478">
        <v>0.02</v>
      </c>
      <c r="AA478">
        <v>63</v>
      </c>
      <c r="AB478">
        <v>2401</v>
      </c>
      <c r="AC478">
        <v>0.2</v>
      </c>
      <c r="AD478">
        <v>6.8</v>
      </c>
      <c r="AE478">
        <v>0.2</v>
      </c>
      <c r="AF478">
        <v>6.9</v>
      </c>
      <c r="AG478">
        <v>5</v>
      </c>
      <c r="AH478">
        <v>0.8</v>
      </c>
      <c r="AI478">
        <v>0.32</v>
      </c>
      <c r="AJ478" s="28" t="s">
        <v>312</v>
      </c>
      <c r="AK478" s="85"/>
      <c r="AL478" s="85" t="s">
        <v>388</v>
      </c>
      <c r="AM478" s="1">
        <f t="shared" si="14"/>
        <v>2.6239067055393587E-2</v>
      </c>
      <c r="AN478" s="284">
        <f t="shared" si="15"/>
        <v>0.14142135623730148</v>
      </c>
    </row>
    <row r="479" spans="1:40" ht="21" customHeight="1" x14ac:dyDescent="0.3">
      <c r="A479">
        <v>2021</v>
      </c>
      <c r="B479">
        <v>6</v>
      </c>
      <c r="C479">
        <v>227</v>
      </c>
      <c r="D479">
        <v>155</v>
      </c>
      <c r="E479" t="s">
        <v>164</v>
      </c>
      <c r="F479" t="s">
        <v>165</v>
      </c>
      <c r="G479">
        <v>122</v>
      </c>
      <c r="H479">
        <v>113.46</v>
      </c>
      <c r="I479">
        <v>130.54</v>
      </c>
      <c r="J479">
        <v>165.4</v>
      </c>
      <c r="K479" s="275">
        <v>128.80000000000001</v>
      </c>
      <c r="L479">
        <v>0.4</v>
      </c>
      <c r="M479">
        <v>61</v>
      </c>
      <c r="N479">
        <v>177</v>
      </c>
      <c r="O479" s="2">
        <v>84</v>
      </c>
      <c r="P479" s="2">
        <v>129</v>
      </c>
      <c r="Q479">
        <v>15</v>
      </c>
      <c r="R479">
        <v>8</v>
      </c>
      <c r="S479">
        <v>18</v>
      </c>
      <c r="T479">
        <v>7</v>
      </c>
      <c r="X479">
        <v>2</v>
      </c>
      <c r="Z479">
        <v>0.02</v>
      </c>
      <c r="AA479">
        <v>50</v>
      </c>
      <c r="AB479">
        <v>5426</v>
      </c>
      <c r="AC479">
        <v>0.4</v>
      </c>
      <c r="AD479">
        <v>44.5</v>
      </c>
      <c r="AE479">
        <v>0.4</v>
      </c>
      <c r="AF479">
        <v>42.3</v>
      </c>
      <c r="AG479">
        <v>4</v>
      </c>
      <c r="AH479">
        <v>0.6</v>
      </c>
      <c r="AI479">
        <v>1.01</v>
      </c>
      <c r="AJ479" s="28" t="s">
        <v>312</v>
      </c>
      <c r="AK479" s="85" t="s">
        <v>425</v>
      </c>
      <c r="AL479" s="85" t="s">
        <v>344</v>
      </c>
      <c r="AM479" s="1">
        <f t="shared" si="14"/>
        <v>9.2148912642830809E-3</v>
      </c>
      <c r="AN479" s="284">
        <f t="shared" si="15"/>
        <v>4.8083261120685314</v>
      </c>
    </row>
    <row r="480" spans="1:40" ht="21" customHeight="1" x14ac:dyDescent="0.3">
      <c r="A480">
        <v>2021</v>
      </c>
      <c r="B480">
        <v>6</v>
      </c>
      <c r="C480">
        <v>256</v>
      </c>
      <c r="D480">
        <v>180</v>
      </c>
      <c r="E480" t="s">
        <v>723</v>
      </c>
      <c r="F480" t="s">
        <v>780</v>
      </c>
      <c r="G480">
        <v>32</v>
      </c>
      <c r="H480">
        <v>29.76</v>
      </c>
      <c r="I480">
        <v>34.24</v>
      </c>
      <c r="J480">
        <v>38.4</v>
      </c>
      <c r="K480" s="275">
        <v>31.7</v>
      </c>
      <c r="L480">
        <v>0.2</v>
      </c>
      <c r="M480">
        <v>168</v>
      </c>
      <c r="N480">
        <v>171</v>
      </c>
      <c r="O480" s="2">
        <v>227</v>
      </c>
      <c r="P480" s="2">
        <v>129</v>
      </c>
      <c r="Q480">
        <v>28</v>
      </c>
      <c r="R480">
        <v>16</v>
      </c>
      <c r="S480">
        <v>21</v>
      </c>
      <c r="T480">
        <v>5</v>
      </c>
      <c r="Z480">
        <v>0.02</v>
      </c>
      <c r="AA480">
        <v>70</v>
      </c>
      <c r="AB480">
        <v>6770</v>
      </c>
      <c r="AC480">
        <v>2.2000000000000002</v>
      </c>
      <c r="AD480">
        <v>211.6</v>
      </c>
      <c r="AE480">
        <v>2.2000000000000002</v>
      </c>
      <c r="AF480">
        <v>213.5</v>
      </c>
      <c r="AG480">
        <v>4</v>
      </c>
      <c r="AH480">
        <v>0.3</v>
      </c>
      <c r="AI480">
        <v>0.46</v>
      </c>
      <c r="AJ480" s="28" t="s">
        <v>312</v>
      </c>
      <c r="AK480" s="85"/>
      <c r="AL480" s="85" t="s">
        <v>392</v>
      </c>
      <c r="AM480" s="1">
        <f t="shared" si="14"/>
        <v>1.03397341211226E-2</v>
      </c>
      <c r="AN480" s="284">
        <f t="shared" si="15"/>
        <v>0.21213203435596475</v>
      </c>
    </row>
    <row r="481" spans="1:40" ht="21" customHeight="1" x14ac:dyDescent="0.3">
      <c r="A481">
        <v>2021</v>
      </c>
      <c r="B481">
        <v>6</v>
      </c>
      <c r="C481">
        <v>334</v>
      </c>
      <c r="D481">
        <v>254</v>
      </c>
      <c r="E481" t="s">
        <v>263</v>
      </c>
      <c r="F481" t="s">
        <v>136</v>
      </c>
      <c r="G481">
        <v>203</v>
      </c>
      <c r="H481">
        <v>188.79</v>
      </c>
      <c r="I481">
        <v>217.21</v>
      </c>
      <c r="J481">
        <v>278.3</v>
      </c>
      <c r="K481" s="275">
        <v>214.7</v>
      </c>
      <c r="L481">
        <v>0.4</v>
      </c>
      <c r="M481">
        <v>88</v>
      </c>
      <c r="N481">
        <v>164</v>
      </c>
      <c r="O481" s="2">
        <v>104</v>
      </c>
      <c r="P481" s="2">
        <v>138</v>
      </c>
      <c r="Q481">
        <v>117</v>
      </c>
      <c r="R481">
        <v>60</v>
      </c>
      <c r="S481">
        <v>98</v>
      </c>
      <c r="T481">
        <v>8</v>
      </c>
      <c r="U481">
        <v>5</v>
      </c>
      <c r="W481">
        <v>2</v>
      </c>
      <c r="Z481">
        <v>0.02</v>
      </c>
      <c r="AA481">
        <v>288</v>
      </c>
      <c r="AB481">
        <v>37368</v>
      </c>
      <c r="AC481">
        <v>1.4</v>
      </c>
      <c r="AD481">
        <v>184.1</v>
      </c>
      <c r="AE481">
        <v>1.3</v>
      </c>
      <c r="AF481">
        <v>164</v>
      </c>
      <c r="AG481">
        <v>18</v>
      </c>
      <c r="AH481">
        <v>2.8</v>
      </c>
      <c r="AI481">
        <v>1.01</v>
      </c>
      <c r="AJ481" s="28" t="s">
        <v>312</v>
      </c>
      <c r="AK481" s="85"/>
      <c r="AL481" s="85" t="s">
        <v>316</v>
      </c>
      <c r="AM481" s="1">
        <f t="shared" si="14"/>
        <v>7.7071290944123313E-3</v>
      </c>
      <c r="AN481" s="284">
        <f t="shared" si="15"/>
        <v>8.2731493398825986</v>
      </c>
    </row>
    <row r="482" spans="1:40" ht="21" customHeight="1" x14ac:dyDescent="0.3">
      <c r="A482">
        <v>2021</v>
      </c>
      <c r="B482">
        <v>6</v>
      </c>
      <c r="C482">
        <v>377</v>
      </c>
      <c r="D482">
        <v>439</v>
      </c>
      <c r="E482" t="s">
        <v>167</v>
      </c>
      <c r="F482" t="s">
        <v>168</v>
      </c>
      <c r="G482">
        <v>343</v>
      </c>
      <c r="H482">
        <v>308.7</v>
      </c>
      <c r="I482">
        <v>377.3</v>
      </c>
      <c r="J482">
        <v>655</v>
      </c>
      <c r="K482" s="275">
        <v>364.3</v>
      </c>
      <c r="L482">
        <v>0.9</v>
      </c>
      <c r="M482">
        <v>45</v>
      </c>
      <c r="N482">
        <v>320</v>
      </c>
      <c r="O482" s="2">
        <v>51</v>
      </c>
      <c r="P482" s="2">
        <v>293</v>
      </c>
      <c r="Q482">
        <v>8</v>
      </c>
      <c r="R482">
        <v>8</v>
      </c>
      <c r="S482">
        <v>14</v>
      </c>
      <c r="Z482">
        <v>1.4999999999999999E-2</v>
      </c>
      <c r="AA482">
        <v>30</v>
      </c>
      <c r="AB482">
        <v>360</v>
      </c>
      <c r="AC482">
        <v>0.1</v>
      </c>
      <c r="AD482">
        <v>1.1000000000000001</v>
      </c>
      <c r="AE482">
        <v>0.1</v>
      </c>
      <c r="AF482">
        <v>1</v>
      </c>
      <c r="AG482">
        <v>2</v>
      </c>
      <c r="AH482">
        <v>0.6</v>
      </c>
      <c r="AI482">
        <v>0.18</v>
      </c>
      <c r="AJ482" s="28" t="s">
        <v>312</v>
      </c>
      <c r="AK482" s="85"/>
      <c r="AL482" s="85" t="s">
        <v>339</v>
      </c>
      <c r="AM482" s="1">
        <f t="shared" si="14"/>
        <v>8.3333333333333329E-2</v>
      </c>
      <c r="AN482" s="284">
        <f t="shared" si="15"/>
        <v>15.06137443927347</v>
      </c>
    </row>
    <row r="483" spans="1:40" ht="21" customHeight="1" x14ac:dyDescent="0.3">
      <c r="A483">
        <v>2021</v>
      </c>
      <c r="B483">
        <v>6</v>
      </c>
      <c r="C483">
        <v>378</v>
      </c>
      <c r="D483">
        <v>440</v>
      </c>
      <c r="E483" t="s">
        <v>704</v>
      </c>
      <c r="F483" t="s">
        <v>779</v>
      </c>
      <c r="G483">
        <v>258</v>
      </c>
      <c r="H483">
        <v>239.94</v>
      </c>
      <c r="I483">
        <v>276.06</v>
      </c>
      <c r="J483">
        <v>335.9</v>
      </c>
      <c r="K483" s="275">
        <v>250.1</v>
      </c>
      <c r="L483">
        <v>0.3</v>
      </c>
      <c r="M483">
        <v>90</v>
      </c>
      <c r="N483">
        <v>120</v>
      </c>
      <c r="O483" s="2">
        <v>87</v>
      </c>
      <c r="P483" s="2">
        <v>124</v>
      </c>
      <c r="Q483">
        <v>11</v>
      </c>
      <c r="R483">
        <v>9</v>
      </c>
      <c r="S483">
        <v>7</v>
      </c>
      <c r="Z483">
        <v>1.4999999999999999E-2</v>
      </c>
      <c r="AA483">
        <v>25</v>
      </c>
      <c r="AB483">
        <v>5353</v>
      </c>
      <c r="AC483">
        <v>0.1</v>
      </c>
      <c r="AD483">
        <v>20.7</v>
      </c>
      <c r="AE483">
        <v>0.2</v>
      </c>
      <c r="AF483">
        <v>31.8</v>
      </c>
      <c r="AG483">
        <v>2</v>
      </c>
      <c r="AH483">
        <v>0.3</v>
      </c>
      <c r="AI483">
        <v>0.5</v>
      </c>
      <c r="AJ483" s="28" t="s">
        <v>312</v>
      </c>
      <c r="AK483" s="85"/>
      <c r="AL483" s="85"/>
      <c r="AM483" s="1">
        <f t="shared" si="14"/>
        <v>4.6702783485895755E-3</v>
      </c>
      <c r="AN483" s="284">
        <f t="shared" si="15"/>
        <v>5.5861435713737295</v>
      </c>
    </row>
    <row r="484" spans="1:40" ht="21" customHeight="1" x14ac:dyDescent="0.3">
      <c r="A484">
        <v>2021</v>
      </c>
      <c r="B484">
        <v>6</v>
      </c>
      <c r="C484">
        <v>381</v>
      </c>
      <c r="D484">
        <v>445</v>
      </c>
      <c r="E484" t="s">
        <v>748</v>
      </c>
      <c r="F484" t="s">
        <v>749</v>
      </c>
      <c r="G484">
        <v>28</v>
      </c>
      <c r="H484">
        <v>25.2</v>
      </c>
      <c r="I484">
        <v>30.8</v>
      </c>
      <c r="J484">
        <v>34.299999999999997</v>
      </c>
      <c r="K484" s="275">
        <v>29</v>
      </c>
      <c r="L484">
        <v>0.2</v>
      </c>
      <c r="M484">
        <v>60</v>
      </c>
      <c r="N484">
        <v>180</v>
      </c>
      <c r="O484" s="2">
        <v>70</v>
      </c>
      <c r="P484" s="2">
        <v>155</v>
      </c>
      <c r="Q484">
        <v>21</v>
      </c>
      <c r="R484">
        <v>10</v>
      </c>
      <c r="S484">
        <v>17</v>
      </c>
      <c r="T484">
        <v>2</v>
      </c>
      <c r="U484">
        <v>2</v>
      </c>
      <c r="Z484">
        <v>1.4999999999999999E-2</v>
      </c>
      <c r="AA484">
        <v>52</v>
      </c>
      <c r="AB484">
        <v>4052</v>
      </c>
      <c r="AC484">
        <v>1.9</v>
      </c>
      <c r="AD484">
        <v>144.69999999999999</v>
      </c>
      <c r="AE484">
        <v>1.8</v>
      </c>
      <c r="AF484">
        <v>140.5</v>
      </c>
      <c r="AG484">
        <v>4</v>
      </c>
      <c r="AH484">
        <v>0.7</v>
      </c>
      <c r="AI484">
        <v>0.77</v>
      </c>
      <c r="AJ484" s="28" t="s">
        <v>312</v>
      </c>
      <c r="AK484" s="85"/>
      <c r="AL484" s="85" t="s">
        <v>379</v>
      </c>
      <c r="AM484" s="1">
        <f t="shared" si="14"/>
        <v>1.2833168805528134E-2</v>
      </c>
      <c r="AN484" s="284">
        <f t="shared" si="15"/>
        <v>0.70710678118654757</v>
      </c>
    </row>
    <row r="485" spans="1:40" ht="21" customHeight="1" x14ac:dyDescent="0.3">
      <c r="A485">
        <v>2021</v>
      </c>
      <c r="B485">
        <v>6</v>
      </c>
      <c r="C485">
        <v>381</v>
      </c>
      <c r="D485">
        <v>446</v>
      </c>
      <c r="E485" t="s">
        <v>762</v>
      </c>
      <c r="F485" t="s">
        <v>763</v>
      </c>
      <c r="G485">
        <v>167</v>
      </c>
      <c r="H485">
        <v>150.30000000000001</v>
      </c>
      <c r="I485">
        <v>183.7</v>
      </c>
      <c r="J485">
        <v>204.8</v>
      </c>
      <c r="K485" s="275">
        <v>178.2</v>
      </c>
      <c r="L485">
        <v>0.2</v>
      </c>
      <c r="M485">
        <v>60</v>
      </c>
      <c r="N485">
        <v>180</v>
      </c>
      <c r="O485" s="2">
        <v>70</v>
      </c>
      <c r="P485" s="2">
        <v>155</v>
      </c>
      <c r="Q485">
        <v>24</v>
      </c>
      <c r="R485">
        <v>10</v>
      </c>
      <c r="S485">
        <v>14</v>
      </c>
      <c r="Z485">
        <v>1.4999999999999999E-2</v>
      </c>
      <c r="AA485">
        <v>48</v>
      </c>
      <c r="AB485">
        <v>4218</v>
      </c>
      <c r="AC485">
        <v>0.3</v>
      </c>
      <c r="AD485">
        <v>25.3</v>
      </c>
      <c r="AE485">
        <v>0.3</v>
      </c>
      <c r="AF485">
        <v>23.8</v>
      </c>
      <c r="AG485">
        <v>4</v>
      </c>
      <c r="AH485">
        <v>0.7</v>
      </c>
      <c r="AI485">
        <v>0.8</v>
      </c>
      <c r="AJ485" s="28" t="s">
        <v>312</v>
      </c>
      <c r="AK485" s="85"/>
      <c r="AL485" s="85" t="s">
        <v>380</v>
      </c>
      <c r="AM485" s="1">
        <f t="shared" si="14"/>
        <v>1.1379800853485065E-2</v>
      </c>
      <c r="AN485" s="284">
        <f t="shared" si="15"/>
        <v>7.9195959492893238</v>
      </c>
    </row>
    <row r="486" spans="1:40" ht="21" customHeight="1" x14ac:dyDescent="0.3">
      <c r="A486">
        <v>2021</v>
      </c>
      <c r="B486">
        <v>6</v>
      </c>
      <c r="C486">
        <v>381</v>
      </c>
      <c r="D486">
        <v>447</v>
      </c>
      <c r="E486" t="s">
        <v>737</v>
      </c>
      <c r="F486" t="s">
        <v>738</v>
      </c>
      <c r="G486">
        <v>177</v>
      </c>
      <c r="H486">
        <v>159.30000000000001</v>
      </c>
      <c r="I486">
        <v>194.7</v>
      </c>
      <c r="J486">
        <v>195.8</v>
      </c>
      <c r="K486" s="275">
        <v>180.1</v>
      </c>
      <c r="L486">
        <v>0.1</v>
      </c>
      <c r="M486">
        <v>60</v>
      </c>
      <c r="N486">
        <v>180</v>
      </c>
      <c r="O486" s="2">
        <v>70</v>
      </c>
      <c r="P486" s="2">
        <v>155</v>
      </c>
      <c r="Q486">
        <v>24</v>
      </c>
      <c r="R486">
        <v>16</v>
      </c>
      <c r="S486">
        <v>11</v>
      </c>
      <c r="Z486">
        <v>1.4999999999999999E-2</v>
      </c>
      <c r="AA486">
        <v>51</v>
      </c>
      <c r="AB486">
        <v>4191</v>
      </c>
      <c r="AC486">
        <v>0.3</v>
      </c>
      <c r="AD486">
        <v>23.7</v>
      </c>
      <c r="AE486">
        <v>0.3</v>
      </c>
      <c r="AF486">
        <v>23.6</v>
      </c>
      <c r="AG486">
        <v>4</v>
      </c>
      <c r="AH486">
        <v>0.7</v>
      </c>
      <c r="AI486">
        <v>0.79</v>
      </c>
      <c r="AJ486" s="28" t="s">
        <v>312</v>
      </c>
      <c r="AK486" s="85"/>
      <c r="AL486" s="85" t="s">
        <v>381</v>
      </c>
      <c r="AM486" s="1">
        <f t="shared" si="14"/>
        <v>1.2168933428775949E-2</v>
      </c>
      <c r="AN486" s="284">
        <f t="shared" si="15"/>
        <v>2.192031021678293</v>
      </c>
    </row>
    <row r="487" spans="1:40" ht="21" customHeight="1" x14ac:dyDescent="0.3">
      <c r="A487">
        <v>2021</v>
      </c>
      <c r="B487">
        <v>6</v>
      </c>
      <c r="C487">
        <v>381</v>
      </c>
      <c r="D487">
        <v>448</v>
      </c>
      <c r="E487" t="s">
        <v>268</v>
      </c>
      <c r="F487" t="s">
        <v>269</v>
      </c>
      <c r="G487">
        <v>23</v>
      </c>
      <c r="H487">
        <v>20.7</v>
      </c>
      <c r="I487">
        <v>25.3</v>
      </c>
      <c r="J487">
        <v>29.5</v>
      </c>
      <c r="K487" s="275">
        <v>25.2</v>
      </c>
      <c r="L487">
        <v>0.3</v>
      </c>
      <c r="M487">
        <v>60</v>
      </c>
      <c r="N487">
        <v>180</v>
      </c>
      <c r="O487" s="2">
        <v>70</v>
      </c>
      <c r="P487" s="2">
        <v>155</v>
      </c>
      <c r="Q487">
        <v>26</v>
      </c>
      <c r="R487">
        <v>14</v>
      </c>
      <c r="S487">
        <v>12</v>
      </c>
      <c r="T487">
        <v>2</v>
      </c>
      <c r="Z487">
        <v>1.4999999999999999E-2</v>
      </c>
      <c r="AA487">
        <v>54</v>
      </c>
      <c r="AB487">
        <v>4194</v>
      </c>
      <c r="AC487">
        <v>2.2999999999999998</v>
      </c>
      <c r="AD487">
        <v>182.3</v>
      </c>
      <c r="AE487">
        <v>2.2000000000000002</v>
      </c>
      <c r="AF487">
        <v>171.4</v>
      </c>
      <c r="AG487">
        <v>4</v>
      </c>
      <c r="AH487">
        <v>0.8</v>
      </c>
      <c r="AI487">
        <v>0.79</v>
      </c>
      <c r="AJ487" s="28" t="s">
        <v>312</v>
      </c>
      <c r="AK487" s="85"/>
      <c r="AL487" s="85" t="s">
        <v>348</v>
      </c>
      <c r="AM487" s="1">
        <f t="shared" si="14"/>
        <v>1.2875536480686695E-2</v>
      </c>
      <c r="AN487" s="284">
        <f t="shared" si="15"/>
        <v>1.5556349186104039</v>
      </c>
    </row>
    <row r="488" spans="1:40" ht="21" customHeight="1" x14ac:dyDescent="0.3">
      <c r="A488">
        <v>2021</v>
      </c>
      <c r="B488">
        <v>6</v>
      </c>
      <c r="C488">
        <v>405</v>
      </c>
      <c r="D488">
        <v>619</v>
      </c>
      <c r="E488" t="s">
        <v>630</v>
      </c>
      <c r="F488" t="s">
        <v>631</v>
      </c>
      <c r="G488">
        <v>420</v>
      </c>
      <c r="H488">
        <v>385.98</v>
      </c>
      <c r="I488">
        <v>454.02</v>
      </c>
      <c r="J488">
        <v>517.79999999999995</v>
      </c>
      <c r="K488" s="275">
        <v>422.6</v>
      </c>
      <c r="L488">
        <v>0.2</v>
      </c>
      <c r="M488">
        <v>18</v>
      </c>
      <c r="N488">
        <v>200</v>
      </c>
      <c r="O488" s="2">
        <v>23</v>
      </c>
      <c r="P488" s="2">
        <v>155</v>
      </c>
      <c r="Q488">
        <v>27</v>
      </c>
      <c r="R488">
        <v>18</v>
      </c>
      <c r="S488">
        <v>27</v>
      </c>
      <c r="T488">
        <v>3</v>
      </c>
      <c r="Z488">
        <v>1.4999999999999999E-2</v>
      </c>
      <c r="AA488">
        <v>75</v>
      </c>
      <c r="AB488">
        <v>2520</v>
      </c>
      <c r="AC488">
        <v>0.2</v>
      </c>
      <c r="AD488">
        <v>6</v>
      </c>
      <c r="AE488">
        <v>0.2</v>
      </c>
      <c r="AF488">
        <v>5.8</v>
      </c>
      <c r="AG488">
        <v>7</v>
      </c>
      <c r="AH488">
        <v>3.2</v>
      </c>
      <c r="AI488">
        <v>0.87</v>
      </c>
      <c r="AJ488" s="28" t="s">
        <v>312</v>
      </c>
      <c r="AK488" s="85"/>
      <c r="AL488" s="85" t="s">
        <v>360</v>
      </c>
      <c r="AM488" s="1">
        <f t="shared" si="14"/>
        <v>2.976190476190476E-2</v>
      </c>
      <c r="AN488" s="284">
        <f t="shared" si="15"/>
        <v>1.8384776310850397</v>
      </c>
    </row>
    <row r="489" spans="1:40" ht="21" customHeight="1" x14ac:dyDescent="0.3">
      <c r="A489">
        <v>2021</v>
      </c>
      <c r="B489">
        <v>6</v>
      </c>
      <c r="C489">
        <v>405</v>
      </c>
      <c r="D489">
        <v>620</v>
      </c>
      <c r="E489" t="s">
        <v>632</v>
      </c>
      <c r="F489" t="s">
        <v>633</v>
      </c>
      <c r="G489">
        <v>233</v>
      </c>
      <c r="H489">
        <v>214.01050000000001</v>
      </c>
      <c r="I489">
        <v>251.98949999999999</v>
      </c>
      <c r="J489">
        <v>286.5</v>
      </c>
      <c r="K489" s="275">
        <v>231.7</v>
      </c>
      <c r="L489">
        <v>0.2</v>
      </c>
      <c r="M489">
        <v>18</v>
      </c>
      <c r="N489">
        <v>200</v>
      </c>
      <c r="O489" s="2">
        <v>23</v>
      </c>
      <c r="P489" s="2">
        <v>155</v>
      </c>
      <c r="Q489">
        <v>31</v>
      </c>
      <c r="R489">
        <v>20</v>
      </c>
      <c r="S489">
        <v>20</v>
      </c>
      <c r="T489">
        <v>2</v>
      </c>
      <c r="Z489">
        <v>1.4999999999999999E-2</v>
      </c>
      <c r="AA489">
        <v>73</v>
      </c>
      <c r="AB489">
        <v>2493</v>
      </c>
      <c r="AC489">
        <v>0.3</v>
      </c>
      <c r="AD489">
        <v>10.7</v>
      </c>
      <c r="AE489">
        <v>0.3</v>
      </c>
      <c r="AF489">
        <v>10.1</v>
      </c>
      <c r="AG489">
        <v>7</v>
      </c>
      <c r="AH489">
        <v>3.1</v>
      </c>
      <c r="AI489">
        <v>0.83</v>
      </c>
      <c r="AJ489" s="28" t="s">
        <v>312</v>
      </c>
      <c r="AK489" s="85"/>
      <c r="AL489" s="85" t="s">
        <v>323</v>
      </c>
      <c r="AM489" s="1">
        <f t="shared" si="14"/>
        <v>2.9281989570798236E-2</v>
      </c>
      <c r="AN489" s="284">
        <f t="shared" si="15"/>
        <v>0.91923881554251985</v>
      </c>
    </row>
    <row r="490" spans="1:40" ht="21" customHeight="1" x14ac:dyDescent="0.3">
      <c r="A490">
        <v>2021</v>
      </c>
      <c r="B490">
        <v>6</v>
      </c>
      <c r="C490">
        <v>405</v>
      </c>
      <c r="D490">
        <v>621</v>
      </c>
      <c r="E490" t="s">
        <v>634</v>
      </c>
      <c r="F490" t="s">
        <v>635</v>
      </c>
      <c r="G490">
        <v>191.5</v>
      </c>
      <c r="H490">
        <v>175.98849999999999</v>
      </c>
      <c r="I490">
        <v>207.01150000000001</v>
      </c>
      <c r="J490">
        <v>238.4</v>
      </c>
      <c r="K490" s="275">
        <v>204.2</v>
      </c>
      <c r="L490">
        <v>0.2</v>
      </c>
      <c r="M490">
        <v>18</v>
      </c>
      <c r="N490">
        <v>200</v>
      </c>
      <c r="O490" s="2">
        <v>23</v>
      </c>
      <c r="P490" s="2">
        <v>155</v>
      </c>
      <c r="Q490">
        <v>33</v>
      </c>
      <c r="R490">
        <v>15</v>
      </c>
      <c r="S490">
        <v>20</v>
      </c>
      <c r="Z490">
        <v>1.4999999999999999E-2</v>
      </c>
      <c r="AA490">
        <v>68</v>
      </c>
      <c r="AB490">
        <v>2588</v>
      </c>
      <c r="AC490">
        <v>0.4</v>
      </c>
      <c r="AD490">
        <v>13.5</v>
      </c>
      <c r="AE490">
        <v>0.3</v>
      </c>
      <c r="AF490">
        <v>11.9</v>
      </c>
      <c r="AG490">
        <v>7</v>
      </c>
      <c r="AH490">
        <v>2.9</v>
      </c>
      <c r="AI490">
        <v>0.87</v>
      </c>
      <c r="AJ490" s="28" t="s">
        <v>312</v>
      </c>
      <c r="AK490" s="85"/>
      <c r="AL490" s="85" t="s">
        <v>323</v>
      </c>
      <c r="AM490" s="1">
        <f t="shared" si="14"/>
        <v>2.6275115919629059E-2</v>
      </c>
      <c r="AN490" s="284">
        <f t="shared" si="15"/>
        <v>8.9802561210691447</v>
      </c>
    </row>
    <row r="491" spans="1:40" ht="21" customHeight="1" x14ac:dyDescent="0.3">
      <c r="A491">
        <v>2021</v>
      </c>
      <c r="B491">
        <v>6</v>
      </c>
      <c r="C491">
        <v>405</v>
      </c>
      <c r="D491">
        <v>622</v>
      </c>
      <c r="E491" t="s">
        <v>636</v>
      </c>
      <c r="F491" t="s">
        <v>637</v>
      </c>
      <c r="G491">
        <v>187</v>
      </c>
      <c r="H491">
        <v>172.41399999999999</v>
      </c>
      <c r="I491">
        <v>201.58600000000001</v>
      </c>
      <c r="J491">
        <v>246.2</v>
      </c>
      <c r="K491" s="275">
        <v>194.9</v>
      </c>
      <c r="L491">
        <v>0.3</v>
      </c>
      <c r="M491">
        <v>18</v>
      </c>
      <c r="N491">
        <v>200</v>
      </c>
      <c r="O491" s="2">
        <v>23</v>
      </c>
      <c r="P491" s="2">
        <v>155</v>
      </c>
      <c r="Q491">
        <v>33</v>
      </c>
      <c r="R491">
        <v>21</v>
      </c>
      <c r="S491">
        <v>43</v>
      </c>
      <c r="T491">
        <v>10</v>
      </c>
      <c r="Z491">
        <v>1.4999999999999999E-2</v>
      </c>
      <c r="AA491">
        <v>107</v>
      </c>
      <c r="AB491">
        <v>3047</v>
      </c>
      <c r="AC491">
        <v>0.6</v>
      </c>
      <c r="AD491">
        <v>16.3</v>
      </c>
      <c r="AE491">
        <v>1.1000000000000001</v>
      </c>
      <c r="AF491">
        <v>30.9</v>
      </c>
      <c r="AG491">
        <v>7</v>
      </c>
      <c r="AH491">
        <v>4.5999999999999996</v>
      </c>
      <c r="AI491">
        <v>0.52</v>
      </c>
      <c r="AJ491" s="28" t="s">
        <v>312</v>
      </c>
      <c r="AK491" s="85"/>
      <c r="AL491" s="85" t="s">
        <v>323</v>
      </c>
      <c r="AM491" s="1">
        <f t="shared" si="14"/>
        <v>3.5116508040695764E-2</v>
      </c>
      <c r="AN491" s="284">
        <f t="shared" si="15"/>
        <v>5.5861435713737295</v>
      </c>
    </row>
    <row r="492" spans="1:40" ht="21" customHeight="1" x14ac:dyDescent="0.3">
      <c r="A492">
        <v>2021</v>
      </c>
      <c r="B492">
        <v>6</v>
      </c>
      <c r="C492">
        <v>406</v>
      </c>
      <c r="D492">
        <v>623</v>
      </c>
      <c r="E492" t="s">
        <v>638</v>
      </c>
      <c r="F492" t="s">
        <v>639</v>
      </c>
      <c r="G492">
        <v>599</v>
      </c>
      <c r="H492">
        <v>551.02009999999996</v>
      </c>
      <c r="I492">
        <v>646.97990000000004</v>
      </c>
      <c r="J492">
        <v>732.9</v>
      </c>
      <c r="K492" s="275">
        <v>617.4</v>
      </c>
      <c r="L492">
        <v>0.2</v>
      </c>
      <c r="M492">
        <v>18</v>
      </c>
      <c r="N492">
        <v>200</v>
      </c>
      <c r="O492" s="2">
        <v>22</v>
      </c>
      <c r="P492" s="2">
        <v>164</v>
      </c>
      <c r="Q492">
        <v>16</v>
      </c>
      <c r="R492">
        <v>12</v>
      </c>
      <c r="S492">
        <v>14</v>
      </c>
      <c r="Z492">
        <v>1.4999999999999999E-2</v>
      </c>
      <c r="AA492">
        <v>42</v>
      </c>
      <c r="AB492">
        <v>1947</v>
      </c>
      <c r="AC492">
        <v>0.1</v>
      </c>
      <c r="AD492">
        <v>3.3</v>
      </c>
      <c r="AE492">
        <v>0.1</v>
      </c>
      <c r="AF492">
        <v>1.7</v>
      </c>
      <c r="AG492">
        <v>4</v>
      </c>
      <c r="AH492">
        <v>1.9</v>
      </c>
      <c r="AI492">
        <v>0.63</v>
      </c>
      <c r="AJ492" s="28" t="s">
        <v>312</v>
      </c>
      <c r="AK492" s="85"/>
      <c r="AL492" s="85" t="s">
        <v>383</v>
      </c>
      <c r="AM492" s="1">
        <f t="shared" si="14"/>
        <v>2.1571648690292759E-2</v>
      </c>
      <c r="AN492" s="284">
        <f t="shared" si="15"/>
        <v>13.010764773832458</v>
      </c>
    </row>
    <row r="493" spans="1:40" ht="21" customHeight="1" x14ac:dyDescent="0.3">
      <c r="A493">
        <v>2021</v>
      </c>
      <c r="B493">
        <v>6</v>
      </c>
      <c r="C493">
        <v>406</v>
      </c>
      <c r="D493">
        <v>624</v>
      </c>
      <c r="E493" t="s">
        <v>640</v>
      </c>
      <c r="F493" t="s">
        <v>641</v>
      </c>
      <c r="G493">
        <v>374</v>
      </c>
      <c r="H493">
        <v>344.04259999999999</v>
      </c>
      <c r="I493">
        <v>403.95740000000001</v>
      </c>
      <c r="J493">
        <v>476.4</v>
      </c>
      <c r="K493" s="275">
        <v>384.2</v>
      </c>
      <c r="L493">
        <v>0.3</v>
      </c>
      <c r="M493">
        <v>18</v>
      </c>
      <c r="N493">
        <v>200</v>
      </c>
      <c r="O493" s="2">
        <v>22</v>
      </c>
      <c r="P493" s="2">
        <v>164</v>
      </c>
      <c r="Q493">
        <v>16</v>
      </c>
      <c r="R493">
        <v>10</v>
      </c>
      <c r="S493">
        <v>14</v>
      </c>
      <c r="Z493">
        <v>1.4999999999999999E-2</v>
      </c>
      <c r="AA493">
        <v>40</v>
      </c>
      <c r="AB493">
        <v>2290</v>
      </c>
      <c r="AC493">
        <v>0.1</v>
      </c>
      <c r="AD493">
        <v>6.1</v>
      </c>
      <c r="AE493">
        <v>0.1</v>
      </c>
      <c r="AF493">
        <v>2.7</v>
      </c>
      <c r="AG493">
        <v>4</v>
      </c>
      <c r="AH493">
        <v>1.8</v>
      </c>
      <c r="AI493">
        <v>0.63</v>
      </c>
      <c r="AJ493" s="28" t="s">
        <v>312</v>
      </c>
      <c r="AK493" s="85"/>
      <c r="AL493" s="85" t="s">
        <v>323</v>
      </c>
      <c r="AM493" s="1">
        <f t="shared" si="14"/>
        <v>1.7467248908296942E-2</v>
      </c>
      <c r="AN493" s="284">
        <f t="shared" si="15"/>
        <v>7.2124891681027767</v>
      </c>
    </row>
    <row r="494" spans="1:40" ht="21" customHeight="1" x14ac:dyDescent="0.3">
      <c r="A494">
        <v>2021</v>
      </c>
      <c r="B494">
        <v>6</v>
      </c>
      <c r="C494">
        <v>406</v>
      </c>
      <c r="D494">
        <v>625</v>
      </c>
      <c r="E494" t="s">
        <v>642</v>
      </c>
      <c r="F494" t="s">
        <v>643</v>
      </c>
      <c r="G494">
        <v>140</v>
      </c>
      <c r="H494">
        <v>129.01</v>
      </c>
      <c r="I494">
        <v>150.99</v>
      </c>
      <c r="J494">
        <v>169.7</v>
      </c>
      <c r="K494" s="275">
        <v>143.1</v>
      </c>
      <c r="L494">
        <v>0.2</v>
      </c>
      <c r="M494">
        <v>18</v>
      </c>
      <c r="N494">
        <v>200</v>
      </c>
      <c r="O494" s="2">
        <v>22</v>
      </c>
      <c r="P494" s="2">
        <v>164</v>
      </c>
      <c r="Q494">
        <v>19</v>
      </c>
      <c r="R494">
        <v>6</v>
      </c>
      <c r="S494">
        <v>14</v>
      </c>
      <c r="Z494">
        <v>1.4999999999999999E-2</v>
      </c>
      <c r="AA494">
        <v>39</v>
      </c>
      <c r="AB494">
        <v>2289</v>
      </c>
      <c r="AC494">
        <v>0.3</v>
      </c>
      <c r="AD494">
        <v>16.399999999999999</v>
      </c>
      <c r="AE494">
        <v>0.3</v>
      </c>
      <c r="AF494">
        <v>7.4</v>
      </c>
      <c r="AG494">
        <v>4</v>
      </c>
      <c r="AH494">
        <v>1.8</v>
      </c>
      <c r="AI494">
        <v>0.63</v>
      </c>
      <c r="AJ494" s="28" t="s">
        <v>312</v>
      </c>
      <c r="AK494" s="85"/>
      <c r="AL494" s="85" t="s">
        <v>323</v>
      </c>
      <c r="AM494" s="1">
        <f t="shared" si="14"/>
        <v>1.7038007863695939E-2</v>
      </c>
      <c r="AN494" s="284">
        <f t="shared" si="15"/>
        <v>2.192031021678293</v>
      </c>
    </row>
    <row r="495" spans="1:40" ht="21" customHeight="1" x14ac:dyDescent="0.3">
      <c r="A495">
        <v>2021</v>
      </c>
      <c r="B495">
        <v>6</v>
      </c>
      <c r="C495">
        <v>406</v>
      </c>
      <c r="D495">
        <v>626</v>
      </c>
      <c r="E495" t="s">
        <v>644</v>
      </c>
      <c r="F495" t="s">
        <v>645</v>
      </c>
      <c r="G495">
        <v>276</v>
      </c>
      <c r="H495">
        <v>254.05799999999999</v>
      </c>
      <c r="I495">
        <v>297.94200000000001</v>
      </c>
      <c r="J495">
        <v>296.8</v>
      </c>
      <c r="K495" s="275">
        <v>285.39999999999998</v>
      </c>
      <c r="L495">
        <v>0.1</v>
      </c>
      <c r="M495">
        <v>18</v>
      </c>
      <c r="N495">
        <v>200</v>
      </c>
      <c r="O495" s="2">
        <v>21</v>
      </c>
      <c r="P495" s="2">
        <v>168</v>
      </c>
      <c r="Q495">
        <v>22</v>
      </c>
      <c r="R495">
        <v>12</v>
      </c>
      <c r="S495">
        <v>19</v>
      </c>
      <c r="Z495">
        <v>1.4999999999999999E-2</v>
      </c>
      <c r="AA495">
        <v>53</v>
      </c>
      <c r="AB495">
        <v>2303</v>
      </c>
      <c r="AC495">
        <v>0.2</v>
      </c>
      <c r="AD495">
        <v>8.3000000000000007</v>
      </c>
      <c r="AE495">
        <v>0.4</v>
      </c>
      <c r="AF495">
        <v>7.2</v>
      </c>
      <c r="AG495">
        <v>3</v>
      </c>
      <c r="AH495">
        <v>2.5</v>
      </c>
      <c r="AI495">
        <v>0.42</v>
      </c>
      <c r="AJ495" s="28" t="s">
        <v>312</v>
      </c>
      <c r="AK495" s="85"/>
      <c r="AL495" s="85" t="s">
        <v>323</v>
      </c>
      <c r="AM495" s="1">
        <f t="shared" si="14"/>
        <v>2.301346070343031E-2</v>
      </c>
      <c r="AN495" s="284">
        <f t="shared" si="15"/>
        <v>6.646803743153531</v>
      </c>
    </row>
    <row r="496" spans="1:40" ht="21" customHeight="1" x14ac:dyDescent="0.3">
      <c r="A496">
        <v>2021</v>
      </c>
      <c r="B496">
        <v>6</v>
      </c>
      <c r="C496">
        <v>407</v>
      </c>
      <c r="D496">
        <v>627</v>
      </c>
      <c r="E496" t="s">
        <v>232</v>
      </c>
      <c r="F496" t="s">
        <v>233</v>
      </c>
      <c r="G496">
        <v>418.5</v>
      </c>
      <c r="H496">
        <v>384.97815000000003</v>
      </c>
      <c r="I496">
        <v>452.02184999999997</v>
      </c>
      <c r="J496">
        <v>480.6</v>
      </c>
      <c r="K496" s="275">
        <v>419.8</v>
      </c>
      <c r="L496">
        <v>0.1</v>
      </c>
      <c r="M496">
        <v>18</v>
      </c>
      <c r="N496">
        <v>200</v>
      </c>
      <c r="O496" s="2">
        <v>22</v>
      </c>
      <c r="P496" s="2">
        <v>164</v>
      </c>
      <c r="Q496">
        <v>20</v>
      </c>
      <c r="R496">
        <v>10</v>
      </c>
      <c r="S496">
        <v>20</v>
      </c>
      <c r="Z496">
        <v>1.4999999999999999E-2</v>
      </c>
      <c r="AA496">
        <v>50</v>
      </c>
      <c r="AB496">
        <v>1640</v>
      </c>
      <c r="AC496">
        <v>0.1</v>
      </c>
      <c r="AD496">
        <v>3.9</v>
      </c>
      <c r="AE496">
        <v>0.1</v>
      </c>
      <c r="AF496">
        <v>3.9</v>
      </c>
      <c r="AG496">
        <v>4</v>
      </c>
      <c r="AH496">
        <v>2.2000000000000002</v>
      </c>
      <c r="AI496">
        <v>0.83</v>
      </c>
      <c r="AJ496" s="28" t="s">
        <v>312</v>
      </c>
      <c r="AK496" s="85"/>
      <c r="AL496" s="85" t="s">
        <v>322</v>
      </c>
      <c r="AM496" s="1">
        <f t="shared" si="14"/>
        <v>3.048780487804878E-2</v>
      </c>
      <c r="AN496" s="284">
        <f t="shared" si="15"/>
        <v>0.91923881554251985</v>
      </c>
    </row>
    <row r="497" spans="1:40" ht="21" customHeight="1" x14ac:dyDescent="0.3">
      <c r="A497">
        <v>2021</v>
      </c>
      <c r="B497">
        <v>6</v>
      </c>
      <c r="C497">
        <v>407</v>
      </c>
      <c r="D497">
        <v>628</v>
      </c>
      <c r="E497" t="s">
        <v>235</v>
      </c>
      <c r="F497" t="s">
        <v>236</v>
      </c>
      <c r="G497">
        <v>330</v>
      </c>
      <c r="H497">
        <v>303.99599999999998</v>
      </c>
      <c r="I497">
        <v>356.00400000000002</v>
      </c>
      <c r="J497">
        <v>387.2</v>
      </c>
      <c r="K497" s="275">
        <v>316.8</v>
      </c>
      <c r="L497">
        <v>0.2</v>
      </c>
      <c r="M497">
        <v>18</v>
      </c>
      <c r="N497">
        <v>200</v>
      </c>
      <c r="O497" s="2">
        <v>22</v>
      </c>
      <c r="P497" s="2">
        <v>164</v>
      </c>
      <c r="Q497">
        <v>18</v>
      </c>
      <c r="R497">
        <v>15</v>
      </c>
      <c r="S497">
        <v>20</v>
      </c>
      <c r="Z497">
        <v>1.4999999999999999E-2</v>
      </c>
      <c r="AA497">
        <v>53</v>
      </c>
      <c r="AB497">
        <v>1643</v>
      </c>
      <c r="AC497">
        <v>0.2</v>
      </c>
      <c r="AD497">
        <v>5</v>
      </c>
      <c r="AE497">
        <v>0.2</v>
      </c>
      <c r="AF497">
        <v>5.0999999999999996</v>
      </c>
      <c r="AG497">
        <v>4</v>
      </c>
      <c r="AH497">
        <v>2.4</v>
      </c>
      <c r="AI497">
        <v>0.84</v>
      </c>
      <c r="AJ497" s="28" t="s">
        <v>312</v>
      </c>
      <c r="AK497" s="85"/>
      <c r="AL497" s="85" t="s">
        <v>323</v>
      </c>
      <c r="AM497" s="1">
        <f t="shared" si="14"/>
        <v>3.2258064516129031E-2</v>
      </c>
      <c r="AN497" s="284">
        <f t="shared" si="15"/>
        <v>9.3338095116624196</v>
      </c>
    </row>
    <row r="498" spans="1:40" ht="21" customHeight="1" x14ac:dyDescent="0.3">
      <c r="A498">
        <v>2021</v>
      </c>
      <c r="B498">
        <v>6</v>
      </c>
      <c r="C498">
        <v>407</v>
      </c>
      <c r="D498">
        <v>629</v>
      </c>
      <c r="E498" t="s">
        <v>238</v>
      </c>
      <c r="F498" t="s">
        <v>239</v>
      </c>
      <c r="G498">
        <v>221</v>
      </c>
      <c r="H498">
        <v>203.983</v>
      </c>
      <c r="I498">
        <v>238.017</v>
      </c>
      <c r="J498">
        <v>249.2</v>
      </c>
      <c r="K498" s="275">
        <v>216.6</v>
      </c>
      <c r="L498">
        <v>0.1</v>
      </c>
      <c r="M498">
        <v>18</v>
      </c>
      <c r="N498">
        <v>200</v>
      </c>
      <c r="O498" s="2">
        <v>22</v>
      </c>
      <c r="P498" s="2">
        <v>164</v>
      </c>
      <c r="Q498">
        <v>21</v>
      </c>
      <c r="R498">
        <v>12</v>
      </c>
      <c r="S498">
        <v>10</v>
      </c>
      <c r="Z498">
        <v>1.4999999999999999E-2</v>
      </c>
      <c r="AA498">
        <v>43</v>
      </c>
      <c r="AB498">
        <v>1633</v>
      </c>
      <c r="AC498">
        <v>0.2</v>
      </c>
      <c r="AD498">
        <v>7.4</v>
      </c>
      <c r="AE498">
        <v>0.2</v>
      </c>
      <c r="AF498">
        <v>7.5</v>
      </c>
      <c r="AG498">
        <v>4</v>
      </c>
      <c r="AH498">
        <v>1.9</v>
      </c>
      <c r="AI498">
        <v>0.83</v>
      </c>
      <c r="AJ498" s="28" t="s">
        <v>312</v>
      </c>
      <c r="AK498" s="85"/>
      <c r="AL498" s="85" t="s">
        <v>323</v>
      </c>
      <c r="AM498" s="1">
        <f t="shared" si="14"/>
        <v>2.6331904470300063E-2</v>
      </c>
      <c r="AN498" s="284">
        <f t="shared" si="15"/>
        <v>3.1112698372208132</v>
      </c>
    </row>
    <row r="499" spans="1:40" ht="21" customHeight="1" x14ac:dyDescent="0.3">
      <c r="A499">
        <v>2021</v>
      </c>
      <c r="B499">
        <v>6</v>
      </c>
      <c r="C499">
        <v>407</v>
      </c>
      <c r="D499">
        <v>630</v>
      </c>
      <c r="E499" t="s">
        <v>241</v>
      </c>
      <c r="F499" t="s">
        <v>242</v>
      </c>
      <c r="G499">
        <v>214</v>
      </c>
      <c r="H499">
        <v>197.84299999999999</v>
      </c>
      <c r="I499">
        <v>230.15700000000001</v>
      </c>
      <c r="J499">
        <v>237.5</v>
      </c>
      <c r="K499" s="275">
        <v>192.7</v>
      </c>
      <c r="L499">
        <v>0.1</v>
      </c>
      <c r="M499">
        <v>18</v>
      </c>
      <c r="N499">
        <v>200</v>
      </c>
      <c r="O499" s="2">
        <v>23</v>
      </c>
      <c r="P499" s="2">
        <v>163</v>
      </c>
      <c r="Q499">
        <v>17</v>
      </c>
      <c r="R499">
        <v>16</v>
      </c>
      <c r="S499">
        <v>28</v>
      </c>
      <c r="Z499">
        <v>1.4999999999999999E-2</v>
      </c>
      <c r="AA499">
        <v>61</v>
      </c>
      <c r="AB499">
        <v>1651</v>
      </c>
      <c r="AC499">
        <v>0.3</v>
      </c>
      <c r="AD499">
        <v>7.7</v>
      </c>
      <c r="AE499">
        <v>0.6</v>
      </c>
      <c r="AF499">
        <v>15</v>
      </c>
      <c r="AG499">
        <v>4</v>
      </c>
      <c r="AH499">
        <v>2.7</v>
      </c>
      <c r="AI499">
        <v>0.42</v>
      </c>
      <c r="AJ499" s="28" t="s">
        <v>312</v>
      </c>
      <c r="AK499" s="85"/>
      <c r="AL499" s="85" t="s">
        <v>323</v>
      </c>
      <c r="AM499" s="1">
        <f t="shared" si="14"/>
        <v>3.6947304663840094E-2</v>
      </c>
      <c r="AN499" s="284">
        <f t="shared" si="15"/>
        <v>15.06137443927347</v>
      </c>
    </row>
    <row r="500" spans="1:40" ht="21" customHeight="1" x14ac:dyDescent="0.3">
      <c r="A500">
        <v>2021</v>
      </c>
      <c r="B500">
        <v>6</v>
      </c>
      <c r="C500">
        <v>415</v>
      </c>
      <c r="D500">
        <v>655</v>
      </c>
      <c r="E500" t="s">
        <v>173</v>
      </c>
      <c r="F500" t="s">
        <v>174</v>
      </c>
      <c r="G500">
        <v>148</v>
      </c>
      <c r="H500">
        <v>137.63999999999999</v>
      </c>
      <c r="I500">
        <v>158.36000000000001</v>
      </c>
      <c r="J500">
        <v>168.2</v>
      </c>
      <c r="K500" s="275">
        <v>159.19999999999999</v>
      </c>
      <c r="L500">
        <v>0.1</v>
      </c>
      <c r="M500">
        <v>60</v>
      </c>
      <c r="N500">
        <v>180</v>
      </c>
      <c r="O500" s="2">
        <v>76</v>
      </c>
      <c r="P500" s="2">
        <v>143</v>
      </c>
      <c r="Q500">
        <v>35</v>
      </c>
      <c r="R500">
        <v>10</v>
      </c>
      <c r="S500">
        <v>16</v>
      </c>
      <c r="T500">
        <v>3</v>
      </c>
      <c r="U500">
        <v>9</v>
      </c>
      <c r="X500">
        <v>6</v>
      </c>
      <c r="Z500">
        <v>0.02</v>
      </c>
      <c r="AA500">
        <v>79</v>
      </c>
      <c r="AB500">
        <v>3879</v>
      </c>
      <c r="AC500">
        <v>0.5</v>
      </c>
      <c r="AD500">
        <v>26.2</v>
      </c>
      <c r="AE500">
        <v>0.5</v>
      </c>
      <c r="AF500">
        <v>20.9</v>
      </c>
      <c r="AG500">
        <v>3</v>
      </c>
      <c r="AH500">
        <v>1</v>
      </c>
      <c r="AI500">
        <v>0.84</v>
      </c>
      <c r="AJ500" s="28" t="s">
        <v>312</v>
      </c>
      <c r="AK500" s="85" t="s">
        <v>424</v>
      </c>
      <c r="AL500" s="85" t="s">
        <v>329</v>
      </c>
      <c r="AM500" s="1">
        <f t="shared" si="14"/>
        <v>2.0366073730342871E-2</v>
      </c>
      <c r="AN500" s="284">
        <f t="shared" si="15"/>
        <v>7.9195959492893238</v>
      </c>
    </row>
    <row r="501" spans="1:40" ht="21" customHeight="1" x14ac:dyDescent="0.3">
      <c r="A501">
        <v>2021</v>
      </c>
      <c r="B501">
        <v>6</v>
      </c>
      <c r="C501">
        <v>415</v>
      </c>
      <c r="D501">
        <v>656</v>
      </c>
      <c r="E501" t="s">
        <v>176</v>
      </c>
      <c r="F501" t="s">
        <v>177</v>
      </c>
      <c r="G501">
        <v>148</v>
      </c>
      <c r="H501">
        <v>137.63999999999999</v>
      </c>
      <c r="I501">
        <v>158.36000000000001</v>
      </c>
      <c r="J501">
        <v>168.2</v>
      </c>
      <c r="K501" s="275">
        <v>159.19999999999999</v>
      </c>
      <c r="L501">
        <v>0.1</v>
      </c>
      <c r="M501">
        <v>60</v>
      </c>
      <c r="N501">
        <v>180</v>
      </c>
      <c r="O501" s="2">
        <v>76</v>
      </c>
      <c r="P501" s="2">
        <v>143</v>
      </c>
      <c r="Q501">
        <v>35</v>
      </c>
      <c r="R501">
        <v>10</v>
      </c>
      <c r="S501">
        <v>16</v>
      </c>
      <c r="T501">
        <v>3</v>
      </c>
      <c r="U501">
        <v>9</v>
      </c>
      <c r="X501">
        <v>6</v>
      </c>
      <c r="Z501">
        <v>0.02</v>
      </c>
      <c r="AA501">
        <v>79</v>
      </c>
      <c r="AB501">
        <v>3879</v>
      </c>
      <c r="AC501">
        <v>0.5</v>
      </c>
      <c r="AD501">
        <v>26.2</v>
      </c>
      <c r="AE501">
        <v>0.5</v>
      </c>
      <c r="AF501">
        <v>20.9</v>
      </c>
      <c r="AG501">
        <v>3</v>
      </c>
      <c r="AH501">
        <v>1</v>
      </c>
      <c r="AI501">
        <v>0.84</v>
      </c>
      <c r="AJ501" s="28" t="s">
        <v>312</v>
      </c>
      <c r="AK501" s="85" t="s">
        <v>426</v>
      </c>
      <c r="AL501" s="85" t="s">
        <v>330</v>
      </c>
      <c r="AM501" s="1">
        <f t="shared" si="14"/>
        <v>2.0366073730342871E-2</v>
      </c>
      <c r="AN501" s="284">
        <f t="shared" si="15"/>
        <v>7.9195959492893238</v>
      </c>
    </row>
    <row r="502" spans="1:40" ht="21" customHeight="1" x14ac:dyDescent="0.3">
      <c r="A502">
        <v>2021</v>
      </c>
      <c r="B502">
        <v>6</v>
      </c>
      <c r="C502">
        <v>415</v>
      </c>
      <c r="D502">
        <v>657</v>
      </c>
      <c r="E502" t="s">
        <v>179</v>
      </c>
      <c r="F502" t="s">
        <v>180</v>
      </c>
      <c r="G502">
        <v>90</v>
      </c>
      <c r="H502">
        <v>83.7</v>
      </c>
      <c r="I502">
        <v>96.3</v>
      </c>
      <c r="J502">
        <v>135</v>
      </c>
      <c r="K502" s="275">
        <v>99.3</v>
      </c>
      <c r="L502">
        <v>0.5</v>
      </c>
      <c r="M502">
        <v>60</v>
      </c>
      <c r="N502">
        <v>180</v>
      </c>
      <c r="O502" s="2">
        <v>76</v>
      </c>
      <c r="P502" s="2">
        <v>143</v>
      </c>
      <c r="Q502">
        <v>28</v>
      </c>
      <c r="R502">
        <v>14</v>
      </c>
      <c r="S502">
        <v>16</v>
      </c>
      <c r="T502">
        <v>4</v>
      </c>
      <c r="U502">
        <v>9</v>
      </c>
      <c r="X502">
        <v>4</v>
      </c>
      <c r="Z502">
        <v>0.02</v>
      </c>
      <c r="AA502">
        <v>75</v>
      </c>
      <c r="AB502">
        <v>4105</v>
      </c>
      <c r="AC502">
        <v>0.8</v>
      </c>
      <c r="AD502">
        <v>45.6</v>
      </c>
      <c r="AE502">
        <v>0.8</v>
      </c>
      <c r="AF502">
        <v>36.4</v>
      </c>
      <c r="AG502">
        <v>3</v>
      </c>
      <c r="AH502">
        <v>1</v>
      </c>
      <c r="AI502">
        <v>0.92</v>
      </c>
      <c r="AJ502" s="28" t="s">
        <v>312</v>
      </c>
      <c r="AK502" s="85" t="s">
        <v>424</v>
      </c>
      <c r="AL502" s="85" t="s">
        <v>331</v>
      </c>
      <c r="AM502" s="1">
        <f t="shared" si="14"/>
        <v>1.8270401948842874E-2</v>
      </c>
      <c r="AN502" s="284">
        <f t="shared" si="15"/>
        <v>6.5760930650348906</v>
      </c>
    </row>
    <row r="503" spans="1:40" ht="21" customHeight="1" x14ac:dyDescent="0.3">
      <c r="A503">
        <v>2021</v>
      </c>
      <c r="B503">
        <v>6</v>
      </c>
      <c r="C503">
        <v>415</v>
      </c>
      <c r="D503">
        <v>658</v>
      </c>
      <c r="E503" t="s">
        <v>182</v>
      </c>
      <c r="F503" t="s">
        <v>183</v>
      </c>
      <c r="G503">
        <v>90</v>
      </c>
      <c r="H503">
        <v>83.7</v>
      </c>
      <c r="I503">
        <v>96.3</v>
      </c>
      <c r="J503">
        <v>135</v>
      </c>
      <c r="K503" s="275">
        <v>99.3</v>
      </c>
      <c r="L503">
        <v>0.5</v>
      </c>
      <c r="M503">
        <v>60</v>
      </c>
      <c r="N503">
        <v>180</v>
      </c>
      <c r="O503" s="2">
        <v>76</v>
      </c>
      <c r="P503" s="2">
        <v>143</v>
      </c>
      <c r="Q503">
        <v>28</v>
      </c>
      <c r="R503">
        <v>14</v>
      </c>
      <c r="S503">
        <v>16</v>
      </c>
      <c r="T503">
        <v>4</v>
      </c>
      <c r="U503">
        <v>9</v>
      </c>
      <c r="X503">
        <v>4</v>
      </c>
      <c r="Z503">
        <v>0.02</v>
      </c>
      <c r="AA503">
        <v>75</v>
      </c>
      <c r="AB503">
        <v>4105</v>
      </c>
      <c r="AC503">
        <v>0.8</v>
      </c>
      <c r="AD503">
        <v>45.6</v>
      </c>
      <c r="AE503">
        <v>0.8</v>
      </c>
      <c r="AF503">
        <v>36.4</v>
      </c>
      <c r="AG503">
        <v>3</v>
      </c>
      <c r="AH503">
        <v>1</v>
      </c>
      <c r="AI503">
        <v>0.92</v>
      </c>
      <c r="AJ503" s="28" t="s">
        <v>312</v>
      </c>
      <c r="AK503" s="85" t="s">
        <v>426</v>
      </c>
      <c r="AL503" s="85" t="s">
        <v>332</v>
      </c>
      <c r="AM503" s="1">
        <f t="shared" si="14"/>
        <v>1.8270401948842874E-2</v>
      </c>
      <c r="AN503" s="284">
        <f t="shared" si="15"/>
        <v>6.5760930650348906</v>
      </c>
    </row>
    <row r="504" spans="1:40" ht="21" customHeight="1" x14ac:dyDescent="0.3">
      <c r="A504">
        <v>2021</v>
      </c>
      <c r="B504">
        <v>6</v>
      </c>
      <c r="C504">
        <v>236</v>
      </c>
      <c r="D504">
        <v>160</v>
      </c>
      <c r="E504" t="s">
        <v>703</v>
      </c>
      <c r="F504" t="s">
        <v>752</v>
      </c>
      <c r="G504">
        <v>200</v>
      </c>
      <c r="H504">
        <v>186</v>
      </c>
      <c r="I504">
        <v>214</v>
      </c>
      <c r="J504">
        <v>271.5</v>
      </c>
      <c r="K504" s="275">
        <v>202.3</v>
      </c>
      <c r="L504">
        <v>0.4</v>
      </c>
      <c r="M504">
        <v>76</v>
      </c>
      <c r="N504">
        <v>95</v>
      </c>
      <c r="O504" s="2">
        <v>66</v>
      </c>
      <c r="P504" s="2">
        <v>111</v>
      </c>
      <c r="Q504">
        <v>59</v>
      </c>
      <c r="R504">
        <v>23</v>
      </c>
      <c r="S504">
        <v>33</v>
      </c>
      <c r="U504">
        <v>6</v>
      </c>
      <c r="Z504">
        <v>1.4999999999999999E-2</v>
      </c>
      <c r="AA504">
        <v>121</v>
      </c>
      <c r="AB504">
        <v>10597</v>
      </c>
      <c r="AC504">
        <v>0.6</v>
      </c>
      <c r="AD504">
        <v>53</v>
      </c>
      <c r="AE504">
        <v>0.6</v>
      </c>
      <c r="AF504">
        <v>52.1</v>
      </c>
      <c r="AG504">
        <v>8</v>
      </c>
      <c r="AH504">
        <v>1.8</v>
      </c>
      <c r="AI504">
        <v>0.78</v>
      </c>
      <c r="AJ504" s="28" t="s">
        <v>382</v>
      </c>
      <c r="AK504" s="85"/>
      <c r="AL504" s="85"/>
      <c r="AM504" s="1">
        <f t="shared" si="14"/>
        <v>1.1418325941304142E-2</v>
      </c>
      <c r="AN504" s="284">
        <f t="shared" si="15"/>
        <v>1.6263455967290674</v>
      </c>
    </row>
    <row r="505" spans="1:40" ht="21" customHeight="1" x14ac:dyDescent="0.3">
      <c r="A505">
        <v>2021</v>
      </c>
      <c r="B505">
        <v>6</v>
      </c>
      <c r="C505">
        <v>135</v>
      </c>
      <c r="D505">
        <v>271</v>
      </c>
      <c r="E505" t="s">
        <v>149</v>
      </c>
      <c r="F505" t="s">
        <v>150</v>
      </c>
      <c r="G505">
        <v>161</v>
      </c>
      <c r="H505">
        <v>149.72999999999999</v>
      </c>
      <c r="I505">
        <v>172.27</v>
      </c>
      <c r="J505">
        <v>200.8</v>
      </c>
      <c r="K505" s="275">
        <v>163.9</v>
      </c>
      <c r="L505">
        <v>0.2</v>
      </c>
      <c r="M505">
        <v>151</v>
      </c>
      <c r="N505">
        <v>95</v>
      </c>
      <c r="O505" s="2">
        <v>137</v>
      </c>
      <c r="P505" s="2">
        <v>107</v>
      </c>
      <c r="Q505">
        <v>9</v>
      </c>
      <c r="R505">
        <v>5</v>
      </c>
      <c r="S505">
        <v>7</v>
      </c>
      <c r="T505">
        <v>3</v>
      </c>
      <c r="Z505">
        <v>1.4999999999999999E-2</v>
      </c>
      <c r="AA505">
        <v>24</v>
      </c>
      <c r="AB505">
        <v>7270</v>
      </c>
      <c r="AC505">
        <v>0.2</v>
      </c>
      <c r="AD505">
        <v>45.2</v>
      </c>
      <c r="AE505">
        <v>0.1</v>
      </c>
      <c r="AF505">
        <v>44</v>
      </c>
      <c r="AG505">
        <v>6</v>
      </c>
      <c r="AH505">
        <v>0.2</v>
      </c>
      <c r="AI505">
        <v>0.44</v>
      </c>
      <c r="AJ505" s="28" t="s">
        <v>318</v>
      </c>
      <c r="AK505" s="85"/>
      <c r="AL505" s="85"/>
      <c r="AM505" s="1">
        <f t="shared" si="14"/>
        <v>3.3012379642365888E-3</v>
      </c>
      <c r="AN505" s="284">
        <f t="shared" si="15"/>
        <v>2.0506096654409918</v>
      </c>
    </row>
    <row r="506" spans="1:40" ht="21" customHeight="1" x14ac:dyDescent="0.3">
      <c r="A506">
        <v>2021</v>
      </c>
      <c r="B506">
        <v>6</v>
      </c>
      <c r="C506">
        <v>137</v>
      </c>
      <c r="D506">
        <v>168</v>
      </c>
      <c r="E506" t="s">
        <v>210</v>
      </c>
      <c r="F506" t="s">
        <v>211</v>
      </c>
      <c r="G506">
        <v>619</v>
      </c>
      <c r="H506">
        <v>575.66999999999996</v>
      </c>
      <c r="I506">
        <v>662.33</v>
      </c>
      <c r="J506">
        <v>751</v>
      </c>
      <c r="K506" s="275">
        <v>630.79999999999995</v>
      </c>
      <c r="L506">
        <v>0.2</v>
      </c>
      <c r="M506">
        <v>90</v>
      </c>
      <c r="N506">
        <v>116</v>
      </c>
      <c r="O506" s="2">
        <v>73</v>
      </c>
      <c r="P506" s="2">
        <v>149</v>
      </c>
      <c r="Q506">
        <v>12</v>
      </c>
      <c r="R506">
        <v>3</v>
      </c>
      <c r="S506">
        <v>10</v>
      </c>
      <c r="T506">
        <v>2</v>
      </c>
      <c r="Z506">
        <v>1.4999999999999999E-2</v>
      </c>
      <c r="AA506">
        <v>27</v>
      </c>
      <c r="AB506">
        <v>3249</v>
      </c>
      <c r="AC506">
        <v>0</v>
      </c>
      <c r="AD506">
        <v>5.2</v>
      </c>
      <c r="AE506">
        <v>0</v>
      </c>
      <c r="AF506">
        <v>5.2</v>
      </c>
      <c r="AG506">
        <v>4</v>
      </c>
      <c r="AH506">
        <v>0.4</v>
      </c>
      <c r="AI506">
        <v>0.41</v>
      </c>
      <c r="AJ506" s="28" t="s">
        <v>318</v>
      </c>
      <c r="AK506" s="85"/>
      <c r="AL506" s="85"/>
      <c r="AM506" s="1">
        <f t="shared" si="14"/>
        <v>8.3102493074792248E-3</v>
      </c>
      <c r="AN506" s="284">
        <f t="shared" si="15"/>
        <v>8.3438600180012283</v>
      </c>
    </row>
    <row r="507" spans="1:40" ht="21" customHeight="1" x14ac:dyDescent="0.3">
      <c r="A507">
        <v>2021</v>
      </c>
      <c r="B507">
        <v>6</v>
      </c>
      <c r="C507">
        <v>137</v>
      </c>
      <c r="D507">
        <v>273</v>
      </c>
      <c r="E507" t="s">
        <v>257</v>
      </c>
      <c r="F507" t="s">
        <v>258</v>
      </c>
      <c r="G507">
        <v>564</v>
      </c>
      <c r="H507">
        <v>524.52</v>
      </c>
      <c r="I507">
        <v>603.48</v>
      </c>
      <c r="J507">
        <v>712.4</v>
      </c>
      <c r="K507" s="275">
        <v>597.1</v>
      </c>
      <c r="L507">
        <v>0.3</v>
      </c>
      <c r="M507">
        <v>93</v>
      </c>
      <c r="N507">
        <v>116</v>
      </c>
      <c r="O507" s="2">
        <v>78</v>
      </c>
      <c r="P507" s="2">
        <v>140</v>
      </c>
      <c r="Q507">
        <v>45</v>
      </c>
      <c r="R507">
        <v>16</v>
      </c>
      <c r="S507">
        <v>25</v>
      </c>
      <c r="T507">
        <v>7</v>
      </c>
      <c r="U507">
        <v>7</v>
      </c>
      <c r="Z507">
        <v>1.4999999999999999E-2</v>
      </c>
      <c r="AA507">
        <v>97</v>
      </c>
      <c r="AB507">
        <v>12025</v>
      </c>
      <c r="AC507">
        <v>0.2</v>
      </c>
      <c r="AD507">
        <v>21.3</v>
      </c>
      <c r="AE507">
        <v>0.2</v>
      </c>
      <c r="AF507">
        <v>19.600000000000001</v>
      </c>
      <c r="AG507">
        <v>12</v>
      </c>
      <c r="AH507">
        <v>1.3</v>
      </c>
      <c r="AI507">
        <v>0.48</v>
      </c>
      <c r="AJ507" s="28" t="s">
        <v>318</v>
      </c>
      <c r="AK507" s="85"/>
      <c r="AL507" s="85"/>
      <c r="AM507" s="1">
        <f t="shared" si="14"/>
        <v>8.0665280665280659E-3</v>
      </c>
      <c r="AN507" s="284">
        <f t="shared" si="15"/>
        <v>23.405234457274737</v>
      </c>
    </row>
    <row r="508" spans="1:40" ht="21" customHeight="1" x14ac:dyDescent="0.3">
      <c r="A508">
        <v>2021</v>
      </c>
      <c r="B508">
        <v>6</v>
      </c>
      <c r="C508">
        <v>142</v>
      </c>
      <c r="D508">
        <v>280</v>
      </c>
      <c r="E508" t="s">
        <v>219</v>
      </c>
      <c r="F508" t="s">
        <v>220</v>
      </c>
      <c r="G508">
        <v>323</v>
      </c>
      <c r="H508">
        <v>300.39</v>
      </c>
      <c r="I508">
        <v>345.61</v>
      </c>
      <c r="K508" s="275">
        <v>341.8</v>
      </c>
      <c r="M508">
        <v>105</v>
      </c>
      <c r="N508">
        <v>103</v>
      </c>
      <c r="O508" s="2">
        <v>100</v>
      </c>
      <c r="P508" s="2">
        <v>109</v>
      </c>
      <c r="Q508">
        <v>12</v>
      </c>
      <c r="R508">
        <v>3</v>
      </c>
      <c r="S508">
        <v>6</v>
      </c>
      <c r="U508">
        <v>2</v>
      </c>
      <c r="Z508">
        <v>1.4999999999999999E-2</v>
      </c>
      <c r="AA508">
        <v>22</v>
      </c>
      <c r="AB508">
        <v>4167</v>
      </c>
      <c r="AC508">
        <v>0.1</v>
      </c>
      <c r="AD508">
        <v>12.9</v>
      </c>
      <c r="AE508">
        <v>0.1</v>
      </c>
      <c r="AF508">
        <v>12.4</v>
      </c>
      <c r="AG508">
        <v>3</v>
      </c>
      <c r="AH508">
        <v>0.2</v>
      </c>
      <c r="AI508">
        <v>0.6</v>
      </c>
      <c r="AJ508" s="28" t="s">
        <v>318</v>
      </c>
      <c r="AK508" s="85"/>
      <c r="AL508" s="85"/>
      <c r="AM508" s="1">
        <f t="shared" si="14"/>
        <v>5.2795776337892968E-3</v>
      </c>
      <c r="AN508" s="284">
        <f t="shared" si="15"/>
        <v>13.293607486307101</v>
      </c>
    </row>
    <row r="509" spans="1:40" ht="21" customHeight="1" x14ac:dyDescent="0.3">
      <c r="A509">
        <v>2021</v>
      </c>
      <c r="B509">
        <v>6</v>
      </c>
      <c r="C509">
        <v>143</v>
      </c>
      <c r="D509">
        <v>281</v>
      </c>
      <c r="E509" t="s">
        <v>142</v>
      </c>
      <c r="F509" t="s">
        <v>143</v>
      </c>
      <c r="G509">
        <v>285</v>
      </c>
      <c r="H509">
        <v>265.05</v>
      </c>
      <c r="I509">
        <v>304.95</v>
      </c>
      <c r="J509">
        <v>394.7</v>
      </c>
      <c r="K509" s="275">
        <v>316</v>
      </c>
      <c r="L509">
        <v>0.4</v>
      </c>
      <c r="M509">
        <v>120</v>
      </c>
      <c r="N509">
        <v>120</v>
      </c>
      <c r="O509" s="2">
        <v>106</v>
      </c>
      <c r="P509" s="2">
        <v>137</v>
      </c>
      <c r="Q509">
        <v>24</v>
      </c>
      <c r="R509">
        <v>12</v>
      </c>
      <c r="S509">
        <v>24</v>
      </c>
      <c r="Z509">
        <v>1.4999999999999999E-2</v>
      </c>
      <c r="AA509">
        <v>57</v>
      </c>
      <c r="AB509">
        <v>9843</v>
      </c>
      <c r="AC509">
        <v>0.2</v>
      </c>
      <c r="AD509">
        <v>31.4</v>
      </c>
      <c r="AE509">
        <v>0.1</v>
      </c>
      <c r="AF509">
        <v>28</v>
      </c>
      <c r="AG509">
        <v>6</v>
      </c>
      <c r="AH509">
        <v>0.5</v>
      </c>
      <c r="AI509">
        <v>0.56999999999999995</v>
      </c>
      <c r="AJ509" s="28" t="s">
        <v>318</v>
      </c>
      <c r="AK509" s="85"/>
      <c r="AL509" s="85"/>
      <c r="AM509" s="1">
        <f t="shared" si="14"/>
        <v>5.7909174032307227E-3</v>
      </c>
      <c r="AN509" s="284">
        <f t="shared" si="15"/>
        <v>21.920310216782973</v>
      </c>
    </row>
    <row r="510" spans="1:40" ht="21" customHeight="1" x14ac:dyDescent="0.3">
      <c r="A510">
        <v>2021</v>
      </c>
      <c r="B510">
        <v>6</v>
      </c>
      <c r="C510">
        <v>241</v>
      </c>
      <c r="D510">
        <v>165</v>
      </c>
      <c r="E510" t="s">
        <v>265</v>
      </c>
      <c r="F510" t="s">
        <v>266</v>
      </c>
      <c r="G510">
        <v>706</v>
      </c>
      <c r="H510">
        <v>656.58</v>
      </c>
      <c r="I510">
        <v>755.42</v>
      </c>
      <c r="K510" s="275">
        <v>693.4</v>
      </c>
      <c r="M510">
        <v>60</v>
      </c>
      <c r="N510">
        <v>120</v>
      </c>
      <c r="O510" s="2">
        <v>56</v>
      </c>
      <c r="P510" s="2">
        <v>131</v>
      </c>
      <c r="Q510">
        <v>5</v>
      </c>
      <c r="R510">
        <v>1</v>
      </c>
      <c r="S510">
        <v>4</v>
      </c>
      <c r="Z510">
        <v>1.4999999999999999E-2</v>
      </c>
      <c r="AA510">
        <v>10</v>
      </c>
      <c r="AB510">
        <v>1085</v>
      </c>
      <c r="AC510">
        <v>0</v>
      </c>
      <c r="AD510">
        <v>1.5</v>
      </c>
      <c r="AE510">
        <v>0</v>
      </c>
      <c r="AF510">
        <v>1.6</v>
      </c>
      <c r="AG510">
        <v>2</v>
      </c>
      <c r="AH510">
        <v>0.2</v>
      </c>
      <c r="AI510">
        <v>0.41</v>
      </c>
      <c r="AJ510" s="28" t="s">
        <v>318</v>
      </c>
      <c r="AK510" s="85"/>
      <c r="AL510" s="85"/>
      <c r="AM510" s="1">
        <f t="shared" si="14"/>
        <v>9.2165898617511521E-3</v>
      </c>
      <c r="AN510" s="284">
        <f t="shared" si="15"/>
        <v>8.909545442950515</v>
      </c>
    </row>
    <row r="511" spans="1:40" ht="21" customHeight="1" x14ac:dyDescent="0.3">
      <c r="A511">
        <v>2021</v>
      </c>
      <c r="B511">
        <v>6</v>
      </c>
      <c r="C511">
        <v>243</v>
      </c>
      <c r="D511">
        <v>167</v>
      </c>
      <c r="E511" t="s">
        <v>132</v>
      </c>
      <c r="F511" t="s">
        <v>133</v>
      </c>
      <c r="G511">
        <v>888</v>
      </c>
      <c r="H511">
        <v>825.84</v>
      </c>
      <c r="I511">
        <v>950.16</v>
      </c>
      <c r="J511">
        <v>1091.5999999999999</v>
      </c>
      <c r="K511" s="275">
        <v>930.7</v>
      </c>
      <c r="L511">
        <v>0.2</v>
      </c>
      <c r="M511">
        <v>55</v>
      </c>
      <c r="N511">
        <v>131</v>
      </c>
      <c r="O511" s="2">
        <v>47</v>
      </c>
      <c r="P511" s="2">
        <v>156</v>
      </c>
      <c r="Q511">
        <v>24</v>
      </c>
      <c r="R511">
        <v>7</v>
      </c>
      <c r="S511">
        <v>18</v>
      </c>
      <c r="Z511">
        <v>1.4999999999999999E-2</v>
      </c>
      <c r="AA511">
        <v>48</v>
      </c>
      <c r="AB511">
        <v>3644</v>
      </c>
      <c r="AC511">
        <v>0.1</v>
      </c>
      <c r="AD511">
        <v>4.0999999999999996</v>
      </c>
      <c r="AE511">
        <v>0.1</v>
      </c>
      <c r="AF511">
        <v>3.7</v>
      </c>
      <c r="AG511">
        <v>4</v>
      </c>
      <c r="AH511">
        <v>1</v>
      </c>
      <c r="AI511">
        <v>0.7</v>
      </c>
      <c r="AJ511" s="28" t="s">
        <v>318</v>
      </c>
      <c r="AK511" s="85"/>
      <c r="AL511" s="85"/>
      <c r="AM511" s="1">
        <f t="shared" si="14"/>
        <v>1.3172338090010977E-2</v>
      </c>
      <c r="AN511" s="284">
        <f t="shared" si="15"/>
        <v>30.193459556665612</v>
      </c>
    </row>
    <row r="512" spans="1:40" ht="21" customHeight="1" x14ac:dyDescent="0.3">
      <c r="A512">
        <v>2021</v>
      </c>
      <c r="B512">
        <v>6</v>
      </c>
      <c r="C512">
        <v>395</v>
      </c>
      <c r="D512">
        <v>607</v>
      </c>
      <c r="E512" t="s">
        <v>185</v>
      </c>
      <c r="F512" t="s">
        <v>186</v>
      </c>
      <c r="G512">
        <v>120</v>
      </c>
      <c r="H512">
        <v>111.6</v>
      </c>
      <c r="I512">
        <v>128.4</v>
      </c>
      <c r="J512">
        <v>174.2</v>
      </c>
      <c r="K512" s="275">
        <v>127.1</v>
      </c>
      <c r="L512">
        <v>0.5</v>
      </c>
      <c r="M512">
        <v>90</v>
      </c>
      <c r="N512">
        <v>120</v>
      </c>
      <c r="O512" s="2">
        <v>98</v>
      </c>
      <c r="P512" s="2">
        <v>112</v>
      </c>
      <c r="Q512">
        <v>4</v>
      </c>
      <c r="R512">
        <v>4</v>
      </c>
      <c r="S512">
        <v>4</v>
      </c>
      <c r="T512">
        <v>14</v>
      </c>
      <c r="Z512">
        <v>1.4999999999999999E-2</v>
      </c>
      <c r="AA512">
        <v>26</v>
      </c>
      <c r="AB512">
        <v>1178</v>
      </c>
      <c r="AC512">
        <v>0.2</v>
      </c>
      <c r="AD512">
        <v>9.8000000000000007</v>
      </c>
      <c r="AE512">
        <v>0.2</v>
      </c>
      <c r="AF512">
        <v>9.6999999999999993</v>
      </c>
      <c r="AG512">
        <v>2</v>
      </c>
      <c r="AH512">
        <v>0.3</v>
      </c>
      <c r="AI512">
        <v>0.3</v>
      </c>
      <c r="AJ512" s="28" t="s">
        <v>338</v>
      </c>
      <c r="AK512" s="85"/>
      <c r="AL512" s="85"/>
      <c r="AM512" s="1">
        <f t="shared" si="14"/>
        <v>2.2071307300509338E-2</v>
      </c>
      <c r="AN512" s="284">
        <f t="shared" si="15"/>
        <v>5.0204581464244837</v>
      </c>
    </row>
    <row r="513" spans="1:40" ht="21" customHeight="1" x14ac:dyDescent="0.3">
      <c r="A513">
        <v>2021</v>
      </c>
      <c r="B513">
        <v>6</v>
      </c>
      <c r="C513">
        <v>395</v>
      </c>
      <c r="D513">
        <v>608</v>
      </c>
      <c r="E513" t="s">
        <v>188</v>
      </c>
      <c r="F513" t="s">
        <v>189</v>
      </c>
      <c r="G513">
        <v>110</v>
      </c>
      <c r="H513">
        <v>102.3</v>
      </c>
      <c r="I513">
        <v>117.7</v>
      </c>
      <c r="J513">
        <v>159.80000000000001</v>
      </c>
      <c r="K513" s="275">
        <v>107</v>
      </c>
      <c r="L513">
        <v>0.5</v>
      </c>
      <c r="M513">
        <v>90</v>
      </c>
      <c r="N513">
        <v>120</v>
      </c>
      <c r="O513" s="2">
        <v>98</v>
      </c>
      <c r="P513" s="2">
        <v>112</v>
      </c>
      <c r="Q513">
        <v>4</v>
      </c>
      <c r="R513">
        <v>4</v>
      </c>
      <c r="S513">
        <v>4</v>
      </c>
      <c r="T513">
        <v>16</v>
      </c>
      <c r="Z513">
        <v>1.4999999999999999E-2</v>
      </c>
      <c r="AA513">
        <v>28</v>
      </c>
      <c r="AB513">
        <v>1180</v>
      </c>
      <c r="AC513">
        <v>0.3</v>
      </c>
      <c r="AD513">
        <v>10.7</v>
      </c>
      <c r="AE513">
        <v>0.3</v>
      </c>
      <c r="AF513">
        <v>11.4</v>
      </c>
      <c r="AG513">
        <v>2</v>
      </c>
      <c r="AH513">
        <v>0.3</v>
      </c>
      <c r="AI513">
        <v>0.3</v>
      </c>
      <c r="AJ513" s="28" t="s">
        <v>338</v>
      </c>
      <c r="AK513" s="85"/>
      <c r="AL513" s="85"/>
      <c r="AM513" s="1">
        <f t="shared" si="14"/>
        <v>2.3728813559322035E-2</v>
      </c>
      <c r="AN513" s="284">
        <f t="shared" si="15"/>
        <v>2.1213203435596424</v>
      </c>
    </row>
    <row r="514" spans="1:40" ht="21" customHeight="1" x14ac:dyDescent="0.3">
      <c r="A514">
        <v>2021</v>
      </c>
      <c r="B514">
        <v>6</v>
      </c>
      <c r="C514">
        <v>395</v>
      </c>
      <c r="D514">
        <v>609</v>
      </c>
      <c r="E514" t="s">
        <v>191</v>
      </c>
      <c r="F514" t="s">
        <v>192</v>
      </c>
      <c r="G514">
        <v>50</v>
      </c>
      <c r="H514">
        <v>46.5</v>
      </c>
      <c r="I514">
        <v>53.5</v>
      </c>
      <c r="J514">
        <v>71.599999999999994</v>
      </c>
      <c r="K514" s="275">
        <v>58.2</v>
      </c>
      <c r="L514">
        <v>0.4</v>
      </c>
      <c r="M514">
        <v>90</v>
      </c>
      <c r="N514">
        <v>120</v>
      </c>
      <c r="O514" s="2">
        <v>98</v>
      </c>
      <c r="P514" s="2">
        <v>112</v>
      </c>
      <c r="Q514">
        <v>7</v>
      </c>
      <c r="R514">
        <v>6</v>
      </c>
      <c r="S514">
        <v>4</v>
      </c>
      <c r="T514">
        <v>8</v>
      </c>
      <c r="Z514">
        <v>1.4999999999999999E-2</v>
      </c>
      <c r="AA514">
        <v>25</v>
      </c>
      <c r="AB514">
        <v>1177</v>
      </c>
      <c r="AC514">
        <v>0.5</v>
      </c>
      <c r="AD514">
        <v>23.5</v>
      </c>
      <c r="AE514">
        <v>0.4</v>
      </c>
      <c r="AF514">
        <v>21.1</v>
      </c>
      <c r="AG514">
        <v>2</v>
      </c>
      <c r="AH514">
        <v>0.3</v>
      </c>
      <c r="AI514">
        <v>0.3</v>
      </c>
      <c r="AJ514" s="28" t="s">
        <v>338</v>
      </c>
      <c r="AK514" s="85"/>
      <c r="AL514" s="85"/>
      <c r="AM514" s="1">
        <f t="shared" si="14"/>
        <v>2.1240441801189464E-2</v>
      </c>
      <c r="AN514" s="284">
        <f t="shared" si="15"/>
        <v>5.7982756057296916</v>
      </c>
    </row>
    <row r="515" spans="1:40" ht="21" customHeight="1" x14ac:dyDescent="0.3">
      <c r="A515">
        <v>2021</v>
      </c>
      <c r="B515">
        <v>6</v>
      </c>
      <c r="C515">
        <v>143</v>
      </c>
      <c r="D515">
        <v>281</v>
      </c>
      <c r="E515" t="s">
        <v>144</v>
      </c>
      <c r="F515" t="s">
        <v>145</v>
      </c>
      <c r="G515">
        <v>315</v>
      </c>
      <c r="H515">
        <v>292.95</v>
      </c>
      <c r="I515">
        <v>337.05</v>
      </c>
      <c r="J515">
        <v>394.7</v>
      </c>
      <c r="K515" s="275">
        <v>316</v>
      </c>
      <c r="L515">
        <v>0.3</v>
      </c>
      <c r="M515">
        <v>120</v>
      </c>
      <c r="O515" s="2">
        <v>106</v>
      </c>
      <c r="P515" s="2">
        <v>137</v>
      </c>
      <c r="Q515">
        <v>24</v>
      </c>
      <c r="R515">
        <v>12</v>
      </c>
      <c r="S515">
        <v>24</v>
      </c>
      <c r="Z515">
        <v>1.4999999999999999E-2</v>
      </c>
      <c r="AA515">
        <v>57</v>
      </c>
      <c r="AB515">
        <v>9843</v>
      </c>
      <c r="AC515">
        <v>0.2</v>
      </c>
      <c r="AD515">
        <v>31.4</v>
      </c>
      <c r="AE515">
        <v>0.1</v>
      </c>
      <c r="AF515">
        <v>28</v>
      </c>
      <c r="AG515">
        <v>6</v>
      </c>
      <c r="AH515">
        <v>0.5</v>
      </c>
      <c r="AI515">
        <v>0.56999999999999995</v>
      </c>
      <c r="AJ515" s="28"/>
      <c r="AK515" s="85"/>
      <c r="AL515" s="85"/>
      <c r="AM515" s="1">
        <f t="shared" ref="AM515:AM578" si="16">IFERROR(AA515/AB515,"")</f>
        <v>5.7909174032307227E-3</v>
      </c>
      <c r="AN515" s="284">
        <f t="shared" ref="AN515:AN578" si="17">STDEV(K515,G515)</f>
        <v>0.70710678118654757</v>
      </c>
    </row>
    <row r="516" spans="1:40" ht="21" customHeight="1" x14ac:dyDescent="0.3">
      <c r="A516">
        <v>2021</v>
      </c>
      <c r="B516">
        <v>6</v>
      </c>
      <c r="C516">
        <v>143</v>
      </c>
      <c r="D516">
        <v>281</v>
      </c>
      <c r="E516" t="s">
        <v>146</v>
      </c>
      <c r="F516" t="s">
        <v>147</v>
      </c>
      <c r="G516">
        <v>345</v>
      </c>
      <c r="H516">
        <v>320.85000000000002</v>
      </c>
      <c r="I516">
        <v>369.15</v>
      </c>
      <c r="J516">
        <v>394.7</v>
      </c>
      <c r="K516" s="275">
        <v>316</v>
      </c>
      <c r="L516">
        <v>0.1</v>
      </c>
      <c r="M516">
        <v>120</v>
      </c>
      <c r="O516" s="2">
        <v>106</v>
      </c>
      <c r="P516" s="2">
        <v>137</v>
      </c>
      <c r="Q516">
        <v>24</v>
      </c>
      <c r="R516">
        <v>12</v>
      </c>
      <c r="S516">
        <v>24</v>
      </c>
      <c r="Z516">
        <v>1.4999999999999999E-2</v>
      </c>
      <c r="AA516">
        <v>57</v>
      </c>
      <c r="AB516">
        <v>9843</v>
      </c>
      <c r="AC516">
        <v>0.2</v>
      </c>
      <c r="AD516">
        <v>31.4</v>
      </c>
      <c r="AE516">
        <v>0.1</v>
      </c>
      <c r="AF516">
        <v>28</v>
      </c>
      <c r="AG516">
        <v>6</v>
      </c>
      <c r="AH516">
        <v>0.5</v>
      </c>
      <c r="AI516">
        <v>0.56999999999999995</v>
      </c>
      <c r="AJ516" s="28"/>
      <c r="AK516" s="85"/>
      <c r="AL516" s="85"/>
      <c r="AM516" s="1">
        <f t="shared" si="16"/>
        <v>5.7909174032307227E-3</v>
      </c>
      <c r="AN516" s="284">
        <f t="shared" si="17"/>
        <v>20.506096654409877</v>
      </c>
    </row>
    <row r="517" spans="1:40" ht="21" customHeight="1" x14ac:dyDescent="0.3">
      <c r="A517">
        <v>2021</v>
      </c>
      <c r="B517">
        <v>7</v>
      </c>
      <c r="C517">
        <v>18</v>
      </c>
      <c r="D517">
        <v>49</v>
      </c>
      <c r="E517" t="s">
        <v>170</v>
      </c>
      <c r="F517" t="s">
        <v>171</v>
      </c>
      <c r="G517">
        <v>100</v>
      </c>
      <c r="H517">
        <v>95.5</v>
      </c>
      <c r="I517">
        <v>104.5</v>
      </c>
      <c r="J517">
        <v>134.19999999999999</v>
      </c>
      <c r="K517" s="275">
        <v>106.2</v>
      </c>
      <c r="L517">
        <v>0.3</v>
      </c>
      <c r="M517">
        <v>101</v>
      </c>
      <c r="N517">
        <v>107</v>
      </c>
      <c r="O517" s="2">
        <v>62</v>
      </c>
      <c r="P517" s="2">
        <v>117</v>
      </c>
      <c r="Q517">
        <v>37</v>
      </c>
      <c r="R517">
        <v>35</v>
      </c>
      <c r="S517">
        <v>61</v>
      </c>
      <c r="Z517">
        <v>1.4999999999999999E-2</v>
      </c>
      <c r="AA517">
        <v>133</v>
      </c>
      <c r="AB517">
        <v>10381</v>
      </c>
      <c r="AC517">
        <v>1.3</v>
      </c>
      <c r="AD517">
        <v>103.8</v>
      </c>
      <c r="AE517">
        <v>1.2</v>
      </c>
      <c r="AF517">
        <v>86.4</v>
      </c>
      <c r="AG517">
        <v>7</v>
      </c>
      <c r="AH517">
        <v>2.1</v>
      </c>
      <c r="AI517">
        <v>0.59</v>
      </c>
      <c r="AJ517" s="28" t="s">
        <v>306</v>
      </c>
      <c r="AK517" s="85" t="s">
        <v>429</v>
      </c>
      <c r="AL517" s="85" t="s">
        <v>341</v>
      </c>
      <c r="AM517" s="1">
        <f t="shared" si="16"/>
        <v>1.2811867835468645E-2</v>
      </c>
      <c r="AN517" s="284">
        <f t="shared" si="17"/>
        <v>4.3840620433565967</v>
      </c>
    </row>
    <row r="518" spans="1:40" ht="21" customHeight="1" x14ac:dyDescent="0.3">
      <c r="A518">
        <v>2021</v>
      </c>
      <c r="B518">
        <v>7</v>
      </c>
      <c r="C518">
        <v>18</v>
      </c>
      <c r="D518">
        <v>50</v>
      </c>
      <c r="E518" t="s">
        <v>161</v>
      </c>
      <c r="F518" t="s">
        <v>162</v>
      </c>
      <c r="G518">
        <v>54</v>
      </c>
      <c r="H518">
        <v>51.57</v>
      </c>
      <c r="I518">
        <v>56.43</v>
      </c>
      <c r="J518">
        <v>67.400000000000006</v>
      </c>
      <c r="K518" s="275">
        <v>55.4</v>
      </c>
      <c r="L518">
        <v>0.2</v>
      </c>
      <c r="M518">
        <v>101</v>
      </c>
      <c r="N518">
        <v>107</v>
      </c>
      <c r="O518" s="2">
        <v>62</v>
      </c>
      <c r="P518" s="2">
        <v>117</v>
      </c>
      <c r="Q518">
        <v>36</v>
      </c>
      <c r="R518">
        <v>29</v>
      </c>
      <c r="S518">
        <v>49</v>
      </c>
      <c r="Z518">
        <v>1.4999999999999999E-2</v>
      </c>
      <c r="AA518">
        <v>114</v>
      </c>
      <c r="AB518">
        <v>10362</v>
      </c>
      <c r="AC518">
        <v>2.1</v>
      </c>
      <c r="AD518">
        <v>191.9</v>
      </c>
      <c r="AE518">
        <v>1.9</v>
      </c>
      <c r="AF518">
        <v>164.8</v>
      </c>
      <c r="AG518">
        <v>7</v>
      </c>
      <c r="AH518">
        <v>1.8</v>
      </c>
      <c r="AI518">
        <v>0.69</v>
      </c>
      <c r="AJ518" s="28" t="s">
        <v>306</v>
      </c>
      <c r="AK518" s="85" t="s">
        <v>429</v>
      </c>
      <c r="AL518" s="85" t="s">
        <v>342</v>
      </c>
      <c r="AM518" s="1">
        <f t="shared" si="16"/>
        <v>1.1001737116386797E-2</v>
      </c>
      <c r="AN518" s="284">
        <f t="shared" si="17"/>
        <v>0.98994949366116547</v>
      </c>
    </row>
    <row r="519" spans="1:40" ht="21" customHeight="1" x14ac:dyDescent="0.3">
      <c r="A519">
        <v>2021</v>
      </c>
      <c r="B519">
        <v>7</v>
      </c>
      <c r="C519">
        <v>47</v>
      </c>
      <c r="D519">
        <v>122</v>
      </c>
      <c r="E519" t="s">
        <v>158</v>
      </c>
      <c r="F519" t="s">
        <v>159</v>
      </c>
      <c r="G519">
        <v>280</v>
      </c>
      <c r="H519">
        <v>267.39999999999998</v>
      </c>
      <c r="I519">
        <v>292.60000000000002</v>
      </c>
      <c r="J519">
        <v>365.8</v>
      </c>
      <c r="K519" s="275">
        <v>288.39999999999998</v>
      </c>
      <c r="L519">
        <v>0.3</v>
      </c>
      <c r="M519">
        <v>63</v>
      </c>
      <c r="N519">
        <v>115</v>
      </c>
      <c r="O519" s="2">
        <v>66</v>
      </c>
      <c r="P519" s="2">
        <v>108</v>
      </c>
      <c r="Q519">
        <v>15</v>
      </c>
      <c r="R519">
        <v>10</v>
      </c>
      <c r="S519">
        <v>20</v>
      </c>
      <c r="U519">
        <v>2</v>
      </c>
      <c r="X519">
        <v>2</v>
      </c>
      <c r="Z519">
        <v>1.4999999999999999E-2</v>
      </c>
      <c r="AA519">
        <v>49</v>
      </c>
      <c r="AB519">
        <v>2189</v>
      </c>
      <c r="AC519">
        <v>0.2</v>
      </c>
      <c r="AD519">
        <v>7.8</v>
      </c>
      <c r="AE519">
        <v>0.2</v>
      </c>
      <c r="AF519">
        <v>4.0999999999999996</v>
      </c>
      <c r="AG519">
        <v>5</v>
      </c>
      <c r="AH519">
        <v>0.7</v>
      </c>
      <c r="AI519">
        <v>0.16</v>
      </c>
      <c r="AJ519" s="28" t="s">
        <v>306</v>
      </c>
      <c r="AK519" s="85"/>
      <c r="AL519" s="85" t="s">
        <v>336</v>
      </c>
      <c r="AM519" s="1">
        <f t="shared" si="16"/>
        <v>2.2384650525354044E-2</v>
      </c>
      <c r="AN519" s="284">
        <f t="shared" si="17"/>
        <v>5.939696961966983</v>
      </c>
    </row>
    <row r="520" spans="1:40" ht="21" customHeight="1" x14ac:dyDescent="0.3">
      <c r="A520">
        <v>2021</v>
      </c>
      <c r="B520">
        <v>7</v>
      </c>
      <c r="C520">
        <v>375</v>
      </c>
      <c r="D520">
        <v>437</v>
      </c>
      <c r="E520" t="s">
        <v>152</v>
      </c>
      <c r="F520" t="s">
        <v>153</v>
      </c>
      <c r="G520">
        <v>168</v>
      </c>
      <c r="H520">
        <v>158.08799999999999</v>
      </c>
      <c r="I520">
        <v>179.928</v>
      </c>
      <c r="J520">
        <v>217.8</v>
      </c>
      <c r="K520" s="275">
        <v>178.7</v>
      </c>
      <c r="L520">
        <v>0.3</v>
      </c>
      <c r="M520">
        <v>120</v>
      </c>
      <c r="N520">
        <v>120</v>
      </c>
      <c r="O520" s="2">
        <v>104</v>
      </c>
      <c r="P520" s="2">
        <v>139</v>
      </c>
      <c r="Q520">
        <v>12</v>
      </c>
      <c r="R520">
        <v>11</v>
      </c>
      <c r="S520">
        <v>14</v>
      </c>
      <c r="T520">
        <v>8</v>
      </c>
      <c r="Z520">
        <v>1.4999999999999999E-2</v>
      </c>
      <c r="AA520">
        <v>45</v>
      </c>
      <c r="AB520">
        <v>5064</v>
      </c>
      <c r="AC520">
        <v>0.3</v>
      </c>
      <c r="AD520">
        <v>30.1</v>
      </c>
      <c r="AE520">
        <v>0.5</v>
      </c>
      <c r="AF520">
        <v>55.7</v>
      </c>
      <c r="AG520">
        <v>4</v>
      </c>
      <c r="AH520">
        <v>0.4</v>
      </c>
      <c r="AI520">
        <v>0.24</v>
      </c>
      <c r="AJ520" s="28" t="s">
        <v>306</v>
      </c>
      <c r="AK520" s="85" t="s">
        <v>427</v>
      </c>
      <c r="AL520" s="85" t="s">
        <v>345</v>
      </c>
      <c r="AM520" s="1">
        <f t="shared" si="16"/>
        <v>8.8862559241706159E-3</v>
      </c>
      <c r="AN520" s="284">
        <f t="shared" si="17"/>
        <v>7.5660425586960507</v>
      </c>
    </row>
    <row r="521" spans="1:40" ht="21" customHeight="1" x14ac:dyDescent="0.3">
      <c r="A521">
        <v>2021</v>
      </c>
      <c r="B521">
        <v>7</v>
      </c>
      <c r="C521">
        <v>376</v>
      </c>
      <c r="D521">
        <v>438</v>
      </c>
      <c r="E521" t="s">
        <v>222</v>
      </c>
      <c r="F521" t="s">
        <v>223</v>
      </c>
      <c r="G521">
        <v>335</v>
      </c>
      <c r="H521">
        <v>315.23500000000001</v>
      </c>
      <c r="I521">
        <v>358.78500000000003</v>
      </c>
      <c r="J521">
        <v>446.5</v>
      </c>
      <c r="K521" s="275">
        <v>345.7</v>
      </c>
      <c r="L521">
        <v>0.3</v>
      </c>
      <c r="M521">
        <v>67</v>
      </c>
      <c r="N521">
        <v>161</v>
      </c>
      <c r="O521" s="2">
        <v>73</v>
      </c>
      <c r="P521" s="2">
        <v>149</v>
      </c>
      <c r="Q521">
        <v>81</v>
      </c>
      <c r="R521">
        <v>54</v>
      </c>
      <c r="S521">
        <v>84</v>
      </c>
      <c r="T521">
        <v>7</v>
      </c>
      <c r="U521">
        <v>13</v>
      </c>
      <c r="Z521">
        <v>1.4999999999999999E-2</v>
      </c>
      <c r="AA521">
        <v>238</v>
      </c>
      <c r="AB521">
        <v>18814</v>
      </c>
      <c r="AC521">
        <v>0.7</v>
      </c>
      <c r="AD521">
        <v>56.2</v>
      </c>
      <c r="AE521">
        <v>1.4</v>
      </c>
      <c r="AF521">
        <v>105.3</v>
      </c>
      <c r="AG521">
        <v>16</v>
      </c>
      <c r="AH521">
        <v>3.3</v>
      </c>
      <c r="AI521">
        <v>0.39</v>
      </c>
      <c r="AJ521" s="28" t="s">
        <v>306</v>
      </c>
      <c r="AK521" s="85" t="s">
        <v>430</v>
      </c>
      <c r="AL521" s="85" t="s">
        <v>324</v>
      </c>
      <c r="AM521" s="1">
        <f t="shared" si="16"/>
        <v>1.2650154140533646E-2</v>
      </c>
      <c r="AN521" s="284">
        <f t="shared" si="17"/>
        <v>7.5660425586960507</v>
      </c>
    </row>
    <row r="522" spans="1:40" ht="21" customHeight="1" x14ac:dyDescent="0.3">
      <c r="A522">
        <v>2021</v>
      </c>
      <c r="B522">
        <v>7</v>
      </c>
      <c r="C522">
        <v>382</v>
      </c>
      <c r="D522">
        <v>449</v>
      </c>
      <c r="E522" t="s">
        <v>247</v>
      </c>
      <c r="F522" t="s">
        <v>248</v>
      </c>
      <c r="G522">
        <v>46</v>
      </c>
      <c r="H522">
        <v>40.985999999999997</v>
      </c>
      <c r="I522">
        <v>50.048000000000002</v>
      </c>
      <c r="J522">
        <v>67.7</v>
      </c>
      <c r="K522" s="275">
        <v>46.5</v>
      </c>
      <c r="L522">
        <v>0.5</v>
      </c>
      <c r="M522">
        <v>108</v>
      </c>
      <c r="N522">
        <v>100</v>
      </c>
      <c r="O522" s="2">
        <v>113</v>
      </c>
      <c r="P522" s="2">
        <v>96</v>
      </c>
      <c r="Q522">
        <v>34</v>
      </c>
      <c r="R522">
        <v>30</v>
      </c>
      <c r="S522">
        <v>59</v>
      </c>
      <c r="T522">
        <v>7</v>
      </c>
      <c r="U522">
        <v>14</v>
      </c>
      <c r="X522">
        <v>8</v>
      </c>
      <c r="Z522">
        <v>1.4999999999999999E-2</v>
      </c>
      <c r="AA522">
        <v>152</v>
      </c>
      <c r="AB522">
        <v>14102</v>
      </c>
      <c r="AC522">
        <v>3.3</v>
      </c>
      <c r="AD522">
        <v>306.60000000000002</v>
      </c>
      <c r="AE522">
        <v>3</v>
      </c>
      <c r="AF522">
        <v>276.39999999999998</v>
      </c>
      <c r="AG522">
        <v>7</v>
      </c>
      <c r="AH522">
        <v>1.3</v>
      </c>
      <c r="AI522">
        <v>0.77</v>
      </c>
      <c r="AJ522" s="28" t="s">
        <v>306</v>
      </c>
      <c r="AK522" s="85" t="s">
        <v>431</v>
      </c>
      <c r="AL522" s="85" t="s">
        <v>310</v>
      </c>
      <c r="AM522" s="1">
        <f t="shared" si="16"/>
        <v>1.0778612962700326E-2</v>
      </c>
      <c r="AN522" s="284">
        <f t="shared" si="17"/>
        <v>0.35355339059327379</v>
      </c>
    </row>
    <row r="523" spans="1:40" ht="21" customHeight="1" x14ac:dyDescent="0.3">
      <c r="A523">
        <v>2021</v>
      </c>
      <c r="B523">
        <v>7</v>
      </c>
      <c r="C523">
        <v>384</v>
      </c>
      <c r="D523">
        <v>556</v>
      </c>
      <c r="E523" t="s">
        <v>123</v>
      </c>
      <c r="F523" t="s">
        <v>124</v>
      </c>
      <c r="G523">
        <v>1066</v>
      </c>
      <c r="H523">
        <v>1003.106</v>
      </c>
      <c r="I523">
        <v>1141.6859999999999</v>
      </c>
      <c r="J523">
        <v>1367.2</v>
      </c>
      <c r="K523" s="275">
        <v>1127.9000000000001</v>
      </c>
      <c r="L523">
        <v>0.3</v>
      </c>
      <c r="M523">
        <v>20</v>
      </c>
      <c r="N523">
        <v>180</v>
      </c>
      <c r="O523" s="2">
        <v>20</v>
      </c>
      <c r="P523" s="2">
        <v>183</v>
      </c>
      <c r="Q523">
        <v>21</v>
      </c>
      <c r="R523">
        <v>15</v>
      </c>
      <c r="S523">
        <v>23</v>
      </c>
      <c r="T523">
        <v>2</v>
      </c>
      <c r="U523">
        <v>4</v>
      </c>
      <c r="Z523">
        <v>1.4999999999999999E-2</v>
      </c>
      <c r="AA523">
        <v>59</v>
      </c>
      <c r="AB523">
        <v>3275</v>
      </c>
      <c r="AC523">
        <v>0.1</v>
      </c>
      <c r="AD523">
        <v>3.1</v>
      </c>
      <c r="AE523">
        <v>0.2</v>
      </c>
      <c r="AF523">
        <v>11.4</v>
      </c>
      <c r="AG523">
        <v>9</v>
      </c>
      <c r="AH523">
        <v>3</v>
      </c>
      <c r="AI523">
        <v>0.21</v>
      </c>
      <c r="AJ523" s="28" t="s">
        <v>306</v>
      </c>
      <c r="AK523" s="85" t="s">
        <v>428</v>
      </c>
      <c r="AL523" s="85" t="s">
        <v>308</v>
      </c>
      <c r="AM523" s="1">
        <f t="shared" si="16"/>
        <v>1.801526717557252E-2</v>
      </c>
      <c r="AN523" s="284">
        <f t="shared" si="17"/>
        <v>43.769909755447358</v>
      </c>
    </row>
    <row r="524" spans="1:40" ht="21" customHeight="1" x14ac:dyDescent="0.3">
      <c r="A524">
        <v>2021</v>
      </c>
      <c r="B524">
        <v>7</v>
      </c>
      <c r="C524">
        <v>384</v>
      </c>
      <c r="D524">
        <v>557</v>
      </c>
      <c r="E524" t="s">
        <v>126</v>
      </c>
      <c r="F524" t="s">
        <v>127</v>
      </c>
      <c r="G524">
        <v>182</v>
      </c>
      <c r="H524">
        <v>171.262</v>
      </c>
      <c r="I524">
        <v>194.922</v>
      </c>
      <c r="J524">
        <v>237.7</v>
      </c>
      <c r="K524" s="275">
        <v>188.8</v>
      </c>
      <c r="L524">
        <v>0.3</v>
      </c>
      <c r="M524">
        <v>20</v>
      </c>
      <c r="N524">
        <v>180</v>
      </c>
      <c r="O524" s="2">
        <v>20</v>
      </c>
      <c r="P524" s="2">
        <v>183</v>
      </c>
      <c r="Q524">
        <v>20</v>
      </c>
      <c r="R524">
        <v>13</v>
      </c>
      <c r="S524">
        <v>21</v>
      </c>
      <c r="T524">
        <v>3</v>
      </c>
      <c r="U524">
        <v>4</v>
      </c>
      <c r="Z524">
        <v>1.4999999999999999E-2</v>
      </c>
      <c r="AA524">
        <v>56</v>
      </c>
      <c r="AB524">
        <v>3032</v>
      </c>
      <c r="AC524">
        <v>0.3</v>
      </c>
      <c r="AD524">
        <v>16.7</v>
      </c>
      <c r="AE524">
        <v>0.6</v>
      </c>
      <c r="AF524">
        <v>29.7</v>
      </c>
      <c r="AG524">
        <v>9</v>
      </c>
      <c r="AH524">
        <v>2.8</v>
      </c>
      <c r="AI524">
        <v>0.44</v>
      </c>
      <c r="AJ524" s="28" t="s">
        <v>306</v>
      </c>
      <c r="AK524" s="85"/>
      <c r="AL524" s="85" t="s">
        <v>308</v>
      </c>
      <c r="AM524" s="1">
        <f t="shared" si="16"/>
        <v>1.8469656992084433E-2</v>
      </c>
      <c r="AN524" s="284">
        <f t="shared" si="17"/>
        <v>4.8083261120685314</v>
      </c>
    </row>
    <row r="525" spans="1:40" ht="21" customHeight="1" x14ac:dyDescent="0.3">
      <c r="A525">
        <v>2021</v>
      </c>
      <c r="B525">
        <v>7</v>
      </c>
      <c r="C525">
        <v>416</v>
      </c>
      <c r="D525">
        <v>659</v>
      </c>
      <c r="E525" t="s">
        <v>129</v>
      </c>
      <c r="F525" t="s">
        <v>130</v>
      </c>
      <c r="G525">
        <v>301</v>
      </c>
      <c r="H525">
        <v>283.24099999999999</v>
      </c>
      <c r="I525">
        <v>322.37099999999998</v>
      </c>
      <c r="J525">
        <v>442.3</v>
      </c>
      <c r="K525" s="275">
        <v>330.3</v>
      </c>
      <c r="L525">
        <v>0.5</v>
      </c>
      <c r="M525">
        <v>40</v>
      </c>
      <c r="N525">
        <v>180</v>
      </c>
      <c r="O525" s="2">
        <v>63</v>
      </c>
      <c r="P525" s="2">
        <v>114</v>
      </c>
      <c r="Q525">
        <v>11</v>
      </c>
      <c r="R525">
        <v>4</v>
      </c>
      <c r="S525">
        <v>29</v>
      </c>
      <c r="U525">
        <v>4</v>
      </c>
      <c r="X525">
        <v>6</v>
      </c>
      <c r="Z525">
        <v>1.4999999999999999E-2</v>
      </c>
      <c r="AA525">
        <v>54</v>
      </c>
      <c r="AB525">
        <v>5157</v>
      </c>
      <c r="AC525">
        <v>0.2</v>
      </c>
      <c r="AD525">
        <v>17.100000000000001</v>
      </c>
      <c r="AE525">
        <v>0.2</v>
      </c>
      <c r="AF525">
        <v>15.7</v>
      </c>
      <c r="AG525">
        <v>4</v>
      </c>
      <c r="AH525">
        <v>0.9</v>
      </c>
      <c r="AI525">
        <v>1.47</v>
      </c>
      <c r="AJ525" s="28" t="s">
        <v>306</v>
      </c>
      <c r="AK525" s="85"/>
      <c r="AL525" s="85" t="s">
        <v>347</v>
      </c>
      <c r="AM525" s="1">
        <f t="shared" si="16"/>
        <v>1.0471204188481676E-2</v>
      </c>
      <c r="AN525" s="284">
        <f t="shared" si="17"/>
        <v>20.718228688765851</v>
      </c>
    </row>
    <row r="526" spans="1:40" ht="21" customHeight="1" x14ac:dyDescent="0.3">
      <c r="A526">
        <v>2021</v>
      </c>
      <c r="B526">
        <v>7</v>
      </c>
      <c r="C526">
        <v>417</v>
      </c>
      <c r="D526">
        <v>660</v>
      </c>
      <c r="E526" t="s">
        <v>201</v>
      </c>
      <c r="F526" t="s">
        <v>202</v>
      </c>
      <c r="G526">
        <v>1265</v>
      </c>
      <c r="H526">
        <v>1190.365</v>
      </c>
      <c r="I526">
        <v>1354.8150000000001</v>
      </c>
      <c r="J526">
        <v>776.8</v>
      </c>
      <c r="K526" s="275">
        <v>675.2</v>
      </c>
      <c r="L526">
        <v>-0.4</v>
      </c>
      <c r="M526">
        <v>20</v>
      </c>
      <c r="N526">
        <v>180</v>
      </c>
      <c r="O526" s="2">
        <v>19</v>
      </c>
      <c r="P526" s="2">
        <v>190</v>
      </c>
      <c r="Q526">
        <v>11</v>
      </c>
      <c r="R526">
        <v>6</v>
      </c>
      <c r="S526">
        <v>12</v>
      </c>
      <c r="T526">
        <v>2</v>
      </c>
      <c r="U526">
        <v>3</v>
      </c>
      <c r="Z526">
        <v>1.4999999999999999E-2</v>
      </c>
      <c r="AA526">
        <v>35</v>
      </c>
      <c r="AB526">
        <v>2096</v>
      </c>
      <c r="AC526">
        <v>0</v>
      </c>
      <c r="AD526">
        <v>1.7</v>
      </c>
      <c r="AE526">
        <v>0.1</v>
      </c>
      <c r="AF526">
        <v>7.6</v>
      </c>
      <c r="AG526">
        <v>6</v>
      </c>
      <c r="AH526">
        <v>1.9</v>
      </c>
      <c r="AI526">
        <v>0.35</v>
      </c>
      <c r="AJ526" s="28" t="s">
        <v>306</v>
      </c>
      <c r="AK526" s="85"/>
      <c r="AL526" s="85" t="s">
        <v>325</v>
      </c>
      <c r="AM526" s="1">
        <f t="shared" si="16"/>
        <v>1.6698473282442748E-2</v>
      </c>
      <c r="AN526" s="284">
        <f t="shared" si="17"/>
        <v>417.05157954382577</v>
      </c>
    </row>
    <row r="527" spans="1:40" ht="21" customHeight="1" x14ac:dyDescent="0.3">
      <c r="A527">
        <v>2021</v>
      </c>
      <c r="B527">
        <v>7</v>
      </c>
      <c r="C527">
        <v>417</v>
      </c>
      <c r="D527">
        <v>661</v>
      </c>
      <c r="E527" t="s">
        <v>204</v>
      </c>
      <c r="F527" t="s">
        <v>205</v>
      </c>
      <c r="G527">
        <v>138</v>
      </c>
      <c r="H527">
        <v>129.858</v>
      </c>
      <c r="I527">
        <v>147.798</v>
      </c>
      <c r="J527">
        <v>155.30000000000001</v>
      </c>
      <c r="K527" s="275">
        <v>135.30000000000001</v>
      </c>
      <c r="L527">
        <v>0.1</v>
      </c>
      <c r="M527">
        <v>20</v>
      </c>
      <c r="N527">
        <v>180</v>
      </c>
      <c r="O527" s="2">
        <v>19</v>
      </c>
      <c r="P527" s="2">
        <v>190</v>
      </c>
      <c r="Q527">
        <v>10</v>
      </c>
      <c r="R527">
        <v>5</v>
      </c>
      <c r="S527">
        <v>10</v>
      </c>
      <c r="T527">
        <v>2</v>
      </c>
      <c r="U527">
        <v>3</v>
      </c>
      <c r="Z527">
        <v>1.4999999999999999E-2</v>
      </c>
      <c r="AA527">
        <v>30</v>
      </c>
      <c r="AB527">
        <v>1893</v>
      </c>
      <c r="AC527">
        <v>0.2</v>
      </c>
      <c r="AD527">
        <v>13.7</v>
      </c>
      <c r="AE527">
        <v>0.2</v>
      </c>
      <c r="AF527">
        <v>15.9</v>
      </c>
      <c r="AG527">
        <v>6</v>
      </c>
      <c r="AH527">
        <v>1.6</v>
      </c>
      <c r="AI527">
        <v>0.72</v>
      </c>
      <c r="AJ527" s="28" t="s">
        <v>306</v>
      </c>
      <c r="AK527" s="85"/>
      <c r="AL527" s="85" t="s">
        <v>326</v>
      </c>
      <c r="AM527" s="1">
        <f t="shared" si="16"/>
        <v>1.5847860538827259E-2</v>
      </c>
      <c r="AN527" s="284">
        <f t="shared" si="17"/>
        <v>1.9091883092036703</v>
      </c>
    </row>
    <row r="528" spans="1:40" ht="21" customHeight="1" x14ac:dyDescent="0.3">
      <c r="A528">
        <v>2021</v>
      </c>
      <c r="B528">
        <v>7</v>
      </c>
      <c r="C528">
        <v>421</v>
      </c>
      <c r="D528">
        <v>667</v>
      </c>
      <c r="E528" t="s">
        <v>547</v>
      </c>
      <c r="F528" t="s">
        <v>548</v>
      </c>
      <c r="G528">
        <v>1554</v>
      </c>
      <c r="H528">
        <v>1462.3140000000001</v>
      </c>
      <c r="I528">
        <v>1664.3340000000001</v>
      </c>
      <c r="J528">
        <v>2281.6999999999998</v>
      </c>
      <c r="K528" s="275">
        <v>1766.1</v>
      </c>
      <c r="L528">
        <v>0.5</v>
      </c>
      <c r="M528">
        <v>18</v>
      </c>
      <c r="N528">
        <v>200</v>
      </c>
      <c r="O528" s="2">
        <v>15</v>
      </c>
      <c r="P528" s="2">
        <v>238</v>
      </c>
      <c r="Q528">
        <v>18</v>
      </c>
      <c r="R528">
        <v>13</v>
      </c>
      <c r="S528">
        <v>27</v>
      </c>
      <c r="T528">
        <v>2</v>
      </c>
      <c r="U528">
        <v>4</v>
      </c>
      <c r="X528">
        <v>1</v>
      </c>
      <c r="Z528">
        <v>1.4999999999999999E-2</v>
      </c>
      <c r="AA528">
        <v>63</v>
      </c>
      <c r="AB528">
        <v>1103</v>
      </c>
      <c r="AC528">
        <v>0</v>
      </c>
      <c r="AD528">
        <v>0.7</v>
      </c>
      <c r="AE528">
        <v>0.1</v>
      </c>
      <c r="AF528">
        <v>1</v>
      </c>
      <c r="AG528">
        <v>6</v>
      </c>
      <c r="AH528">
        <v>4.2</v>
      </c>
      <c r="AI528">
        <v>0.19</v>
      </c>
      <c r="AJ528" s="28" t="s">
        <v>306</v>
      </c>
      <c r="AK528" s="85"/>
      <c r="AL528" s="85" t="s">
        <v>810</v>
      </c>
      <c r="AM528" s="1">
        <f t="shared" si="16"/>
        <v>5.7116953762466005E-2</v>
      </c>
      <c r="AN528" s="284">
        <f t="shared" si="17"/>
        <v>149.97734828966665</v>
      </c>
    </row>
    <row r="529" spans="1:40" ht="21" customHeight="1" x14ac:dyDescent="0.3">
      <c r="A529">
        <v>2021</v>
      </c>
      <c r="B529">
        <v>7</v>
      </c>
      <c r="C529">
        <v>421</v>
      </c>
      <c r="D529">
        <v>673</v>
      </c>
      <c r="E529" t="s">
        <v>549</v>
      </c>
      <c r="F529" t="s">
        <v>550</v>
      </c>
      <c r="G529">
        <v>61.6</v>
      </c>
      <c r="H529">
        <v>57.965600000000002</v>
      </c>
      <c r="I529">
        <v>65.973600000000005</v>
      </c>
      <c r="J529">
        <v>91.1</v>
      </c>
      <c r="K529" s="275">
        <v>72.7</v>
      </c>
      <c r="L529">
        <v>0.5</v>
      </c>
      <c r="M529">
        <v>18</v>
      </c>
      <c r="N529">
        <v>200</v>
      </c>
      <c r="O529" s="2">
        <v>15</v>
      </c>
      <c r="P529" s="2">
        <v>238</v>
      </c>
      <c r="Q529">
        <v>24</v>
      </c>
      <c r="R529">
        <v>15</v>
      </c>
      <c r="S529">
        <v>23</v>
      </c>
      <c r="U529">
        <v>2</v>
      </c>
      <c r="Z529">
        <v>1.4999999999999999E-2</v>
      </c>
      <c r="AA529">
        <v>63</v>
      </c>
      <c r="AB529">
        <v>1931</v>
      </c>
      <c r="AC529">
        <v>1</v>
      </c>
      <c r="AD529">
        <v>31.3</v>
      </c>
      <c r="AE529">
        <v>0.9</v>
      </c>
      <c r="AF529">
        <v>26.3</v>
      </c>
      <c r="AG529">
        <v>6</v>
      </c>
      <c r="AH529">
        <v>4.2</v>
      </c>
      <c r="AI529">
        <v>0.77</v>
      </c>
      <c r="AJ529" s="28" t="s">
        <v>306</v>
      </c>
      <c r="AK529" s="85"/>
      <c r="AL529" s="85" t="s">
        <v>811</v>
      </c>
      <c r="AM529" s="1">
        <f t="shared" si="16"/>
        <v>3.2625582599689278E-2</v>
      </c>
      <c r="AN529" s="284">
        <f t="shared" si="17"/>
        <v>7.8488852711706789</v>
      </c>
    </row>
    <row r="530" spans="1:40" ht="21" customHeight="1" x14ac:dyDescent="0.3">
      <c r="A530">
        <v>2021</v>
      </c>
      <c r="B530">
        <v>7</v>
      </c>
      <c r="C530">
        <v>422</v>
      </c>
      <c r="D530">
        <v>668</v>
      </c>
      <c r="E530" t="s">
        <v>596</v>
      </c>
      <c r="F530" t="s">
        <v>782</v>
      </c>
      <c r="G530">
        <v>103</v>
      </c>
      <c r="H530">
        <v>96.923000000000002</v>
      </c>
      <c r="I530">
        <v>110.313</v>
      </c>
      <c r="J530">
        <v>150.9</v>
      </c>
      <c r="K530" s="275">
        <v>110.4</v>
      </c>
      <c r="L530">
        <v>0.5</v>
      </c>
      <c r="M530">
        <v>103</v>
      </c>
      <c r="N530">
        <v>70</v>
      </c>
      <c r="O530" s="2">
        <v>64</v>
      </c>
      <c r="P530" s="2">
        <v>112</v>
      </c>
      <c r="Q530">
        <v>31</v>
      </c>
      <c r="R530">
        <v>14</v>
      </c>
      <c r="S530">
        <v>18</v>
      </c>
      <c r="U530">
        <v>6</v>
      </c>
      <c r="X530">
        <v>3</v>
      </c>
      <c r="Z530">
        <v>1.4999999999999999E-2</v>
      </c>
      <c r="AA530">
        <v>72</v>
      </c>
      <c r="AB530">
        <v>1832</v>
      </c>
      <c r="AC530">
        <v>0.7</v>
      </c>
      <c r="AD530">
        <v>17.8</v>
      </c>
      <c r="AE530">
        <v>0.7</v>
      </c>
      <c r="AF530">
        <v>16.7</v>
      </c>
      <c r="AG530">
        <v>2</v>
      </c>
      <c r="AH530">
        <v>1.1000000000000001</v>
      </c>
      <c r="AI530">
        <v>0.4</v>
      </c>
      <c r="AJ530" s="28" t="s">
        <v>306</v>
      </c>
      <c r="AK530" s="85"/>
      <c r="AL530" s="85" t="s">
        <v>385</v>
      </c>
      <c r="AM530" s="1">
        <f t="shared" si="16"/>
        <v>3.9301310043668124E-2</v>
      </c>
      <c r="AN530" s="284">
        <f t="shared" si="17"/>
        <v>5.2325901807804556</v>
      </c>
    </row>
    <row r="531" spans="1:40" ht="21" customHeight="1" x14ac:dyDescent="0.3">
      <c r="A531">
        <v>2021</v>
      </c>
      <c r="B531">
        <v>7</v>
      </c>
      <c r="C531">
        <v>423</v>
      </c>
      <c r="D531">
        <v>669</v>
      </c>
      <c r="E531" t="s">
        <v>138</v>
      </c>
      <c r="F531" t="s">
        <v>139</v>
      </c>
      <c r="G531">
        <v>954</v>
      </c>
      <c r="H531">
        <v>897.71400000000006</v>
      </c>
      <c r="I531">
        <v>1021.734</v>
      </c>
      <c r="J531">
        <v>1388.5</v>
      </c>
      <c r="K531" s="275">
        <v>1040.2</v>
      </c>
      <c r="L531">
        <v>0.5</v>
      </c>
      <c r="M531">
        <v>40</v>
      </c>
      <c r="N531">
        <v>180</v>
      </c>
      <c r="O531" s="2">
        <v>29</v>
      </c>
      <c r="P531" s="2">
        <v>251</v>
      </c>
      <c r="Q531">
        <v>30</v>
      </c>
      <c r="R531">
        <v>35</v>
      </c>
      <c r="S531">
        <v>39</v>
      </c>
      <c r="U531">
        <v>2</v>
      </c>
      <c r="X531">
        <v>2</v>
      </c>
      <c r="Z531">
        <v>1.4999999999999999E-2</v>
      </c>
      <c r="AA531">
        <v>106</v>
      </c>
      <c r="AB531">
        <v>3922</v>
      </c>
      <c r="AC531">
        <v>0.1</v>
      </c>
      <c r="AD531">
        <v>4.0999999999999996</v>
      </c>
      <c r="AE531">
        <v>0.2</v>
      </c>
      <c r="AF531">
        <v>7.3</v>
      </c>
      <c r="AG531">
        <v>9</v>
      </c>
      <c r="AH531">
        <v>3.7</v>
      </c>
      <c r="AI531">
        <v>0.24</v>
      </c>
      <c r="AJ531" s="28" t="s">
        <v>306</v>
      </c>
      <c r="AK531" s="85"/>
      <c r="AL531" s="85" t="s">
        <v>346</v>
      </c>
      <c r="AM531" s="1">
        <f t="shared" si="16"/>
        <v>2.7027027027027029E-2</v>
      </c>
      <c r="AN531" s="284">
        <f t="shared" si="17"/>
        <v>60.952604538280426</v>
      </c>
    </row>
    <row r="532" spans="1:40" ht="21" customHeight="1" x14ac:dyDescent="0.3">
      <c r="A532">
        <v>2021</v>
      </c>
      <c r="B532">
        <v>7</v>
      </c>
      <c r="C532">
        <v>425</v>
      </c>
      <c r="D532">
        <v>674</v>
      </c>
      <c r="E532" t="s">
        <v>155</v>
      </c>
      <c r="F532" t="s">
        <v>156</v>
      </c>
      <c r="G532">
        <v>256</v>
      </c>
      <c r="H532">
        <v>240.89599999999999</v>
      </c>
      <c r="I532">
        <v>274.17599999999999</v>
      </c>
      <c r="J532">
        <v>367.2</v>
      </c>
      <c r="K532" s="275">
        <v>292</v>
      </c>
      <c r="L532">
        <v>0.4</v>
      </c>
      <c r="M532">
        <v>40</v>
      </c>
      <c r="N532">
        <v>180</v>
      </c>
      <c r="O532" s="2">
        <v>65</v>
      </c>
      <c r="P532" s="2">
        <v>111</v>
      </c>
      <c r="Q532">
        <v>11</v>
      </c>
      <c r="R532">
        <v>8</v>
      </c>
      <c r="S532">
        <v>10</v>
      </c>
      <c r="U532">
        <v>10</v>
      </c>
      <c r="Z532">
        <v>1.4999999999999999E-2</v>
      </c>
      <c r="AA532">
        <v>39</v>
      </c>
      <c r="AB532">
        <v>5604</v>
      </c>
      <c r="AC532">
        <v>0.2</v>
      </c>
      <c r="AD532">
        <v>21.9</v>
      </c>
      <c r="AE532">
        <v>0.1</v>
      </c>
      <c r="AF532">
        <v>4.3</v>
      </c>
      <c r="AG532">
        <v>2</v>
      </c>
      <c r="AH532">
        <v>0.6</v>
      </c>
      <c r="AI532">
        <v>0.75</v>
      </c>
      <c r="AJ532" s="28" t="s">
        <v>306</v>
      </c>
      <c r="AK532" s="85"/>
      <c r="AL532" s="85" t="s">
        <v>340</v>
      </c>
      <c r="AM532" s="1">
        <f t="shared" si="16"/>
        <v>6.9593147751605992E-3</v>
      </c>
      <c r="AN532" s="284">
        <f t="shared" si="17"/>
        <v>25.45584412271571</v>
      </c>
    </row>
    <row r="533" spans="1:40" ht="21" customHeight="1" x14ac:dyDescent="0.3">
      <c r="A533">
        <v>2021</v>
      </c>
      <c r="B533">
        <v>7</v>
      </c>
      <c r="C533">
        <v>428</v>
      </c>
      <c r="D533">
        <v>694</v>
      </c>
      <c r="E533" t="s">
        <v>647</v>
      </c>
      <c r="F533" t="s">
        <v>648</v>
      </c>
      <c r="G533">
        <v>454</v>
      </c>
      <c r="H533">
        <v>426.76</v>
      </c>
      <c r="I533">
        <v>481.24</v>
      </c>
      <c r="K533" s="275"/>
      <c r="M533">
        <v>18</v>
      </c>
      <c r="N533">
        <v>200</v>
      </c>
      <c r="O533" s="2"/>
      <c r="P533" s="2"/>
      <c r="S533">
        <v>2</v>
      </c>
      <c r="Z533">
        <v>1.4999999999999999E-2</v>
      </c>
      <c r="AA533">
        <v>2</v>
      </c>
      <c r="AB533">
        <v>512</v>
      </c>
      <c r="AC533">
        <v>0</v>
      </c>
      <c r="AD533">
        <v>1.1000000000000001</v>
      </c>
      <c r="AG533">
        <v>0</v>
      </c>
      <c r="AJ533" s="28" t="s">
        <v>730</v>
      </c>
      <c r="AK533" s="85"/>
      <c r="AL533" s="85" t="s">
        <v>812</v>
      </c>
      <c r="AM533" s="1">
        <f t="shared" si="16"/>
        <v>3.90625E-3</v>
      </c>
      <c r="AN533" s="284" t="e">
        <f t="shared" si="17"/>
        <v>#DIV/0!</v>
      </c>
    </row>
    <row r="534" spans="1:40" ht="21" customHeight="1" x14ac:dyDescent="0.3">
      <c r="A534">
        <v>2021</v>
      </c>
      <c r="B534">
        <v>7</v>
      </c>
      <c r="C534">
        <v>428</v>
      </c>
      <c r="D534">
        <v>695</v>
      </c>
      <c r="E534" t="s">
        <v>649</v>
      </c>
      <c r="F534" t="s">
        <v>650</v>
      </c>
      <c r="G534">
        <v>264</v>
      </c>
      <c r="H534">
        <v>248.16</v>
      </c>
      <c r="I534">
        <v>279.83999999999997</v>
      </c>
      <c r="K534" s="275"/>
      <c r="M534">
        <v>18</v>
      </c>
      <c r="N534">
        <v>200</v>
      </c>
      <c r="O534" s="2"/>
      <c r="P534" s="2"/>
      <c r="S534">
        <v>2</v>
      </c>
      <c r="Z534">
        <v>1.4999999999999999E-2</v>
      </c>
      <c r="AA534">
        <v>2</v>
      </c>
      <c r="AB534">
        <v>512</v>
      </c>
      <c r="AC534">
        <v>0</v>
      </c>
      <c r="AD534">
        <v>1.9</v>
      </c>
      <c r="AG534">
        <v>0</v>
      </c>
      <c r="AJ534" s="28" t="s">
        <v>730</v>
      </c>
      <c r="AK534" s="85"/>
      <c r="AL534" s="85" t="s">
        <v>812</v>
      </c>
      <c r="AM534" s="1">
        <f t="shared" si="16"/>
        <v>3.90625E-3</v>
      </c>
      <c r="AN534" s="284" t="e">
        <f t="shared" si="17"/>
        <v>#DIV/0!</v>
      </c>
    </row>
    <row r="535" spans="1:40" ht="21" customHeight="1" x14ac:dyDescent="0.3">
      <c r="A535">
        <v>2021</v>
      </c>
      <c r="B535">
        <v>7</v>
      </c>
      <c r="C535">
        <v>428</v>
      </c>
      <c r="D535">
        <v>696</v>
      </c>
      <c r="E535" t="s">
        <v>551</v>
      </c>
      <c r="F535" t="s">
        <v>552</v>
      </c>
      <c r="G535">
        <v>195</v>
      </c>
      <c r="H535">
        <v>183.3</v>
      </c>
      <c r="I535">
        <v>206.7</v>
      </c>
      <c r="K535" s="275"/>
      <c r="M535">
        <v>18</v>
      </c>
      <c r="N535">
        <v>200</v>
      </c>
      <c r="O535" s="2"/>
      <c r="P535" s="2"/>
      <c r="S535">
        <v>2</v>
      </c>
      <c r="Z535">
        <v>1.4999999999999999E-2</v>
      </c>
      <c r="AA535">
        <v>2</v>
      </c>
      <c r="AB535">
        <v>512</v>
      </c>
      <c r="AC535">
        <v>0</v>
      </c>
      <c r="AD535">
        <v>2.6</v>
      </c>
      <c r="AG535">
        <v>0</v>
      </c>
      <c r="AJ535" s="28" t="s">
        <v>730</v>
      </c>
      <c r="AK535" s="85"/>
      <c r="AL535" s="85" t="s">
        <v>812</v>
      </c>
      <c r="AM535" s="1">
        <f t="shared" si="16"/>
        <v>3.90625E-3</v>
      </c>
      <c r="AN535" s="284" t="e">
        <f t="shared" si="17"/>
        <v>#DIV/0!</v>
      </c>
    </row>
    <row r="536" spans="1:40" ht="21" customHeight="1" x14ac:dyDescent="0.3">
      <c r="A536">
        <v>2021</v>
      </c>
      <c r="B536">
        <v>7</v>
      </c>
      <c r="C536">
        <v>428</v>
      </c>
      <c r="D536">
        <v>697</v>
      </c>
      <c r="E536" t="s">
        <v>553</v>
      </c>
      <c r="F536" t="s">
        <v>554</v>
      </c>
      <c r="G536">
        <v>101</v>
      </c>
      <c r="H536">
        <v>94.94</v>
      </c>
      <c r="I536">
        <v>107.06</v>
      </c>
      <c r="K536" s="275"/>
      <c r="M536">
        <v>18</v>
      </c>
      <c r="N536">
        <v>200</v>
      </c>
      <c r="O536" s="2"/>
      <c r="P536" s="2"/>
      <c r="S536">
        <v>1</v>
      </c>
      <c r="Z536">
        <v>1.4999999999999999E-2</v>
      </c>
      <c r="AA536">
        <v>2</v>
      </c>
      <c r="AB536">
        <v>512</v>
      </c>
      <c r="AC536">
        <v>0</v>
      </c>
      <c r="AD536">
        <v>5.0999999999999996</v>
      </c>
      <c r="AG536">
        <v>0</v>
      </c>
      <c r="AJ536" s="28" t="s">
        <v>730</v>
      </c>
      <c r="AK536" s="85"/>
      <c r="AL536" s="85" t="s">
        <v>812</v>
      </c>
      <c r="AM536" s="1">
        <f t="shared" si="16"/>
        <v>3.90625E-3</v>
      </c>
      <c r="AN536" s="284" t="e">
        <f t="shared" si="17"/>
        <v>#DIV/0!</v>
      </c>
    </row>
    <row r="537" spans="1:40" ht="21" customHeight="1" x14ac:dyDescent="0.3">
      <c r="A537">
        <v>2021</v>
      </c>
      <c r="B537">
        <v>7</v>
      </c>
      <c r="C537">
        <v>429</v>
      </c>
      <c r="D537">
        <v>699</v>
      </c>
      <c r="E537" t="s">
        <v>555</v>
      </c>
      <c r="F537" t="s">
        <v>556</v>
      </c>
      <c r="G537">
        <v>559</v>
      </c>
      <c r="H537">
        <v>525.46</v>
      </c>
      <c r="I537">
        <v>592.54</v>
      </c>
      <c r="K537" s="275">
        <v>470.3</v>
      </c>
      <c r="M537">
        <v>18</v>
      </c>
      <c r="N537">
        <v>200</v>
      </c>
      <c r="O537" s="2">
        <v>20</v>
      </c>
      <c r="P537" s="2">
        <v>178</v>
      </c>
      <c r="Q537">
        <v>2</v>
      </c>
      <c r="R537">
        <v>2</v>
      </c>
      <c r="S537">
        <v>3</v>
      </c>
      <c r="Z537">
        <v>1.4999999999999999E-2</v>
      </c>
      <c r="AA537">
        <v>7</v>
      </c>
      <c r="AB537">
        <v>607</v>
      </c>
      <c r="AC537">
        <v>0</v>
      </c>
      <c r="AD537">
        <v>1.1000000000000001</v>
      </c>
      <c r="AE537">
        <v>0</v>
      </c>
      <c r="AF537">
        <v>0</v>
      </c>
      <c r="AG537">
        <v>1</v>
      </c>
      <c r="AH537">
        <v>0.4</v>
      </c>
      <c r="AI537">
        <v>0.02</v>
      </c>
      <c r="AJ537" s="28" t="s">
        <v>730</v>
      </c>
      <c r="AK537" s="85"/>
      <c r="AL537" s="85" t="s">
        <v>812</v>
      </c>
      <c r="AM537" s="1">
        <f t="shared" si="16"/>
        <v>1.1532125205930808E-2</v>
      </c>
      <c r="AN537" s="284">
        <f t="shared" si="17"/>
        <v>62.720371491246759</v>
      </c>
    </row>
    <row r="538" spans="1:40" ht="21" customHeight="1" x14ac:dyDescent="0.3">
      <c r="A538">
        <v>2021</v>
      </c>
      <c r="B538">
        <v>7</v>
      </c>
      <c r="C538">
        <v>429</v>
      </c>
      <c r="D538">
        <v>700</v>
      </c>
      <c r="E538" t="s">
        <v>651</v>
      </c>
      <c r="F538" t="s">
        <v>652</v>
      </c>
      <c r="G538">
        <v>345</v>
      </c>
      <c r="H538">
        <v>324.3</v>
      </c>
      <c r="I538">
        <v>365.7</v>
      </c>
      <c r="J538">
        <v>389.3</v>
      </c>
      <c r="K538" s="275">
        <v>327.7</v>
      </c>
      <c r="L538">
        <v>0.1</v>
      </c>
      <c r="M538">
        <v>18</v>
      </c>
      <c r="N538">
        <v>200</v>
      </c>
      <c r="O538" s="2">
        <v>20</v>
      </c>
      <c r="P538" s="2">
        <v>178</v>
      </c>
      <c r="Q538">
        <v>2</v>
      </c>
      <c r="R538">
        <v>2</v>
      </c>
      <c r="S538">
        <v>1</v>
      </c>
      <c r="Z538">
        <v>1.4999999999999999E-2</v>
      </c>
      <c r="AA538">
        <v>5</v>
      </c>
      <c r="AB538">
        <v>605</v>
      </c>
      <c r="AC538">
        <v>0</v>
      </c>
      <c r="AD538">
        <v>1.8</v>
      </c>
      <c r="AE538">
        <v>0</v>
      </c>
      <c r="AF538">
        <v>0</v>
      </c>
      <c r="AG538">
        <v>1</v>
      </c>
      <c r="AH538">
        <v>0.3</v>
      </c>
      <c r="AI538">
        <v>0.01</v>
      </c>
      <c r="AJ538" s="28" t="s">
        <v>730</v>
      </c>
      <c r="AK538" s="85"/>
      <c r="AL538" s="85" t="s">
        <v>812</v>
      </c>
      <c r="AM538" s="1">
        <f t="shared" si="16"/>
        <v>8.2644628099173556E-3</v>
      </c>
      <c r="AN538" s="284">
        <f t="shared" si="17"/>
        <v>12.23294731452728</v>
      </c>
    </row>
    <row r="539" spans="1:40" ht="21" customHeight="1" x14ac:dyDescent="0.3">
      <c r="A539">
        <v>2021</v>
      </c>
      <c r="B539">
        <v>7</v>
      </c>
      <c r="C539">
        <v>429</v>
      </c>
      <c r="D539">
        <v>701</v>
      </c>
      <c r="E539" t="s">
        <v>653</v>
      </c>
      <c r="F539" t="s">
        <v>654</v>
      </c>
      <c r="G539">
        <v>202</v>
      </c>
      <c r="H539">
        <v>189.88</v>
      </c>
      <c r="I539">
        <v>214.12</v>
      </c>
      <c r="J539">
        <v>247.7</v>
      </c>
      <c r="K539" s="275">
        <v>195</v>
      </c>
      <c r="L539">
        <v>0.2</v>
      </c>
      <c r="M539">
        <v>18</v>
      </c>
      <c r="N539">
        <v>200</v>
      </c>
      <c r="O539" s="2">
        <v>20</v>
      </c>
      <c r="P539" s="2">
        <v>178</v>
      </c>
      <c r="Q539">
        <v>4</v>
      </c>
      <c r="R539">
        <v>2</v>
      </c>
      <c r="S539">
        <v>2</v>
      </c>
      <c r="Z539">
        <v>1.4999999999999999E-2</v>
      </c>
      <c r="AA539">
        <v>8</v>
      </c>
      <c r="AB539">
        <v>608</v>
      </c>
      <c r="AC539">
        <v>0</v>
      </c>
      <c r="AD539">
        <v>3</v>
      </c>
      <c r="AE539">
        <v>0</v>
      </c>
      <c r="AF539">
        <v>0</v>
      </c>
      <c r="AG539">
        <v>1</v>
      </c>
      <c r="AH539">
        <v>0.4</v>
      </c>
      <c r="AI539">
        <v>0.02</v>
      </c>
      <c r="AJ539" s="28" t="s">
        <v>730</v>
      </c>
      <c r="AK539" s="85"/>
      <c r="AL539" s="85" t="s">
        <v>812</v>
      </c>
      <c r="AM539" s="1">
        <f t="shared" si="16"/>
        <v>1.3157894736842105E-2</v>
      </c>
      <c r="AN539" s="284">
        <f t="shared" si="17"/>
        <v>4.9497474683058327</v>
      </c>
    </row>
    <row r="540" spans="1:40" ht="21" customHeight="1" x14ac:dyDescent="0.3">
      <c r="A540">
        <v>2021</v>
      </c>
      <c r="B540">
        <v>7</v>
      </c>
      <c r="C540">
        <v>429</v>
      </c>
      <c r="D540">
        <v>702</v>
      </c>
      <c r="E540" t="s">
        <v>655</v>
      </c>
      <c r="F540" t="s">
        <v>656</v>
      </c>
      <c r="G540">
        <v>101</v>
      </c>
      <c r="H540">
        <v>94.94</v>
      </c>
      <c r="I540">
        <v>107.06</v>
      </c>
      <c r="J540">
        <v>112.3</v>
      </c>
      <c r="K540" s="275">
        <v>98</v>
      </c>
      <c r="L540">
        <v>0.1</v>
      </c>
      <c r="M540">
        <v>18</v>
      </c>
      <c r="N540">
        <v>200</v>
      </c>
      <c r="O540" s="2">
        <v>20</v>
      </c>
      <c r="P540" s="2">
        <v>178</v>
      </c>
      <c r="Q540">
        <v>1</v>
      </c>
      <c r="R540">
        <v>1</v>
      </c>
      <c r="S540">
        <v>1</v>
      </c>
      <c r="Z540">
        <v>1.4999999999999999E-2</v>
      </c>
      <c r="AA540">
        <v>6</v>
      </c>
      <c r="AB540">
        <v>606</v>
      </c>
      <c r="AC540">
        <v>0.1</v>
      </c>
      <c r="AD540">
        <v>6</v>
      </c>
      <c r="AE540">
        <v>0.1</v>
      </c>
      <c r="AF540">
        <v>0.1</v>
      </c>
      <c r="AG540">
        <v>1</v>
      </c>
      <c r="AH540">
        <v>0.3</v>
      </c>
      <c r="AI540">
        <v>0.02</v>
      </c>
      <c r="AJ540" s="28" t="s">
        <v>730</v>
      </c>
      <c r="AK540" s="85"/>
      <c r="AL540" s="85" t="s">
        <v>812</v>
      </c>
      <c r="AM540" s="1">
        <f t="shared" si="16"/>
        <v>9.9009900990099011E-3</v>
      </c>
      <c r="AN540" s="284">
        <f t="shared" si="17"/>
        <v>2.1213203435596424</v>
      </c>
    </row>
    <row r="541" spans="1:40" ht="21" customHeight="1" x14ac:dyDescent="0.3">
      <c r="A541">
        <v>2021</v>
      </c>
      <c r="B541">
        <v>7</v>
      </c>
      <c r="C541">
        <v>430</v>
      </c>
      <c r="D541">
        <v>704</v>
      </c>
      <c r="E541" t="s">
        <v>776</v>
      </c>
      <c r="F541" t="s">
        <v>777</v>
      </c>
      <c r="G541">
        <v>905</v>
      </c>
      <c r="H541">
        <v>850.7</v>
      </c>
      <c r="I541">
        <v>959.3</v>
      </c>
      <c r="K541" s="275"/>
      <c r="M541">
        <v>18</v>
      </c>
      <c r="N541">
        <v>200</v>
      </c>
      <c r="O541" s="2"/>
      <c r="P541" s="2"/>
      <c r="Z541">
        <v>1.4999999999999999E-2</v>
      </c>
      <c r="AB541">
        <v>150</v>
      </c>
      <c r="AD541">
        <v>0.2</v>
      </c>
      <c r="AG541">
        <v>0</v>
      </c>
      <c r="AJ541" s="28" t="s">
        <v>730</v>
      </c>
      <c r="AK541" s="85"/>
      <c r="AL541" s="85"/>
      <c r="AM541" s="1">
        <f t="shared" si="16"/>
        <v>0</v>
      </c>
      <c r="AN541" s="284" t="e">
        <f t="shared" si="17"/>
        <v>#DIV/0!</v>
      </c>
    </row>
    <row r="542" spans="1:40" ht="21" customHeight="1" x14ac:dyDescent="0.3">
      <c r="A542">
        <v>2021</v>
      </c>
      <c r="B542">
        <v>7</v>
      </c>
      <c r="C542">
        <v>430</v>
      </c>
      <c r="D542">
        <v>705</v>
      </c>
      <c r="E542" t="s">
        <v>750</v>
      </c>
      <c r="F542" t="s">
        <v>751</v>
      </c>
      <c r="G542">
        <v>544</v>
      </c>
      <c r="H542">
        <v>511.36</v>
      </c>
      <c r="I542">
        <v>576.64</v>
      </c>
      <c r="K542" s="275"/>
      <c r="M542">
        <v>18</v>
      </c>
      <c r="N542">
        <v>200</v>
      </c>
      <c r="O542" s="2"/>
      <c r="P542" s="2"/>
      <c r="Z542">
        <v>1.4999999999999999E-2</v>
      </c>
      <c r="AB542">
        <v>150</v>
      </c>
      <c r="AD542">
        <v>0.3</v>
      </c>
      <c r="AG542">
        <v>0</v>
      </c>
      <c r="AJ542" s="28" t="s">
        <v>730</v>
      </c>
      <c r="AK542" s="85"/>
      <c r="AL542" s="85"/>
      <c r="AM542" s="1">
        <f t="shared" si="16"/>
        <v>0</v>
      </c>
      <c r="AN542" s="284" t="e">
        <f t="shared" si="17"/>
        <v>#DIV/0!</v>
      </c>
    </row>
    <row r="543" spans="1:40" ht="21" customHeight="1" x14ac:dyDescent="0.3">
      <c r="A543">
        <v>2021</v>
      </c>
      <c r="B543">
        <v>7</v>
      </c>
      <c r="C543">
        <v>430</v>
      </c>
      <c r="D543">
        <v>706</v>
      </c>
      <c r="E543" t="s">
        <v>743</v>
      </c>
      <c r="F543" t="s">
        <v>744</v>
      </c>
      <c r="G543">
        <v>190</v>
      </c>
      <c r="H543">
        <v>178.6</v>
      </c>
      <c r="I543">
        <v>201.4</v>
      </c>
      <c r="K543" s="275"/>
      <c r="M543">
        <v>18</v>
      </c>
      <c r="N543">
        <v>200</v>
      </c>
      <c r="O543" s="2"/>
      <c r="P543" s="2"/>
      <c r="Z543">
        <v>1.4999999999999999E-2</v>
      </c>
      <c r="AB543">
        <v>150</v>
      </c>
      <c r="AD543">
        <v>0.8</v>
      </c>
      <c r="AG543">
        <v>0</v>
      </c>
      <c r="AJ543" s="28" t="s">
        <v>730</v>
      </c>
      <c r="AK543" s="85"/>
      <c r="AL543" s="85"/>
      <c r="AM543" s="1">
        <f t="shared" si="16"/>
        <v>0</v>
      </c>
      <c r="AN543" s="284" t="e">
        <f t="shared" si="17"/>
        <v>#DIV/0!</v>
      </c>
    </row>
    <row r="544" spans="1:40" ht="21" customHeight="1" x14ac:dyDescent="0.3">
      <c r="A544">
        <v>2021</v>
      </c>
      <c r="B544">
        <v>7</v>
      </c>
      <c r="C544">
        <v>430</v>
      </c>
      <c r="D544">
        <v>707</v>
      </c>
      <c r="E544" t="s">
        <v>557</v>
      </c>
      <c r="F544" t="s">
        <v>558</v>
      </c>
      <c r="G544">
        <v>133</v>
      </c>
      <c r="H544">
        <v>125.02</v>
      </c>
      <c r="I544">
        <v>140.97999999999999</v>
      </c>
      <c r="K544" s="275"/>
      <c r="M544">
        <v>18</v>
      </c>
      <c r="N544">
        <v>200</v>
      </c>
      <c r="O544" s="2"/>
      <c r="P544" s="2"/>
      <c r="Z544">
        <v>1.4999999999999999E-2</v>
      </c>
      <c r="AB544">
        <v>150</v>
      </c>
      <c r="AD544">
        <v>1.1000000000000001</v>
      </c>
      <c r="AG544">
        <v>0</v>
      </c>
      <c r="AJ544" s="28" t="s">
        <v>730</v>
      </c>
      <c r="AK544" s="85"/>
      <c r="AL544" s="85"/>
      <c r="AM544" s="1">
        <f t="shared" si="16"/>
        <v>0</v>
      </c>
      <c r="AN544" s="284" t="e">
        <f t="shared" si="17"/>
        <v>#DIV/0!</v>
      </c>
    </row>
    <row r="545" spans="1:40" ht="21" customHeight="1" x14ac:dyDescent="0.3">
      <c r="A545">
        <v>2021</v>
      </c>
      <c r="B545">
        <v>7</v>
      </c>
      <c r="C545">
        <v>1</v>
      </c>
      <c r="D545">
        <v>1</v>
      </c>
      <c r="E545" t="s">
        <v>734</v>
      </c>
      <c r="F545" t="s">
        <v>735</v>
      </c>
      <c r="G545">
        <v>111</v>
      </c>
      <c r="H545">
        <v>103.23</v>
      </c>
      <c r="I545">
        <v>118.77</v>
      </c>
      <c r="J545">
        <v>140.5</v>
      </c>
      <c r="K545" s="275">
        <v>108.8</v>
      </c>
      <c r="L545">
        <v>0.3</v>
      </c>
      <c r="M545">
        <v>108</v>
      </c>
      <c r="N545">
        <v>100</v>
      </c>
      <c r="O545" s="2">
        <v>97</v>
      </c>
      <c r="P545" s="2">
        <v>112</v>
      </c>
      <c r="Q545">
        <v>17</v>
      </c>
      <c r="R545">
        <v>10</v>
      </c>
      <c r="S545">
        <v>21</v>
      </c>
      <c r="T545">
        <v>6</v>
      </c>
      <c r="U545">
        <v>12</v>
      </c>
      <c r="X545">
        <v>6</v>
      </c>
      <c r="Z545">
        <v>1.4999999999999999E-2</v>
      </c>
      <c r="AA545">
        <v>72</v>
      </c>
      <c r="AB545">
        <v>9524</v>
      </c>
      <c r="AC545">
        <v>0.6</v>
      </c>
      <c r="AD545">
        <v>85.8</v>
      </c>
      <c r="AE545">
        <v>0.7</v>
      </c>
      <c r="AF545">
        <v>87.6</v>
      </c>
      <c r="AG545">
        <v>6</v>
      </c>
      <c r="AH545">
        <v>0.7</v>
      </c>
      <c r="AI545">
        <v>0.67</v>
      </c>
      <c r="AJ545" s="28" t="s">
        <v>364</v>
      </c>
      <c r="AK545" s="85"/>
      <c r="AL545" s="85"/>
      <c r="AM545" s="1">
        <f t="shared" si="16"/>
        <v>7.5598488030239391E-3</v>
      </c>
      <c r="AN545" s="284">
        <f t="shared" si="17"/>
        <v>1.5556349186104066</v>
      </c>
    </row>
    <row r="546" spans="1:40" ht="21" customHeight="1" x14ac:dyDescent="0.3">
      <c r="A546">
        <v>2021</v>
      </c>
      <c r="B546">
        <v>7</v>
      </c>
      <c r="C546">
        <v>1</v>
      </c>
      <c r="D546">
        <v>2</v>
      </c>
      <c r="E546" t="s">
        <v>767</v>
      </c>
      <c r="F546" t="s">
        <v>768</v>
      </c>
      <c r="G546">
        <v>113</v>
      </c>
      <c r="H546">
        <v>105.09</v>
      </c>
      <c r="I546">
        <v>120.91</v>
      </c>
      <c r="J546">
        <v>148.69999999999999</v>
      </c>
      <c r="K546" s="275">
        <v>108.9</v>
      </c>
      <c r="L546">
        <v>0.3</v>
      </c>
      <c r="M546">
        <v>108</v>
      </c>
      <c r="N546">
        <v>100</v>
      </c>
      <c r="O546" s="2">
        <v>97</v>
      </c>
      <c r="P546" s="2">
        <v>112</v>
      </c>
      <c r="Q546">
        <v>19</v>
      </c>
      <c r="R546">
        <v>14</v>
      </c>
      <c r="S546">
        <v>23</v>
      </c>
      <c r="T546">
        <v>9</v>
      </c>
      <c r="U546">
        <v>1</v>
      </c>
      <c r="X546">
        <v>6</v>
      </c>
      <c r="Z546">
        <v>1.4999999999999999E-2</v>
      </c>
      <c r="AA546">
        <v>72</v>
      </c>
      <c r="AB546">
        <v>9692</v>
      </c>
      <c r="AC546">
        <v>0.6</v>
      </c>
      <c r="AD546">
        <v>85.8</v>
      </c>
      <c r="AE546">
        <v>0.7</v>
      </c>
      <c r="AF546">
        <v>88.3</v>
      </c>
      <c r="AG546">
        <v>6</v>
      </c>
      <c r="AH546">
        <v>0.7</v>
      </c>
      <c r="AI546">
        <v>0.68</v>
      </c>
      <c r="AJ546" s="28" t="s">
        <v>364</v>
      </c>
      <c r="AK546" s="85"/>
      <c r="AL546" s="85"/>
      <c r="AM546" s="1">
        <f t="shared" si="16"/>
        <v>7.4288072637226582E-3</v>
      </c>
      <c r="AN546" s="284">
        <f t="shared" si="17"/>
        <v>2.8991378028648409</v>
      </c>
    </row>
    <row r="547" spans="1:40" ht="21" customHeight="1" x14ac:dyDescent="0.3">
      <c r="A547">
        <v>2021</v>
      </c>
      <c r="B547">
        <v>7</v>
      </c>
      <c r="C547">
        <v>123</v>
      </c>
      <c r="D547">
        <v>645</v>
      </c>
      <c r="E547" t="s">
        <v>573</v>
      </c>
      <c r="F547" t="s">
        <v>574</v>
      </c>
      <c r="G547">
        <v>133</v>
      </c>
      <c r="H547">
        <v>123.69</v>
      </c>
      <c r="I547">
        <v>142.31</v>
      </c>
      <c r="J547">
        <v>169.7</v>
      </c>
      <c r="K547" s="275">
        <v>152.1</v>
      </c>
      <c r="L547">
        <v>0.3</v>
      </c>
      <c r="M547">
        <v>80</v>
      </c>
      <c r="N547">
        <v>180</v>
      </c>
      <c r="O547" s="2">
        <v>86</v>
      </c>
      <c r="P547" s="2">
        <v>169</v>
      </c>
      <c r="Q547">
        <v>18</v>
      </c>
      <c r="R547">
        <v>15</v>
      </c>
      <c r="S547">
        <v>29</v>
      </c>
      <c r="U547">
        <v>4</v>
      </c>
      <c r="Z547">
        <v>0.02</v>
      </c>
      <c r="AA547">
        <v>66</v>
      </c>
      <c r="AB547">
        <v>2086</v>
      </c>
      <c r="AC547">
        <v>0.5</v>
      </c>
      <c r="AD547">
        <v>15.7</v>
      </c>
      <c r="AE547">
        <v>0.4</v>
      </c>
      <c r="AF547">
        <v>11</v>
      </c>
      <c r="AG547">
        <v>2</v>
      </c>
      <c r="AH547">
        <v>0.8</v>
      </c>
      <c r="AI547">
        <v>0.46</v>
      </c>
      <c r="AJ547" s="28" t="s">
        <v>364</v>
      </c>
      <c r="AK547" s="85"/>
      <c r="AL547" s="85"/>
      <c r="AM547" s="1">
        <f t="shared" si="16"/>
        <v>3.1639501438159155E-2</v>
      </c>
      <c r="AN547" s="284">
        <f t="shared" si="17"/>
        <v>13.505739520663054</v>
      </c>
    </row>
    <row r="548" spans="1:40" ht="21" customHeight="1" x14ac:dyDescent="0.3">
      <c r="A548">
        <v>2021</v>
      </c>
      <c r="B548">
        <v>7</v>
      </c>
      <c r="C548">
        <v>259</v>
      </c>
      <c r="D548">
        <v>183</v>
      </c>
      <c r="E548" t="s">
        <v>599</v>
      </c>
      <c r="F548" t="s">
        <v>741</v>
      </c>
      <c r="G548">
        <v>3</v>
      </c>
      <c r="H548">
        <v>2.79</v>
      </c>
      <c r="I548">
        <v>3.21</v>
      </c>
      <c r="J548">
        <v>4.4000000000000004</v>
      </c>
      <c r="K548" s="275">
        <v>3.2</v>
      </c>
      <c r="L548">
        <v>0.5</v>
      </c>
      <c r="M548">
        <v>508</v>
      </c>
      <c r="N548">
        <v>85</v>
      </c>
      <c r="O548" s="2">
        <v>325</v>
      </c>
      <c r="P548" s="2">
        <v>133</v>
      </c>
      <c r="Q548">
        <v>11</v>
      </c>
      <c r="R548">
        <v>7</v>
      </c>
      <c r="S548">
        <v>87</v>
      </c>
      <c r="T548">
        <v>4</v>
      </c>
      <c r="U548">
        <v>15</v>
      </c>
      <c r="X548">
        <v>20</v>
      </c>
      <c r="Z548">
        <v>0.02</v>
      </c>
      <c r="AA548">
        <v>144</v>
      </c>
      <c r="AB548">
        <v>18144</v>
      </c>
      <c r="AC548">
        <v>48</v>
      </c>
      <c r="AD548">
        <v>6048</v>
      </c>
      <c r="AE548">
        <v>44.9</v>
      </c>
      <c r="AF548">
        <v>5597.3</v>
      </c>
      <c r="AG548">
        <v>4</v>
      </c>
      <c r="AH548">
        <v>0.4</v>
      </c>
      <c r="AI548">
        <v>0.41</v>
      </c>
      <c r="AJ548" s="28" t="s">
        <v>364</v>
      </c>
      <c r="AK548" s="85"/>
      <c r="AL548" s="85"/>
      <c r="AM548" s="1">
        <f t="shared" si="16"/>
        <v>7.9365079365079361E-3</v>
      </c>
      <c r="AN548" s="284">
        <f t="shared" si="17"/>
        <v>0.14142135623730964</v>
      </c>
    </row>
    <row r="549" spans="1:40" ht="21" customHeight="1" x14ac:dyDescent="0.3">
      <c r="A549">
        <v>2021</v>
      </c>
      <c r="B549">
        <v>7</v>
      </c>
      <c r="C549">
        <v>4</v>
      </c>
      <c r="D549">
        <v>11</v>
      </c>
      <c r="E549" t="s">
        <v>195</v>
      </c>
      <c r="F549" t="s">
        <v>196</v>
      </c>
      <c r="G549">
        <v>212</v>
      </c>
      <c r="H549">
        <v>197.16</v>
      </c>
      <c r="I549">
        <v>226.84</v>
      </c>
      <c r="J549">
        <v>254.8</v>
      </c>
      <c r="K549" s="275">
        <v>212.8</v>
      </c>
      <c r="L549">
        <v>0.2</v>
      </c>
      <c r="M549">
        <v>37</v>
      </c>
      <c r="N549">
        <v>195</v>
      </c>
      <c r="O549" s="2">
        <v>48</v>
      </c>
      <c r="P549" s="2">
        <v>149</v>
      </c>
      <c r="Q549">
        <v>43</v>
      </c>
      <c r="R549">
        <v>41</v>
      </c>
      <c r="S549">
        <v>41</v>
      </c>
      <c r="T549">
        <v>8</v>
      </c>
      <c r="U549">
        <v>7</v>
      </c>
      <c r="X549">
        <v>3</v>
      </c>
      <c r="Z549">
        <v>0.02</v>
      </c>
      <c r="AA549">
        <v>143</v>
      </c>
      <c r="AB549">
        <v>5519</v>
      </c>
      <c r="AC549">
        <v>0.7</v>
      </c>
      <c r="AD549">
        <v>26</v>
      </c>
      <c r="AE549">
        <v>0.7</v>
      </c>
      <c r="AF549">
        <v>25.8</v>
      </c>
      <c r="AG549">
        <v>7</v>
      </c>
      <c r="AH549">
        <v>3</v>
      </c>
      <c r="AI549">
        <v>0.96</v>
      </c>
      <c r="AJ549" s="28" t="s">
        <v>312</v>
      </c>
      <c r="AK549" s="85"/>
      <c r="AL549" s="85" t="s">
        <v>333</v>
      </c>
      <c r="AM549" s="1">
        <f t="shared" si="16"/>
        <v>2.5910491030983872E-2</v>
      </c>
      <c r="AN549" s="284">
        <f t="shared" si="17"/>
        <v>0.56568542494924612</v>
      </c>
    </row>
    <row r="550" spans="1:40" ht="21" customHeight="1" x14ac:dyDescent="0.3">
      <c r="A550">
        <v>2021</v>
      </c>
      <c r="B550">
        <v>7</v>
      </c>
      <c r="C550">
        <v>4</v>
      </c>
      <c r="D550">
        <v>12</v>
      </c>
      <c r="E550" t="s">
        <v>198</v>
      </c>
      <c r="F550" t="s">
        <v>199</v>
      </c>
      <c r="G550">
        <v>212</v>
      </c>
      <c r="H550">
        <v>197.16</v>
      </c>
      <c r="I550">
        <v>226.84</v>
      </c>
      <c r="J550">
        <v>254.9</v>
      </c>
      <c r="K550" s="275">
        <v>210</v>
      </c>
      <c r="L550">
        <v>0.2</v>
      </c>
      <c r="M550">
        <v>37</v>
      </c>
      <c r="N550">
        <v>195</v>
      </c>
      <c r="O550" s="2">
        <v>48</v>
      </c>
      <c r="P550" s="2">
        <v>149</v>
      </c>
      <c r="Q550">
        <v>34</v>
      </c>
      <c r="R550">
        <v>37</v>
      </c>
      <c r="S550">
        <v>42</v>
      </c>
      <c r="T550">
        <v>8</v>
      </c>
      <c r="U550">
        <v>7</v>
      </c>
      <c r="X550">
        <v>3</v>
      </c>
      <c r="Z550">
        <v>0.02</v>
      </c>
      <c r="AA550">
        <v>131</v>
      </c>
      <c r="AB550">
        <v>5507</v>
      </c>
      <c r="AC550">
        <v>0.6</v>
      </c>
      <c r="AD550">
        <v>26</v>
      </c>
      <c r="AE550">
        <v>0.6</v>
      </c>
      <c r="AF550">
        <v>26.3</v>
      </c>
      <c r="AG550">
        <v>7</v>
      </c>
      <c r="AH550">
        <v>2.7</v>
      </c>
      <c r="AI550">
        <v>0.96</v>
      </c>
      <c r="AJ550" s="28" t="s">
        <v>312</v>
      </c>
      <c r="AK550" s="85"/>
      <c r="AL550" s="85" t="s">
        <v>334</v>
      </c>
      <c r="AM550" s="1">
        <f t="shared" si="16"/>
        <v>2.3787906301071363E-2</v>
      </c>
      <c r="AN550" s="284">
        <f t="shared" si="17"/>
        <v>1.4142135623730951</v>
      </c>
    </row>
    <row r="551" spans="1:40" ht="21" customHeight="1" x14ac:dyDescent="0.3">
      <c r="A551">
        <v>2021</v>
      </c>
      <c r="B551">
        <v>7</v>
      </c>
      <c r="C551">
        <v>29</v>
      </c>
      <c r="D551">
        <v>81</v>
      </c>
      <c r="E551" t="s">
        <v>250</v>
      </c>
      <c r="F551" t="s">
        <v>251</v>
      </c>
      <c r="G551">
        <v>388</v>
      </c>
      <c r="H551">
        <v>360.84</v>
      </c>
      <c r="I551">
        <v>415.16</v>
      </c>
      <c r="J551">
        <v>488.2</v>
      </c>
      <c r="K551" s="275">
        <v>396.2</v>
      </c>
      <c r="L551">
        <v>0.3</v>
      </c>
      <c r="M551">
        <v>60</v>
      </c>
      <c r="N551">
        <v>120</v>
      </c>
      <c r="O551" s="2">
        <v>51</v>
      </c>
      <c r="P551" s="2">
        <v>142</v>
      </c>
      <c r="Q551">
        <v>26</v>
      </c>
      <c r="R551">
        <v>19</v>
      </c>
      <c r="S551">
        <v>19</v>
      </c>
      <c r="T551">
        <v>10</v>
      </c>
      <c r="U551">
        <v>15</v>
      </c>
      <c r="Z551">
        <v>1.4999999999999999E-2</v>
      </c>
      <c r="AA551">
        <v>89</v>
      </c>
      <c r="AB551">
        <v>3819</v>
      </c>
      <c r="AC551">
        <v>0.2</v>
      </c>
      <c r="AD551">
        <v>9.8000000000000007</v>
      </c>
      <c r="AE551">
        <v>0.2</v>
      </c>
      <c r="AF551">
        <v>9.5</v>
      </c>
      <c r="AG551">
        <v>5</v>
      </c>
      <c r="AH551">
        <v>1.8</v>
      </c>
      <c r="AI551">
        <v>0.57999999999999996</v>
      </c>
      <c r="AJ551" s="28" t="s">
        <v>312</v>
      </c>
      <c r="AK551" s="85"/>
      <c r="AL551" s="85" t="s">
        <v>314</v>
      </c>
      <c r="AM551" s="1">
        <f t="shared" si="16"/>
        <v>2.3304529981670593E-2</v>
      </c>
      <c r="AN551" s="284">
        <f t="shared" si="17"/>
        <v>5.7982756057296818</v>
      </c>
    </row>
    <row r="552" spans="1:40" ht="21" customHeight="1" x14ac:dyDescent="0.3">
      <c r="A552">
        <v>2021</v>
      </c>
      <c r="B552">
        <v>7</v>
      </c>
      <c r="C552">
        <v>34</v>
      </c>
      <c r="D552">
        <v>99</v>
      </c>
      <c r="E552" t="s">
        <v>783</v>
      </c>
      <c r="F552" t="s">
        <v>784</v>
      </c>
      <c r="G552">
        <v>20</v>
      </c>
      <c r="H552">
        <v>18.600000000000001</v>
      </c>
      <c r="I552">
        <v>21.4</v>
      </c>
      <c r="J552">
        <v>28.2</v>
      </c>
      <c r="K552" s="275">
        <v>21.8</v>
      </c>
      <c r="L552">
        <v>0.4</v>
      </c>
      <c r="M552">
        <v>140</v>
      </c>
      <c r="N552">
        <v>103</v>
      </c>
      <c r="O552" s="2">
        <v>125</v>
      </c>
      <c r="P552" s="2">
        <v>115</v>
      </c>
      <c r="Q552">
        <v>27</v>
      </c>
      <c r="R552">
        <v>22</v>
      </c>
      <c r="S552">
        <v>36</v>
      </c>
      <c r="T552">
        <v>8</v>
      </c>
      <c r="U552">
        <v>7</v>
      </c>
      <c r="X552">
        <v>6</v>
      </c>
      <c r="Z552">
        <v>1.4999999999999999E-2</v>
      </c>
      <c r="AA552">
        <v>106</v>
      </c>
      <c r="AB552">
        <v>16414</v>
      </c>
      <c r="AC552">
        <v>5.3</v>
      </c>
      <c r="AD552">
        <v>820.7</v>
      </c>
      <c r="AE552">
        <v>4.9000000000000004</v>
      </c>
      <c r="AF552">
        <v>757</v>
      </c>
      <c r="AG552">
        <v>8</v>
      </c>
      <c r="AH552">
        <v>0.8</v>
      </c>
      <c r="AI552">
        <v>0.67</v>
      </c>
      <c r="AJ552" s="28" t="s">
        <v>312</v>
      </c>
      <c r="AK552" s="85"/>
      <c r="AL552" s="85" t="s">
        <v>366</v>
      </c>
      <c r="AM552" s="1">
        <f t="shared" si="16"/>
        <v>6.4579017911538927E-3</v>
      </c>
      <c r="AN552" s="284">
        <f t="shared" si="17"/>
        <v>1.2727922061357859</v>
      </c>
    </row>
    <row r="553" spans="1:40" ht="21" customHeight="1" x14ac:dyDescent="0.3">
      <c r="A553">
        <v>2021</v>
      </c>
      <c r="B553">
        <v>7</v>
      </c>
      <c r="C553">
        <v>34</v>
      </c>
      <c r="D553">
        <v>100</v>
      </c>
      <c r="E553" t="s">
        <v>753</v>
      </c>
      <c r="F553" t="s">
        <v>754</v>
      </c>
      <c r="G553">
        <v>20</v>
      </c>
      <c r="H553">
        <v>18.600000000000001</v>
      </c>
      <c r="I553">
        <v>21.4</v>
      </c>
      <c r="J553">
        <v>28.2</v>
      </c>
      <c r="K553" s="275">
        <v>21.8</v>
      </c>
      <c r="L553">
        <v>0.4</v>
      </c>
      <c r="M553">
        <v>140</v>
      </c>
      <c r="N553">
        <v>103</v>
      </c>
      <c r="O553" s="2">
        <v>125</v>
      </c>
      <c r="P553" s="2">
        <v>115</v>
      </c>
      <c r="Q553">
        <v>27</v>
      </c>
      <c r="R553">
        <v>22</v>
      </c>
      <c r="S553">
        <v>36</v>
      </c>
      <c r="T553">
        <v>8</v>
      </c>
      <c r="U553">
        <v>7</v>
      </c>
      <c r="X553">
        <v>6</v>
      </c>
      <c r="Z553">
        <v>1.4999999999999999E-2</v>
      </c>
      <c r="AA553">
        <v>106</v>
      </c>
      <c r="AB553">
        <v>16414</v>
      </c>
      <c r="AC553">
        <v>5.3</v>
      </c>
      <c r="AD553">
        <v>820.7</v>
      </c>
      <c r="AE553">
        <v>4.9000000000000004</v>
      </c>
      <c r="AF553">
        <v>757</v>
      </c>
      <c r="AG553">
        <v>8</v>
      </c>
      <c r="AH553">
        <v>0.8</v>
      </c>
      <c r="AI553">
        <v>0.67</v>
      </c>
      <c r="AJ553" s="28" t="s">
        <v>312</v>
      </c>
      <c r="AK553" s="85"/>
      <c r="AL553" s="85" t="s">
        <v>367</v>
      </c>
      <c r="AM553" s="1">
        <f t="shared" si="16"/>
        <v>6.4579017911538927E-3</v>
      </c>
      <c r="AN553" s="284">
        <f t="shared" si="17"/>
        <v>1.2727922061357859</v>
      </c>
    </row>
    <row r="554" spans="1:40" ht="21" customHeight="1" x14ac:dyDescent="0.3">
      <c r="A554">
        <v>2021</v>
      </c>
      <c r="B554">
        <v>7</v>
      </c>
      <c r="C554">
        <v>34</v>
      </c>
      <c r="D554">
        <v>101</v>
      </c>
      <c r="E554" t="s">
        <v>788</v>
      </c>
      <c r="F554" t="s">
        <v>789</v>
      </c>
      <c r="G554">
        <v>20</v>
      </c>
      <c r="H554">
        <v>18.600000000000001</v>
      </c>
      <c r="I554">
        <v>21.4</v>
      </c>
      <c r="J554">
        <v>28.2</v>
      </c>
      <c r="K554" s="275">
        <v>21.8</v>
      </c>
      <c r="L554">
        <v>0.4</v>
      </c>
      <c r="M554">
        <v>140</v>
      </c>
      <c r="N554">
        <v>103</v>
      </c>
      <c r="O554" s="2">
        <v>125</v>
      </c>
      <c r="P554" s="2">
        <v>115</v>
      </c>
      <c r="Q554">
        <v>27</v>
      </c>
      <c r="R554">
        <v>22</v>
      </c>
      <c r="S554">
        <v>36</v>
      </c>
      <c r="T554">
        <v>8</v>
      </c>
      <c r="U554">
        <v>7</v>
      </c>
      <c r="X554">
        <v>6</v>
      </c>
      <c r="Z554">
        <v>1.4999999999999999E-2</v>
      </c>
      <c r="AA554">
        <v>106</v>
      </c>
      <c r="AB554">
        <v>16414</v>
      </c>
      <c r="AC554">
        <v>5.3</v>
      </c>
      <c r="AD554">
        <v>820.7</v>
      </c>
      <c r="AE554">
        <v>4.9000000000000004</v>
      </c>
      <c r="AF554">
        <v>757</v>
      </c>
      <c r="AG554">
        <v>8</v>
      </c>
      <c r="AH554">
        <v>0.8</v>
      </c>
      <c r="AI554">
        <v>0.67</v>
      </c>
      <c r="AJ554" s="28" t="s">
        <v>312</v>
      </c>
      <c r="AK554" s="85"/>
      <c r="AL554" s="85" t="s">
        <v>368</v>
      </c>
      <c r="AM554" s="1">
        <f t="shared" si="16"/>
        <v>6.4579017911538927E-3</v>
      </c>
      <c r="AN554" s="284">
        <f t="shared" si="17"/>
        <v>1.2727922061357859</v>
      </c>
    </row>
    <row r="555" spans="1:40" ht="21" customHeight="1" x14ac:dyDescent="0.3">
      <c r="A555">
        <v>2021</v>
      </c>
      <c r="B555">
        <v>7</v>
      </c>
      <c r="C555">
        <v>34</v>
      </c>
      <c r="D555">
        <v>102</v>
      </c>
      <c r="E555" t="s">
        <v>764</v>
      </c>
      <c r="F555" t="s">
        <v>765</v>
      </c>
      <c r="G555">
        <v>20</v>
      </c>
      <c r="H555">
        <v>18.600000000000001</v>
      </c>
      <c r="I555">
        <v>21.4</v>
      </c>
      <c r="J555">
        <v>28.2</v>
      </c>
      <c r="K555" s="275">
        <v>21.8</v>
      </c>
      <c r="L555">
        <v>0.4</v>
      </c>
      <c r="M555">
        <v>140</v>
      </c>
      <c r="N555">
        <v>103</v>
      </c>
      <c r="O555" s="2">
        <v>125</v>
      </c>
      <c r="P555" s="2">
        <v>115</v>
      </c>
      <c r="Q555">
        <v>27</v>
      </c>
      <c r="R555">
        <v>22</v>
      </c>
      <c r="S555">
        <v>36</v>
      </c>
      <c r="T555">
        <v>8</v>
      </c>
      <c r="U555">
        <v>7</v>
      </c>
      <c r="X555">
        <v>6</v>
      </c>
      <c r="Z555">
        <v>1.4999999999999999E-2</v>
      </c>
      <c r="AA555">
        <v>106</v>
      </c>
      <c r="AB555">
        <v>16414</v>
      </c>
      <c r="AC555">
        <v>5.3</v>
      </c>
      <c r="AD555">
        <v>820.7</v>
      </c>
      <c r="AE555">
        <v>4.9000000000000004</v>
      </c>
      <c r="AF555">
        <v>757</v>
      </c>
      <c r="AG555">
        <v>8</v>
      </c>
      <c r="AH555">
        <v>0.8</v>
      </c>
      <c r="AI555">
        <v>0.67</v>
      </c>
      <c r="AJ555" s="28" t="s">
        <v>312</v>
      </c>
      <c r="AK555" s="85"/>
      <c r="AL555" s="85" t="s">
        <v>369</v>
      </c>
      <c r="AM555" s="1">
        <f t="shared" si="16"/>
        <v>6.4579017911538927E-3</v>
      </c>
      <c r="AN555" s="284">
        <f t="shared" si="17"/>
        <v>1.2727922061357859</v>
      </c>
    </row>
    <row r="556" spans="1:40" ht="21" customHeight="1" x14ac:dyDescent="0.3">
      <c r="A556">
        <v>2021</v>
      </c>
      <c r="B556">
        <v>7</v>
      </c>
      <c r="C556">
        <v>34</v>
      </c>
      <c r="D556">
        <v>103</v>
      </c>
      <c r="E556" t="s">
        <v>794</v>
      </c>
      <c r="F556" t="s">
        <v>795</v>
      </c>
      <c r="G556">
        <v>89</v>
      </c>
      <c r="H556">
        <v>82.77</v>
      </c>
      <c r="I556">
        <v>95.23</v>
      </c>
      <c r="J556">
        <v>114.5</v>
      </c>
      <c r="K556" s="275">
        <v>86.4</v>
      </c>
      <c r="L556">
        <v>0.3</v>
      </c>
      <c r="M556">
        <v>140</v>
      </c>
      <c r="N556">
        <v>103</v>
      </c>
      <c r="O556" s="2">
        <v>125</v>
      </c>
      <c r="P556" s="2">
        <v>115</v>
      </c>
      <c r="Q556">
        <v>28</v>
      </c>
      <c r="R556">
        <v>15</v>
      </c>
      <c r="S556">
        <v>38</v>
      </c>
      <c r="T556">
        <v>6</v>
      </c>
      <c r="U556">
        <v>4</v>
      </c>
      <c r="X556">
        <v>2</v>
      </c>
      <c r="Z556">
        <v>1.4999999999999999E-2</v>
      </c>
      <c r="AA556">
        <v>93</v>
      </c>
      <c r="AB556">
        <v>16095</v>
      </c>
      <c r="AC556">
        <v>1</v>
      </c>
      <c r="AD556">
        <v>180.8</v>
      </c>
      <c r="AE556">
        <v>1.1000000000000001</v>
      </c>
      <c r="AF556">
        <v>186.8</v>
      </c>
      <c r="AG556">
        <v>8</v>
      </c>
      <c r="AH556">
        <v>0.7</v>
      </c>
      <c r="AI556">
        <v>0.65</v>
      </c>
      <c r="AJ556" s="28" t="s">
        <v>312</v>
      </c>
      <c r="AK556" s="85"/>
      <c r="AL556" s="85" t="s">
        <v>370</v>
      </c>
      <c r="AM556" s="1">
        <f t="shared" si="16"/>
        <v>5.778191985088537E-3</v>
      </c>
      <c r="AN556" s="284">
        <f t="shared" si="17"/>
        <v>1.8384776310850195</v>
      </c>
    </row>
    <row r="557" spans="1:40" ht="21" customHeight="1" x14ac:dyDescent="0.3">
      <c r="A557">
        <v>2021</v>
      </c>
      <c r="B557">
        <v>7</v>
      </c>
      <c r="C557">
        <v>34</v>
      </c>
      <c r="D557">
        <v>104</v>
      </c>
      <c r="E557" t="s">
        <v>770</v>
      </c>
      <c r="F557" t="s">
        <v>771</v>
      </c>
      <c r="G557">
        <v>89</v>
      </c>
      <c r="H557">
        <v>82.77</v>
      </c>
      <c r="I557">
        <v>95.23</v>
      </c>
      <c r="J557">
        <v>114.6</v>
      </c>
      <c r="K557" s="275">
        <v>86.9</v>
      </c>
      <c r="L557">
        <v>0.3</v>
      </c>
      <c r="M557">
        <v>140</v>
      </c>
      <c r="N557">
        <v>103</v>
      </c>
      <c r="O557" s="2">
        <v>125</v>
      </c>
      <c r="P557" s="2">
        <v>116</v>
      </c>
      <c r="Q557">
        <v>28</v>
      </c>
      <c r="R557">
        <v>15</v>
      </c>
      <c r="S557">
        <v>38</v>
      </c>
      <c r="T557">
        <v>6</v>
      </c>
      <c r="U557">
        <v>4</v>
      </c>
      <c r="X557">
        <v>2</v>
      </c>
      <c r="Z557">
        <v>1.4999999999999999E-2</v>
      </c>
      <c r="AA557">
        <v>93</v>
      </c>
      <c r="AB557">
        <v>16671</v>
      </c>
      <c r="AC557">
        <v>1</v>
      </c>
      <c r="AD557">
        <v>187.3</v>
      </c>
      <c r="AE557">
        <v>1.1000000000000001</v>
      </c>
      <c r="AF557">
        <v>191.8</v>
      </c>
      <c r="AG557">
        <v>8</v>
      </c>
      <c r="AH557">
        <v>0.7</v>
      </c>
      <c r="AI557">
        <v>0.68</v>
      </c>
      <c r="AJ557" s="28" t="s">
        <v>312</v>
      </c>
      <c r="AK557" s="85"/>
      <c r="AL557" s="85" t="s">
        <v>371</v>
      </c>
      <c r="AM557" s="1">
        <f t="shared" si="16"/>
        <v>5.5785495771099513E-3</v>
      </c>
      <c r="AN557" s="284">
        <f t="shared" si="17"/>
        <v>1.4849242404917458</v>
      </c>
    </row>
    <row r="558" spans="1:40" ht="21" customHeight="1" x14ac:dyDescent="0.3">
      <c r="A558">
        <v>2021</v>
      </c>
      <c r="B558">
        <v>7</v>
      </c>
      <c r="C558">
        <v>52</v>
      </c>
      <c r="D558">
        <v>130</v>
      </c>
      <c r="E558" t="s">
        <v>598</v>
      </c>
      <c r="F558" t="s">
        <v>755</v>
      </c>
      <c r="G558">
        <v>12</v>
      </c>
      <c r="H558">
        <v>11.16</v>
      </c>
      <c r="I558">
        <v>12.84</v>
      </c>
      <c r="J558">
        <v>17.8</v>
      </c>
      <c r="K558" s="275">
        <v>14.4</v>
      </c>
      <c r="L558">
        <v>0.5</v>
      </c>
      <c r="M558">
        <v>336</v>
      </c>
      <c r="N558">
        <v>96</v>
      </c>
      <c r="O558" s="2">
        <v>337</v>
      </c>
      <c r="P558" s="2">
        <v>96</v>
      </c>
      <c r="R558">
        <v>8</v>
      </c>
      <c r="S558">
        <v>35</v>
      </c>
      <c r="U558">
        <v>8</v>
      </c>
      <c r="X558">
        <v>10</v>
      </c>
      <c r="Z558">
        <v>0.02</v>
      </c>
      <c r="AA558">
        <v>61</v>
      </c>
      <c r="AB558">
        <v>10461</v>
      </c>
      <c r="AC558">
        <v>5.0999999999999996</v>
      </c>
      <c r="AD558">
        <v>871.8</v>
      </c>
      <c r="AE558">
        <v>4.3</v>
      </c>
      <c r="AF558">
        <v>721.7</v>
      </c>
      <c r="AG558">
        <v>3</v>
      </c>
      <c r="AH558">
        <v>0.2</v>
      </c>
      <c r="AI558">
        <v>0.47</v>
      </c>
      <c r="AJ558" s="28" t="s">
        <v>312</v>
      </c>
      <c r="AK558" s="85"/>
      <c r="AL558" s="85" t="s">
        <v>365</v>
      </c>
      <c r="AM558" s="1">
        <f t="shared" si="16"/>
        <v>5.8311824873339066E-3</v>
      </c>
      <c r="AN558" s="284">
        <f t="shared" si="17"/>
        <v>1.6970562748477143</v>
      </c>
    </row>
    <row r="559" spans="1:40" ht="21" customHeight="1" x14ac:dyDescent="0.3">
      <c r="A559">
        <v>2021</v>
      </c>
      <c r="B559">
        <v>7</v>
      </c>
      <c r="C559">
        <v>159</v>
      </c>
      <c r="D559">
        <v>299</v>
      </c>
      <c r="E559" t="s">
        <v>244</v>
      </c>
      <c r="F559" t="s">
        <v>245</v>
      </c>
      <c r="G559">
        <v>115</v>
      </c>
      <c r="H559">
        <v>106.95</v>
      </c>
      <c r="I559">
        <v>123.05</v>
      </c>
      <c r="J559">
        <v>134.1</v>
      </c>
      <c r="K559" s="275">
        <v>108.2</v>
      </c>
      <c r="L559">
        <v>0.2</v>
      </c>
      <c r="M559">
        <v>70</v>
      </c>
      <c r="N559">
        <v>154</v>
      </c>
      <c r="O559" s="2">
        <v>87</v>
      </c>
      <c r="P559" s="2">
        <v>126</v>
      </c>
      <c r="Q559">
        <v>36</v>
      </c>
      <c r="R559">
        <v>30</v>
      </c>
      <c r="S559">
        <v>58</v>
      </c>
      <c r="T559">
        <v>7</v>
      </c>
      <c r="U559">
        <v>9</v>
      </c>
      <c r="X559">
        <v>3</v>
      </c>
      <c r="Z559">
        <v>0.02</v>
      </c>
      <c r="AA559">
        <v>142</v>
      </c>
      <c r="AB559">
        <v>17278</v>
      </c>
      <c r="AC559">
        <v>1.2</v>
      </c>
      <c r="AD559">
        <v>150.19999999999999</v>
      </c>
      <c r="AE559">
        <v>1.3</v>
      </c>
      <c r="AF559">
        <v>156.19999999999999</v>
      </c>
      <c r="AG559">
        <v>13</v>
      </c>
      <c r="AH559">
        <v>1.6</v>
      </c>
      <c r="AI559">
        <v>0.84</v>
      </c>
      <c r="AJ559" s="28" t="s">
        <v>312</v>
      </c>
      <c r="AK559" s="85" t="s">
        <v>432</v>
      </c>
      <c r="AL559" s="85"/>
      <c r="AM559" s="1">
        <f t="shared" si="16"/>
        <v>8.2185438129413133E-3</v>
      </c>
      <c r="AN559" s="284">
        <f t="shared" si="17"/>
        <v>4.8083261120685208</v>
      </c>
    </row>
    <row r="560" spans="1:40" ht="21" customHeight="1" x14ac:dyDescent="0.3">
      <c r="A560">
        <v>2021</v>
      </c>
      <c r="B560">
        <v>7</v>
      </c>
      <c r="C560">
        <v>212</v>
      </c>
      <c r="D560">
        <v>140</v>
      </c>
      <c r="E560" t="s">
        <v>207</v>
      </c>
      <c r="F560" t="s">
        <v>208</v>
      </c>
      <c r="G560">
        <v>485</v>
      </c>
      <c r="H560">
        <v>451.05</v>
      </c>
      <c r="I560">
        <v>518.95000000000005</v>
      </c>
      <c r="J560">
        <v>612.5</v>
      </c>
      <c r="K560" s="275">
        <v>484.1</v>
      </c>
      <c r="L560">
        <v>0.3</v>
      </c>
      <c r="M560">
        <v>60</v>
      </c>
      <c r="N560">
        <v>120</v>
      </c>
      <c r="O560" s="2">
        <v>59</v>
      </c>
      <c r="P560" s="2">
        <v>123</v>
      </c>
      <c r="Q560">
        <v>22</v>
      </c>
      <c r="R560">
        <v>16</v>
      </c>
      <c r="S560">
        <v>20</v>
      </c>
      <c r="U560">
        <v>2</v>
      </c>
      <c r="Z560">
        <v>1.4999999999999999E-2</v>
      </c>
      <c r="AA560">
        <v>60</v>
      </c>
      <c r="AB560">
        <v>3351</v>
      </c>
      <c r="AC560">
        <v>0.1</v>
      </c>
      <c r="AD560">
        <v>6.9</v>
      </c>
      <c r="AE560">
        <v>0.1</v>
      </c>
      <c r="AF560">
        <v>7</v>
      </c>
      <c r="AG560">
        <v>4</v>
      </c>
      <c r="AH560">
        <v>1</v>
      </c>
      <c r="AI560">
        <v>0.64</v>
      </c>
      <c r="AJ560" s="28" t="s">
        <v>312</v>
      </c>
      <c r="AK560" s="85"/>
      <c r="AL560" s="85" t="s">
        <v>319</v>
      </c>
      <c r="AM560" s="1">
        <f t="shared" si="16"/>
        <v>1.7905102954341987E-2</v>
      </c>
      <c r="AN560" s="284">
        <f t="shared" si="17"/>
        <v>0.63639610306787675</v>
      </c>
    </row>
    <row r="561" spans="1:40" ht="21" customHeight="1" x14ac:dyDescent="0.3">
      <c r="A561">
        <v>2021</v>
      </c>
      <c r="B561">
        <v>7</v>
      </c>
      <c r="C561">
        <v>212</v>
      </c>
      <c r="D561">
        <v>178</v>
      </c>
      <c r="E561" t="s">
        <v>213</v>
      </c>
      <c r="F561" t="s">
        <v>214</v>
      </c>
      <c r="G561">
        <v>50</v>
      </c>
      <c r="H561">
        <v>46.5</v>
      </c>
      <c r="I561">
        <v>53.5</v>
      </c>
      <c r="J561">
        <v>76.3</v>
      </c>
      <c r="K561" s="275">
        <v>47.5</v>
      </c>
      <c r="L561">
        <v>0.5</v>
      </c>
      <c r="M561">
        <v>60</v>
      </c>
      <c r="N561">
        <v>120</v>
      </c>
      <c r="O561" s="2">
        <v>59</v>
      </c>
      <c r="P561" s="2">
        <v>123</v>
      </c>
      <c r="Q561">
        <v>18</v>
      </c>
      <c r="R561">
        <v>14</v>
      </c>
      <c r="S561">
        <v>23</v>
      </c>
      <c r="U561">
        <v>2</v>
      </c>
      <c r="Z561">
        <v>1.4999999999999999E-2</v>
      </c>
      <c r="AA561">
        <v>57</v>
      </c>
      <c r="AB561">
        <v>3187</v>
      </c>
      <c r="AC561">
        <v>1.1000000000000001</v>
      </c>
      <c r="AD561">
        <v>63.7</v>
      </c>
      <c r="AE561">
        <v>1.1000000000000001</v>
      </c>
      <c r="AF561">
        <v>63.7</v>
      </c>
      <c r="AG561">
        <v>4</v>
      </c>
      <c r="AH561">
        <v>1</v>
      </c>
      <c r="AI561">
        <v>0.6</v>
      </c>
      <c r="AJ561" s="28" t="s">
        <v>312</v>
      </c>
      <c r="AK561" s="85"/>
      <c r="AL561" s="85" t="s">
        <v>320</v>
      </c>
      <c r="AM561" s="1">
        <f t="shared" si="16"/>
        <v>1.7885158456228428E-2</v>
      </c>
      <c r="AN561" s="284">
        <f t="shared" si="17"/>
        <v>1.7677669529663689</v>
      </c>
    </row>
    <row r="562" spans="1:40" ht="21" customHeight="1" x14ac:dyDescent="0.3">
      <c r="A562">
        <v>2021</v>
      </c>
      <c r="B562">
        <v>7</v>
      </c>
      <c r="C562">
        <v>214</v>
      </c>
      <c r="D562">
        <v>142</v>
      </c>
      <c r="E562" t="s">
        <v>618</v>
      </c>
      <c r="F562" t="s">
        <v>619</v>
      </c>
      <c r="G562">
        <v>351</v>
      </c>
      <c r="H562">
        <v>326.43</v>
      </c>
      <c r="I562">
        <v>375.57</v>
      </c>
      <c r="J562">
        <v>393.3</v>
      </c>
      <c r="K562" s="275">
        <v>325.3</v>
      </c>
      <c r="L562">
        <v>0.1</v>
      </c>
      <c r="M562">
        <v>68</v>
      </c>
      <c r="N562">
        <v>212</v>
      </c>
      <c r="O562" s="2">
        <v>83</v>
      </c>
      <c r="P562" s="2">
        <v>175</v>
      </c>
      <c r="Q562">
        <v>37</v>
      </c>
      <c r="R562">
        <v>33</v>
      </c>
      <c r="S562">
        <v>29</v>
      </c>
      <c r="T562">
        <v>5</v>
      </c>
      <c r="U562">
        <v>4</v>
      </c>
      <c r="X562">
        <v>2</v>
      </c>
      <c r="Z562">
        <v>0.02</v>
      </c>
      <c r="AA562">
        <v>110</v>
      </c>
      <c r="AB562">
        <v>3673</v>
      </c>
      <c r="AC562">
        <v>0.3</v>
      </c>
      <c r="AD562">
        <v>10.5</v>
      </c>
      <c r="AE562">
        <v>0.3</v>
      </c>
      <c r="AF562">
        <v>11.1</v>
      </c>
      <c r="AG562">
        <v>6</v>
      </c>
      <c r="AH562">
        <v>1.3</v>
      </c>
      <c r="AI562">
        <v>0.41</v>
      </c>
      <c r="AJ562" s="28" t="s">
        <v>312</v>
      </c>
      <c r="AK562" s="85"/>
      <c r="AL562" s="85" t="s">
        <v>388</v>
      </c>
      <c r="AM562" s="1">
        <f t="shared" si="16"/>
        <v>2.9948271167982574E-2</v>
      </c>
      <c r="AN562" s="284">
        <f t="shared" si="17"/>
        <v>18.17264427649426</v>
      </c>
    </row>
    <row r="563" spans="1:40" ht="21" customHeight="1" x14ac:dyDescent="0.3">
      <c r="A563">
        <v>2021</v>
      </c>
      <c r="B563">
        <v>7</v>
      </c>
      <c r="C563">
        <v>227</v>
      </c>
      <c r="D563">
        <v>155</v>
      </c>
      <c r="E563" t="s">
        <v>164</v>
      </c>
      <c r="F563" t="s">
        <v>165</v>
      </c>
      <c r="G563">
        <v>122</v>
      </c>
      <c r="H563">
        <v>113.46</v>
      </c>
      <c r="I563">
        <v>130.54</v>
      </c>
      <c r="J563">
        <v>160.30000000000001</v>
      </c>
      <c r="K563" s="275">
        <v>127.7</v>
      </c>
      <c r="L563">
        <v>0.3</v>
      </c>
      <c r="M563">
        <v>61</v>
      </c>
      <c r="N563">
        <v>177</v>
      </c>
      <c r="O563" s="2">
        <v>79</v>
      </c>
      <c r="P563" s="2">
        <v>138</v>
      </c>
      <c r="Q563">
        <v>32</v>
      </c>
      <c r="R563">
        <v>32</v>
      </c>
      <c r="S563">
        <v>52</v>
      </c>
      <c r="T563">
        <v>7</v>
      </c>
      <c r="U563">
        <v>15</v>
      </c>
      <c r="X563">
        <v>1</v>
      </c>
      <c r="Z563">
        <v>0.02</v>
      </c>
      <c r="AA563">
        <v>136</v>
      </c>
      <c r="AB563">
        <v>13912</v>
      </c>
      <c r="AC563">
        <v>1.1000000000000001</v>
      </c>
      <c r="AD563">
        <v>114</v>
      </c>
      <c r="AE563">
        <v>1.1000000000000001</v>
      </c>
      <c r="AF563">
        <v>107.5</v>
      </c>
      <c r="AG563">
        <v>10</v>
      </c>
      <c r="AH563">
        <v>1.7</v>
      </c>
      <c r="AI563">
        <v>0.98</v>
      </c>
      <c r="AJ563" s="28" t="s">
        <v>312</v>
      </c>
      <c r="AK563" s="85" t="s">
        <v>425</v>
      </c>
      <c r="AL563" s="85" t="s">
        <v>344</v>
      </c>
      <c r="AM563" s="1">
        <f t="shared" si="16"/>
        <v>9.7757331799884998E-3</v>
      </c>
      <c r="AN563" s="284">
        <f t="shared" si="17"/>
        <v>4.0305086527633227</v>
      </c>
    </row>
    <row r="564" spans="1:40" ht="21" customHeight="1" x14ac:dyDescent="0.3">
      <c r="A564">
        <v>2021</v>
      </c>
      <c r="B564">
        <v>7</v>
      </c>
      <c r="C564">
        <v>256</v>
      </c>
      <c r="D564">
        <v>180</v>
      </c>
      <c r="E564" t="s">
        <v>723</v>
      </c>
      <c r="F564" t="s">
        <v>780</v>
      </c>
      <c r="G564">
        <v>32</v>
      </c>
      <c r="H564">
        <v>29.76</v>
      </c>
      <c r="I564">
        <v>34.24</v>
      </c>
      <c r="J564">
        <v>48.2</v>
      </c>
      <c r="K564" s="275">
        <v>30.3</v>
      </c>
      <c r="L564">
        <v>0.5</v>
      </c>
      <c r="M564">
        <v>168</v>
      </c>
      <c r="N564">
        <v>171</v>
      </c>
      <c r="O564" s="2">
        <v>185</v>
      </c>
      <c r="P564" s="2">
        <v>157</v>
      </c>
      <c r="Q564">
        <v>9</v>
      </c>
      <c r="R564">
        <v>8</v>
      </c>
      <c r="S564">
        <v>18</v>
      </c>
      <c r="T564">
        <v>2</v>
      </c>
      <c r="Z564">
        <v>0.02</v>
      </c>
      <c r="AA564">
        <v>37</v>
      </c>
      <c r="AB564">
        <v>2337</v>
      </c>
      <c r="AC564">
        <v>1.2</v>
      </c>
      <c r="AD564">
        <v>73</v>
      </c>
      <c r="AE564">
        <v>1.2</v>
      </c>
      <c r="AF564">
        <v>71.5</v>
      </c>
      <c r="AG564">
        <v>2</v>
      </c>
      <c r="AH564">
        <v>0.2</v>
      </c>
      <c r="AI564">
        <v>0.3</v>
      </c>
      <c r="AJ564" s="28" t="s">
        <v>312</v>
      </c>
      <c r="AK564" s="85"/>
      <c r="AL564" s="85" t="s">
        <v>392</v>
      </c>
      <c r="AM564" s="1">
        <f t="shared" si="16"/>
        <v>1.5832263585793753E-2</v>
      </c>
      <c r="AN564" s="284">
        <f t="shared" si="17"/>
        <v>1.2020815280171302</v>
      </c>
    </row>
    <row r="565" spans="1:40" ht="21" customHeight="1" x14ac:dyDescent="0.3">
      <c r="A565">
        <v>2021</v>
      </c>
      <c r="B565">
        <v>7</v>
      </c>
      <c r="C565">
        <v>334</v>
      </c>
      <c r="D565">
        <v>254</v>
      </c>
      <c r="E565" t="s">
        <v>263</v>
      </c>
      <c r="F565" t="s">
        <v>136</v>
      </c>
      <c r="G565">
        <v>203</v>
      </c>
      <c r="H565">
        <v>188.79</v>
      </c>
      <c r="I565">
        <v>217.21</v>
      </c>
      <c r="J565">
        <v>288.8</v>
      </c>
      <c r="K565" s="275">
        <v>207.7</v>
      </c>
      <c r="L565">
        <v>0.4</v>
      </c>
      <c r="M565">
        <v>88</v>
      </c>
      <c r="N565">
        <v>164</v>
      </c>
      <c r="O565" s="2">
        <v>100</v>
      </c>
      <c r="P565" s="2">
        <v>145</v>
      </c>
      <c r="Q565">
        <v>60</v>
      </c>
      <c r="R565">
        <v>50</v>
      </c>
      <c r="S565">
        <v>63</v>
      </c>
      <c r="T565">
        <v>6</v>
      </c>
      <c r="U565">
        <v>11</v>
      </c>
      <c r="X565">
        <v>7</v>
      </c>
      <c r="Z565">
        <v>0.02</v>
      </c>
      <c r="AA565">
        <v>193</v>
      </c>
      <c r="AB565">
        <v>20533</v>
      </c>
      <c r="AC565">
        <v>1</v>
      </c>
      <c r="AD565">
        <v>101.1</v>
      </c>
      <c r="AE565">
        <v>0.8</v>
      </c>
      <c r="AF565">
        <v>85.3</v>
      </c>
      <c r="AG565">
        <v>12</v>
      </c>
      <c r="AH565">
        <v>1.9</v>
      </c>
      <c r="AI565">
        <v>0.75</v>
      </c>
      <c r="AJ565" s="28" t="s">
        <v>312</v>
      </c>
      <c r="AK565" s="85"/>
      <c r="AL565" s="85" t="s">
        <v>316</v>
      </c>
      <c r="AM565" s="1">
        <f t="shared" si="16"/>
        <v>9.3995032386889402E-3</v>
      </c>
      <c r="AN565" s="284">
        <f t="shared" si="17"/>
        <v>3.3234018715767655</v>
      </c>
    </row>
    <row r="566" spans="1:40" ht="21" customHeight="1" x14ac:dyDescent="0.3">
      <c r="A566">
        <v>2021</v>
      </c>
      <c r="B566">
        <v>7</v>
      </c>
      <c r="C566">
        <v>372</v>
      </c>
      <c r="D566">
        <v>646</v>
      </c>
      <c r="E566" t="s">
        <v>195</v>
      </c>
      <c r="F566" t="s">
        <v>196</v>
      </c>
      <c r="G566">
        <v>212</v>
      </c>
      <c r="H566">
        <v>197.16</v>
      </c>
      <c r="I566">
        <v>226.84</v>
      </c>
      <c r="J566">
        <v>272.2</v>
      </c>
      <c r="K566" s="275">
        <v>219.3</v>
      </c>
      <c r="L566">
        <v>0.3</v>
      </c>
      <c r="M566">
        <v>37</v>
      </c>
      <c r="N566">
        <v>195</v>
      </c>
      <c r="O566" s="2">
        <v>51</v>
      </c>
      <c r="P566" s="2">
        <v>146</v>
      </c>
      <c r="Q566">
        <v>4</v>
      </c>
      <c r="R566">
        <v>6</v>
      </c>
      <c r="S566">
        <v>12</v>
      </c>
      <c r="T566">
        <v>3</v>
      </c>
      <c r="X566">
        <v>3</v>
      </c>
      <c r="Z566">
        <v>0.02</v>
      </c>
      <c r="AA566">
        <v>28</v>
      </c>
      <c r="AB566">
        <v>1972</v>
      </c>
      <c r="AC566">
        <v>0.1</v>
      </c>
      <c r="AD566">
        <v>9.3000000000000007</v>
      </c>
      <c r="AE566">
        <v>0.1</v>
      </c>
      <c r="AF566">
        <v>8.6999999999999993</v>
      </c>
      <c r="AG566">
        <v>2</v>
      </c>
      <c r="AH566">
        <v>0.5</v>
      </c>
      <c r="AI566">
        <v>1.18</v>
      </c>
      <c r="AJ566" s="28" t="s">
        <v>312</v>
      </c>
      <c r="AK566" s="85"/>
      <c r="AL566" s="85" t="s">
        <v>333</v>
      </c>
      <c r="AM566" s="1">
        <f t="shared" si="16"/>
        <v>1.4198782961460446E-2</v>
      </c>
      <c r="AN566" s="284">
        <f t="shared" si="17"/>
        <v>5.1618795026618045</v>
      </c>
    </row>
    <row r="567" spans="1:40" ht="21" customHeight="1" x14ac:dyDescent="0.3">
      <c r="A567">
        <v>2021</v>
      </c>
      <c r="B567">
        <v>7</v>
      </c>
      <c r="C567">
        <v>372</v>
      </c>
      <c r="D567">
        <v>647</v>
      </c>
      <c r="E567" t="s">
        <v>198</v>
      </c>
      <c r="F567" t="s">
        <v>199</v>
      </c>
      <c r="G567">
        <v>212</v>
      </c>
      <c r="H567">
        <v>197.16</v>
      </c>
      <c r="I567">
        <v>226.84</v>
      </c>
      <c r="J567">
        <v>275.5</v>
      </c>
      <c r="K567" s="275">
        <v>219.3</v>
      </c>
      <c r="L567">
        <v>0.3</v>
      </c>
      <c r="M567">
        <v>37</v>
      </c>
      <c r="N567">
        <v>195</v>
      </c>
      <c r="O567" s="2">
        <v>51</v>
      </c>
      <c r="P567" s="2">
        <v>146</v>
      </c>
      <c r="Q567">
        <v>4</v>
      </c>
      <c r="R567">
        <v>2</v>
      </c>
      <c r="S567">
        <v>14</v>
      </c>
      <c r="T567">
        <v>4</v>
      </c>
      <c r="U567">
        <v>2</v>
      </c>
      <c r="X567">
        <v>2</v>
      </c>
      <c r="Z567">
        <v>0.02</v>
      </c>
      <c r="AA567">
        <v>28</v>
      </c>
      <c r="AB567">
        <v>1972</v>
      </c>
      <c r="AC567">
        <v>0.1</v>
      </c>
      <c r="AD567">
        <v>9.3000000000000007</v>
      </c>
      <c r="AE567">
        <v>0.1</v>
      </c>
      <c r="AF567">
        <v>8.6999999999999993</v>
      </c>
      <c r="AG567">
        <v>2</v>
      </c>
      <c r="AH567">
        <v>0.5</v>
      </c>
      <c r="AI567">
        <v>1.18</v>
      </c>
      <c r="AJ567" s="28" t="s">
        <v>312</v>
      </c>
      <c r="AK567" s="85"/>
      <c r="AL567" s="85" t="s">
        <v>334</v>
      </c>
      <c r="AM567" s="1">
        <f t="shared" si="16"/>
        <v>1.4198782961460446E-2</v>
      </c>
      <c r="AN567" s="284">
        <f t="shared" si="17"/>
        <v>5.1618795026618045</v>
      </c>
    </row>
    <row r="568" spans="1:40" ht="21" customHeight="1" x14ac:dyDescent="0.3">
      <c r="A568">
        <v>2021</v>
      </c>
      <c r="B568">
        <v>7</v>
      </c>
      <c r="C568">
        <v>374</v>
      </c>
      <c r="D568">
        <v>435</v>
      </c>
      <c r="E568" t="s">
        <v>577</v>
      </c>
      <c r="F568" t="s">
        <v>578</v>
      </c>
      <c r="G568">
        <v>296</v>
      </c>
      <c r="H568">
        <v>275.27999999999997</v>
      </c>
      <c r="I568">
        <v>316.72000000000003</v>
      </c>
      <c r="J568">
        <v>320.8</v>
      </c>
      <c r="K568" s="275">
        <v>274.3</v>
      </c>
      <c r="L568">
        <v>0.1</v>
      </c>
      <c r="M568">
        <v>60</v>
      </c>
      <c r="N568">
        <v>180</v>
      </c>
      <c r="O568" s="2">
        <v>64</v>
      </c>
      <c r="P568" s="2">
        <v>170</v>
      </c>
      <c r="Q568">
        <v>19</v>
      </c>
      <c r="R568">
        <v>10</v>
      </c>
      <c r="S568">
        <v>18</v>
      </c>
      <c r="U568">
        <v>4</v>
      </c>
      <c r="X568">
        <v>4</v>
      </c>
      <c r="Z568">
        <v>0.02</v>
      </c>
      <c r="AA568">
        <v>55</v>
      </c>
      <c r="AB568">
        <v>3725</v>
      </c>
      <c r="AC568">
        <v>0.2</v>
      </c>
      <c r="AD568">
        <v>12.6</v>
      </c>
      <c r="AE568">
        <v>0.2</v>
      </c>
      <c r="AF568">
        <v>13.8</v>
      </c>
      <c r="AG568">
        <v>4</v>
      </c>
      <c r="AH568">
        <v>0.9</v>
      </c>
      <c r="AI568">
        <v>0.71</v>
      </c>
      <c r="AJ568" s="28" t="s">
        <v>312</v>
      </c>
      <c r="AK568" s="85"/>
      <c r="AL568" s="85"/>
      <c r="AM568" s="1">
        <f t="shared" si="16"/>
        <v>1.4765100671140939E-2</v>
      </c>
      <c r="AN568" s="284">
        <f t="shared" si="17"/>
        <v>15.344217151748074</v>
      </c>
    </row>
    <row r="569" spans="1:40" ht="21" customHeight="1" x14ac:dyDescent="0.3">
      <c r="A569">
        <v>2021</v>
      </c>
      <c r="B569">
        <v>7</v>
      </c>
      <c r="C569">
        <v>374</v>
      </c>
      <c r="D569">
        <v>436</v>
      </c>
      <c r="E569" t="s">
        <v>579</v>
      </c>
      <c r="F569" t="s">
        <v>580</v>
      </c>
      <c r="G569">
        <v>180</v>
      </c>
      <c r="H569">
        <v>167.4</v>
      </c>
      <c r="I569">
        <v>192.6</v>
      </c>
      <c r="J569">
        <v>232.5</v>
      </c>
      <c r="K569" s="275">
        <v>202.2</v>
      </c>
      <c r="L569">
        <v>0.3</v>
      </c>
      <c r="M569">
        <v>60</v>
      </c>
      <c r="N569">
        <v>180</v>
      </c>
      <c r="O569" s="2">
        <v>64</v>
      </c>
      <c r="P569" s="2">
        <v>170</v>
      </c>
      <c r="Q569">
        <v>15</v>
      </c>
      <c r="R569">
        <v>14</v>
      </c>
      <c r="S569">
        <v>21</v>
      </c>
      <c r="U569">
        <v>4</v>
      </c>
      <c r="X569">
        <v>4</v>
      </c>
      <c r="Z569">
        <v>0.02</v>
      </c>
      <c r="AA569">
        <v>58</v>
      </c>
      <c r="AB569">
        <v>3733</v>
      </c>
      <c r="AC569">
        <v>0.3</v>
      </c>
      <c r="AD569">
        <v>20.7</v>
      </c>
      <c r="AE569">
        <v>0.3</v>
      </c>
      <c r="AF569">
        <v>18.5</v>
      </c>
      <c r="AG569">
        <v>4</v>
      </c>
      <c r="AH569">
        <v>0.9</v>
      </c>
      <c r="AI569">
        <v>0.71</v>
      </c>
      <c r="AJ569" s="28" t="s">
        <v>312</v>
      </c>
      <c r="AK569" s="85"/>
      <c r="AL569" s="85"/>
      <c r="AM569" s="1">
        <f t="shared" si="16"/>
        <v>1.5537101526922047E-2</v>
      </c>
      <c r="AN569" s="284">
        <f t="shared" si="17"/>
        <v>15.697770542341347</v>
      </c>
    </row>
    <row r="570" spans="1:40" ht="21" customHeight="1" x14ac:dyDescent="0.3">
      <c r="A570">
        <v>2021</v>
      </c>
      <c r="B570">
        <v>7</v>
      </c>
      <c r="C570">
        <v>377</v>
      </c>
      <c r="D570">
        <v>439</v>
      </c>
      <c r="E570" t="s">
        <v>167</v>
      </c>
      <c r="F570" t="s">
        <v>168</v>
      </c>
      <c r="G570">
        <v>343</v>
      </c>
      <c r="H570">
        <v>308.7</v>
      </c>
      <c r="I570">
        <v>377.3</v>
      </c>
      <c r="J570">
        <v>440.5</v>
      </c>
      <c r="K570" s="275">
        <v>355.2</v>
      </c>
      <c r="L570">
        <v>0.3</v>
      </c>
      <c r="M570">
        <v>45</v>
      </c>
      <c r="N570">
        <v>320</v>
      </c>
      <c r="O570" s="2">
        <v>61</v>
      </c>
      <c r="P570" s="2">
        <v>246</v>
      </c>
      <c r="Q570">
        <v>6</v>
      </c>
      <c r="R570">
        <v>8</v>
      </c>
      <c r="S570">
        <v>76</v>
      </c>
      <c r="X570">
        <v>3</v>
      </c>
      <c r="Z570">
        <v>1.4999999999999999E-2</v>
      </c>
      <c r="AA570">
        <v>93</v>
      </c>
      <c r="AB570">
        <v>4243</v>
      </c>
      <c r="AC570">
        <v>0.3</v>
      </c>
      <c r="AD570">
        <v>12.4</v>
      </c>
      <c r="AE570">
        <v>0.3</v>
      </c>
      <c r="AF570">
        <v>12</v>
      </c>
      <c r="AG570">
        <v>6</v>
      </c>
      <c r="AH570">
        <v>1.5</v>
      </c>
      <c r="AI570">
        <v>0.65</v>
      </c>
      <c r="AJ570" s="28" t="s">
        <v>312</v>
      </c>
      <c r="AK570" s="85"/>
      <c r="AL570" s="85" t="s">
        <v>339</v>
      </c>
      <c r="AM570" s="1">
        <f t="shared" si="16"/>
        <v>2.19184539241103E-2</v>
      </c>
      <c r="AN570" s="284">
        <f t="shared" si="17"/>
        <v>8.6267027304758717</v>
      </c>
    </row>
    <row r="571" spans="1:40" ht="21" customHeight="1" x14ac:dyDescent="0.3">
      <c r="A571">
        <v>2021</v>
      </c>
      <c r="B571">
        <v>7</v>
      </c>
      <c r="C571">
        <v>381</v>
      </c>
      <c r="D571">
        <v>445</v>
      </c>
      <c r="E571" t="s">
        <v>748</v>
      </c>
      <c r="F571" t="s">
        <v>749</v>
      </c>
      <c r="G571">
        <v>28</v>
      </c>
      <c r="H571">
        <v>25.2</v>
      </c>
      <c r="I571">
        <v>30.8</v>
      </c>
      <c r="J571">
        <v>35.1</v>
      </c>
      <c r="K571" s="275">
        <v>29.6</v>
      </c>
      <c r="L571">
        <v>0.3</v>
      </c>
      <c r="M571">
        <v>60</v>
      </c>
      <c r="N571">
        <v>180</v>
      </c>
      <c r="O571" s="2">
        <v>78</v>
      </c>
      <c r="P571" s="2">
        <v>139</v>
      </c>
      <c r="Q571">
        <v>6</v>
      </c>
      <c r="R571">
        <v>4</v>
      </c>
      <c r="S571">
        <v>10</v>
      </c>
      <c r="U571">
        <v>3</v>
      </c>
      <c r="W571">
        <v>4</v>
      </c>
      <c r="X571">
        <v>2</v>
      </c>
      <c r="Z571">
        <v>1.4999999999999999E-2</v>
      </c>
      <c r="AA571">
        <v>29</v>
      </c>
      <c r="AB571">
        <v>2429</v>
      </c>
      <c r="AC571">
        <v>1</v>
      </c>
      <c r="AD571">
        <v>86.8</v>
      </c>
      <c r="AE571">
        <v>0.8</v>
      </c>
      <c r="AF571">
        <v>75.099999999999994</v>
      </c>
      <c r="AG571">
        <v>2</v>
      </c>
      <c r="AH571">
        <v>0.4</v>
      </c>
      <c r="AI571">
        <v>0.84</v>
      </c>
      <c r="AJ571" s="28" t="s">
        <v>312</v>
      </c>
      <c r="AK571" s="85"/>
      <c r="AL571" s="85" t="s">
        <v>379</v>
      </c>
      <c r="AM571" s="1">
        <f t="shared" si="16"/>
        <v>1.1939069575957185E-2</v>
      </c>
      <c r="AN571" s="284">
        <f t="shared" si="17"/>
        <v>1.1313708498984771</v>
      </c>
    </row>
    <row r="572" spans="1:40" ht="21" customHeight="1" x14ac:dyDescent="0.3">
      <c r="A572">
        <v>2021</v>
      </c>
      <c r="B572">
        <v>7</v>
      </c>
      <c r="C572">
        <v>381</v>
      </c>
      <c r="D572">
        <v>446</v>
      </c>
      <c r="E572" t="s">
        <v>762</v>
      </c>
      <c r="F572" t="s">
        <v>763</v>
      </c>
      <c r="G572">
        <v>167</v>
      </c>
      <c r="H572">
        <v>150.30000000000001</v>
      </c>
      <c r="I572">
        <v>183.7</v>
      </c>
      <c r="J572">
        <v>204.5</v>
      </c>
      <c r="K572" s="275">
        <v>172.6</v>
      </c>
      <c r="L572">
        <v>0.2</v>
      </c>
      <c r="M572">
        <v>60</v>
      </c>
      <c r="N572">
        <v>180</v>
      </c>
      <c r="O572" s="2">
        <v>78</v>
      </c>
      <c r="P572" s="2">
        <v>139</v>
      </c>
      <c r="Q572">
        <v>10</v>
      </c>
      <c r="R572">
        <v>2</v>
      </c>
      <c r="S572">
        <v>10</v>
      </c>
      <c r="U572">
        <v>2</v>
      </c>
      <c r="Z572">
        <v>1.4999999999999999E-2</v>
      </c>
      <c r="AA572">
        <v>24</v>
      </c>
      <c r="AB572">
        <v>2544</v>
      </c>
      <c r="AC572">
        <v>0.1</v>
      </c>
      <c r="AD572">
        <v>15.2</v>
      </c>
      <c r="AE572">
        <v>0.1</v>
      </c>
      <c r="AF572">
        <v>13.5</v>
      </c>
      <c r="AG572">
        <v>2</v>
      </c>
      <c r="AH572">
        <v>0.3</v>
      </c>
      <c r="AI572">
        <v>0.87</v>
      </c>
      <c r="AJ572" s="28" t="s">
        <v>312</v>
      </c>
      <c r="AK572" s="85"/>
      <c r="AL572" s="85" t="s">
        <v>380</v>
      </c>
      <c r="AM572" s="1">
        <f t="shared" si="16"/>
        <v>9.433962264150943E-3</v>
      </c>
      <c r="AN572" s="284">
        <f t="shared" si="17"/>
        <v>3.9597979746446619</v>
      </c>
    </row>
    <row r="573" spans="1:40" ht="21" customHeight="1" x14ac:dyDescent="0.3">
      <c r="A573">
        <v>2021</v>
      </c>
      <c r="B573">
        <v>7</v>
      </c>
      <c r="C573">
        <v>381</v>
      </c>
      <c r="D573">
        <v>447</v>
      </c>
      <c r="E573" t="s">
        <v>737</v>
      </c>
      <c r="F573" t="s">
        <v>738</v>
      </c>
      <c r="G573">
        <v>177</v>
      </c>
      <c r="H573">
        <v>159.30000000000001</v>
      </c>
      <c r="I573">
        <v>194.7</v>
      </c>
      <c r="J573">
        <v>205.1</v>
      </c>
      <c r="K573" s="275">
        <v>170.7</v>
      </c>
      <c r="L573">
        <v>0.2</v>
      </c>
      <c r="M573">
        <v>60</v>
      </c>
      <c r="N573">
        <v>180</v>
      </c>
      <c r="O573" s="2">
        <v>78</v>
      </c>
      <c r="P573" s="2">
        <v>139</v>
      </c>
      <c r="Q573">
        <v>5</v>
      </c>
      <c r="R573">
        <v>2</v>
      </c>
      <c r="S573">
        <v>11</v>
      </c>
      <c r="T573">
        <v>7</v>
      </c>
      <c r="Z573">
        <v>1.4999999999999999E-2</v>
      </c>
      <c r="AA573">
        <v>25</v>
      </c>
      <c r="AB573">
        <v>2405</v>
      </c>
      <c r="AC573">
        <v>0.1</v>
      </c>
      <c r="AD573">
        <v>13.6</v>
      </c>
      <c r="AE573">
        <v>0.1</v>
      </c>
      <c r="AF573">
        <v>12.9</v>
      </c>
      <c r="AG573">
        <v>2</v>
      </c>
      <c r="AH573">
        <v>0.3</v>
      </c>
      <c r="AI573">
        <v>0.83</v>
      </c>
      <c r="AJ573" s="28" t="s">
        <v>312</v>
      </c>
      <c r="AK573" s="85"/>
      <c r="AL573" s="85" t="s">
        <v>381</v>
      </c>
      <c r="AM573" s="1">
        <f t="shared" si="16"/>
        <v>1.0395010395010396E-2</v>
      </c>
      <c r="AN573" s="284">
        <f t="shared" si="17"/>
        <v>4.4547727214752575</v>
      </c>
    </row>
    <row r="574" spans="1:40" ht="21" customHeight="1" x14ac:dyDescent="0.3">
      <c r="A574">
        <v>2021</v>
      </c>
      <c r="B574">
        <v>7</v>
      </c>
      <c r="C574">
        <v>381</v>
      </c>
      <c r="D574">
        <v>448</v>
      </c>
      <c r="E574" t="s">
        <v>268</v>
      </c>
      <c r="F574" t="s">
        <v>269</v>
      </c>
      <c r="G574">
        <v>23</v>
      </c>
      <c r="H574">
        <v>20.7</v>
      </c>
      <c r="I574">
        <v>25.3</v>
      </c>
      <c r="J574">
        <v>28.8</v>
      </c>
      <c r="K574" s="275">
        <v>23.7</v>
      </c>
      <c r="L574">
        <v>0.3</v>
      </c>
      <c r="M574">
        <v>60</v>
      </c>
      <c r="N574">
        <v>180</v>
      </c>
      <c r="O574" s="2">
        <v>78</v>
      </c>
      <c r="P574" s="2">
        <v>139</v>
      </c>
      <c r="Q574">
        <v>10</v>
      </c>
      <c r="R574">
        <v>6</v>
      </c>
      <c r="S574">
        <v>10</v>
      </c>
      <c r="Z574">
        <v>1.4999999999999999E-2</v>
      </c>
      <c r="AA574">
        <v>26</v>
      </c>
      <c r="AB574">
        <v>2406</v>
      </c>
      <c r="AC574">
        <v>1.1000000000000001</v>
      </c>
      <c r="AD574">
        <v>104.6</v>
      </c>
      <c r="AE574">
        <v>0.9</v>
      </c>
      <c r="AF574">
        <v>92.8</v>
      </c>
      <c r="AG574">
        <v>2</v>
      </c>
      <c r="AH574">
        <v>0.3</v>
      </c>
      <c r="AI574">
        <v>0.83</v>
      </c>
      <c r="AJ574" s="28" t="s">
        <v>312</v>
      </c>
      <c r="AK574" s="85"/>
      <c r="AL574" s="85" t="s">
        <v>348</v>
      </c>
      <c r="AM574" s="1">
        <f t="shared" si="16"/>
        <v>1.0806317539484621E-2</v>
      </c>
      <c r="AN574" s="284">
        <f t="shared" si="17"/>
        <v>0.49497474683058273</v>
      </c>
    </row>
    <row r="575" spans="1:40" ht="21" customHeight="1" x14ac:dyDescent="0.3">
      <c r="A575">
        <v>2021</v>
      </c>
      <c r="B575">
        <v>7</v>
      </c>
      <c r="C575">
        <v>405</v>
      </c>
      <c r="D575">
        <v>619</v>
      </c>
      <c r="E575" t="s">
        <v>630</v>
      </c>
      <c r="F575" t="s">
        <v>631</v>
      </c>
      <c r="G575">
        <v>420</v>
      </c>
      <c r="H575">
        <v>385.98</v>
      </c>
      <c r="I575">
        <v>454.02</v>
      </c>
      <c r="J575">
        <v>513.4</v>
      </c>
      <c r="K575" s="275">
        <v>430</v>
      </c>
      <c r="L575">
        <v>0.2</v>
      </c>
      <c r="M575">
        <v>18</v>
      </c>
      <c r="N575">
        <v>200</v>
      </c>
      <c r="O575" s="2">
        <v>24</v>
      </c>
      <c r="P575" s="2">
        <v>149</v>
      </c>
      <c r="Q575">
        <v>14</v>
      </c>
      <c r="R575">
        <v>8</v>
      </c>
      <c r="S575">
        <v>22</v>
      </c>
      <c r="U575">
        <v>4</v>
      </c>
      <c r="Z575">
        <v>1.4999999999999999E-2</v>
      </c>
      <c r="AA575">
        <v>48</v>
      </c>
      <c r="AB575">
        <v>2178</v>
      </c>
      <c r="AC575">
        <v>0.1</v>
      </c>
      <c r="AD575">
        <v>5.2</v>
      </c>
      <c r="AE575">
        <v>0.1</v>
      </c>
      <c r="AF575">
        <v>4.4000000000000004</v>
      </c>
      <c r="AG575">
        <v>5</v>
      </c>
      <c r="AH575">
        <v>2</v>
      </c>
      <c r="AI575">
        <v>0.95</v>
      </c>
      <c r="AJ575" s="28" t="s">
        <v>312</v>
      </c>
      <c r="AK575" s="85"/>
      <c r="AL575" s="85" t="s">
        <v>360</v>
      </c>
      <c r="AM575" s="1">
        <f t="shared" si="16"/>
        <v>2.2038567493112948E-2</v>
      </c>
      <c r="AN575" s="284">
        <f t="shared" si="17"/>
        <v>7.0710678118654755</v>
      </c>
    </row>
    <row r="576" spans="1:40" ht="21" customHeight="1" x14ac:dyDescent="0.3">
      <c r="A576">
        <v>2021</v>
      </c>
      <c r="B576">
        <v>7</v>
      </c>
      <c r="C576">
        <v>405</v>
      </c>
      <c r="D576">
        <v>620</v>
      </c>
      <c r="E576" t="s">
        <v>632</v>
      </c>
      <c r="F576" t="s">
        <v>633</v>
      </c>
      <c r="G576">
        <v>233</v>
      </c>
      <c r="H576">
        <v>214.01050000000001</v>
      </c>
      <c r="I576">
        <v>251.98949999999999</v>
      </c>
      <c r="J576">
        <v>304.8</v>
      </c>
      <c r="K576" s="275">
        <v>236.6</v>
      </c>
      <c r="L576">
        <v>0.3</v>
      </c>
      <c r="M576">
        <v>18</v>
      </c>
      <c r="N576">
        <v>200</v>
      </c>
      <c r="O576" s="2">
        <v>24</v>
      </c>
      <c r="P576" s="2">
        <v>149</v>
      </c>
      <c r="Q576">
        <v>14</v>
      </c>
      <c r="R576">
        <v>12</v>
      </c>
      <c r="S576">
        <v>21</v>
      </c>
      <c r="T576">
        <v>1</v>
      </c>
      <c r="U576">
        <v>4</v>
      </c>
      <c r="Z576">
        <v>1.4999999999999999E-2</v>
      </c>
      <c r="AA576">
        <v>52</v>
      </c>
      <c r="AB576">
        <v>2182</v>
      </c>
      <c r="AC576">
        <v>0.2</v>
      </c>
      <c r="AD576">
        <v>9.4</v>
      </c>
      <c r="AE576">
        <v>0.2</v>
      </c>
      <c r="AF576">
        <v>8</v>
      </c>
      <c r="AG576">
        <v>5</v>
      </c>
      <c r="AH576">
        <v>2.1</v>
      </c>
      <c r="AI576">
        <v>0.95</v>
      </c>
      <c r="AJ576" s="28" t="s">
        <v>312</v>
      </c>
      <c r="AK576" s="85"/>
      <c r="AL576" s="85" t="s">
        <v>323</v>
      </c>
      <c r="AM576" s="1">
        <f t="shared" si="16"/>
        <v>2.3831347387717691E-2</v>
      </c>
      <c r="AN576" s="284">
        <f t="shared" si="17"/>
        <v>2.545584412271567</v>
      </c>
    </row>
    <row r="577" spans="1:40" ht="21" customHeight="1" x14ac:dyDescent="0.3">
      <c r="A577">
        <v>2021</v>
      </c>
      <c r="B577">
        <v>7</v>
      </c>
      <c r="C577">
        <v>405</v>
      </c>
      <c r="D577">
        <v>621</v>
      </c>
      <c r="E577" t="s">
        <v>634</v>
      </c>
      <c r="F577" t="s">
        <v>635</v>
      </c>
      <c r="G577">
        <v>191.5</v>
      </c>
      <c r="H577">
        <v>175.98849999999999</v>
      </c>
      <c r="I577">
        <v>207.01150000000001</v>
      </c>
      <c r="J577">
        <v>244.2</v>
      </c>
      <c r="K577" s="275">
        <v>204.4</v>
      </c>
      <c r="L577">
        <v>0.3</v>
      </c>
      <c r="M577">
        <v>18</v>
      </c>
      <c r="N577">
        <v>200</v>
      </c>
      <c r="O577" s="2">
        <v>24</v>
      </c>
      <c r="P577" s="2">
        <v>149</v>
      </c>
      <c r="Q577">
        <v>17</v>
      </c>
      <c r="R577">
        <v>9</v>
      </c>
      <c r="S577">
        <v>17</v>
      </c>
      <c r="U577">
        <v>7</v>
      </c>
      <c r="Z577">
        <v>1.4999999999999999E-2</v>
      </c>
      <c r="AA577">
        <v>50</v>
      </c>
      <c r="AB577">
        <v>2000</v>
      </c>
      <c r="AC577">
        <v>0.3</v>
      </c>
      <c r="AD577">
        <v>10.4</v>
      </c>
      <c r="AE577">
        <v>0.2</v>
      </c>
      <c r="AF577">
        <v>8.1999999999999993</v>
      </c>
      <c r="AG577">
        <v>5</v>
      </c>
      <c r="AH577">
        <v>2.1</v>
      </c>
      <c r="AI577">
        <v>0.86</v>
      </c>
      <c r="AJ577" s="28" t="s">
        <v>312</v>
      </c>
      <c r="AK577" s="85"/>
      <c r="AL577" s="85" t="s">
        <v>323</v>
      </c>
      <c r="AM577" s="1">
        <f t="shared" si="16"/>
        <v>2.5000000000000001E-2</v>
      </c>
      <c r="AN577" s="284">
        <f t="shared" si="17"/>
        <v>9.1216774773064664</v>
      </c>
    </row>
    <row r="578" spans="1:40" ht="21" customHeight="1" x14ac:dyDescent="0.3">
      <c r="A578">
        <v>2021</v>
      </c>
      <c r="B578">
        <v>7</v>
      </c>
      <c r="C578">
        <v>405</v>
      </c>
      <c r="D578">
        <v>622</v>
      </c>
      <c r="E578" t="s">
        <v>636</v>
      </c>
      <c r="F578" t="s">
        <v>637</v>
      </c>
      <c r="G578">
        <v>187</v>
      </c>
      <c r="H578">
        <v>172.41399999999999</v>
      </c>
      <c r="I578">
        <v>201.58600000000001</v>
      </c>
      <c r="J578">
        <v>147.4</v>
      </c>
      <c r="K578" s="275">
        <v>123.3</v>
      </c>
      <c r="L578">
        <v>-0.2</v>
      </c>
      <c r="M578">
        <v>18</v>
      </c>
      <c r="N578">
        <v>200</v>
      </c>
      <c r="O578" s="2">
        <v>24</v>
      </c>
      <c r="P578" s="2">
        <v>149</v>
      </c>
      <c r="Q578">
        <v>11</v>
      </c>
      <c r="R578">
        <v>10</v>
      </c>
      <c r="S578">
        <v>22</v>
      </c>
      <c r="T578">
        <v>4</v>
      </c>
      <c r="U578">
        <v>6</v>
      </c>
      <c r="Z578">
        <v>1.4999999999999999E-2</v>
      </c>
      <c r="AA578">
        <v>53</v>
      </c>
      <c r="AB578">
        <v>2003</v>
      </c>
      <c r="AC578">
        <v>0.3</v>
      </c>
      <c r="AD578">
        <v>10.7</v>
      </c>
      <c r="AE578">
        <v>0.5</v>
      </c>
      <c r="AF578">
        <v>16.7</v>
      </c>
      <c r="AG578">
        <v>5</v>
      </c>
      <c r="AH578">
        <v>2.2000000000000002</v>
      </c>
      <c r="AI578">
        <v>0.86</v>
      </c>
      <c r="AJ578" s="28" t="s">
        <v>312</v>
      </c>
      <c r="AK578" s="85"/>
      <c r="AL578" s="85" t="s">
        <v>323</v>
      </c>
      <c r="AM578" s="1">
        <f t="shared" si="16"/>
        <v>2.6460309535696454E-2</v>
      </c>
      <c r="AN578" s="284">
        <f t="shared" si="17"/>
        <v>45.042701961583006</v>
      </c>
    </row>
    <row r="579" spans="1:40" ht="21" customHeight="1" x14ac:dyDescent="0.3">
      <c r="A579">
        <v>2021</v>
      </c>
      <c r="B579">
        <v>7</v>
      </c>
      <c r="C579">
        <v>406</v>
      </c>
      <c r="D579">
        <v>623</v>
      </c>
      <c r="E579" t="s">
        <v>638</v>
      </c>
      <c r="F579" t="s">
        <v>639</v>
      </c>
      <c r="G579">
        <v>599</v>
      </c>
      <c r="H579">
        <v>551.02009999999996</v>
      </c>
      <c r="I579">
        <v>646.97990000000004</v>
      </c>
      <c r="J579">
        <v>643.29999999999995</v>
      </c>
      <c r="K579" s="275">
        <v>601</v>
      </c>
      <c r="L579">
        <v>0.1</v>
      </c>
      <c r="M579">
        <v>18</v>
      </c>
      <c r="N579">
        <v>200</v>
      </c>
      <c r="O579" s="2">
        <v>23</v>
      </c>
      <c r="P579" s="2">
        <v>160</v>
      </c>
      <c r="Q579">
        <v>13</v>
      </c>
      <c r="R579">
        <v>7</v>
      </c>
      <c r="S579">
        <v>12</v>
      </c>
      <c r="T579">
        <v>2</v>
      </c>
      <c r="U579">
        <v>2</v>
      </c>
      <c r="Z579">
        <v>1.4999999999999999E-2</v>
      </c>
      <c r="AA579">
        <v>36</v>
      </c>
      <c r="AB579">
        <v>1081</v>
      </c>
      <c r="AC579">
        <v>0.1</v>
      </c>
      <c r="AD579">
        <v>1.8</v>
      </c>
      <c r="AE579">
        <v>0.1</v>
      </c>
      <c r="AF579">
        <v>1.6</v>
      </c>
      <c r="AG579">
        <v>4</v>
      </c>
      <c r="AH579">
        <v>1.6</v>
      </c>
      <c r="AI579">
        <v>0.62</v>
      </c>
      <c r="AJ579" s="28" t="s">
        <v>312</v>
      </c>
      <c r="AK579" s="85"/>
      <c r="AL579" s="85" t="s">
        <v>383</v>
      </c>
      <c r="AM579" s="1">
        <f t="shared" ref="AM579:AM642" si="18">IFERROR(AA579/AB579,"")</f>
        <v>3.330249768732655E-2</v>
      </c>
      <c r="AN579" s="284">
        <f t="shared" ref="AN579:AN642" si="19">STDEV(K579,G579)</f>
        <v>1.4142135623730951</v>
      </c>
    </row>
    <row r="580" spans="1:40" ht="21" customHeight="1" x14ac:dyDescent="0.3">
      <c r="A580">
        <v>2021</v>
      </c>
      <c r="B580">
        <v>7</v>
      </c>
      <c r="C580">
        <v>406</v>
      </c>
      <c r="D580">
        <v>624</v>
      </c>
      <c r="E580" t="s">
        <v>640</v>
      </c>
      <c r="F580" t="s">
        <v>641</v>
      </c>
      <c r="G580">
        <v>374</v>
      </c>
      <c r="H580">
        <v>344.04259999999999</v>
      </c>
      <c r="I580">
        <v>403.95740000000001</v>
      </c>
      <c r="J580">
        <v>396.4</v>
      </c>
      <c r="K580" s="275">
        <v>366.1</v>
      </c>
      <c r="L580">
        <v>0.1</v>
      </c>
      <c r="M580">
        <v>18</v>
      </c>
      <c r="N580">
        <v>200</v>
      </c>
      <c r="O580" s="2">
        <v>23</v>
      </c>
      <c r="P580" s="2">
        <v>160</v>
      </c>
      <c r="Q580">
        <v>13</v>
      </c>
      <c r="R580">
        <v>10</v>
      </c>
      <c r="S580">
        <v>10</v>
      </c>
      <c r="T580">
        <v>2</v>
      </c>
      <c r="U580">
        <v>2</v>
      </c>
      <c r="Z580">
        <v>1.4999999999999999E-2</v>
      </c>
      <c r="AA580">
        <v>37</v>
      </c>
      <c r="AB580">
        <v>1117</v>
      </c>
      <c r="AC580">
        <v>0.1</v>
      </c>
      <c r="AD580">
        <v>3</v>
      </c>
      <c r="AE580">
        <v>0.1</v>
      </c>
      <c r="AF580">
        <v>2.8</v>
      </c>
      <c r="AG580">
        <v>4</v>
      </c>
      <c r="AH580">
        <v>1.6</v>
      </c>
      <c r="AI580">
        <v>0.64</v>
      </c>
      <c r="AJ580" s="28" t="s">
        <v>312</v>
      </c>
      <c r="AK580" s="85"/>
      <c r="AL580" s="85" t="s">
        <v>323</v>
      </c>
      <c r="AM580" s="1">
        <f t="shared" si="18"/>
        <v>3.312444046553268E-2</v>
      </c>
      <c r="AN580" s="284">
        <f t="shared" si="19"/>
        <v>5.5861435713737091</v>
      </c>
    </row>
    <row r="581" spans="1:40" ht="21" customHeight="1" x14ac:dyDescent="0.3">
      <c r="A581">
        <v>2021</v>
      </c>
      <c r="B581">
        <v>7</v>
      </c>
      <c r="C581">
        <v>406</v>
      </c>
      <c r="D581">
        <v>625</v>
      </c>
      <c r="E581" t="s">
        <v>642</v>
      </c>
      <c r="F581" t="s">
        <v>643</v>
      </c>
      <c r="G581">
        <v>140</v>
      </c>
      <c r="H581">
        <v>129.01</v>
      </c>
      <c r="I581">
        <v>150.99</v>
      </c>
      <c r="J581">
        <v>143.5</v>
      </c>
      <c r="K581" s="275">
        <v>132</v>
      </c>
      <c r="L581">
        <v>0</v>
      </c>
      <c r="M581">
        <v>18</v>
      </c>
      <c r="N581">
        <v>200</v>
      </c>
      <c r="O581" s="2">
        <v>23</v>
      </c>
      <c r="P581" s="2">
        <v>160</v>
      </c>
      <c r="Q581">
        <v>11</v>
      </c>
      <c r="R581">
        <v>8</v>
      </c>
      <c r="S581">
        <v>16</v>
      </c>
      <c r="U581">
        <v>2</v>
      </c>
      <c r="Z581">
        <v>1.4999999999999999E-2</v>
      </c>
      <c r="AA581">
        <v>37</v>
      </c>
      <c r="AB581">
        <v>1117</v>
      </c>
      <c r="AC581">
        <v>0.3</v>
      </c>
      <c r="AD581">
        <v>8</v>
      </c>
      <c r="AE581">
        <v>0.3</v>
      </c>
      <c r="AF581">
        <v>7.8</v>
      </c>
      <c r="AG581">
        <v>4</v>
      </c>
      <c r="AH581">
        <v>1.6</v>
      </c>
      <c r="AI581">
        <v>0.64</v>
      </c>
      <c r="AJ581" s="28" t="s">
        <v>312</v>
      </c>
      <c r="AK581" s="85"/>
      <c r="AL581" s="85" t="s">
        <v>323</v>
      </c>
      <c r="AM581" s="1">
        <f t="shared" si="18"/>
        <v>3.312444046553268E-2</v>
      </c>
      <c r="AN581" s="284">
        <f t="shared" si="19"/>
        <v>5.6568542494923806</v>
      </c>
    </row>
    <row r="582" spans="1:40" ht="21" customHeight="1" x14ac:dyDescent="0.3">
      <c r="A582">
        <v>2021</v>
      </c>
      <c r="B582">
        <v>7</v>
      </c>
      <c r="C582">
        <v>406</v>
      </c>
      <c r="D582">
        <v>626</v>
      </c>
      <c r="E582" t="s">
        <v>644</v>
      </c>
      <c r="F582" t="s">
        <v>645</v>
      </c>
      <c r="G582">
        <v>276</v>
      </c>
      <c r="H582">
        <v>254.05799999999999</v>
      </c>
      <c r="I582">
        <v>297.94200000000001</v>
      </c>
      <c r="J582">
        <v>264.3</v>
      </c>
      <c r="K582" s="275">
        <v>239.9</v>
      </c>
      <c r="L582">
        <v>0</v>
      </c>
      <c r="M582">
        <v>18</v>
      </c>
      <c r="N582">
        <v>200</v>
      </c>
      <c r="O582" s="2">
        <v>23</v>
      </c>
      <c r="P582" s="2">
        <v>160</v>
      </c>
      <c r="Q582">
        <v>12</v>
      </c>
      <c r="R582">
        <v>8</v>
      </c>
      <c r="S582">
        <v>11</v>
      </c>
      <c r="T582">
        <v>3</v>
      </c>
      <c r="U582">
        <v>2</v>
      </c>
      <c r="Z582">
        <v>1.4999999999999999E-2</v>
      </c>
      <c r="AA582">
        <v>36</v>
      </c>
      <c r="AB582">
        <v>1116</v>
      </c>
      <c r="AC582">
        <v>0.1</v>
      </c>
      <c r="AD582">
        <v>4</v>
      </c>
      <c r="AE582">
        <v>0.3</v>
      </c>
      <c r="AF582">
        <v>7.4</v>
      </c>
      <c r="AG582">
        <v>4</v>
      </c>
      <c r="AH582">
        <v>1.6</v>
      </c>
      <c r="AI582">
        <v>0.51</v>
      </c>
      <c r="AJ582" s="28" t="s">
        <v>312</v>
      </c>
      <c r="AK582" s="85"/>
      <c r="AL582" s="85" t="s">
        <v>323</v>
      </c>
      <c r="AM582" s="1">
        <f t="shared" si="18"/>
        <v>3.2258064516129031E-2</v>
      </c>
      <c r="AN582" s="284">
        <f t="shared" si="19"/>
        <v>25.526554800834361</v>
      </c>
    </row>
    <row r="583" spans="1:40" ht="21" customHeight="1" x14ac:dyDescent="0.3">
      <c r="A583">
        <v>2021</v>
      </c>
      <c r="B583">
        <v>7</v>
      </c>
      <c r="C583">
        <v>407</v>
      </c>
      <c r="D583">
        <v>627</v>
      </c>
      <c r="E583" t="s">
        <v>232</v>
      </c>
      <c r="F583" t="s">
        <v>233</v>
      </c>
      <c r="G583">
        <v>418.5</v>
      </c>
      <c r="H583">
        <v>384.97815000000003</v>
      </c>
      <c r="I583">
        <v>452.02184999999997</v>
      </c>
      <c r="J583">
        <v>504.4</v>
      </c>
      <c r="K583" s="275">
        <v>423.7</v>
      </c>
      <c r="L583">
        <v>0.2</v>
      </c>
      <c r="M583">
        <v>18</v>
      </c>
      <c r="N583">
        <v>200</v>
      </c>
      <c r="O583" s="2">
        <v>23</v>
      </c>
      <c r="P583" s="2">
        <v>154</v>
      </c>
      <c r="Q583">
        <v>9</v>
      </c>
      <c r="R583">
        <v>6</v>
      </c>
      <c r="S583">
        <v>7</v>
      </c>
      <c r="U583">
        <v>4</v>
      </c>
      <c r="Z583">
        <v>1.4999999999999999E-2</v>
      </c>
      <c r="AA583">
        <v>26</v>
      </c>
      <c r="AB583">
        <v>766</v>
      </c>
      <c r="AC583">
        <v>0.1</v>
      </c>
      <c r="AD583">
        <v>1.8</v>
      </c>
      <c r="AE583">
        <v>0.1</v>
      </c>
      <c r="AF583">
        <v>1.8</v>
      </c>
      <c r="AG583">
        <v>3</v>
      </c>
      <c r="AH583">
        <v>1.1000000000000001</v>
      </c>
      <c r="AI583">
        <v>0.64</v>
      </c>
      <c r="AJ583" s="28" t="s">
        <v>312</v>
      </c>
      <c r="AK583" s="85"/>
      <c r="AL583" s="85" t="s">
        <v>322</v>
      </c>
      <c r="AM583" s="1">
        <f t="shared" si="18"/>
        <v>3.3942558746736295E-2</v>
      </c>
      <c r="AN583" s="284">
        <f t="shared" si="19"/>
        <v>3.676955262170039</v>
      </c>
    </row>
    <row r="584" spans="1:40" ht="21" customHeight="1" x14ac:dyDescent="0.3">
      <c r="A584">
        <v>2021</v>
      </c>
      <c r="B584">
        <v>7</v>
      </c>
      <c r="C584">
        <v>407</v>
      </c>
      <c r="D584">
        <v>628</v>
      </c>
      <c r="E584" t="s">
        <v>235</v>
      </c>
      <c r="F584" t="s">
        <v>236</v>
      </c>
      <c r="G584">
        <v>330</v>
      </c>
      <c r="H584">
        <v>303.99599999999998</v>
      </c>
      <c r="I584">
        <v>356.00400000000002</v>
      </c>
      <c r="J584">
        <v>387.7</v>
      </c>
      <c r="K584" s="275">
        <v>321.2</v>
      </c>
      <c r="L584">
        <v>0.2</v>
      </c>
      <c r="M584">
        <v>18</v>
      </c>
      <c r="N584">
        <v>200</v>
      </c>
      <c r="O584" s="2">
        <v>23</v>
      </c>
      <c r="P584" s="2">
        <v>154</v>
      </c>
      <c r="Q584">
        <v>9</v>
      </c>
      <c r="R584">
        <v>4</v>
      </c>
      <c r="S584">
        <v>6</v>
      </c>
      <c r="U584">
        <v>4</v>
      </c>
      <c r="Z584">
        <v>1.4999999999999999E-2</v>
      </c>
      <c r="AA584">
        <v>23</v>
      </c>
      <c r="AB584">
        <v>763</v>
      </c>
      <c r="AC584">
        <v>0.1</v>
      </c>
      <c r="AD584">
        <v>2.2999999999999998</v>
      </c>
      <c r="AE584">
        <v>0.1</v>
      </c>
      <c r="AF584">
        <v>2.4</v>
      </c>
      <c r="AG584">
        <v>3</v>
      </c>
      <c r="AH584">
        <v>1</v>
      </c>
      <c r="AI584">
        <v>0.64</v>
      </c>
      <c r="AJ584" s="28" t="s">
        <v>312</v>
      </c>
      <c r="AK584" s="85"/>
      <c r="AL584" s="85" t="s">
        <v>323</v>
      </c>
      <c r="AM584" s="1">
        <f t="shared" si="18"/>
        <v>3.0144167758846659E-2</v>
      </c>
      <c r="AN584" s="284">
        <f t="shared" si="19"/>
        <v>6.2225396744416264</v>
      </c>
    </row>
    <row r="585" spans="1:40" ht="21" customHeight="1" x14ac:dyDescent="0.3">
      <c r="A585">
        <v>2021</v>
      </c>
      <c r="B585">
        <v>7</v>
      </c>
      <c r="C585">
        <v>407</v>
      </c>
      <c r="D585">
        <v>629</v>
      </c>
      <c r="E585" t="s">
        <v>238</v>
      </c>
      <c r="F585" t="s">
        <v>239</v>
      </c>
      <c r="G585">
        <v>221</v>
      </c>
      <c r="H585">
        <v>203.983</v>
      </c>
      <c r="I585">
        <v>238.017</v>
      </c>
      <c r="J585">
        <v>261.2</v>
      </c>
      <c r="K585" s="275">
        <v>220.3</v>
      </c>
      <c r="L585">
        <v>0.2</v>
      </c>
      <c r="M585">
        <v>18</v>
      </c>
      <c r="N585">
        <v>200</v>
      </c>
      <c r="O585" s="2">
        <v>23</v>
      </c>
      <c r="P585" s="2">
        <v>154</v>
      </c>
      <c r="Q585">
        <v>6</v>
      </c>
      <c r="R585">
        <v>7</v>
      </c>
      <c r="S585">
        <v>3</v>
      </c>
      <c r="U585">
        <v>6</v>
      </c>
      <c r="Z585">
        <v>1.4999999999999999E-2</v>
      </c>
      <c r="AA585">
        <v>22</v>
      </c>
      <c r="AB585">
        <v>912</v>
      </c>
      <c r="AC585">
        <v>0.1</v>
      </c>
      <c r="AD585">
        <v>4.0999999999999996</v>
      </c>
      <c r="AE585">
        <v>0.1</v>
      </c>
      <c r="AF585">
        <v>4.2</v>
      </c>
      <c r="AG585">
        <v>3</v>
      </c>
      <c r="AH585">
        <v>0.9</v>
      </c>
      <c r="AI585">
        <v>0.77</v>
      </c>
      <c r="AJ585" s="28" t="s">
        <v>312</v>
      </c>
      <c r="AK585" s="85"/>
      <c r="AL585" s="85" t="s">
        <v>323</v>
      </c>
      <c r="AM585" s="1">
        <f t="shared" si="18"/>
        <v>2.4122807017543858E-2</v>
      </c>
      <c r="AN585" s="284">
        <f t="shared" si="19"/>
        <v>0.49497474683057524</v>
      </c>
    </row>
    <row r="586" spans="1:40" ht="21" customHeight="1" x14ac:dyDescent="0.3">
      <c r="A586">
        <v>2021</v>
      </c>
      <c r="B586">
        <v>7</v>
      </c>
      <c r="C586">
        <v>407</v>
      </c>
      <c r="D586">
        <v>630</v>
      </c>
      <c r="E586" t="s">
        <v>241</v>
      </c>
      <c r="F586" t="s">
        <v>242</v>
      </c>
      <c r="G586">
        <v>214</v>
      </c>
      <c r="H586">
        <v>197.84299999999999</v>
      </c>
      <c r="I586">
        <v>230.15700000000001</v>
      </c>
      <c r="J586">
        <v>280.39999999999998</v>
      </c>
      <c r="K586" s="275">
        <v>211</v>
      </c>
      <c r="L586">
        <v>0.3</v>
      </c>
      <c r="M586">
        <v>18</v>
      </c>
      <c r="N586">
        <v>200</v>
      </c>
      <c r="O586" s="2">
        <v>23</v>
      </c>
      <c r="P586" s="2">
        <v>154</v>
      </c>
      <c r="Q586">
        <v>12</v>
      </c>
      <c r="R586">
        <v>7</v>
      </c>
      <c r="S586">
        <v>1</v>
      </c>
      <c r="U586">
        <v>7</v>
      </c>
      <c r="Z586">
        <v>1.4999999999999999E-2</v>
      </c>
      <c r="AA586">
        <v>27</v>
      </c>
      <c r="AB586">
        <v>1387</v>
      </c>
      <c r="AC586">
        <v>0.1</v>
      </c>
      <c r="AD586">
        <v>6.5</v>
      </c>
      <c r="AE586">
        <v>0.2</v>
      </c>
      <c r="AF586">
        <v>11</v>
      </c>
      <c r="AG586">
        <v>3</v>
      </c>
      <c r="AH586">
        <v>1.2</v>
      </c>
      <c r="AI586">
        <v>0.65</v>
      </c>
      <c r="AJ586" s="28" t="s">
        <v>312</v>
      </c>
      <c r="AK586" s="85"/>
      <c r="AL586" s="85" t="s">
        <v>323</v>
      </c>
      <c r="AM586" s="1">
        <f t="shared" si="18"/>
        <v>1.9466474405191059E-2</v>
      </c>
      <c r="AN586" s="284">
        <f t="shared" si="19"/>
        <v>2.1213203435596424</v>
      </c>
    </row>
    <row r="587" spans="1:40" ht="21" customHeight="1" x14ac:dyDescent="0.3">
      <c r="A587">
        <v>2021</v>
      </c>
      <c r="B587">
        <v>7</v>
      </c>
      <c r="C587">
        <v>394</v>
      </c>
      <c r="D587">
        <v>606</v>
      </c>
      <c r="E587" t="s">
        <v>583</v>
      </c>
      <c r="F587" t="s">
        <v>584</v>
      </c>
      <c r="G587">
        <v>325</v>
      </c>
      <c r="H587">
        <v>308.75</v>
      </c>
      <c r="I587">
        <v>341.25</v>
      </c>
      <c r="J587">
        <v>478.8</v>
      </c>
      <c r="K587" s="275">
        <v>392.4</v>
      </c>
      <c r="L587">
        <v>0.5</v>
      </c>
      <c r="M587">
        <v>80</v>
      </c>
      <c r="N587">
        <v>157</v>
      </c>
      <c r="O587" s="2">
        <v>76</v>
      </c>
      <c r="P587" s="2">
        <v>190</v>
      </c>
      <c r="Q587">
        <v>9</v>
      </c>
      <c r="R587">
        <v>7</v>
      </c>
      <c r="S587">
        <v>18</v>
      </c>
      <c r="T587">
        <v>1</v>
      </c>
      <c r="U587">
        <v>1</v>
      </c>
      <c r="X587">
        <v>4</v>
      </c>
      <c r="Z587">
        <v>0.02</v>
      </c>
      <c r="AA587">
        <v>40</v>
      </c>
      <c r="AB587">
        <v>5240</v>
      </c>
      <c r="AC587">
        <v>0.1</v>
      </c>
      <c r="AD587">
        <v>16.100000000000001</v>
      </c>
      <c r="AE587">
        <v>0.1</v>
      </c>
      <c r="AF587">
        <v>12.8</v>
      </c>
      <c r="AG587">
        <v>7</v>
      </c>
      <c r="AH587">
        <v>0.5</v>
      </c>
      <c r="AI587">
        <v>0.4</v>
      </c>
      <c r="AJ587" s="28" t="s">
        <v>775</v>
      </c>
      <c r="AK587" s="85"/>
      <c r="AL587" s="85"/>
      <c r="AM587" s="1">
        <f t="shared" si="18"/>
        <v>7.6335877862595417E-3</v>
      </c>
      <c r="AN587" s="284">
        <f t="shared" si="19"/>
        <v>47.658997051973287</v>
      </c>
    </row>
    <row r="588" spans="1:40" ht="21" customHeight="1" x14ac:dyDescent="0.3">
      <c r="A588">
        <v>2021</v>
      </c>
      <c r="B588">
        <v>7</v>
      </c>
      <c r="C588">
        <v>135</v>
      </c>
      <c r="D588">
        <v>271</v>
      </c>
      <c r="E588" t="s">
        <v>149</v>
      </c>
      <c r="F588" t="s">
        <v>150</v>
      </c>
      <c r="G588">
        <v>161</v>
      </c>
      <c r="H588">
        <v>149.72999999999999</v>
      </c>
      <c r="I588">
        <v>172.27</v>
      </c>
      <c r="J588">
        <v>222</v>
      </c>
      <c r="K588" s="275">
        <v>157.80000000000001</v>
      </c>
      <c r="L588">
        <v>0.4</v>
      </c>
      <c r="M588">
        <v>151</v>
      </c>
      <c r="N588">
        <v>95</v>
      </c>
      <c r="O588" s="2">
        <v>141</v>
      </c>
      <c r="P588" s="2">
        <v>103</v>
      </c>
      <c r="Q588">
        <v>3</v>
      </c>
      <c r="R588">
        <v>2</v>
      </c>
      <c r="S588">
        <v>8</v>
      </c>
      <c r="U588">
        <v>3</v>
      </c>
      <c r="X588">
        <v>1</v>
      </c>
      <c r="Z588">
        <v>1.4999999999999999E-2</v>
      </c>
      <c r="AA588">
        <v>17</v>
      </c>
      <c r="AB588">
        <v>4667</v>
      </c>
      <c r="AC588">
        <v>0.1</v>
      </c>
      <c r="AD588">
        <v>29</v>
      </c>
      <c r="AE588">
        <v>0.1</v>
      </c>
      <c r="AF588">
        <v>29.7</v>
      </c>
      <c r="AG588">
        <v>2</v>
      </c>
      <c r="AH588">
        <v>0.1</v>
      </c>
      <c r="AI588">
        <v>0.67</v>
      </c>
      <c r="AJ588" s="28" t="s">
        <v>318</v>
      </c>
      <c r="AK588" s="85"/>
      <c r="AL588" s="85"/>
      <c r="AM588" s="1">
        <f t="shared" si="18"/>
        <v>3.6425969573601886E-3</v>
      </c>
      <c r="AN588" s="284">
        <f t="shared" si="19"/>
        <v>2.2627416997969441</v>
      </c>
    </row>
    <row r="589" spans="1:40" ht="21" customHeight="1" x14ac:dyDescent="0.3">
      <c r="A589">
        <v>2021</v>
      </c>
      <c r="B589">
        <v>7</v>
      </c>
      <c r="C589">
        <v>137</v>
      </c>
      <c r="D589">
        <v>168</v>
      </c>
      <c r="E589" t="s">
        <v>210</v>
      </c>
      <c r="F589" t="s">
        <v>211</v>
      </c>
      <c r="G589">
        <v>619</v>
      </c>
      <c r="H589">
        <v>575.66999999999996</v>
      </c>
      <c r="I589">
        <v>662.33</v>
      </c>
      <c r="J589">
        <v>735.9</v>
      </c>
      <c r="K589" s="275">
        <v>619.70000000000005</v>
      </c>
      <c r="L589">
        <v>0.2</v>
      </c>
      <c r="M589">
        <v>90</v>
      </c>
      <c r="N589">
        <v>116</v>
      </c>
      <c r="O589" s="2">
        <v>74</v>
      </c>
      <c r="P589" s="2">
        <v>146</v>
      </c>
      <c r="Q589">
        <v>9</v>
      </c>
      <c r="R589">
        <v>3</v>
      </c>
      <c r="S589">
        <v>5</v>
      </c>
      <c r="T589">
        <v>2</v>
      </c>
      <c r="Z589">
        <v>1.4999999999999999E-2</v>
      </c>
      <c r="AA589">
        <v>18</v>
      </c>
      <c r="AB589">
        <v>1896</v>
      </c>
      <c r="AC589">
        <v>0</v>
      </c>
      <c r="AD589">
        <v>3.1</v>
      </c>
      <c r="AE589">
        <v>0</v>
      </c>
      <c r="AF589">
        <v>3.1</v>
      </c>
      <c r="AG589">
        <v>2</v>
      </c>
      <c r="AH589">
        <v>0.2</v>
      </c>
      <c r="AI589">
        <v>0.48</v>
      </c>
      <c r="AJ589" s="28" t="s">
        <v>318</v>
      </c>
      <c r="AK589" s="85"/>
      <c r="AL589" s="85"/>
      <c r="AM589" s="1">
        <f t="shared" si="18"/>
        <v>9.4936708860759497E-3</v>
      </c>
      <c r="AN589" s="284">
        <f t="shared" si="19"/>
        <v>0.49497474683061543</v>
      </c>
    </row>
    <row r="590" spans="1:40" ht="21" customHeight="1" x14ac:dyDescent="0.3">
      <c r="A590">
        <v>2021</v>
      </c>
      <c r="B590">
        <v>7</v>
      </c>
      <c r="C590">
        <v>137</v>
      </c>
      <c r="D590">
        <v>273</v>
      </c>
      <c r="E590" t="s">
        <v>257</v>
      </c>
      <c r="F590" t="s">
        <v>258</v>
      </c>
      <c r="G590">
        <v>564</v>
      </c>
      <c r="H590">
        <v>524.52</v>
      </c>
      <c r="I590">
        <v>603.48</v>
      </c>
      <c r="J590">
        <v>703.3</v>
      </c>
      <c r="K590" s="275">
        <v>587.5</v>
      </c>
      <c r="L590">
        <v>0.2</v>
      </c>
      <c r="M590">
        <v>93</v>
      </c>
      <c r="N590">
        <v>116</v>
      </c>
      <c r="O590" s="2">
        <v>73</v>
      </c>
      <c r="P590" s="2">
        <v>147</v>
      </c>
      <c r="Q590">
        <v>42</v>
      </c>
      <c r="R590">
        <v>23</v>
      </c>
      <c r="S590">
        <v>43</v>
      </c>
      <c r="T590">
        <v>3</v>
      </c>
      <c r="U590">
        <v>10</v>
      </c>
      <c r="X590">
        <v>6</v>
      </c>
      <c r="Z590">
        <v>1.4999999999999999E-2</v>
      </c>
      <c r="AA590">
        <v>119</v>
      </c>
      <c r="AB590">
        <v>17177</v>
      </c>
      <c r="AC590">
        <v>0.2</v>
      </c>
      <c r="AD590">
        <v>30.5</v>
      </c>
      <c r="AE590">
        <v>0.2</v>
      </c>
      <c r="AF590">
        <v>28.8</v>
      </c>
      <c r="AG590">
        <v>14</v>
      </c>
      <c r="AH590">
        <v>1.6</v>
      </c>
      <c r="AI590">
        <v>0.57999999999999996</v>
      </c>
      <c r="AJ590" s="28" t="s">
        <v>318</v>
      </c>
      <c r="AK590" s="85"/>
      <c r="AL590" s="85"/>
      <c r="AM590" s="1">
        <f t="shared" si="18"/>
        <v>6.9278686615823482E-3</v>
      </c>
      <c r="AN590" s="284">
        <f t="shared" si="19"/>
        <v>16.617009357883866</v>
      </c>
    </row>
    <row r="591" spans="1:40" ht="21" customHeight="1" x14ac:dyDescent="0.3">
      <c r="A591">
        <v>2021</v>
      </c>
      <c r="B591">
        <v>7</v>
      </c>
      <c r="C591">
        <v>142</v>
      </c>
      <c r="D591">
        <v>280</v>
      </c>
      <c r="E591" t="s">
        <v>219</v>
      </c>
      <c r="F591" t="s">
        <v>220</v>
      </c>
      <c r="G591">
        <v>323</v>
      </c>
      <c r="H591">
        <v>300.39</v>
      </c>
      <c r="I591">
        <v>345.61</v>
      </c>
      <c r="J591">
        <v>437.7</v>
      </c>
      <c r="K591" s="275">
        <v>343.1</v>
      </c>
      <c r="L591">
        <v>0.4</v>
      </c>
      <c r="M591">
        <v>105</v>
      </c>
      <c r="N591">
        <v>103</v>
      </c>
      <c r="O591" s="2">
        <v>88</v>
      </c>
      <c r="P591" s="2">
        <v>124</v>
      </c>
      <c r="Q591">
        <v>12</v>
      </c>
      <c r="R591">
        <v>5</v>
      </c>
      <c r="S591">
        <v>6</v>
      </c>
      <c r="T591">
        <v>3</v>
      </c>
      <c r="Z591">
        <v>1.4999999999999999E-2</v>
      </c>
      <c r="AA591">
        <v>25</v>
      </c>
      <c r="AB591">
        <v>2495</v>
      </c>
      <c r="AC591">
        <v>0.1</v>
      </c>
      <c r="AD591">
        <v>7.7</v>
      </c>
      <c r="AE591">
        <v>0.1</v>
      </c>
      <c r="AF591">
        <v>7.3</v>
      </c>
      <c r="AG591">
        <v>3</v>
      </c>
      <c r="AH591">
        <v>0.3</v>
      </c>
      <c r="AI591">
        <v>0.36</v>
      </c>
      <c r="AJ591" s="28" t="s">
        <v>318</v>
      </c>
      <c r="AK591" s="85"/>
      <c r="AL591" s="85"/>
      <c r="AM591" s="1">
        <f t="shared" si="18"/>
        <v>1.002004008016032E-2</v>
      </c>
      <c r="AN591" s="284">
        <f t="shared" si="19"/>
        <v>14.212846301849622</v>
      </c>
    </row>
    <row r="592" spans="1:40" ht="21" customHeight="1" x14ac:dyDescent="0.3">
      <c r="A592">
        <v>2021</v>
      </c>
      <c r="B592">
        <v>7</v>
      </c>
      <c r="C592">
        <v>143</v>
      </c>
      <c r="D592">
        <v>281</v>
      </c>
      <c r="E592" t="s">
        <v>142</v>
      </c>
      <c r="F592" t="s">
        <v>143</v>
      </c>
      <c r="G592">
        <v>285</v>
      </c>
      <c r="H592">
        <v>265.05</v>
      </c>
      <c r="I592">
        <v>304.95</v>
      </c>
      <c r="J592">
        <v>391.6</v>
      </c>
      <c r="K592" s="275">
        <v>313.8</v>
      </c>
      <c r="L592">
        <v>0.4</v>
      </c>
      <c r="M592">
        <v>120</v>
      </c>
      <c r="N592">
        <v>120</v>
      </c>
      <c r="O592" s="2">
        <v>113</v>
      </c>
      <c r="P592" s="2">
        <v>129</v>
      </c>
      <c r="Q592">
        <v>51</v>
      </c>
      <c r="R592">
        <v>12</v>
      </c>
      <c r="S592">
        <v>24</v>
      </c>
      <c r="T592">
        <v>3</v>
      </c>
      <c r="U592">
        <v>9</v>
      </c>
      <c r="Z592">
        <v>1.4999999999999999E-2</v>
      </c>
      <c r="AA592">
        <v>96</v>
      </c>
      <c r="AB592">
        <v>12660</v>
      </c>
      <c r="AC592">
        <v>0.3</v>
      </c>
      <c r="AD592">
        <v>40.4</v>
      </c>
      <c r="AE592">
        <v>0.3</v>
      </c>
      <c r="AF592">
        <v>40.1</v>
      </c>
      <c r="AG592">
        <v>6</v>
      </c>
      <c r="AH592">
        <v>0.8</v>
      </c>
      <c r="AI592">
        <v>0.68</v>
      </c>
      <c r="AJ592" s="28" t="s">
        <v>318</v>
      </c>
      <c r="AK592" s="85"/>
      <c r="AL592" s="85"/>
      <c r="AM592" s="1">
        <f t="shared" si="18"/>
        <v>7.5829383886255926E-3</v>
      </c>
      <c r="AN592" s="284">
        <f t="shared" si="19"/>
        <v>20.364675298172575</v>
      </c>
    </row>
    <row r="593" spans="1:40" ht="21" customHeight="1" x14ac:dyDescent="0.3">
      <c r="A593">
        <v>2021</v>
      </c>
      <c r="B593">
        <v>7</v>
      </c>
      <c r="C593">
        <v>243</v>
      </c>
      <c r="D593">
        <v>167</v>
      </c>
      <c r="E593" t="s">
        <v>132</v>
      </c>
      <c r="F593" t="s">
        <v>133</v>
      </c>
      <c r="G593">
        <v>888</v>
      </c>
      <c r="H593">
        <v>825.84</v>
      </c>
      <c r="I593">
        <v>950.16</v>
      </c>
      <c r="J593">
        <v>1068.7</v>
      </c>
      <c r="K593" s="275">
        <v>904.1</v>
      </c>
      <c r="L593">
        <v>0.2</v>
      </c>
      <c r="M593">
        <v>55</v>
      </c>
      <c r="N593">
        <v>131</v>
      </c>
      <c r="O593" s="2">
        <v>48</v>
      </c>
      <c r="P593" s="2">
        <v>152</v>
      </c>
      <c r="Q593">
        <v>21</v>
      </c>
      <c r="R593">
        <v>14</v>
      </c>
      <c r="S593">
        <v>21</v>
      </c>
      <c r="U593">
        <v>1</v>
      </c>
      <c r="X593">
        <v>5</v>
      </c>
      <c r="Z593">
        <v>1.4999999999999999E-2</v>
      </c>
      <c r="AA593">
        <v>61</v>
      </c>
      <c r="AB593">
        <v>4879</v>
      </c>
      <c r="AC593">
        <v>0.1</v>
      </c>
      <c r="AD593">
        <v>5.5</v>
      </c>
      <c r="AE593">
        <v>0.1</v>
      </c>
      <c r="AF593">
        <v>4.9000000000000004</v>
      </c>
      <c r="AG593">
        <v>11</v>
      </c>
      <c r="AH593">
        <v>1.3</v>
      </c>
      <c r="AI593">
        <v>0.4</v>
      </c>
      <c r="AJ593" s="28" t="s">
        <v>318</v>
      </c>
      <c r="AK593" s="85"/>
      <c r="AL593" s="85"/>
      <c r="AM593" s="1">
        <f t="shared" si="18"/>
        <v>1.250256200040992E-2</v>
      </c>
      <c r="AN593" s="284">
        <f t="shared" si="19"/>
        <v>11.384419177103432</v>
      </c>
    </row>
    <row r="594" spans="1:40" ht="21" customHeight="1" x14ac:dyDescent="0.3">
      <c r="A594">
        <v>2021</v>
      </c>
      <c r="B594">
        <v>7</v>
      </c>
      <c r="C594">
        <v>295</v>
      </c>
      <c r="D594">
        <v>219</v>
      </c>
      <c r="E594" t="s">
        <v>216</v>
      </c>
      <c r="F594" t="s">
        <v>217</v>
      </c>
      <c r="G594">
        <v>114.16666669999999</v>
      </c>
      <c r="H594">
        <v>106.175</v>
      </c>
      <c r="I594">
        <v>122.1583333</v>
      </c>
      <c r="K594" s="275">
        <v>144.5</v>
      </c>
      <c r="M594">
        <v>238</v>
      </c>
      <c r="N594">
        <v>91</v>
      </c>
      <c r="O594" s="2">
        <v>206</v>
      </c>
      <c r="P594" s="2">
        <v>105</v>
      </c>
      <c r="R594">
        <v>3</v>
      </c>
      <c r="S594">
        <v>12</v>
      </c>
      <c r="T594">
        <v>2</v>
      </c>
      <c r="Z594">
        <v>1.4999999999999999E-2</v>
      </c>
      <c r="AA594">
        <v>17</v>
      </c>
      <c r="AB594">
        <v>3446</v>
      </c>
      <c r="AC594">
        <v>0.1</v>
      </c>
      <c r="AD594">
        <v>30.2</v>
      </c>
      <c r="AE594">
        <v>0.1</v>
      </c>
      <c r="AF594">
        <v>23.8</v>
      </c>
      <c r="AG594">
        <v>1</v>
      </c>
      <c r="AH594">
        <v>0.1</v>
      </c>
      <c r="AI594">
        <v>0.66</v>
      </c>
      <c r="AJ594" s="28" t="s">
        <v>318</v>
      </c>
      <c r="AK594" s="85"/>
      <c r="AL594" s="85"/>
      <c r="AM594" s="1">
        <f t="shared" si="18"/>
        <v>4.9332559489262909E-3</v>
      </c>
      <c r="AN594" s="284">
        <f t="shared" si="19"/>
        <v>21.448905672421535</v>
      </c>
    </row>
    <row r="595" spans="1:40" ht="21" customHeight="1" x14ac:dyDescent="0.3">
      <c r="A595">
        <v>2021</v>
      </c>
      <c r="B595">
        <v>7</v>
      </c>
      <c r="C595">
        <v>301</v>
      </c>
      <c r="D595">
        <v>225</v>
      </c>
      <c r="E595" t="s">
        <v>229</v>
      </c>
      <c r="F595" t="s">
        <v>230</v>
      </c>
      <c r="G595">
        <v>372</v>
      </c>
      <c r="H595">
        <v>345.96</v>
      </c>
      <c r="I595">
        <v>398.04</v>
      </c>
      <c r="J595">
        <v>447.6</v>
      </c>
      <c r="K595" s="275">
        <v>379.8</v>
      </c>
      <c r="L595">
        <v>0.2</v>
      </c>
      <c r="M595">
        <v>169</v>
      </c>
      <c r="N595">
        <v>128</v>
      </c>
      <c r="O595" s="2">
        <v>146</v>
      </c>
      <c r="P595" s="2">
        <v>148</v>
      </c>
      <c r="Q595">
        <v>5</v>
      </c>
      <c r="R595">
        <v>4</v>
      </c>
      <c r="S595">
        <v>5</v>
      </c>
      <c r="X595">
        <v>6</v>
      </c>
      <c r="Z595">
        <v>1.4999999999999999E-2</v>
      </c>
      <c r="AA595">
        <v>20</v>
      </c>
      <c r="AB595">
        <v>6392</v>
      </c>
      <c r="AC595">
        <v>0.1</v>
      </c>
      <c r="AD595">
        <v>17.2</v>
      </c>
      <c r="AE595">
        <v>0.1</v>
      </c>
      <c r="AF595">
        <v>16.8</v>
      </c>
      <c r="AG595">
        <v>1</v>
      </c>
      <c r="AH595">
        <v>0.1</v>
      </c>
      <c r="AI595">
        <v>1.72</v>
      </c>
      <c r="AJ595" s="28" t="s">
        <v>318</v>
      </c>
      <c r="AK595" s="85"/>
      <c r="AL595" s="85"/>
      <c r="AM595" s="1">
        <f t="shared" si="18"/>
        <v>3.1289111389236545E-3</v>
      </c>
      <c r="AN595" s="284">
        <f t="shared" si="19"/>
        <v>5.5154328932550785</v>
      </c>
    </row>
    <row r="596" spans="1:40" ht="21" customHeight="1" x14ac:dyDescent="0.3">
      <c r="A596">
        <v>2021</v>
      </c>
      <c r="B596">
        <v>7</v>
      </c>
      <c r="C596">
        <v>395</v>
      </c>
      <c r="D596">
        <v>607</v>
      </c>
      <c r="E596" t="s">
        <v>185</v>
      </c>
      <c r="F596" t="s">
        <v>186</v>
      </c>
      <c r="G596">
        <v>120</v>
      </c>
      <c r="H596">
        <v>111.6</v>
      </c>
      <c r="I596">
        <v>128.4</v>
      </c>
      <c r="J596">
        <v>157.1</v>
      </c>
      <c r="K596" s="275">
        <v>118.3</v>
      </c>
      <c r="L596">
        <v>0.3</v>
      </c>
      <c r="M596">
        <v>90</v>
      </c>
      <c r="N596">
        <v>120</v>
      </c>
      <c r="O596" s="2">
        <v>86</v>
      </c>
      <c r="P596" s="2">
        <v>127</v>
      </c>
      <c r="Q596">
        <v>21</v>
      </c>
      <c r="R596">
        <v>26</v>
      </c>
      <c r="S596">
        <v>26</v>
      </c>
      <c r="T596">
        <v>10</v>
      </c>
      <c r="U596">
        <v>4</v>
      </c>
      <c r="Z596">
        <v>1.4999999999999999E-2</v>
      </c>
      <c r="AA596">
        <v>87</v>
      </c>
      <c r="AB596">
        <v>9159</v>
      </c>
      <c r="AC596">
        <v>0.7</v>
      </c>
      <c r="AD596">
        <v>76.3</v>
      </c>
      <c r="AE596">
        <v>0.7</v>
      </c>
      <c r="AF596">
        <v>58.7</v>
      </c>
      <c r="AG596">
        <v>6</v>
      </c>
      <c r="AH596">
        <v>1</v>
      </c>
      <c r="AI596">
        <v>0.57999999999999996</v>
      </c>
      <c r="AJ596" s="28" t="s">
        <v>338</v>
      </c>
      <c r="AK596" s="85"/>
      <c r="AL596" s="85"/>
      <c r="AM596" s="1">
        <f t="shared" si="18"/>
        <v>9.4988535866360954E-3</v>
      </c>
      <c r="AN596" s="284">
        <f t="shared" si="19"/>
        <v>1.2020815280171329</v>
      </c>
    </row>
    <row r="597" spans="1:40" ht="21" customHeight="1" x14ac:dyDescent="0.3">
      <c r="A597">
        <v>2021</v>
      </c>
      <c r="B597">
        <v>7</v>
      </c>
      <c r="C597">
        <v>395</v>
      </c>
      <c r="D597">
        <v>608</v>
      </c>
      <c r="E597" t="s">
        <v>188</v>
      </c>
      <c r="F597" t="s">
        <v>189</v>
      </c>
      <c r="G597">
        <v>110</v>
      </c>
      <c r="H597">
        <v>102.3</v>
      </c>
      <c r="I597">
        <v>117.7</v>
      </c>
      <c r="J597">
        <v>140.80000000000001</v>
      </c>
      <c r="K597" s="275">
        <v>104.2</v>
      </c>
      <c r="L597">
        <v>0.3</v>
      </c>
      <c r="M597">
        <v>90</v>
      </c>
      <c r="N597">
        <v>120</v>
      </c>
      <c r="O597" s="2">
        <v>86</v>
      </c>
      <c r="P597" s="2">
        <v>127</v>
      </c>
      <c r="Q597">
        <v>28</v>
      </c>
      <c r="R597">
        <v>19</v>
      </c>
      <c r="S597">
        <v>23</v>
      </c>
      <c r="T597">
        <v>10</v>
      </c>
      <c r="U597">
        <v>4</v>
      </c>
      <c r="Z597">
        <v>1.4999999999999999E-2</v>
      </c>
      <c r="AA597">
        <v>84</v>
      </c>
      <c r="AB597">
        <v>9156</v>
      </c>
      <c r="AC597">
        <v>0.8</v>
      </c>
      <c r="AD597">
        <v>83.2</v>
      </c>
      <c r="AE597">
        <v>0.8</v>
      </c>
      <c r="AF597">
        <v>66.7</v>
      </c>
      <c r="AG597">
        <v>6</v>
      </c>
      <c r="AH597">
        <v>1</v>
      </c>
      <c r="AI597">
        <v>0.57999999999999996</v>
      </c>
      <c r="AJ597" s="28" t="s">
        <v>338</v>
      </c>
      <c r="AK597" s="85"/>
      <c r="AL597" s="85"/>
      <c r="AM597" s="1">
        <f t="shared" si="18"/>
        <v>9.1743119266055051E-3</v>
      </c>
      <c r="AN597" s="284">
        <f t="shared" si="19"/>
        <v>4.1012193308819738</v>
      </c>
    </row>
    <row r="598" spans="1:40" ht="21" customHeight="1" x14ac:dyDescent="0.3">
      <c r="A598">
        <v>2021</v>
      </c>
      <c r="B598">
        <v>7</v>
      </c>
      <c r="C598">
        <v>395</v>
      </c>
      <c r="D598">
        <v>609</v>
      </c>
      <c r="E598" t="s">
        <v>191</v>
      </c>
      <c r="F598" t="s">
        <v>192</v>
      </c>
      <c r="G598">
        <v>50</v>
      </c>
      <c r="H598">
        <v>46.5</v>
      </c>
      <c r="I598">
        <v>53.5</v>
      </c>
      <c r="J598">
        <v>62.9</v>
      </c>
      <c r="K598" s="275">
        <v>51.1</v>
      </c>
      <c r="L598">
        <v>0.3</v>
      </c>
      <c r="M598">
        <v>90</v>
      </c>
      <c r="N598">
        <v>120</v>
      </c>
      <c r="O598" s="2">
        <v>86</v>
      </c>
      <c r="P598" s="2">
        <v>127</v>
      </c>
      <c r="Q598">
        <v>19</v>
      </c>
      <c r="R598">
        <v>12</v>
      </c>
      <c r="S598">
        <v>16</v>
      </c>
      <c r="T598">
        <v>7</v>
      </c>
      <c r="U598">
        <v>4</v>
      </c>
      <c r="Z598">
        <v>1.4999999999999999E-2</v>
      </c>
      <c r="AA598">
        <v>58</v>
      </c>
      <c r="AB598">
        <v>9130</v>
      </c>
      <c r="AC598">
        <v>1.2</v>
      </c>
      <c r="AD598">
        <v>182.6</v>
      </c>
      <c r="AE598">
        <v>1.1000000000000001</v>
      </c>
      <c r="AF598">
        <v>133.69999999999999</v>
      </c>
      <c r="AG598">
        <v>6</v>
      </c>
      <c r="AH598">
        <v>0.7</v>
      </c>
      <c r="AI598">
        <v>0.57999999999999996</v>
      </c>
      <c r="AJ598" s="28" t="s">
        <v>338</v>
      </c>
      <c r="AK598" s="85"/>
      <c r="AL598" s="85"/>
      <c r="AM598" s="1">
        <f t="shared" si="18"/>
        <v>6.3526834611171961E-3</v>
      </c>
      <c r="AN598" s="284">
        <f t="shared" si="19"/>
        <v>0.7778174593052033</v>
      </c>
    </row>
    <row r="599" spans="1:40" ht="21" customHeight="1" x14ac:dyDescent="0.3">
      <c r="A599">
        <v>2021</v>
      </c>
      <c r="B599">
        <v>7</v>
      </c>
      <c r="C599">
        <v>414</v>
      </c>
      <c r="D599">
        <v>649</v>
      </c>
      <c r="E599" t="s">
        <v>535</v>
      </c>
      <c r="F599" t="s">
        <v>536</v>
      </c>
      <c r="G599">
        <v>143</v>
      </c>
      <c r="H599">
        <v>132.99</v>
      </c>
      <c r="I599">
        <v>153.01</v>
      </c>
      <c r="J599">
        <v>198.8</v>
      </c>
      <c r="K599" s="275">
        <v>144.1</v>
      </c>
      <c r="L599">
        <v>0.4</v>
      </c>
      <c r="M599">
        <v>138</v>
      </c>
      <c r="N599">
        <v>157</v>
      </c>
      <c r="O599" s="2">
        <v>164</v>
      </c>
      <c r="P599" s="2">
        <v>133</v>
      </c>
      <c r="Q599">
        <v>2</v>
      </c>
      <c r="R599">
        <v>3</v>
      </c>
      <c r="S599">
        <v>6</v>
      </c>
      <c r="U599">
        <v>3</v>
      </c>
      <c r="X599">
        <v>2</v>
      </c>
      <c r="Z599">
        <v>1.4999999999999999E-2</v>
      </c>
      <c r="AA599">
        <v>15</v>
      </c>
      <c r="AB599">
        <v>4335</v>
      </c>
      <c r="AC599">
        <v>0.1</v>
      </c>
      <c r="AD599">
        <v>30.3</v>
      </c>
      <c r="AE599">
        <v>0.1</v>
      </c>
      <c r="AF599">
        <v>30.8</v>
      </c>
      <c r="AG599">
        <v>2</v>
      </c>
      <c r="AH599">
        <v>0.1</v>
      </c>
      <c r="AI599">
        <v>0.71</v>
      </c>
      <c r="AJ599" s="28" t="s">
        <v>338</v>
      </c>
      <c r="AK599" s="85"/>
      <c r="AL599" s="85"/>
      <c r="AM599" s="1">
        <f t="shared" si="18"/>
        <v>3.4602076124567475E-3</v>
      </c>
      <c r="AN599" s="284">
        <f t="shared" si="19"/>
        <v>0.7778174593051983</v>
      </c>
    </row>
    <row r="600" spans="1:40" ht="21" customHeight="1" x14ac:dyDescent="0.3">
      <c r="A600">
        <v>2021</v>
      </c>
      <c r="B600">
        <v>7</v>
      </c>
      <c r="C600">
        <v>414</v>
      </c>
      <c r="D600">
        <v>650</v>
      </c>
      <c r="E600" t="s">
        <v>537</v>
      </c>
      <c r="F600" t="s">
        <v>538</v>
      </c>
      <c r="G600">
        <v>131</v>
      </c>
      <c r="H600">
        <v>121.83</v>
      </c>
      <c r="I600">
        <v>140.16999999999999</v>
      </c>
      <c r="J600">
        <v>183.7</v>
      </c>
      <c r="K600" s="275">
        <v>138.5</v>
      </c>
      <c r="L600">
        <v>0.4</v>
      </c>
      <c r="M600">
        <v>138</v>
      </c>
      <c r="N600">
        <v>157</v>
      </c>
      <c r="O600" s="2">
        <v>164</v>
      </c>
      <c r="P600" s="2">
        <v>133</v>
      </c>
      <c r="Q600">
        <v>1</v>
      </c>
      <c r="S600">
        <v>7</v>
      </c>
      <c r="U600">
        <v>4</v>
      </c>
      <c r="X600">
        <v>3</v>
      </c>
      <c r="Z600">
        <v>1.4999999999999999E-2</v>
      </c>
      <c r="AA600">
        <v>14</v>
      </c>
      <c r="AB600">
        <v>4334</v>
      </c>
      <c r="AC600">
        <v>0.1</v>
      </c>
      <c r="AD600">
        <v>33.1</v>
      </c>
      <c r="AE600">
        <v>0.1</v>
      </c>
      <c r="AF600">
        <v>31.6</v>
      </c>
      <c r="AG600">
        <v>2</v>
      </c>
      <c r="AH600">
        <v>0.1</v>
      </c>
      <c r="AI600">
        <v>0.71</v>
      </c>
      <c r="AJ600" s="28" t="s">
        <v>338</v>
      </c>
      <c r="AK600" s="85"/>
      <c r="AL600" s="85"/>
      <c r="AM600" s="1">
        <f t="shared" si="18"/>
        <v>3.2302722658052608E-3</v>
      </c>
      <c r="AN600" s="284">
        <f t="shared" si="19"/>
        <v>5.3033008588991066</v>
      </c>
    </row>
    <row r="601" spans="1:40" ht="21" customHeight="1" x14ac:dyDescent="0.3">
      <c r="A601">
        <v>2021</v>
      </c>
      <c r="B601">
        <v>7</v>
      </c>
      <c r="C601">
        <v>143</v>
      </c>
      <c r="D601">
        <v>281</v>
      </c>
      <c r="E601" t="s">
        <v>144</v>
      </c>
      <c r="F601" t="s">
        <v>145</v>
      </c>
      <c r="G601">
        <v>315</v>
      </c>
      <c r="H601">
        <v>292.95</v>
      </c>
      <c r="I601">
        <v>337.05</v>
      </c>
      <c r="J601">
        <v>391.6</v>
      </c>
      <c r="K601" s="275">
        <v>313.8</v>
      </c>
      <c r="L601">
        <v>0.2</v>
      </c>
      <c r="M601">
        <v>120</v>
      </c>
      <c r="O601" s="2">
        <v>113</v>
      </c>
      <c r="P601" s="2">
        <v>129</v>
      </c>
      <c r="Q601">
        <v>51</v>
      </c>
      <c r="R601">
        <v>12</v>
      </c>
      <c r="S601">
        <v>24</v>
      </c>
      <c r="T601">
        <v>3</v>
      </c>
      <c r="U601">
        <v>9</v>
      </c>
      <c r="Z601">
        <v>1.4999999999999999E-2</v>
      </c>
      <c r="AA601">
        <v>96</v>
      </c>
      <c r="AB601">
        <v>12660</v>
      </c>
      <c r="AC601">
        <v>0.3</v>
      </c>
      <c r="AD601">
        <v>40.4</v>
      </c>
      <c r="AE601">
        <v>0.3</v>
      </c>
      <c r="AF601">
        <v>40.1</v>
      </c>
      <c r="AG601">
        <v>6</v>
      </c>
      <c r="AH601">
        <v>0.8</v>
      </c>
      <c r="AI601">
        <v>0.68</v>
      </c>
      <c r="AJ601" s="28"/>
      <c r="AK601" s="85"/>
      <c r="AL601" s="85"/>
      <c r="AM601" s="1">
        <f t="shared" si="18"/>
        <v>7.5829383886255926E-3</v>
      </c>
      <c r="AN601" s="284">
        <f t="shared" si="19"/>
        <v>0.84852813742384903</v>
      </c>
    </row>
    <row r="602" spans="1:40" ht="21" customHeight="1" x14ac:dyDescent="0.3">
      <c r="A602">
        <v>2021</v>
      </c>
      <c r="B602">
        <v>7</v>
      </c>
      <c r="C602">
        <v>143</v>
      </c>
      <c r="D602">
        <v>281</v>
      </c>
      <c r="E602" t="s">
        <v>146</v>
      </c>
      <c r="F602" t="s">
        <v>147</v>
      </c>
      <c r="G602">
        <v>345</v>
      </c>
      <c r="H602">
        <v>320.85000000000002</v>
      </c>
      <c r="I602">
        <v>369.15</v>
      </c>
      <c r="J602">
        <v>391.6</v>
      </c>
      <c r="K602" s="275">
        <v>313.8</v>
      </c>
      <c r="L602">
        <v>0.1</v>
      </c>
      <c r="M602">
        <v>120</v>
      </c>
      <c r="O602" s="2">
        <v>113</v>
      </c>
      <c r="P602" s="2">
        <v>129</v>
      </c>
      <c r="Q602">
        <v>51</v>
      </c>
      <c r="R602">
        <v>12</v>
      </c>
      <c r="S602">
        <v>24</v>
      </c>
      <c r="T602">
        <v>3</v>
      </c>
      <c r="U602">
        <v>9</v>
      </c>
      <c r="Z602">
        <v>1.4999999999999999E-2</v>
      </c>
      <c r="AA602">
        <v>96</v>
      </c>
      <c r="AB602">
        <v>12660</v>
      </c>
      <c r="AC602">
        <v>0.3</v>
      </c>
      <c r="AD602">
        <v>40.4</v>
      </c>
      <c r="AE602">
        <v>0.3</v>
      </c>
      <c r="AF602">
        <v>40.1</v>
      </c>
      <c r="AG602">
        <v>6</v>
      </c>
      <c r="AH602">
        <v>0.8</v>
      </c>
      <c r="AI602">
        <v>0.68</v>
      </c>
      <c r="AJ602" s="28"/>
      <c r="AK602" s="85"/>
      <c r="AL602" s="85"/>
      <c r="AM602" s="1">
        <f t="shared" si="18"/>
        <v>7.5829383886255926E-3</v>
      </c>
      <c r="AN602" s="284">
        <f t="shared" si="19"/>
        <v>22.061731573020275</v>
      </c>
    </row>
    <row r="603" spans="1:40" ht="21" customHeight="1" x14ac:dyDescent="0.3">
      <c r="A603">
        <v>2021</v>
      </c>
      <c r="B603">
        <v>8</v>
      </c>
      <c r="C603">
        <v>18</v>
      </c>
      <c r="D603">
        <v>49</v>
      </c>
      <c r="E603" t="s">
        <v>170</v>
      </c>
      <c r="F603" t="s">
        <v>171</v>
      </c>
      <c r="G603">
        <v>100</v>
      </c>
      <c r="H603">
        <v>95.5</v>
      </c>
      <c r="I603">
        <v>104.5</v>
      </c>
      <c r="J603">
        <v>134.19999999999999</v>
      </c>
      <c r="K603" s="275">
        <v>104.7</v>
      </c>
      <c r="L603">
        <v>0.3</v>
      </c>
      <c r="M603">
        <v>101</v>
      </c>
      <c r="N603">
        <v>107</v>
      </c>
      <c r="O603" s="2">
        <v>63</v>
      </c>
      <c r="P603" s="2">
        <v>116</v>
      </c>
      <c r="Q603">
        <v>46</v>
      </c>
      <c r="R603">
        <v>38</v>
      </c>
      <c r="S603">
        <v>44</v>
      </c>
      <c r="T603">
        <v>1</v>
      </c>
      <c r="X603">
        <v>2</v>
      </c>
      <c r="Z603">
        <v>1.4999999999999999E-2</v>
      </c>
      <c r="AA603">
        <v>131</v>
      </c>
      <c r="AB603">
        <v>14635</v>
      </c>
      <c r="AC603">
        <v>1.3</v>
      </c>
      <c r="AD603">
        <v>146.4</v>
      </c>
      <c r="AE603">
        <v>1.3</v>
      </c>
      <c r="AF603">
        <v>140.9</v>
      </c>
      <c r="AG603">
        <v>9</v>
      </c>
      <c r="AH603">
        <v>2.1</v>
      </c>
      <c r="AI603">
        <v>0.73</v>
      </c>
      <c r="AJ603" s="28" t="s">
        <v>306</v>
      </c>
      <c r="AK603" s="85" t="s">
        <v>429</v>
      </c>
      <c r="AL603" s="85" t="s">
        <v>341</v>
      </c>
      <c r="AM603" s="1">
        <f t="shared" si="18"/>
        <v>8.9511445165698662E-3</v>
      </c>
      <c r="AN603" s="284">
        <f t="shared" si="19"/>
        <v>3.3234018715767752</v>
      </c>
    </row>
    <row r="604" spans="1:40" ht="21" customHeight="1" x14ac:dyDescent="0.3">
      <c r="A604">
        <v>2021</v>
      </c>
      <c r="B604">
        <v>8</v>
      </c>
      <c r="C604">
        <v>18</v>
      </c>
      <c r="D604">
        <v>50</v>
      </c>
      <c r="E604" t="s">
        <v>161</v>
      </c>
      <c r="F604" t="s">
        <v>162</v>
      </c>
      <c r="G604">
        <v>54</v>
      </c>
      <c r="H604">
        <v>51.57</v>
      </c>
      <c r="I604">
        <v>56.43</v>
      </c>
      <c r="J604">
        <v>70.099999999999994</v>
      </c>
      <c r="K604" s="275">
        <v>57.3</v>
      </c>
      <c r="L604">
        <v>0.3</v>
      </c>
      <c r="M604">
        <v>101</v>
      </c>
      <c r="N604">
        <v>107</v>
      </c>
      <c r="O604" s="2">
        <v>62</v>
      </c>
      <c r="P604" s="2">
        <v>118</v>
      </c>
      <c r="Q604">
        <v>25</v>
      </c>
      <c r="R604">
        <v>21</v>
      </c>
      <c r="S604">
        <v>31</v>
      </c>
      <c r="Z604">
        <v>1.4999999999999999E-2</v>
      </c>
      <c r="AA604">
        <v>77</v>
      </c>
      <c r="AB604">
        <v>10857</v>
      </c>
      <c r="AC604">
        <v>1.4</v>
      </c>
      <c r="AD604">
        <v>201.1</v>
      </c>
      <c r="AE604">
        <v>1.4</v>
      </c>
      <c r="AF604">
        <v>188.8</v>
      </c>
      <c r="AG604">
        <v>8</v>
      </c>
      <c r="AH604">
        <v>1.2</v>
      </c>
      <c r="AI604">
        <v>0.7</v>
      </c>
      <c r="AJ604" s="28" t="s">
        <v>306</v>
      </c>
      <c r="AK604" s="85" t="s">
        <v>429</v>
      </c>
      <c r="AL604" s="85" t="s">
        <v>342</v>
      </c>
      <c r="AM604" s="1">
        <f t="shared" si="18"/>
        <v>7.0921985815602835E-3</v>
      </c>
      <c r="AN604" s="284">
        <f t="shared" si="19"/>
        <v>2.3334523779156049</v>
      </c>
    </row>
    <row r="605" spans="1:40" ht="21" customHeight="1" x14ac:dyDescent="0.3">
      <c r="A605">
        <v>2021</v>
      </c>
      <c r="B605">
        <v>8</v>
      </c>
      <c r="C605">
        <v>47</v>
      </c>
      <c r="D605">
        <v>122</v>
      </c>
      <c r="E605" t="s">
        <v>158</v>
      </c>
      <c r="F605" t="s">
        <v>159</v>
      </c>
      <c r="G605">
        <v>280</v>
      </c>
      <c r="H605">
        <v>267.39999999999998</v>
      </c>
      <c r="I605">
        <v>292.60000000000002</v>
      </c>
      <c r="J605">
        <v>344</v>
      </c>
      <c r="K605" s="275">
        <v>267.8</v>
      </c>
      <c r="L605">
        <v>0.2</v>
      </c>
      <c r="M605">
        <v>63</v>
      </c>
      <c r="N605">
        <v>115</v>
      </c>
      <c r="O605" s="2">
        <v>64</v>
      </c>
      <c r="P605" s="2">
        <v>113</v>
      </c>
      <c r="Q605">
        <v>43</v>
      </c>
      <c r="R605">
        <v>29</v>
      </c>
      <c r="S605">
        <v>34</v>
      </c>
      <c r="T605">
        <v>7</v>
      </c>
      <c r="X605">
        <v>2</v>
      </c>
      <c r="Z605">
        <v>1.4999999999999999E-2</v>
      </c>
      <c r="AA605">
        <v>115</v>
      </c>
      <c r="AB605">
        <v>6523</v>
      </c>
      <c r="AC605">
        <v>0.4</v>
      </c>
      <c r="AD605">
        <v>23.3</v>
      </c>
      <c r="AE605">
        <v>0.4</v>
      </c>
      <c r="AF605">
        <v>13.7</v>
      </c>
      <c r="AG605">
        <v>8</v>
      </c>
      <c r="AH605">
        <v>1.8</v>
      </c>
      <c r="AI605">
        <v>0.34</v>
      </c>
      <c r="AJ605" s="28" t="s">
        <v>306</v>
      </c>
      <c r="AK605" s="85"/>
      <c r="AL605" s="85" t="s">
        <v>336</v>
      </c>
      <c r="AM605" s="1">
        <f t="shared" si="18"/>
        <v>1.7629924881189637E-2</v>
      </c>
      <c r="AN605" s="284">
        <f t="shared" si="19"/>
        <v>8.6267027304758717</v>
      </c>
    </row>
    <row r="606" spans="1:40" ht="21" customHeight="1" x14ac:dyDescent="0.3">
      <c r="A606">
        <v>2021</v>
      </c>
      <c r="B606">
        <v>8</v>
      </c>
      <c r="C606">
        <v>182</v>
      </c>
      <c r="D606">
        <v>331</v>
      </c>
      <c r="E606" t="s">
        <v>702</v>
      </c>
      <c r="F606" t="s">
        <v>781</v>
      </c>
      <c r="G606">
        <v>332</v>
      </c>
      <c r="H606">
        <v>312.41199999999998</v>
      </c>
      <c r="I606">
        <v>355.572</v>
      </c>
      <c r="J606">
        <v>462.9</v>
      </c>
      <c r="K606" s="275">
        <v>333.1</v>
      </c>
      <c r="L606">
        <v>0.4</v>
      </c>
      <c r="M606">
        <v>110</v>
      </c>
      <c r="N606">
        <v>131</v>
      </c>
      <c r="O606" s="2">
        <v>113</v>
      </c>
      <c r="P606" s="2">
        <v>130</v>
      </c>
      <c r="Q606">
        <v>22</v>
      </c>
      <c r="R606">
        <v>19</v>
      </c>
      <c r="S606">
        <v>19</v>
      </c>
      <c r="T606">
        <v>1</v>
      </c>
      <c r="U606">
        <v>2</v>
      </c>
      <c r="X606">
        <v>2</v>
      </c>
      <c r="Z606">
        <v>1.4999999999999999E-2</v>
      </c>
      <c r="AA606">
        <v>61</v>
      </c>
      <c r="AB606">
        <v>3913</v>
      </c>
      <c r="AC606">
        <v>0.2</v>
      </c>
      <c r="AD606">
        <v>11.8</v>
      </c>
      <c r="AE606">
        <v>0.4</v>
      </c>
      <c r="AF606">
        <v>18.899999999999999</v>
      </c>
      <c r="AG606">
        <v>3</v>
      </c>
      <c r="AH606">
        <v>0.5</v>
      </c>
      <c r="AI606">
        <v>0.22</v>
      </c>
      <c r="AJ606" s="28" t="s">
        <v>306</v>
      </c>
      <c r="AK606" s="85" t="s">
        <v>427</v>
      </c>
      <c r="AL606" s="85" t="s">
        <v>389</v>
      </c>
      <c r="AM606" s="1">
        <f t="shared" si="18"/>
        <v>1.5589062100690007E-2</v>
      </c>
      <c r="AN606" s="284">
        <f t="shared" si="19"/>
        <v>0.77781745930521828</v>
      </c>
    </row>
    <row r="607" spans="1:40" ht="21" customHeight="1" x14ac:dyDescent="0.3">
      <c r="A607">
        <v>2021</v>
      </c>
      <c r="B607">
        <v>8</v>
      </c>
      <c r="C607">
        <v>375</v>
      </c>
      <c r="D607">
        <v>437</v>
      </c>
      <c r="E607" t="s">
        <v>152</v>
      </c>
      <c r="F607" t="s">
        <v>153</v>
      </c>
      <c r="G607">
        <v>168</v>
      </c>
      <c r="H607">
        <v>158.08799999999999</v>
      </c>
      <c r="I607">
        <v>179.928</v>
      </c>
      <c r="J607">
        <v>251.4</v>
      </c>
      <c r="K607" s="275">
        <v>179.2</v>
      </c>
      <c r="L607">
        <v>0.5</v>
      </c>
      <c r="M607">
        <v>120</v>
      </c>
      <c r="N607">
        <v>120</v>
      </c>
      <c r="O607" s="2">
        <v>122</v>
      </c>
      <c r="P607" s="2">
        <v>119</v>
      </c>
      <c r="Q607">
        <v>54</v>
      </c>
      <c r="R607">
        <v>53</v>
      </c>
      <c r="S607">
        <v>45</v>
      </c>
      <c r="T607">
        <v>32</v>
      </c>
      <c r="U607">
        <v>8</v>
      </c>
      <c r="X607">
        <v>2</v>
      </c>
      <c r="Z607">
        <v>1.4999999999999999E-2</v>
      </c>
      <c r="AA607">
        <v>187</v>
      </c>
      <c r="AB607">
        <v>14862</v>
      </c>
      <c r="AC607">
        <v>1.1000000000000001</v>
      </c>
      <c r="AD607">
        <v>88.5</v>
      </c>
      <c r="AE607">
        <v>2.1</v>
      </c>
      <c r="AF607">
        <v>160</v>
      </c>
      <c r="AG607">
        <v>8</v>
      </c>
      <c r="AH607">
        <v>1.5</v>
      </c>
      <c r="AI607">
        <v>0.34</v>
      </c>
      <c r="AJ607" s="28" t="s">
        <v>306</v>
      </c>
      <c r="AK607" s="85" t="s">
        <v>427</v>
      </c>
      <c r="AL607" s="85" t="s">
        <v>345</v>
      </c>
      <c r="AM607" s="1">
        <f t="shared" si="18"/>
        <v>1.2582424976450006E-2</v>
      </c>
      <c r="AN607" s="284">
        <f t="shared" si="19"/>
        <v>7.9195959492893238</v>
      </c>
    </row>
    <row r="608" spans="1:40" ht="21" customHeight="1" x14ac:dyDescent="0.3">
      <c r="A608">
        <v>2021</v>
      </c>
      <c r="B608">
        <v>8</v>
      </c>
      <c r="C608">
        <v>376</v>
      </c>
      <c r="D608">
        <v>438</v>
      </c>
      <c r="E608" t="s">
        <v>222</v>
      </c>
      <c r="F608" t="s">
        <v>223</v>
      </c>
      <c r="G608">
        <v>335</v>
      </c>
      <c r="H608">
        <v>315.23500000000001</v>
      </c>
      <c r="I608">
        <v>358.78500000000003</v>
      </c>
      <c r="J608">
        <v>461.3</v>
      </c>
      <c r="K608" s="275">
        <v>349.7</v>
      </c>
      <c r="L608">
        <v>0.4</v>
      </c>
      <c r="M608">
        <v>67</v>
      </c>
      <c r="N608">
        <v>161</v>
      </c>
      <c r="O608" s="2">
        <v>79</v>
      </c>
      <c r="P608" s="2">
        <v>138</v>
      </c>
      <c r="Q608">
        <v>32</v>
      </c>
      <c r="R608">
        <v>24</v>
      </c>
      <c r="S608">
        <v>23</v>
      </c>
      <c r="Z608">
        <v>1.4999999999999999E-2</v>
      </c>
      <c r="AA608">
        <v>78</v>
      </c>
      <c r="AB608">
        <v>7146</v>
      </c>
      <c r="AC608">
        <v>0.2</v>
      </c>
      <c r="AD608">
        <v>21.3</v>
      </c>
      <c r="AE608">
        <v>0.4</v>
      </c>
      <c r="AF608">
        <v>34.200000000000003</v>
      </c>
      <c r="AG608">
        <v>5</v>
      </c>
      <c r="AH608">
        <v>1</v>
      </c>
      <c r="AI608">
        <v>0.4</v>
      </c>
      <c r="AJ608" s="28" t="s">
        <v>306</v>
      </c>
      <c r="AK608" s="85" t="s">
        <v>430</v>
      </c>
      <c r="AL608" s="85" t="s">
        <v>324</v>
      </c>
      <c r="AM608" s="1">
        <f t="shared" si="18"/>
        <v>1.09151973131822E-2</v>
      </c>
      <c r="AN608" s="284">
        <f t="shared" si="19"/>
        <v>10.394469683442241</v>
      </c>
    </row>
    <row r="609" spans="1:40" ht="21" customHeight="1" x14ac:dyDescent="0.3">
      <c r="A609">
        <v>2021</v>
      </c>
      <c r="B609">
        <v>8</v>
      </c>
      <c r="C609">
        <v>382</v>
      </c>
      <c r="D609">
        <v>449</v>
      </c>
      <c r="E609" t="s">
        <v>247</v>
      </c>
      <c r="F609" t="s">
        <v>248</v>
      </c>
      <c r="G609">
        <v>46</v>
      </c>
      <c r="H609">
        <v>40.985999999999997</v>
      </c>
      <c r="I609">
        <v>50.048000000000002</v>
      </c>
      <c r="J609">
        <v>70.400000000000006</v>
      </c>
      <c r="K609" s="275">
        <v>49.6</v>
      </c>
      <c r="L609">
        <v>0.5</v>
      </c>
      <c r="M609">
        <v>108</v>
      </c>
      <c r="N609">
        <v>100</v>
      </c>
      <c r="O609" s="2">
        <v>109</v>
      </c>
      <c r="P609" s="2">
        <v>100</v>
      </c>
      <c r="Q609">
        <v>22</v>
      </c>
      <c r="R609">
        <v>8</v>
      </c>
      <c r="S609">
        <v>36</v>
      </c>
      <c r="T609">
        <v>16</v>
      </c>
      <c r="X609">
        <v>4</v>
      </c>
      <c r="Z609">
        <v>1.4999999999999999E-2</v>
      </c>
      <c r="AA609">
        <v>86</v>
      </c>
      <c r="AB609">
        <v>6296</v>
      </c>
      <c r="AC609">
        <v>1.9</v>
      </c>
      <c r="AD609">
        <v>136.9</v>
      </c>
      <c r="AE609">
        <v>1.7</v>
      </c>
      <c r="AF609">
        <v>127.5</v>
      </c>
      <c r="AG609">
        <v>3</v>
      </c>
      <c r="AH609">
        <v>0.8</v>
      </c>
      <c r="AI609">
        <v>0.88</v>
      </c>
      <c r="AJ609" s="28" t="s">
        <v>306</v>
      </c>
      <c r="AK609" s="85" t="s">
        <v>431</v>
      </c>
      <c r="AL609" s="85" t="s">
        <v>310</v>
      </c>
      <c r="AM609" s="1">
        <f t="shared" si="18"/>
        <v>1.3659466327827191E-2</v>
      </c>
      <c r="AN609" s="284">
        <f t="shared" si="19"/>
        <v>2.5455844122715718</v>
      </c>
    </row>
    <row r="610" spans="1:40" ht="21" customHeight="1" x14ac:dyDescent="0.3">
      <c r="A610">
        <v>2021</v>
      </c>
      <c r="B610">
        <v>8</v>
      </c>
      <c r="C610">
        <v>383</v>
      </c>
      <c r="D610">
        <v>550</v>
      </c>
      <c r="E610" t="s">
        <v>706</v>
      </c>
      <c r="F610" t="s">
        <v>769</v>
      </c>
      <c r="G610">
        <v>35</v>
      </c>
      <c r="H610">
        <v>32.024999999999999</v>
      </c>
      <c r="I610">
        <v>38.045000000000002</v>
      </c>
      <c r="J610">
        <v>59.7</v>
      </c>
      <c r="K610" s="275">
        <v>37.1</v>
      </c>
      <c r="L610">
        <v>0.7</v>
      </c>
      <c r="M610">
        <v>108</v>
      </c>
      <c r="N610">
        <v>100</v>
      </c>
      <c r="O610" s="2">
        <v>117</v>
      </c>
      <c r="P610" s="2">
        <v>93</v>
      </c>
      <c r="Q610">
        <v>33</v>
      </c>
      <c r="R610">
        <v>22</v>
      </c>
      <c r="S610">
        <v>50</v>
      </c>
      <c r="T610">
        <v>17</v>
      </c>
      <c r="U610">
        <v>22</v>
      </c>
      <c r="X610">
        <v>2</v>
      </c>
      <c r="Z610">
        <v>1.4999999999999999E-2</v>
      </c>
      <c r="AA610">
        <v>146</v>
      </c>
      <c r="AB610">
        <v>7436</v>
      </c>
      <c r="AC610">
        <v>4.2</v>
      </c>
      <c r="AD610">
        <v>212.5</v>
      </c>
      <c r="AE610">
        <v>3.6</v>
      </c>
      <c r="AF610">
        <v>173.1</v>
      </c>
      <c r="AG610">
        <v>5</v>
      </c>
      <c r="AH610">
        <v>1.3</v>
      </c>
      <c r="AI610">
        <v>0.55000000000000004</v>
      </c>
      <c r="AJ610" s="28" t="s">
        <v>306</v>
      </c>
      <c r="AK610" s="85" t="s">
        <v>801</v>
      </c>
      <c r="AL610" s="85" t="s">
        <v>387</v>
      </c>
      <c r="AM610" s="1">
        <f t="shared" si="18"/>
        <v>1.9634211941904251E-2</v>
      </c>
      <c r="AN610" s="284">
        <f t="shared" si="19"/>
        <v>1.4849242404917506</v>
      </c>
    </row>
    <row r="611" spans="1:40" ht="21" customHeight="1" x14ac:dyDescent="0.3">
      <c r="A611">
        <v>2021</v>
      </c>
      <c r="B611">
        <v>8</v>
      </c>
      <c r="C611">
        <v>384</v>
      </c>
      <c r="D611">
        <v>556</v>
      </c>
      <c r="E611" t="s">
        <v>123</v>
      </c>
      <c r="F611" t="s">
        <v>124</v>
      </c>
      <c r="G611">
        <v>1066</v>
      </c>
      <c r="H611">
        <v>1003.106</v>
      </c>
      <c r="I611">
        <v>1141.6859999999999</v>
      </c>
      <c r="J611">
        <v>1371.1</v>
      </c>
      <c r="K611" s="275">
        <v>1102.0999999999999</v>
      </c>
      <c r="L611">
        <v>0.3</v>
      </c>
      <c r="M611">
        <v>20</v>
      </c>
      <c r="N611">
        <v>180</v>
      </c>
      <c r="O611" s="2">
        <v>23</v>
      </c>
      <c r="P611" s="2">
        <v>160</v>
      </c>
      <c r="Q611">
        <v>24</v>
      </c>
      <c r="R611">
        <v>25</v>
      </c>
      <c r="S611">
        <v>25</v>
      </c>
      <c r="T611">
        <v>0</v>
      </c>
      <c r="U611">
        <v>1</v>
      </c>
      <c r="X611">
        <v>3</v>
      </c>
      <c r="Z611">
        <v>1.4999999999999999E-2</v>
      </c>
      <c r="AA611">
        <v>74</v>
      </c>
      <c r="AB611">
        <v>4010</v>
      </c>
      <c r="AC611">
        <v>0.1</v>
      </c>
      <c r="AD611">
        <v>3.8</v>
      </c>
      <c r="AE611">
        <v>0.3</v>
      </c>
      <c r="AF611">
        <v>14.5</v>
      </c>
      <c r="AG611">
        <v>11</v>
      </c>
      <c r="AH611">
        <v>3.2</v>
      </c>
      <c r="AI611">
        <v>0.21</v>
      </c>
      <c r="AJ611" s="28" t="s">
        <v>306</v>
      </c>
      <c r="AK611" s="85" t="s">
        <v>428</v>
      </c>
      <c r="AL611" s="85" t="s">
        <v>308</v>
      </c>
      <c r="AM611" s="1">
        <f t="shared" si="18"/>
        <v>1.8453865336658354E-2</v>
      </c>
      <c r="AN611" s="284">
        <f t="shared" si="19"/>
        <v>25.526554800834301</v>
      </c>
    </row>
    <row r="612" spans="1:40" ht="21" customHeight="1" x14ac:dyDescent="0.3">
      <c r="A612">
        <v>2021</v>
      </c>
      <c r="B612">
        <v>8</v>
      </c>
      <c r="C612">
        <v>384</v>
      </c>
      <c r="D612">
        <v>557</v>
      </c>
      <c r="E612" t="s">
        <v>126</v>
      </c>
      <c r="F612" t="s">
        <v>127</v>
      </c>
      <c r="G612">
        <v>182</v>
      </c>
      <c r="H612">
        <v>171.262</v>
      </c>
      <c r="I612">
        <v>194.922</v>
      </c>
      <c r="J612">
        <v>252.8</v>
      </c>
      <c r="K612" s="275">
        <v>201</v>
      </c>
      <c r="L612">
        <v>0.4</v>
      </c>
      <c r="M612">
        <v>20</v>
      </c>
      <c r="N612">
        <v>180</v>
      </c>
      <c r="O612" s="2">
        <v>23</v>
      </c>
      <c r="P612" s="2">
        <v>160</v>
      </c>
      <c r="Q612">
        <v>34</v>
      </c>
      <c r="R612">
        <v>31</v>
      </c>
      <c r="S612">
        <v>32</v>
      </c>
      <c r="T612">
        <v>1</v>
      </c>
      <c r="U612">
        <v>2</v>
      </c>
      <c r="X612">
        <v>5</v>
      </c>
      <c r="Z612">
        <v>1.4999999999999999E-2</v>
      </c>
      <c r="AA612">
        <v>95</v>
      </c>
      <c r="AB612">
        <v>4871</v>
      </c>
      <c r="AC612">
        <v>0.5</v>
      </c>
      <c r="AD612">
        <v>26.8</v>
      </c>
      <c r="AE612">
        <v>0.9</v>
      </c>
      <c r="AF612">
        <v>48.3</v>
      </c>
      <c r="AG612">
        <v>11</v>
      </c>
      <c r="AH612">
        <v>4.2</v>
      </c>
      <c r="AI612">
        <v>0.5</v>
      </c>
      <c r="AJ612" s="28" t="s">
        <v>306</v>
      </c>
      <c r="AK612" s="85"/>
      <c r="AL612" s="85" t="s">
        <v>308</v>
      </c>
      <c r="AM612" s="1">
        <f t="shared" si="18"/>
        <v>1.9503182098131802E-2</v>
      </c>
      <c r="AN612" s="284">
        <f t="shared" si="19"/>
        <v>13.435028842544403</v>
      </c>
    </row>
    <row r="613" spans="1:40" ht="21" customHeight="1" x14ac:dyDescent="0.3">
      <c r="A613">
        <v>2021</v>
      </c>
      <c r="B613">
        <v>8</v>
      </c>
      <c r="C613">
        <v>416</v>
      </c>
      <c r="D613">
        <v>659</v>
      </c>
      <c r="E613" t="s">
        <v>129</v>
      </c>
      <c r="F613" t="s">
        <v>130</v>
      </c>
      <c r="G613">
        <v>301</v>
      </c>
      <c r="H613">
        <v>283.24099999999999</v>
      </c>
      <c r="I613">
        <v>322.37099999999998</v>
      </c>
      <c r="J613">
        <v>465</v>
      </c>
      <c r="K613" s="275">
        <v>321</v>
      </c>
      <c r="L613">
        <v>0.5</v>
      </c>
      <c r="M613">
        <v>40</v>
      </c>
      <c r="N613">
        <v>180</v>
      </c>
      <c r="O613" s="2">
        <v>63</v>
      </c>
      <c r="P613" s="2">
        <v>115</v>
      </c>
      <c r="Q613">
        <v>6</v>
      </c>
      <c r="R613">
        <v>4</v>
      </c>
      <c r="S613">
        <v>9</v>
      </c>
      <c r="Z613">
        <v>1.4999999999999999E-2</v>
      </c>
      <c r="AA613">
        <v>19</v>
      </c>
      <c r="AB613">
        <v>748</v>
      </c>
      <c r="AC613">
        <v>0.1</v>
      </c>
      <c r="AD613">
        <v>2.5</v>
      </c>
      <c r="AE613">
        <v>0.1</v>
      </c>
      <c r="AF613">
        <v>2.2999999999999998</v>
      </c>
      <c r="AG613">
        <v>1</v>
      </c>
      <c r="AH613">
        <v>0.3</v>
      </c>
      <c r="AI613">
        <v>0.85</v>
      </c>
      <c r="AJ613" s="28" t="s">
        <v>306</v>
      </c>
      <c r="AK613" s="85"/>
      <c r="AL613" s="85" t="s">
        <v>347</v>
      </c>
      <c r="AM613" s="1">
        <f t="shared" si="18"/>
        <v>2.5401069518716578E-2</v>
      </c>
      <c r="AN613" s="284">
        <f t="shared" si="19"/>
        <v>14.142135623730951</v>
      </c>
    </row>
    <row r="614" spans="1:40" ht="21" customHeight="1" x14ac:dyDescent="0.3">
      <c r="A614">
        <v>2021</v>
      </c>
      <c r="B614">
        <v>8</v>
      </c>
      <c r="C614">
        <v>417</v>
      </c>
      <c r="D614">
        <v>660</v>
      </c>
      <c r="E614" t="s">
        <v>201</v>
      </c>
      <c r="F614" t="s">
        <v>202</v>
      </c>
      <c r="G614">
        <v>1265</v>
      </c>
      <c r="H614">
        <v>1190.365</v>
      </c>
      <c r="I614">
        <v>1354.8150000000001</v>
      </c>
      <c r="J614">
        <v>1671.5</v>
      </c>
      <c r="K614" s="275">
        <v>1324.9</v>
      </c>
      <c r="L614">
        <v>0.3</v>
      </c>
      <c r="M614">
        <v>20</v>
      </c>
      <c r="N614">
        <v>180</v>
      </c>
      <c r="O614" s="2">
        <v>24</v>
      </c>
      <c r="P614" s="2">
        <v>151</v>
      </c>
      <c r="Q614">
        <v>20</v>
      </c>
      <c r="R614">
        <v>26</v>
      </c>
      <c r="S614">
        <v>24</v>
      </c>
      <c r="U614">
        <v>0</v>
      </c>
      <c r="X614">
        <v>0</v>
      </c>
      <c r="Z614">
        <v>1.4999999999999999E-2</v>
      </c>
      <c r="AA614">
        <v>71</v>
      </c>
      <c r="AB614">
        <v>3032</v>
      </c>
      <c r="AC614">
        <v>0.1</v>
      </c>
      <c r="AD614">
        <v>2.4</v>
      </c>
      <c r="AE614">
        <v>0.2</v>
      </c>
      <c r="AF614">
        <v>6.8</v>
      </c>
      <c r="AG614">
        <v>10</v>
      </c>
      <c r="AH614">
        <v>3</v>
      </c>
      <c r="AI614">
        <v>0.13</v>
      </c>
      <c r="AJ614" s="28" t="s">
        <v>306</v>
      </c>
      <c r="AK614" s="85"/>
      <c r="AL614" s="85" t="s">
        <v>325</v>
      </c>
      <c r="AM614" s="1">
        <f t="shared" si="18"/>
        <v>2.3416886543535621E-2</v>
      </c>
      <c r="AN614" s="284">
        <f t="shared" si="19"/>
        <v>42.355696193074259</v>
      </c>
    </row>
    <row r="615" spans="1:40" ht="21" customHeight="1" x14ac:dyDescent="0.3">
      <c r="A615">
        <v>2021</v>
      </c>
      <c r="B615">
        <v>8</v>
      </c>
      <c r="C615">
        <v>417</v>
      </c>
      <c r="D615">
        <v>661</v>
      </c>
      <c r="E615" t="s">
        <v>204</v>
      </c>
      <c r="F615" t="s">
        <v>205</v>
      </c>
      <c r="G615">
        <v>138</v>
      </c>
      <c r="H615">
        <v>129.858</v>
      </c>
      <c r="I615">
        <v>147.798</v>
      </c>
      <c r="J615">
        <v>183.9</v>
      </c>
      <c r="K615" s="275">
        <v>147.1</v>
      </c>
      <c r="L615">
        <v>0.3</v>
      </c>
      <c r="M615">
        <v>20</v>
      </c>
      <c r="N615">
        <v>180</v>
      </c>
      <c r="O615" s="2">
        <v>24</v>
      </c>
      <c r="P615" s="2">
        <v>150</v>
      </c>
      <c r="Q615">
        <v>37</v>
      </c>
      <c r="R615">
        <v>23</v>
      </c>
      <c r="S615">
        <v>22</v>
      </c>
      <c r="U615">
        <v>0</v>
      </c>
      <c r="X615">
        <v>0</v>
      </c>
      <c r="Z615">
        <v>1.4999999999999999E-2</v>
      </c>
      <c r="AA615">
        <v>83</v>
      </c>
      <c r="AB615">
        <v>3044</v>
      </c>
      <c r="AC615">
        <v>0.6</v>
      </c>
      <c r="AD615">
        <v>22.1</v>
      </c>
      <c r="AE615">
        <v>0.5</v>
      </c>
      <c r="AF615">
        <v>15.3</v>
      </c>
      <c r="AG615">
        <v>9</v>
      </c>
      <c r="AH615">
        <v>3.5</v>
      </c>
      <c r="AI615">
        <v>0.56000000000000005</v>
      </c>
      <c r="AJ615" s="28" t="s">
        <v>306</v>
      </c>
      <c r="AK615" s="85"/>
      <c r="AL615" s="85" t="s">
        <v>326</v>
      </c>
      <c r="AM615" s="1">
        <f t="shared" si="18"/>
        <v>2.7266754270696452E-2</v>
      </c>
      <c r="AN615" s="284">
        <f t="shared" si="19"/>
        <v>6.4346717087975778</v>
      </c>
    </row>
    <row r="616" spans="1:40" ht="21" customHeight="1" x14ac:dyDescent="0.3">
      <c r="A616">
        <v>2021</v>
      </c>
      <c r="B616">
        <v>8</v>
      </c>
      <c r="C616">
        <v>419</v>
      </c>
      <c r="D616">
        <v>670</v>
      </c>
      <c r="E616" t="s">
        <v>254</v>
      </c>
      <c r="F616" t="s">
        <v>255</v>
      </c>
      <c r="G616">
        <v>298</v>
      </c>
      <c r="H616">
        <v>280.41800000000001</v>
      </c>
      <c r="I616">
        <v>319.15800000000002</v>
      </c>
      <c r="J616">
        <v>392.3</v>
      </c>
      <c r="K616" s="275">
        <v>327.8</v>
      </c>
      <c r="L616">
        <v>0.3</v>
      </c>
      <c r="M616">
        <v>96</v>
      </c>
      <c r="N616">
        <v>150</v>
      </c>
      <c r="O616" s="2">
        <v>99</v>
      </c>
      <c r="P616" s="2">
        <v>146</v>
      </c>
      <c r="Q616">
        <v>3</v>
      </c>
      <c r="R616">
        <v>2</v>
      </c>
      <c r="S616">
        <v>5</v>
      </c>
      <c r="Z616">
        <v>1.4999999999999999E-2</v>
      </c>
      <c r="AA616">
        <v>10</v>
      </c>
      <c r="AB616">
        <v>718</v>
      </c>
      <c r="AC616">
        <v>0</v>
      </c>
      <c r="AD616">
        <v>2.4</v>
      </c>
      <c r="AE616">
        <v>0.1</v>
      </c>
      <c r="AF616">
        <v>4.4000000000000004</v>
      </c>
      <c r="AG616">
        <v>1</v>
      </c>
      <c r="AH616">
        <v>0.1</v>
      </c>
      <c r="AI616">
        <v>0.17</v>
      </c>
      <c r="AJ616" s="28" t="s">
        <v>306</v>
      </c>
      <c r="AK616" s="85" t="s">
        <v>427</v>
      </c>
      <c r="AL616" s="85" t="s">
        <v>317</v>
      </c>
      <c r="AM616" s="1">
        <f t="shared" si="18"/>
        <v>1.3927576601671309E-2</v>
      </c>
      <c r="AN616" s="284">
        <f t="shared" si="19"/>
        <v>21.071782079359124</v>
      </c>
    </row>
    <row r="617" spans="1:40" ht="21" customHeight="1" x14ac:dyDescent="0.3">
      <c r="A617">
        <v>2021</v>
      </c>
      <c r="B617">
        <v>8</v>
      </c>
      <c r="C617">
        <v>421</v>
      </c>
      <c r="D617">
        <v>667</v>
      </c>
      <c r="E617" t="s">
        <v>547</v>
      </c>
      <c r="F617" t="s">
        <v>548</v>
      </c>
      <c r="G617">
        <v>1554</v>
      </c>
      <c r="H617">
        <v>1462.3140000000001</v>
      </c>
      <c r="I617">
        <v>1664.3340000000001</v>
      </c>
      <c r="J617">
        <v>2142.9</v>
      </c>
      <c r="K617" s="275">
        <v>1726.6</v>
      </c>
      <c r="L617">
        <v>0.4</v>
      </c>
      <c r="M617">
        <v>18</v>
      </c>
      <c r="N617">
        <v>200</v>
      </c>
      <c r="O617" s="2">
        <v>22</v>
      </c>
      <c r="P617" s="2">
        <v>165</v>
      </c>
      <c r="Q617">
        <v>10</v>
      </c>
      <c r="R617">
        <v>9</v>
      </c>
      <c r="S617">
        <v>7</v>
      </c>
      <c r="Z617">
        <v>1.4999999999999999E-2</v>
      </c>
      <c r="AA617">
        <v>26</v>
      </c>
      <c r="AB617">
        <v>2266</v>
      </c>
      <c r="AC617">
        <v>0</v>
      </c>
      <c r="AD617">
        <v>1.5</v>
      </c>
      <c r="AE617">
        <v>0</v>
      </c>
      <c r="AF617">
        <v>2.2999999999999998</v>
      </c>
      <c r="AG617">
        <v>4</v>
      </c>
      <c r="AH617">
        <v>1.2</v>
      </c>
      <c r="AI617">
        <v>0.63</v>
      </c>
      <c r="AJ617" s="28" t="s">
        <v>306</v>
      </c>
      <c r="AK617" s="85"/>
      <c r="AL617" s="85" t="s">
        <v>810</v>
      </c>
      <c r="AM617" s="1">
        <f t="shared" si="18"/>
        <v>1.1473962930273611E-2</v>
      </c>
      <c r="AN617" s="284">
        <f t="shared" si="19"/>
        <v>122.04663043279804</v>
      </c>
    </row>
    <row r="618" spans="1:40" ht="21" customHeight="1" x14ac:dyDescent="0.3">
      <c r="A618">
        <v>2021</v>
      </c>
      <c r="B618">
        <v>8</v>
      </c>
      <c r="C618">
        <v>421</v>
      </c>
      <c r="D618">
        <v>673</v>
      </c>
      <c r="E618" t="s">
        <v>549</v>
      </c>
      <c r="F618" t="s">
        <v>550</v>
      </c>
      <c r="G618">
        <v>61.6</v>
      </c>
      <c r="H618">
        <v>57.965600000000002</v>
      </c>
      <c r="I618">
        <v>65.973600000000005</v>
      </c>
      <c r="J618">
        <v>82.6</v>
      </c>
      <c r="K618" s="275">
        <v>64.900000000000006</v>
      </c>
      <c r="L618">
        <v>0.3</v>
      </c>
      <c r="M618">
        <v>18</v>
      </c>
      <c r="N618">
        <v>200</v>
      </c>
      <c r="O618" s="2">
        <v>22</v>
      </c>
      <c r="P618" s="2">
        <v>165</v>
      </c>
      <c r="Q618">
        <v>16</v>
      </c>
      <c r="R618">
        <v>12</v>
      </c>
      <c r="S618">
        <v>14</v>
      </c>
      <c r="Z618">
        <v>1.4999999999999999E-2</v>
      </c>
      <c r="AA618">
        <v>41</v>
      </c>
      <c r="AB618">
        <v>2281</v>
      </c>
      <c r="AC618">
        <v>0.7</v>
      </c>
      <c r="AD618">
        <v>37</v>
      </c>
      <c r="AE618">
        <v>0.6</v>
      </c>
      <c r="AF618">
        <v>31.6</v>
      </c>
      <c r="AG618">
        <v>4</v>
      </c>
      <c r="AH618">
        <v>1.9</v>
      </c>
      <c r="AI618">
        <v>1.26</v>
      </c>
      <c r="AJ618" s="28" t="s">
        <v>306</v>
      </c>
      <c r="AK618" s="85"/>
      <c r="AL618" s="85" t="s">
        <v>811</v>
      </c>
      <c r="AM618" s="1">
        <f t="shared" si="18"/>
        <v>1.7974572555896538E-2</v>
      </c>
      <c r="AN618" s="284">
        <f t="shared" si="19"/>
        <v>2.3334523779156098</v>
      </c>
    </row>
    <row r="619" spans="1:40" ht="21" customHeight="1" x14ac:dyDescent="0.3">
      <c r="A619">
        <v>2021</v>
      </c>
      <c r="B619">
        <v>8</v>
      </c>
      <c r="C619">
        <v>422</v>
      </c>
      <c r="D619">
        <v>668</v>
      </c>
      <c r="E619" t="s">
        <v>596</v>
      </c>
      <c r="F619" t="s">
        <v>782</v>
      </c>
      <c r="G619">
        <v>103</v>
      </c>
      <c r="H619">
        <v>96.923000000000002</v>
      </c>
      <c r="I619">
        <v>110.313</v>
      </c>
      <c r="J619">
        <v>164.9</v>
      </c>
      <c r="K619" s="275">
        <v>116.7</v>
      </c>
      <c r="L619">
        <v>0.6</v>
      </c>
      <c r="M619">
        <v>103</v>
      </c>
      <c r="N619">
        <v>70</v>
      </c>
      <c r="O619" s="2">
        <v>76</v>
      </c>
      <c r="P619" s="2">
        <v>95</v>
      </c>
      <c r="Q619">
        <v>15</v>
      </c>
      <c r="R619">
        <v>6</v>
      </c>
      <c r="S619">
        <v>7</v>
      </c>
      <c r="Z619">
        <v>1.4999999999999999E-2</v>
      </c>
      <c r="AA619">
        <v>28</v>
      </c>
      <c r="AB619">
        <v>2788</v>
      </c>
      <c r="AC619">
        <v>0.3</v>
      </c>
      <c r="AD619">
        <v>27.1</v>
      </c>
      <c r="AE619">
        <v>0.2</v>
      </c>
      <c r="AF619">
        <v>23.4</v>
      </c>
      <c r="AG619">
        <v>2</v>
      </c>
      <c r="AH619">
        <v>0.4</v>
      </c>
      <c r="AI619">
        <v>0.6</v>
      </c>
      <c r="AJ619" s="28" t="s">
        <v>306</v>
      </c>
      <c r="AK619" s="85"/>
      <c r="AL619" s="85" t="s">
        <v>385</v>
      </c>
      <c r="AM619" s="1">
        <f t="shared" si="18"/>
        <v>1.0043041606886656E-2</v>
      </c>
      <c r="AN619" s="284">
        <f t="shared" si="19"/>
        <v>9.6873629022557033</v>
      </c>
    </row>
    <row r="620" spans="1:40" ht="21" customHeight="1" x14ac:dyDescent="0.3">
      <c r="A620">
        <v>2021</v>
      </c>
      <c r="B620">
        <v>8</v>
      </c>
      <c r="C620">
        <v>423</v>
      </c>
      <c r="D620">
        <v>669</v>
      </c>
      <c r="E620" t="s">
        <v>138</v>
      </c>
      <c r="F620" t="s">
        <v>139</v>
      </c>
      <c r="G620">
        <v>954</v>
      </c>
      <c r="H620">
        <v>897.71400000000006</v>
      </c>
      <c r="I620">
        <v>1021.734</v>
      </c>
      <c r="J620">
        <v>1440.4</v>
      </c>
      <c r="K620" s="275">
        <v>1041.0999999999999</v>
      </c>
      <c r="L620">
        <v>0.5</v>
      </c>
      <c r="M620">
        <v>40</v>
      </c>
      <c r="N620">
        <v>180</v>
      </c>
      <c r="O620" s="2">
        <v>44</v>
      </c>
      <c r="P620" s="2">
        <v>164</v>
      </c>
      <c r="Q620">
        <v>40</v>
      </c>
      <c r="R620">
        <v>47</v>
      </c>
      <c r="S620">
        <v>42</v>
      </c>
      <c r="X620">
        <v>2</v>
      </c>
      <c r="Z620">
        <v>1.4999999999999999E-2</v>
      </c>
      <c r="AA620">
        <v>127</v>
      </c>
      <c r="AB620">
        <v>5413</v>
      </c>
      <c r="AC620">
        <v>0.1</v>
      </c>
      <c r="AD620">
        <v>5.7</v>
      </c>
      <c r="AE620">
        <v>0.2</v>
      </c>
      <c r="AF620">
        <v>9.1</v>
      </c>
      <c r="AG620">
        <v>8</v>
      </c>
      <c r="AH620">
        <v>2.9</v>
      </c>
      <c r="AI620">
        <v>0.34</v>
      </c>
      <c r="AJ620" s="28" t="s">
        <v>306</v>
      </c>
      <c r="AK620" s="85"/>
      <c r="AL620" s="85" t="s">
        <v>346</v>
      </c>
      <c r="AM620" s="1">
        <f t="shared" si="18"/>
        <v>2.3462035839645297E-2</v>
      </c>
      <c r="AN620" s="284">
        <f t="shared" si="19"/>
        <v>61.589000641348228</v>
      </c>
    </row>
    <row r="621" spans="1:40" ht="21" customHeight="1" x14ac:dyDescent="0.3">
      <c r="A621">
        <v>2021</v>
      </c>
      <c r="B621">
        <v>8</v>
      </c>
      <c r="C621">
        <v>425</v>
      </c>
      <c r="D621">
        <v>674</v>
      </c>
      <c r="E621" t="s">
        <v>155</v>
      </c>
      <c r="F621" t="s">
        <v>156</v>
      </c>
      <c r="G621">
        <v>256</v>
      </c>
      <c r="H621">
        <v>240.89599999999999</v>
      </c>
      <c r="I621">
        <v>274.17599999999999</v>
      </c>
      <c r="J621">
        <v>359.4</v>
      </c>
      <c r="K621" s="275">
        <v>276.2</v>
      </c>
      <c r="L621">
        <v>0.4</v>
      </c>
      <c r="M621">
        <v>40</v>
      </c>
      <c r="N621">
        <v>180</v>
      </c>
      <c r="O621" s="2">
        <v>64</v>
      </c>
      <c r="P621" s="2">
        <v>113</v>
      </c>
      <c r="Q621">
        <v>12</v>
      </c>
      <c r="R621">
        <v>14</v>
      </c>
      <c r="S621">
        <v>18</v>
      </c>
      <c r="T621">
        <v>2</v>
      </c>
      <c r="Z621">
        <v>1.4999999999999999E-2</v>
      </c>
      <c r="AA621">
        <v>46</v>
      </c>
      <c r="AB621">
        <v>3746</v>
      </c>
      <c r="AC621">
        <v>0.2</v>
      </c>
      <c r="AD621">
        <v>14.6</v>
      </c>
      <c r="AE621">
        <v>0.2</v>
      </c>
      <c r="AF621">
        <v>5.4</v>
      </c>
      <c r="AG621">
        <v>4</v>
      </c>
      <c r="AH621">
        <v>0.7</v>
      </c>
      <c r="AI621">
        <v>0.41</v>
      </c>
      <c r="AJ621" s="28" t="s">
        <v>306</v>
      </c>
      <c r="AK621" s="85"/>
      <c r="AL621" s="85" t="s">
        <v>340</v>
      </c>
      <c r="AM621" s="1">
        <f t="shared" si="18"/>
        <v>1.2279765082754938E-2</v>
      </c>
      <c r="AN621" s="284">
        <f t="shared" si="19"/>
        <v>14.283556979968251</v>
      </c>
    </row>
    <row r="622" spans="1:40" ht="21" customHeight="1" x14ac:dyDescent="0.3">
      <c r="A622">
        <v>2021</v>
      </c>
      <c r="B622">
        <v>8</v>
      </c>
      <c r="C622">
        <v>1</v>
      </c>
      <c r="D622">
        <v>1</v>
      </c>
      <c r="E622" t="s">
        <v>734</v>
      </c>
      <c r="F622" t="s">
        <v>735</v>
      </c>
      <c r="G622">
        <v>111</v>
      </c>
      <c r="H622">
        <v>103.23</v>
      </c>
      <c r="I622">
        <v>118.77</v>
      </c>
      <c r="J622">
        <v>140.9</v>
      </c>
      <c r="K622" s="275">
        <v>104.5</v>
      </c>
      <c r="L622">
        <v>0.3</v>
      </c>
      <c r="M622">
        <v>108</v>
      </c>
      <c r="N622">
        <v>100</v>
      </c>
      <c r="O622" s="2">
        <v>94</v>
      </c>
      <c r="P622" s="2">
        <v>115</v>
      </c>
      <c r="Q622">
        <v>22</v>
      </c>
      <c r="R622">
        <v>12</v>
      </c>
      <c r="S622">
        <v>23</v>
      </c>
      <c r="X622">
        <v>3</v>
      </c>
      <c r="Z622">
        <v>1.4999999999999999E-2</v>
      </c>
      <c r="AA622">
        <v>60</v>
      </c>
      <c r="AB622">
        <v>7996</v>
      </c>
      <c r="AC622">
        <v>0.5</v>
      </c>
      <c r="AD622">
        <v>72</v>
      </c>
      <c r="AE622">
        <v>0.6</v>
      </c>
      <c r="AF622">
        <v>76.400000000000006</v>
      </c>
      <c r="AG622">
        <v>4</v>
      </c>
      <c r="AH622">
        <v>0.6</v>
      </c>
      <c r="AI622">
        <v>0.84</v>
      </c>
      <c r="AJ622" s="28" t="s">
        <v>364</v>
      </c>
      <c r="AK622" s="85"/>
      <c r="AL622" s="85"/>
      <c r="AM622" s="1">
        <f t="shared" si="18"/>
        <v>7.5037518759379692E-3</v>
      </c>
      <c r="AN622" s="284">
        <f t="shared" si="19"/>
        <v>4.5961940777125587</v>
      </c>
    </row>
    <row r="623" spans="1:40" ht="21" customHeight="1" x14ac:dyDescent="0.3">
      <c r="A623">
        <v>2021</v>
      </c>
      <c r="B623">
        <v>8</v>
      </c>
      <c r="C623">
        <v>1</v>
      </c>
      <c r="D623">
        <v>2</v>
      </c>
      <c r="E623" t="s">
        <v>767</v>
      </c>
      <c r="F623" t="s">
        <v>768</v>
      </c>
      <c r="G623">
        <v>113</v>
      </c>
      <c r="H623">
        <v>105.09</v>
      </c>
      <c r="I623">
        <v>120.91</v>
      </c>
      <c r="J623">
        <v>171.7</v>
      </c>
      <c r="K623" s="275">
        <v>111.1</v>
      </c>
      <c r="L623">
        <v>0.5</v>
      </c>
      <c r="M623">
        <v>108</v>
      </c>
      <c r="N623">
        <v>100</v>
      </c>
      <c r="O623" s="2">
        <v>94</v>
      </c>
      <c r="P623" s="2">
        <v>115</v>
      </c>
      <c r="Q623">
        <v>27</v>
      </c>
      <c r="R623">
        <v>14</v>
      </c>
      <c r="S623">
        <v>23</v>
      </c>
      <c r="X623">
        <v>3</v>
      </c>
      <c r="Z623">
        <v>1.4999999999999999E-2</v>
      </c>
      <c r="AA623">
        <v>67</v>
      </c>
      <c r="AB623">
        <v>8127</v>
      </c>
      <c r="AC623">
        <v>0.6</v>
      </c>
      <c r="AD623">
        <v>71.900000000000006</v>
      </c>
      <c r="AE623">
        <v>0.6</v>
      </c>
      <c r="AF623">
        <v>72.900000000000006</v>
      </c>
      <c r="AG623">
        <v>4</v>
      </c>
      <c r="AH623">
        <v>0.7</v>
      </c>
      <c r="AI623">
        <v>0.86</v>
      </c>
      <c r="AJ623" s="28" t="s">
        <v>364</v>
      </c>
      <c r="AK623" s="85"/>
      <c r="AL623" s="85"/>
      <c r="AM623" s="1">
        <f t="shared" si="18"/>
        <v>8.2441245231942902E-3</v>
      </c>
      <c r="AN623" s="284">
        <f t="shared" si="19"/>
        <v>1.3435028842544443</v>
      </c>
    </row>
    <row r="624" spans="1:40" ht="21" customHeight="1" x14ac:dyDescent="0.3">
      <c r="A624">
        <v>2021</v>
      </c>
      <c r="B624">
        <v>8</v>
      </c>
      <c r="C624">
        <v>48</v>
      </c>
      <c r="D624">
        <v>124</v>
      </c>
      <c r="E624" t="s">
        <v>608</v>
      </c>
      <c r="F624" t="s">
        <v>609</v>
      </c>
      <c r="G624">
        <v>18.664735230000002</v>
      </c>
      <c r="H624">
        <v>17.358203759999999</v>
      </c>
      <c r="I624">
        <v>19.97126669</v>
      </c>
      <c r="J624">
        <v>27.3</v>
      </c>
      <c r="K624" s="275">
        <v>19.600000000000001</v>
      </c>
      <c r="L624">
        <v>0.5</v>
      </c>
      <c r="M624">
        <v>126</v>
      </c>
      <c r="N624">
        <v>114</v>
      </c>
      <c r="O624" s="2">
        <v>132</v>
      </c>
      <c r="P624" s="2">
        <v>109</v>
      </c>
      <c r="Q624">
        <v>10</v>
      </c>
      <c r="R624">
        <v>22</v>
      </c>
      <c r="S624">
        <v>23</v>
      </c>
      <c r="Z624">
        <v>0.02</v>
      </c>
      <c r="AA624">
        <v>55</v>
      </c>
      <c r="AB624">
        <v>2050</v>
      </c>
      <c r="AC624">
        <v>2.9</v>
      </c>
      <c r="AD624">
        <v>109.8</v>
      </c>
      <c r="AE624">
        <v>2.8</v>
      </c>
      <c r="AF624">
        <v>52.8</v>
      </c>
      <c r="AG624">
        <v>3</v>
      </c>
      <c r="AH624">
        <v>0.4</v>
      </c>
      <c r="AI624">
        <v>0.13</v>
      </c>
      <c r="AJ624" s="28" t="s">
        <v>364</v>
      </c>
      <c r="AK624" s="85"/>
      <c r="AL624" s="85" t="s">
        <v>813</v>
      </c>
      <c r="AM624" s="1">
        <f t="shared" si="18"/>
        <v>2.6829268292682926E-2</v>
      </c>
      <c r="AN624" s="284">
        <f t="shared" si="19"/>
        <v>0.66133206107187659</v>
      </c>
    </row>
    <row r="625" spans="1:40" ht="21" customHeight="1" x14ac:dyDescent="0.3">
      <c r="A625">
        <v>2021</v>
      </c>
      <c r="B625">
        <v>8</v>
      </c>
      <c r="C625">
        <v>123</v>
      </c>
      <c r="D625">
        <v>645</v>
      </c>
      <c r="E625" t="s">
        <v>573</v>
      </c>
      <c r="F625" t="s">
        <v>574</v>
      </c>
      <c r="G625">
        <v>133</v>
      </c>
      <c r="H625">
        <v>123.69</v>
      </c>
      <c r="I625">
        <v>142.31</v>
      </c>
      <c r="J625">
        <v>180.3</v>
      </c>
      <c r="K625" s="275">
        <v>149.5</v>
      </c>
      <c r="L625">
        <v>0.4</v>
      </c>
      <c r="M625">
        <v>80</v>
      </c>
      <c r="N625">
        <v>180</v>
      </c>
      <c r="O625" s="2">
        <v>92</v>
      </c>
      <c r="P625" s="2">
        <v>158</v>
      </c>
      <c r="Q625">
        <v>49</v>
      </c>
      <c r="R625">
        <v>45</v>
      </c>
      <c r="S625">
        <v>42</v>
      </c>
      <c r="Z625">
        <v>0.02</v>
      </c>
      <c r="AA625">
        <v>136</v>
      </c>
      <c r="AB625">
        <v>9736</v>
      </c>
      <c r="AC625">
        <v>1</v>
      </c>
      <c r="AD625">
        <v>73.2</v>
      </c>
      <c r="AE625">
        <v>0.9</v>
      </c>
      <c r="AF625">
        <v>64.400000000000006</v>
      </c>
      <c r="AG625">
        <v>9</v>
      </c>
      <c r="AH625">
        <v>1.5</v>
      </c>
      <c r="AI625">
        <v>0.59</v>
      </c>
      <c r="AJ625" s="28" t="s">
        <v>364</v>
      </c>
      <c r="AK625" s="85"/>
      <c r="AL625" s="85"/>
      <c r="AM625" s="1">
        <f t="shared" si="18"/>
        <v>1.3968775677896467E-2</v>
      </c>
      <c r="AN625" s="284">
        <f t="shared" si="19"/>
        <v>11.667261889578034</v>
      </c>
    </row>
    <row r="626" spans="1:40" ht="21" customHeight="1" x14ac:dyDescent="0.3">
      <c r="A626">
        <v>2021</v>
      </c>
      <c r="B626">
        <v>8</v>
      </c>
      <c r="C626">
        <v>259</v>
      </c>
      <c r="D626">
        <v>183</v>
      </c>
      <c r="E626" t="s">
        <v>599</v>
      </c>
      <c r="F626" t="s">
        <v>741</v>
      </c>
      <c r="G626">
        <v>3</v>
      </c>
      <c r="H626">
        <v>2.79</v>
      </c>
      <c r="I626">
        <v>3.21</v>
      </c>
      <c r="J626">
        <v>4</v>
      </c>
      <c r="K626" s="275">
        <v>3.1</v>
      </c>
      <c r="L626">
        <v>0.3</v>
      </c>
      <c r="M626">
        <v>508</v>
      </c>
      <c r="N626">
        <v>85</v>
      </c>
      <c r="O626" s="2">
        <v>393</v>
      </c>
      <c r="P626" s="2">
        <v>112</v>
      </c>
      <c r="Q626">
        <v>16</v>
      </c>
      <c r="R626">
        <v>34</v>
      </c>
      <c r="S626">
        <v>78</v>
      </c>
      <c r="Z626">
        <v>0.02</v>
      </c>
      <c r="AA626">
        <v>128</v>
      </c>
      <c r="AB626">
        <v>19128</v>
      </c>
      <c r="AC626">
        <v>42.7</v>
      </c>
      <c r="AD626">
        <v>6376</v>
      </c>
      <c r="AE626">
        <v>41.8</v>
      </c>
      <c r="AF626">
        <v>6291.5</v>
      </c>
      <c r="AG626">
        <v>3</v>
      </c>
      <c r="AH626">
        <v>0.3</v>
      </c>
      <c r="AI626">
        <v>0.56999999999999995</v>
      </c>
      <c r="AJ626" s="28" t="s">
        <v>364</v>
      </c>
      <c r="AK626" s="85"/>
      <c r="AL626" s="85"/>
      <c r="AM626" s="1">
        <f t="shared" si="18"/>
        <v>6.6917607695524883E-3</v>
      </c>
      <c r="AN626" s="284">
        <f t="shared" si="19"/>
        <v>7.0710678118654821E-2</v>
      </c>
    </row>
    <row r="627" spans="1:40" ht="21" customHeight="1" x14ac:dyDescent="0.3">
      <c r="A627">
        <v>2021</v>
      </c>
      <c r="B627">
        <v>8</v>
      </c>
      <c r="C627">
        <v>3</v>
      </c>
      <c r="D627">
        <v>10</v>
      </c>
      <c r="E627" t="s">
        <v>565</v>
      </c>
      <c r="F627" t="s">
        <v>566</v>
      </c>
      <c r="G627">
        <v>48.662500000000001</v>
      </c>
      <c r="H627">
        <v>45.256124999999997</v>
      </c>
      <c r="I627">
        <v>52.068874999999998</v>
      </c>
      <c r="J627">
        <v>69.400000000000006</v>
      </c>
      <c r="K627" s="275">
        <v>56.7</v>
      </c>
      <c r="L627">
        <v>0.4</v>
      </c>
      <c r="M627">
        <v>47</v>
      </c>
      <c r="N627">
        <v>154</v>
      </c>
      <c r="O627" s="2">
        <v>101</v>
      </c>
      <c r="P627" s="2">
        <v>102</v>
      </c>
      <c r="Q627">
        <v>8</v>
      </c>
      <c r="R627">
        <v>5</v>
      </c>
      <c r="S627">
        <v>20</v>
      </c>
      <c r="T627">
        <v>14</v>
      </c>
      <c r="Z627">
        <v>0.02</v>
      </c>
      <c r="AA627">
        <v>47</v>
      </c>
      <c r="AB627">
        <v>2807</v>
      </c>
      <c r="AC627">
        <v>1</v>
      </c>
      <c r="AD627">
        <v>57.7</v>
      </c>
      <c r="AE627">
        <v>0.8</v>
      </c>
      <c r="AF627">
        <v>44.5</v>
      </c>
      <c r="AG627">
        <v>5</v>
      </c>
      <c r="AH627">
        <v>0.5</v>
      </c>
      <c r="AI627">
        <v>0.62</v>
      </c>
      <c r="AJ627" s="28" t="s">
        <v>731</v>
      </c>
      <c r="AK627" s="85"/>
      <c r="AL627" s="85"/>
      <c r="AM627" s="1">
        <f t="shared" si="18"/>
        <v>1.6743854649091557E-2</v>
      </c>
      <c r="AN627" s="284">
        <f t="shared" si="19"/>
        <v>5.6833707537868765</v>
      </c>
    </row>
    <row r="628" spans="1:40" ht="21" customHeight="1" x14ac:dyDescent="0.3">
      <c r="A628">
        <v>2021</v>
      </c>
      <c r="B628">
        <v>8</v>
      </c>
      <c r="C628">
        <v>5</v>
      </c>
      <c r="D628">
        <v>13</v>
      </c>
      <c r="E628" t="s">
        <v>567</v>
      </c>
      <c r="F628" t="s">
        <v>568</v>
      </c>
      <c r="G628">
        <v>35.875</v>
      </c>
      <c r="H628">
        <v>33.363750000000003</v>
      </c>
      <c r="I628">
        <v>38.386249999999997</v>
      </c>
      <c r="J628">
        <v>48.2</v>
      </c>
      <c r="K628" s="275">
        <v>41.2</v>
      </c>
      <c r="L628">
        <v>0.3</v>
      </c>
      <c r="M628">
        <v>59</v>
      </c>
      <c r="N628">
        <v>122</v>
      </c>
      <c r="O628" s="2">
        <v>118</v>
      </c>
      <c r="P628" s="2">
        <v>87</v>
      </c>
      <c r="Q628">
        <v>16</v>
      </c>
      <c r="R628">
        <v>18</v>
      </c>
      <c r="S628">
        <v>15</v>
      </c>
      <c r="T628">
        <v>6</v>
      </c>
      <c r="U628">
        <v>20</v>
      </c>
      <c r="X628">
        <v>4</v>
      </c>
      <c r="Z628">
        <v>0.02</v>
      </c>
      <c r="AA628">
        <v>79</v>
      </c>
      <c r="AB628">
        <v>959</v>
      </c>
      <c r="AC628">
        <v>2.2000000000000002</v>
      </c>
      <c r="AD628">
        <v>26.7</v>
      </c>
      <c r="AE628">
        <v>1.9</v>
      </c>
      <c r="AF628">
        <v>22.7</v>
      </c>
      <c r="AG628">
        <v>3</v>
      </c>
      <c r="AH628">
        <v>0.7</v>
      </c>
      <c r="AI628">
        <v>0.25</v>
      </c>
      <c r="AJ628" s="28" t="s">
        <v>731</v>
      </c>
      <c r="AK628" s="85"/>
      <c r="AL628" s="85"/>
      <c r="AM628" s="1">
        <f t="shared" si="18"/>
        <v>8.2377476538060476E-2</v>
      </c>
      <c r="AN628" s="284">
        <f t="shared" si="19"/>
        <v>3.7653436098183675</v>
      </c>
    </row>
    <row r="629" spans="1:40" ht="21" customHeight="1" x14ac:dyDescent="0.3">
      <c r="A629">
        <v>2021</v>
      </c>
      <c r="B629">
        <v>8</v>
      </c>
      <c r="C629">
        <v>10</v>
      </c>
      <c r="D629">
        <v>24</v>
      </c>
      <c r="E629" t="s">
        <v>760</v>
      </c>
      <c r="F629" t="s">
        <v>761</v>
      </c>
      <c r="G629">
        <v>166</v>
      </c>
      <c r="H629">
        <v>154.38</v>
      </c>
      <c r="I629">
        <v>177.62</v>
      </c>
      <c r="J629">
        <v>211.5</v>
      </c>
      <c r="K629" s="275">
        <v>170.9</v>
      </c>
      <c r="L629">
        <v>0.3</v>
      </c>
      <c r="M629">
        <v>145</v>
      </c>
      <c r="N629">
        <v>99</v>
      </c>
      <c r="O629" s="2">
        <v>137</v>
      </c>
      <c r="P629" s="2">
        <v>105</v>
      </c>
      <c r="Q629">
        <v>24</v>
      </c>
      <c r="R629">
        <v>21</v>
      </c>
      <c r="S629">
        <v>30</v>
      </c>
      <c r="Z629">
        <v>1.4999999999999999E-2</v>
      </c>
      <c r="AA629">
        <v>75</v>
      </c>
      <c r="AB629">
        <v>11067</v>
      </c>
      <c r="AC629">
        <v>0.5</v>
      </c>
      <c r="AD629">
        <v>66.7</v>
      </c>
      <c r="AE629">
        <v>0.4</v>
      </c>
      <c r="AF629">
        <v>64.400000000000006</v>
      </c>
      <c r="AG629">
        <v>4</v>
      </c>
      <c r="AH629">
        <v>0.5</v>
      </c>
      <c r="AI629">
        <v>0.73</v>
      </c>
      <c r="AJ629" s="28" t="s">
        <v>312</v>
      </c>
      <c r="AK629" s="85"/>
      <c r="AL629" s="85" t="s">
        <v>390</v>
      </c>
      <c r="AM629" s="1">
        <f t="shared" si="18"/>
        <v>6.776904310111141E-3</v>
      </c>
      <c r="AN629" s="284">
        <f t="shared" si="19"/>
        <v>3.4648232278140867</v>
      </c>
    </row>
    <row r="630" spans="1:40" ht="21" customHeight="1" x14ac:dyDescent="0.3">
      <c r="A630">
        <v>2021</v>
      </c>
      <c r="B630">
        <v>8</v>
      </c>
      <c r="C630">
        <v>10</v>
      </c>
      <c r="D630">
        <v>25</v>
      </c>
      <c r="E630" t="s">
        <v>756</v>
      </c>
      <c r="F630" t="s">
        <v>757</v>
      </c>
      <c r="G630">
        <v>162</v>
      </c>
      <c r="H630">
        <v>150.66</v>
      </c>
      <c r="I630">
        <v>173.34</v>
      </c>
      <c r="J630">
        <v>197.8</v>
      </c>
      <c r="K630" s="275">
        <v>155.69999999999999</v>
      </c>
      <c r="L630">
        <v>0.2</v>
      </c>
      <c r="M630">
        <v>145</v>
      </c>
      <c r="N630">
        <v>99</v>
      </c>
      <c r="O630" s="2">
        <v>137</v>
      </c>
      <c r="P630" s="2">
        <v>106</v>
      </c>
      <c r="Q630">
        <v>31</v>
      </c>
      <c r="R630">
        <v>24</v>
      </c>
      <c r="S630">
        <v>24</v>
      </c>
      <c r="Z630">
        <v>1.4999999999999999E-2</v>
      </c>
      <c r="AA630">
        <v>79</v>
      </c>
      <c r="AB630">
        <v>11071</v>
      </c>
      <c r="AC630">
        <v>0.5</v>
      </c>
      <c r="AD630">
        <v>68.3</v>
      </c>
      <c r="AE630">
        <v>0.5</v>
      </c>
      <c r="AF630">
        <v>71.099999999999994</v>
      </c>
      <c r="AG630">
        <v>4</v>
      </c>
      <c r="AH630">
        <v>0.6</v>
      </c>
      <c r="AI630">
        <v>0.73</v>
      </c>
      <c r="AJ630" s="28" t="s">
        <v>312</v>
      </c>
      <c r="AK630" s="85" t="s">
        <v>804</v>
      </c>
      <c r="AL630" s="85" t="s">
        <v>391</v>
      </c>
      <c r="AM630" s="1">
        <f t="shared" si="18"/>
        <v>7.13576009393912E-3</v>
      </c>
      <c r="AN630" s="284">
        <f t="shared" si="19"/>
        <v>4.4547727214752575</v>
      </c>
    </row>
    <row r="631" spans="1:40" ht="21" customHeight="1" x14ac:dyDescent="0.3">
      <c r="A631">
        <v>2021</v>
      </c>
      <c r="B631">
        <v>8</v>
      </c>
      <c r="C631">
        <v>29</v>
      </c>
      <c r="D631">
        <v>81</v>
      </c>
      <c r="E631" t="s">
        <v>250</v>
      </c>
      <c r="F631" t="s">
        <v>251</v>
      </c>
      <c r="G631">
        <v>388</v>
      </c>
      <c r="H631">
        <v>360.84</v>
      </c>
      <c r="I631">
        <v>415.16</v>
      </c>
      <c r="J631">
        <v>509.3</v>
      </c>
      <c r="K631" s="275">
        <v>391.4</v>
      </c>
      <c r="L631">
        <v>0.3</v>
      </c>
      <c r="M631">
        <v>60</v>
      </c>
      <c r="N631">
        <v>120</v>
      </c>
      <c r="O631" s="2">
        <v>61</v>
      </c>
      <c r="P631" s="2">
        <v>118</v>
      </c>
      <c r="Q631">
        <v>30</v>
      </c>
      <c r="R631">
        <v>26</v>
      </c>
      <c r="S631">
        <v>36</v>
      </c>
      <c r="T631">
        <v>3</v>
      </c>
      <c r="X631">
        <v>2</v>
      </c>
      <c r="Z631">
        <v>1.4999999999999999E-2</v>
      </c>
      <c r="AA631">
        <v>97</v>
      </c>
      <c r="AB631">
        <v>6877</v>
      </c>
      <c r="AC631">
        <v>0.3</v>
      </c>
      <c r="AD631">
        <v>17.7</v>
      </c>
      <c r="AE631">
        <v>0.2</v>
      </c>
      <c r="AF631">
        <v>17.600000000000001</v>
      </c>
      <c r="AG631">
        <v>6</v>
      </c>
      <c r="AH631">
        <v>1.6</v>
      </c>
      <c r="AI631">
        <v>0.83</v>
      </c>
      <c r="AJ631" s="28" t="s">
        <v>312</v>
      </c>
      <c r="AK631" s="85"/>
      <c r="AL631" s="85" t="s">
        <v>314</v>
      </c>
      <c r="AM631" s="1">
        <f t="shared" si="18"/>
        <v>1.4104987639959285E-2</v>
      </c>
      <c r="AN631" s="284">
        <f t="shared" si="19"/>
        <v>2.4041630560342457</v>
      </c>
    </row>
    <row r="632" spans="1:40" ht="21" customHeight="1" x14ac:dyDescent="0.3">
      <c r="A632">
        <v>2021</v>
      </c>
      <c r="B632">
        <v>8</v>
      </c>
      <c r="C632">
        <v>32</v>
      </c>
      <c r="D632">
        <v>92</v>
      </c>
      <c r="E632" t="s">
        <v>745</v>
      </c>
      <c r="F632" t="s">
        <v>746</v>
      </c>
      <c r="G632">
        <v>361</v>
      </c>
      <c r="H632">
        <v>335.73</v>
      </c>
      <c r="I632">
        <v>386.27</v>
      </c>
      <c r="J632">
        <v>489.1</v>
      </c>
      <c r="K632" s="275">
        <v>368.1</v>
      </c>
      <c r="L632">
        <v>0.4</v>
      </c>
      <c r="M632">
        <v>74</v>
      </c>
      <c r="N632">
        <v>97</v>
      </c>
      <c r="O632" s="2">
        <v>62</v>
      </c>
      <c r="P632" s="2">
        <v>116</v>
      </c>
      <c r="Q632">
        <v>63</v>
      </c>
      <c r="R632">
        <v>58</v>
      </c>
      <c r="S632">
        <v>71</v>
      </c>
      <c r="T632">
        <v>2</v>
      </c>
      <c r="U632">
        <v>8</v>
      </c>
      <c r="Z632">
        <v>1.4999999999999999E-2</v>
      </c>
      <c r="AA632">
        <v>202</v>
      </c>
      <c r="AB632">
        <v>15274</v>
      </c>
      <c r="AC632">
        <v>0.6</v>
      </c>
      <c r="AD632">
        <v>42.3</v>
      </c>
      <c r="AE632">
        <v>0.5</v>
      </c>
      <c r="AF632">
        <v>40.5</v>
      </c>
      <c r="AG632">
        <v>13</v>
      </c>
      <c r="AH632">
        <v>3.3</v>
      </c>
      <c r="AI632">
        <v>0.7</v>
      </c>
      <c r="AJ632" s="28" t="s">
        <v>312</v>
      </c>
      <c r="AK632" s="85" t="s">
        <v>805</v>
      </c>
      <c r="AL632" s="85" t="s">
        <v>375</v>
      </c>
      <c r="AM632" s="1">
        <f t="shared" si="18"/>
        <v>1.3225088385491685E-2</v>
      </c>
      <c r="AN632" s="284">
        <f t="shared" si="19"/>
        <v>5.0204581464245033</v>
      </c>
    </row>
    <row r="633" spans="1:40" ht="21" customHeight="1" x14ac:dyDescent="0.3">
      <c r="A633">
        <v>2021</v>
      </c>
      <c r="B633">
        <v>8</v>
      </c>
      <c r="C633">
        <v>32</v>
      </c>
      <c r="D633">
        <v>93</v>
      </c>
      <c r="E633" t="s">
        <v>604</v>
      </c>
      <c r="F633" t="s">
        <v>605</v>
      </c>
      <c r="G633">
        <v>59</v>
      </c>
      <c r="H633">
        <v>54.87</v>
      </c>
      <c r="I633">
        <v>63.13</v>
      </c>
      <c r="J633">
        <v>81.400000000000006</v>
      </c>
      <c r="K633" s="275">
        <v>59.4</v>
      </c>
      <c r="L633">
        <v>0.4</v>
      </c>
      <c r="M633">
        <v>74</v>
      </c>
      <c r="N633">
        <v>97</v>
      </c>
      <c r="O633" s="2">
        <v>62</v>
      </c>
      <c r="P633" s="2">
        <v>116</v>
      </c>
      <c r="Q633">
        <v>96</v>
      </c>
      <c r="R633">
        <v>78</v>
      </c>
      <c r="S633">
        <v>67</v>
      </c>
      <c r="U633">
        <v>4</v>
      </c>
      <c r="Z633">
        <v>1.4999999999999999E-2</v>
      </c>
      <c r="AA633">
        <v>245</v>
      </c>
      <c r="AB633">
        <v>15030</v>
      </c>
      <c r="AC633">
        <v>4.2</v>
      </c>
      <c r="AD633">
        <v>254.7</v>
      </c>
      <c r="AE633">
        <v>4.0999999999999996</v>
      </c>
      <c r="AF633">
        <v>237.9</v>
      </c>
      <c r="AG633">
        <v>13</v>
      </c>
      <c r="AH633">
        <v>4</v>
      </c>
      <c r="AI633">
        <v>0.67</v>
      </c>
      <c r="AJ633" s="28" t="s">
        <v>312</v>
      </c>
      <c r="AK633" s="85" t="s">
        <v>806</v>
      </c>
      <c r="AL633" s="85" t="s">
        <v>377</v>
      </c>
      <c r="AM633" s="1">
        <f t="shared" si="18"/>
        <v>1.6300731869594146E-2</v>
      </c>
      <c r="AN633" s="284">
        <f t="shared" si="19"/>
        <v>0.28284271247461801</v>
      </c>
    </row>
    <row r="634" spans="1:40" ht="21" customHeight="1" x14ac:dyDescent="0.3">
      <c r="A634">
        <v>2021</v>
      </c>
      <c r="B634">
        <v>8</v>
      </c>
      <c r="C634">
        <v>32</v>
      </c>
      <c r="D634">
        <v>94</v>
      </c>
      <c r="E634" t="s">
        <v>606</v>
      </c>
      <c r="F634" t="s">
        <v>607</v>
      </c>
      <c r="G634">
        <v>19</v>
      </c>
      <c r="H634">
        <v>17.670000000000002</v>
      </c>
      <c r="I634">
        <v>20.329999999999998</v>
      </c>
      <c r="J634">
        <v>30.2</v>
      </c>
      <c r="K634" s="275">
        <v>18.100000000000001</v>
      </c>
      <c r="L634">
        <v>0.6</v>
      </c>
      <c r="M634">
        <v>74</v>
      </c>
      <c r="N634">
        <v>97</v>
      </c>
      <c r="O634" s="2">
        <v>58</v>
      </c>
      <c r="P634" s="2">
        <v>124</v>
      </c>
      <c r="Q634">
        <v>25</v>
      </c>
      <c r="R634">
        <v>17</v>
      </c>
      <c r="S634">
        <v>28</v>
      </c>
      <c r="Z634">
        <v>1.4999999999999999E-2</v>
      </c>
      <c r="AA634">
        <v>70</v>
      </c>
      <c r="AB634">
        <v>1606</v>
      </c>
      <c r="AC634">
        <v>3.7</v>
      </c>
      <c r="AD634">
        <v>84.5</v>
      </c>
      <c r="AE634">
        <v>3.9</v>
      </c>
      <c r="AF634">
        <v>89.2</v>
      </c>
      <c r="AG634">
        <v>3</v>
      </c>
      <c r="AH634">
        <v>1.2</v>
      </c>
      <c r="AI634">
        <v>0.33</v>
      </c>
      <c r="AJ634" s="28" t="s">
        <v>312</v>
      </c>
      <c r="AK634" s="85" t="s">
        <v>807</v>
      </c>
      <c r="AL634" s="85" t="s">
        <v>378</v>
      </c>
      <c r="AM634" s="1">
        <f t="shared" si="18"/>
        <v>4.3586550435865505E-2</v>
      </c>
      <c r="AN634" s="284">
        <f t="shared" si="19"/>
        <v>0.63639610306789174</v>
      </c>
    </row>
    <row r="635" spans="1:40" ht="21" customHeight="1" x14ac:dyDescent="0.3">
      <c r="A635">
        <v>2021</v>
      </c>
      <c r="B635">
        <v>8</v>
      </c>
      <c r="C635">
        <v>34</v>
      </c>
      <c r="D635">
        <v>99</v>
      </c>
      <c r="E635" t="s">
        <v>783</v>
      </c>
      <c r="F635" t="s">
        <v>784</v>
      </c>
      <c r="G635">
        <v>20</v>
      </c>
      <c r="H635">
        <v>18.600000000000001</v>
      </c>
      <c r="I635">
        <v>21.4</v>
      </c>
      <c r="J635">
        <v>28.4</v>
      </c>
      <c r="K635" s="275">
        <v>20.7</v>
      </c>
      <c r="L635">
        <v>0.4</v>
      </c>
      <c r="M635">
        <v>140</v>
      </c>
      <c r="N635">
        <v>103</v>
      </c>
      <c r="O635" s="2">
        <v>138</v>
      </c>
      <c r="P635" s="2">
        <v>105</v>
      </c>
      <c r="Q635">
        <v>18</v>
      </c>
      <c r="R635">
        <v>17</v>
      </c>
      <c r="S635">
        <v>24</v>
      </c>
      <c r="Z635">
        <v>1.4999999999999999E-2</v>
      </c>
      <c r="AA635">
        <v>59</v>
      </c>
      <c r="AB635">
        <v>7871</v>
      </c>
      <c r="AC635">
        <v>3</v>
      </c>
      <c r="AD635">
        <v>393.6</v>
      </c>
      <c r="AE635">
        <v>2.8</v>
      </c>
      <c r="AF635">
        <v>372.8</v>
      </c>
      <c r="AG635">
        <v>3</v>
      </c>
      <c r="AH635">
        <v>0.4</v>
      </c>
      <c r="AI635">
        <v>0.83</v>
      </c>
      <c r="AJ635" s="28" t="s">
        <v>312</v>
      </c>
      <c r="AK635" s="85"/>
      <c r="AL635" s="85" t="s">
        <v>366</v>
      </c>
      <c r="AM635" s="1">
        <f t="shared" si="18"/>
        <v>7.495870918561809E-3</v>
      </c>
      <c r="AN635" s="284">
        <f t="shared" si="19"/>
        <v>0.49497474683058273</v>
      </c>
    </row>
    <row r="636" spans="1:40" ht="21" customHeight="1" x14ac:dyDescent="0.3">
      <c r="A636">
        <v>2021</v>
      </c>
      <c r="B636">
        <v>8</v>
      </c>
      <c r="C636">
        <v>34</v>
      </c>
      <c r="D636">
        <v>100</v>
      </c>
      <c r="E636" t="s">
        <v>753</v>
      </c>
      <c r="F636" t="s">
        <v>754</v>
      </c>
      <c r="G636">
        <v>20</v>
      </c>
      <c r="H636">
        <v>18.600000000000001</v>
      </c>
      <c r="I636">
        <v>21.4</v>
      </c>
      <c r="J636">
        <v>28.4</v>
      </c>
      <c r="K636" s="275">
        <v>20.7</v>
      </c>
      <c r="L636">
        <v>0.4</v>
      </c>
      <c r="M636">
        <v>140</v>
      </c>
      <c r="N636">
        <v>103</v>
      </c>
      <c r="O636" s="2">
        <v>138</v>
      </c>
      <c r="P636" s="2">
        <v>105</v>
      </c>
      <c r="Q636">
        <v>18</v>
      </c>
      <c r="R636">
        <v>17</v>
      </c>
      <c r="S636">
        <v>24</v>
      </c>
      <c r="Z636">
        <v>1.4999999999999999E-2</v>
      </c>
      <c r="AA636">
        <v>59</v>
      </c>
      <c r="AB636">
        <v>7871</v>
      </c>
      <c r="AC636">
        <v>3</v>
      </c>
      <c r="AD636">
        <v>393.6</v>
      </c>
      <c r="AE636">
        <v>2.8</v>
      </c>
      <c r="AF636">
        <v>372.8</v>
      </c>
      <c r="AG636">
        <v>3</v>
      </c>
      <c r="AH636">
        <v>0.4</v>
      </c>
      <c r="AI636">
        <v>0.83</v>
      </c>
      <c r="AJ636" s="28" t="s">
        <v>312</v>
      </c>
      <c r="AK636" s="85"/>
      <c r="AL636" s="85" t="s">
        <v>367</v>
      </c>
      <c r="AM636" s="1">
        <f t="shared" si="18"/>
        <v>7.495870918561809E-3</v>
      </c>
      <c r="AN636" s="284">
        <f t="shared" si="19"/>
        <v>0.49497474683058273</v>
      </c>
    </row>
    <row r="637" spans="1:40" ht="21" customHeight="1" x14ac:dyDescent="0.3">
      <c r="A637">
        <v>2021</v>
      </c>
      <c r="B637">
        <v>8</v>
      </c>
      <c r="C637">
        <v>34</v>
      </c>
      <c r="D637">
        <v>101</v>
      </c>
      <c r="E637" t="s">
        <v>788</v>
      </c>
      <c r="F637" t="s">
        <v>789</v>
      </c>
      <c r="G637">
        <v>20</v>
      </c>
      <c r="H637">
        <v>18.600000000000001</v>
      </c>
      <c r="I637">
        <v>21.4</v>
      </c>
      <c r="J637">
        <v>28.4</v>
      </c>
      <c r="K637" s="275">
        <v>20.7</v>
      </c>
      <c r="L637">
        <v>0.4</v>
      </c>
      <c r="M637">
        <v>140</v>
      </c>
      <c r="N637">
        <v>103</v>
      </c>
      <c r="O637" s="2">
        <v>138</v>
      </c>
      <c r="P637" s="2">
        <v>105</v>
      </c>
      <c r="Q637">
        <v>18</v>
      </c>
      <c r="R637">
        <v>17</v>
      </c>
      <c r="S637">
        <v>24</v>
      </c>
      <c r="Z637">
        <v>1.4999999999999999E-2</v>
      </c>
      <c r="AA637">
        <v>59</v>
      </c>
      <c r="AB637">
        <v>7871</v>
      </c>
      <c r="AC637">
        <v>3</v>
      </c>
      <c r="AD637">
        <v>393.6</v>
      </c>
      <c r="AE637">
        <v>2.8</v>
      </c>
      <c r="AF637">
        <v>372.8</v>
      </c>
      <c r="AG637">
        <v>3</v>
      </c>
      <c r="AH637">
        <v>0.4</v>
      </c>
      <c r="AI637">
        <v>0.83</v>
      </c>
      <c r="AJ637" s="28" t="s">
        <v>312</v>
      </c>
      <c r="AK637" s="85"/>
      <c r="AL637" s="85" t="s">
        <v>368</v>
      </c>
      <c r="AM637" s="1">
        <f t="shared" si="18"/>
        <v>7.495870918561809E-3</v>
      </c>
      <c r="AN637" s="284">
        <f t="shared" si="19"/>
        <v>0.49497474683058273</v>
      </c>
    </row>
    <row r="638" spans="1:40" ht="21" customHeight="1" x14ac:dyDescent="0.3">
      <c r="A638">
        <v>2021</v>
      </c>
      <c r="B638">
        <v>8</v>
      </c>
      <c r="C638">
        <v>34</v>
      </c>
      <c r="D638">
        <v>102</v>
      </c>
      <c r="E638" t="s">
        <v>764</v>
      </c>
      <c r="F638" t="s">
        <v>765</v>
      </c>
      <c r="G638">
        <v>20</v>
      </c>
      <c r="H638">
        <v>18.600000000000001</v>
      </c>
      <c r="I638">
        <v>21.4</v>
      </c>
      <c r="J638">
        <v>28.4</v>
      </c>
      <c r="K638" s="275">
        <v>20.7</v>
      </c>
      <c r="L638">
        <v>0.4</v>
      </c>
      <c r="M638">
        <v>140</v>
      </c>
      <c r="N638">
        <v>103</v>
      </c>
      <c r="O638" s="2">
        <v>138</v>
      </c>
      <c r="P638" s="2">
        <v>105</v>
      </c>
      <c r="Q638">
        <v>18</v>
      </c>
      <c r="R638">
        <v>17</v>
      </c>
      <c r="S638">
        <v>24</v>
      </c>
      <c r="Z638">
        <v>1.4999999999999999E-2</v>
      </c>
      <c r="AA638">
        <v>59</v>
      </c>
      <c r="AB638">
        <v>7871</v>
      </c>
      <c r="AC638">
        <v>3</v>
      </c>
      <c r="AD638">
        <v>393.6</v>
      </c>
      <c r="AE638">
        <v>2.8</v>
      </c>
      <c r="AF638">
        <v>372.8</v>
      </c>
      <c r="AG638">
        <v>3</v>
      </c>
      <c r="AH638">
        <v>0.4</v>
      </c>
      <c r="AI638">
        <v>0.83</v>
      </c>
      <c r="AJ638" s="28" t="s">
        <v>312</v>
      </c>
      <c r="AK638" s="85"/>
      <c r="AL638" s="85" t="s">
        <v>369</v>
      </c>
      <c r="AM638" s="1">
        <f t="shared" si="18"/>
        <v>7.495870918561809E-3</v>
      </c>
      <c r="AN638" s="284">
        <f t="shared" si="19"/>
        <v>0.49497474683058273</v>
      </c>
    </row>
    <row r="639" spans="1:40" ht="21" customHeight="1" x14ac:dyDescent="0.3">
      <c r="A639">
        <v>2021</v>
      </c>
      <c r="B639">
        <v>8</v>
      </c>
      <c r="C639">
        <v>34</v>
      </c>
      <c r="D639">
        <v>103</v>
      </c>
      <c r="E639" t="s">
        <v>794</v>
      </c>
      <c r="F639" t="s">
        <v>795</v>
      </c>
      <c r="G639">
        <v>89</v>
      </c>
      <c r="H639">
        <v>82.77</v>
      </c>
      <c r="I639">
        <v>95.23</v>
      </c>
      <c r="J639">
        <v>99.6</v>
      </c>
      <c r="K639" s="275">
        <v>82.8</v>
      </c>
      <c r="L639">
        <v>0.1</v>
      </c>
      <c r="M639">
        <v>140</v>
      </c>
      <c r="N639">
        <v>103</v>
      </c>
      <c r="O639" s="2">
        <v>138</v>
      </c>
      <c r="P639" s="2">
        <v>105</v>
      </c>
      <c r="Q639">
        <v>18</v>
      </c>
      <c r="R639">
        <v>19</v>
      </c>
      <c r="S639">
        <v>14</v>
      </c>
      <c r="Z639">
        <v>1.4999999999999999E-2</v>
      </c>
      <c r="AA639">
        <v>51</v>
      </c>
      <c r="AB639">
        <v>7863</v>
      </c>
      <c r="AC639">
        <v>0.6</v>
      </c>
      <c r="AD639">
        <v>88.3</v>
      </c>
      <c r="AE639">
        <v>0.6</v>
      </c>
      <c r="AF639">
        <v>93.5</v>
      </c>
      <c r="AG639">
        <v>3</v>
      </c>
      <c r="AH639">
        <v>0.4</v>
      </c>
      <c r="AI639">
        <v>0.83</v>
      </c>
      <c r="AJ639" s="28" t="s">
        <v>312</v>
      </c>
      <c r="AK639" s="85"/>
      <c r="AL639" s="85" t="s">
        <v>370</v>
      </c>
      <c r="AM639" s="1">
        <f t="shared" si="18"/>
        <v>6.4860740175505536E-3</v>
      </c>
      <c r="AN639" s="284">
        <f t="shared" si="19"/>
        <v>4.3840620433565967</v>
      </c>
    </row>
    <row r="640" spans="1:40" ht="21" customHeight="1" x14ac:dyDescent="0.3">
      <c r="A640">
        <v>2021</v>
      </c>
      <c r="B640">
        <v>8</v>
      </c>
      <c r="C640">
        <v>34</v>
      </c>
      <c r="D640">
        <v>104</v>
      </c>
      <c r="E640" t="s">
        <v>770</v>
      </c>
      <c r="F640" t="s">
        <v>771</v>
      </c>
      <c r="G640">
        <v>89</v>
      </c>
      <c r="H640">
        <v>82.77</v>
      </c>
      <c r="I640">
        <v>95.23</v>
      </c>
      <c r="J640">
        <v>101.7</v>
      </c>
      <c r="K640" s="275">
        <v>83</v>
      </c>
      <c r="L640">
        <v>0.1</v>
      </c>
      <c r="M640">
        <v>140</v>
      </c>
      <c r="N640">
        <v>103</v>
      </c>
      <c r="O640" s="2">
        <v>138</v>
      </c>
      <c r="P640" s="2">
        <v>105</v>
      </c>
      <c r="Q640">
        <v>18</v>
      </c>
      <c r="R640">
        <v>19</v>
      </c>
      <c r="S640">
        <v>14</v>
      </c>
      <c r="Z640">
        <v>1.4999999999999999E-2</v>
      </c>
      <c r="AA640">
        <v>51</v>
      </c>
      <c r="AB640">
        <v>7863</v>
      </c>
      <c r="AC640">
        <v>0.6</v>
      </c>
      <c r="AD640">
        <v>88.3</v>
      </c>
      <c r="AE640">
        <v>0.6</v>
      </c>
      <c r="AF640">
        <v>93.2</v>
      </c>
      <c r="AG640">
        <v>3</v>
      </c>
      <c r="AH640">
        <v>0.4</v>
      </c>
      <c r="AI640">
        <v>0.83</v>
      </c>
      <c r="AJ640" s="28" t="s">
        <v>312</v>
      </c>
      <c r="AK640" s="85"/>
      <c r="AL640" s="85" t="s">
        <v>371</v>
      </c>
      <c r="AM640" s="1">
        <f t="shared" si="18"/>
        <v>6.4860740175505536E-3</v>
      </c>
      <c r="AN640" s="284">
        <f t="shared" si="19"/>
        <v>4.2426406871192848</v>
      </c>
    </row>
    <row r="641" spans="1:40" ht="21" customHeight="1" x14ac:dyDescent="0.3">
      <c r="A641">
        <v>2021</v>
      </c>
      <c r="B641">
        <v>8</v>
      </c>
      <c r="C641">
        <v>52</v>
      </c>
      <c r="D641">
        <v>130</v>
      </c>
      <c r="E641" t="s">
        <v>598</v>
      </c>
      <c r="F641" t="s">
        <v>755</v>
      </c>
      <c r="G641">
        <v>12</v>
      </c>
      <c r="H641">
        <v>11.16</v>
      </c>
      <c r="I641">
        <v>12.84</v>
      </c>
      <c r="J641">
        <v>22</v>
      </c>
      <c r="K641" s="275">
        <v>17.399999999999999</v>
      </c>
      <c r="L641">
        <v>0.8</v>
      </c>
      <c r="M641">
        <v>336</v>
      </c>
      <c r="N641">
        <v>96</v>
      </c>
      <c r="O641" s="2"/>
      <c r="P641" s="2"/>
      <c r="Q641">
        <v>20</v>
      </c>
      <c r="S641">
        <v>20</v>
      </c>
      <c r="Z641">
        <v>0.02</v>
      </c>
      <c r="AA641">
        <v>40</v>
      </c>
      <c r="AB641">
        <v>440</v>
      </c>
      <c r="AC641">
        <v>3.3</v>
      </c>
      <c r="AD641">
        <v>36.700000000000003</v>
      </c>
      <c r="AE641">
        <v>2.2999999999999998</v>
      </c>
      <c r="AF641">
        <v>25.3</v>
      </c>
      <c r="AG641">
        <v>0</v>
      </c>
      <c r="AJ641" s="28" t="s">
        <v>312</v>
      </c>
      <c r="AK641" s="85"/>
      <c r="AL641" s="85" t="s">
        <v>365</v>
      </c>
      <c r="AM641" s="1">
        <f t="shared" si="18"/>
        <v>9.0909090909090912E-2</v>
      </c>
      <c r="AN641" s="284">
        <f t="shared" si="19"/>
        <v>3.8183766184073544</v>
      </c>
    </row>
    <row r="642" spans="1:40" ht="21" customHeight="1" x14ac:dyDescent="0.3">
      <c r="A642">
        <v>2021</v>
      </c>
      <c r="B642">
        <v>8</v>
      </c>
      <c r="C642">
        <v>53</v>
      </c>
      <c r="D642">
        <v>131</v>
      </c>
      <c r="E642" t="s">
        <v>720</v>
      </c>
      <c r="F642" t="s">
        <v>742</v>
      </c>
      <c r="G642">
        <v>10</v>
      </c>
      <c r="H642">
        <v>9.3000000000000007</v>
      </c>
      <c r="I642">
        <v>10.7</v>
      </c>
      <c r="J642">
        <v>13.6</v>
      </c>
      <c r="K642" s="275">
        <v>9.6</v>
      </c>
      <c r="L642">
        <v>0.4</v>
      </c>
      <c r="M642">
        <v>772</v>
      </c>
      <c r="N642">
        <v>117</v>
      </c>
      <c r="O642" s="2">
        <v>1011</v>
      </c>
      <c r="P642" s="2">
        <v>90</v>
      </c>
      <c r="Q642">
        <v>91</v>
      </c>
      <c r="R642">
        <v>66</v>
      </c>
      <c r="S642">
        <v>107</v>
      </c>
      <c r="T642">
        <v>25</v>
      </c>
      <c r="X642">
        <v>18</v>
      </c>
      <c r="Z642">
        <v>0.02</v>
      </c>
      <c r="AA642">
        <v>307</v>
      </c>
      <c r="AB642">
        <v>119767</v>
      </c>
      <c r="AC642">
        <v>30.7</v>
      </c>
      <c r="AD642">
        <v>11976.7</v>
      </c>
      <c r="AE642">
        <v>31.9</v>
      </c>
      <c r="AF642">
        <v>12197.6</v>
      </c>
      <c r="AG642">
        <v>9</v>
      </c>
      <c r="AH642">
        <v>0.3</v>
      </c>
      <c r="AI642">
        <v>0.76</v>
      </c>
      <c r="AJ642" s="28" t="s">
        <v>312</v>
      </c>
      <c r="AK642" s="85"/>
      <c r="AL642" s="85" t="s">
        <v>808</v>
      </c>
      <c r="AM642" s="1">
        <f t="shared" si="18"/>
        <v>2.5633104277472092E-3</v>
      </c>
      <c r="AN642" s="284">
        <f t="shared" si="19"/>
        <v>0.28284271247461928</v>
      </c>
    </row>
    <row r="643" spans="1:40" ht="21" customHeight="1" x14ac:dyDescent="0.3">
      <c r="A643">
        <v>2021</v>
      </c>
      <c r="B643">
        <v>8</v>
      </c>
      <c r="C643">
        <v>159</v>
      </c>
      <c r="D643">
        <v>299</v>
      </c>
      <c r="E643" t="s">
        <v>244</v>
      </c>
      <c r="F643" t="s">
        <v>245</v>
      </c>
      <c r="G643">
        <v>115</v>
      </c>
      <c r="H643">
        <v>106.95</v>
      </c>
      <c r="I643">
        <v>123.05</v>
      </c>
      <c r="J643">
        <v>135.1</v>
      </c>
      <c r="K643" s="275">
        <v>109.5</v>
      </c>
      <c r="L643">
        <v>0.2</v>
      </c>
      <c r="M643">
        <v>70</v>
      </c>
      <c r="N643">
        <v>154</v>
      </c>
      <c r="O643" s="2">
        <v>104</v>
      </c>
      <c r="P643" s="2">
        <v>105</v>
      </c>
      <c r="Q643">
        <v>28</v>
      </c>
      <c r="R643">
        <v>20</v>
      </c>
      <c r="S643">
        <v>36</v>
      </c>
      <c r="U643">
        <v>6</v>
      </c>
      <c r="Z643">
        <v>0.02</v>
      </c>
      <c r="AA643">
        <v>88</v>
      </c>
      <c r="AB643">
        <v>7408</v>
      </c>
      <c r="AC643">
        <v>0.8</v>
      </c>
      <c r="AD643">
        <v>64.400000000000006</v>
      </c>
      <c r="AE643">
        <v>0.8</v>
      </c>
      <c r="AF643">
        <v>66.599999999999994</v>
      </c>
      <c r="AG643">
        <v>8</v>
      </c>
      <c r="AH643">
        <v>0.8</v>
      </c>
      <c r="AI643">
        <v>0.59</v>
      </c>
      <c r="AJ643" s="28" t="s">
        <v>312</v>
      </c>
      <c r="AK643" s="85" t="s">
        <v>432</v>
      </c>
      <c r="AL643" s="85"/>
      <c r="AM643" s="1">
        <f t="shared" ref="AM643:AM706" si="20">IFERROR(AA643/AB643,"")</f>
        <v>1.1879049676025918E-2</v>
      </c>
      <c r="AN643" s="284">
        <f t="shared" ref="AN643:AN706" si="21">STDEV(K643,G643)</f>
        <v>3.8890872965260113</v>
      </c>
    </row>
    <row r="644" spans="1:40" ht="21" customHeight="1" x14ac:dyDescent="0.3">
      <c r="A644">
        <v>2021</v>
      </c>
      <c r="B644">
        <v>8</v>
      </c>
      <c r="C644">
        <v>212</v>
      </c>
      <c r="D644">
        <v>140</v>
      </c>
      <c r="E644" t="s">
        <v>207</v>
      </c>
      <c r="F644" t="s">
        <v>208</v>
      </c>
      <c r="G644">
        <v>485</v>
      </c>
      <c r="H644">
        <v>451.05</v>
      </c>
      <c r="I644">
        <v>518.95000000000005</v>
      </c>
      <c r="J644">
        <v>603.6</v>
      </c>
      <c r="K644" s="275">
        <v>458</v>
      </c>
      <c r="L644">
        <v>0.2</v>
      </c>
      <c r="M644">
        <v>60</v>
      </c>
      <c r="N644">
        <v>120</v>
      </c>
      <c r="O644" s="2">
        <v>60</v>
      </c>
      <c r="P644" s="2">
        <v>121</v>
      </c>
      <c r="Q644">
        <v>27</v>
      </c>
      <c r="R644">
        <v>25</v>
      </c>
      <c r="S644">
        <v>36</v>
      </c>
      <c r="Z644">
        <v>1.4999999999999999E-2</v>
      </c>
      <c r="AA644">
        <v>88</v>
      </c>
      <c r="AB644">
        <v>4561</v>
      </c>
      <c r="AC644">
        <v>0.2</v>
      </c>
      <c r="AD644">
        <v>9.4</v>
      </c>
      <c r="AE644">
        <v>0.2</v>
      </c>
      <c r="AF644">
        <v>9.9</v>
      </c>
      <c r="AG644">
        <v>6</v>
      </c>
      <c r="AH644">
        <v>1.5</v>
      </c>
      <c r="AI644">
        <v>0.57999999999999996</v>
      </c>
      <c r="AJ644" s="28" t="s">
        <v>312</v>
      </c>
      <c r="AK644" s="85"/>
      <c r="AL644" s="85" t="s">
        <v>319</v>
      </c>
      <c r="AM644" s="1">
        <f t="shared" si="20"/>
        <v>1.9294014470510854E-2</v>
      </c>
      <c r="AN644" s="284">
        <f t="shared" si="21"/>
        <v>19.091883092036785</v>
      </c>
    </row>
    <row r="645" spans="1:40" ht="21" customHeight="1" x14ac:dyDescent="0.3">
      <c r="A645">
        <v>2021</v>
      </c>
      <c r="B645">
        <v>8</v>
      </c>
      <c r="C645">
        <v>212</v>
      </c>
      <c r="D645">
        <v>178</v>
      </c>
      <c r="E645" t="s">
        <v>213</v>
      </c>
      <c r="F645" t="s">
        <v>214</v>
      </c>
      <c r="G645">
        <v>50</v>
      </c>
      <c r="H645">
        <v>46.5</v>
      </c>
      <c r="I645">
        <v>53.5</v>
      </c>
      <c r="J645">
        <v>74.599999999999994</v>
      </c>
      <c r="K645" s="275">
        <v>52.8</v>
      </c>
      <c r="L645">
        <v>0.5</v>
      </c>
      <c r="M645">
        <v>60</v>
      </c>
      <c r="N645">
        <v>120</v>
      </c>
      <c r="O645" s="2">
        <v>60</v>
      </c>
      <c r="P645" s="2">
        <v>121</v>
      </c>
      <c r="Q645">
        <v>48</v>
      </c>
      <c r="R645">
        <v>22</v>
      </c>
      <c r="S645">
        <v>43</v>
      </c>
      <c r="Z645">
        <v>1.4999999999999999E-2</v>
      </c>
      <c r="AA645">
        <v>113</v>
      </c>
      <c r="AB645">
        <v>4726</v>
      </c>
      <c r="AC645">
        <v>2.2999999999999998</v>
      </c>
      <c r="AD645">
        <v>94.5</v>
      </c>
      <c r="AE645">
        <v>2.2000000000000002</v>
      </c>
      <c r="AF645">
        <v>90.1</v>
      </c>
      <c r="AG645">
        <v>6</v>
      </c>
      <c r="AH645">
        <v>1.9</v>
      </c>
      <c r="AI645">
        <v>0.6</v>
      </c>
      <c r="AJ645" s="28" t="s">
        <v>312</v>
      </c>
      <c r="AK645" s="85"/>
      <c r="AL645" s="85" t="s">
        <v>320</v>
      </c>
      <c r="AM645" s="1">
        <f t="shared" si="20"/>
        <v>2.3910283537875582E-2</v>
      </c>
      <c r="AN645" s="284">
        <f t="shared" si="21"/>
        <v>1.9798989873223309</v>
      </c>
    </row>
    <row r="646" spans="1:40" ht="21" customHeight="1" x14ac:dyDescent="0.3">
      <c r="A646">
        <v>2021</v>
      </c>
      <c r="B646">
        <v>8</v>
      </c>
      <c r="C646">
        <v>214</v>
      </c>
      <c r="D646">
        <v>142</v>
      </c>
      <c r="E646" t="s">
        <v>618</v>
      </c>
      <c r="F646" t="s">
        <v>619</v>
      </c>
      <c r="G646">
        <v>351</v>
      </c>
      <c r="H646">
        <v>326.43</v>
      </c>
      <c r="I646">
        <v>375.57</v>
      </c>
      <c r="J646">
        <v>412.3</v>
      </c>
      <c r="K646" s="275">
        <v>340.4</v>
      </c>
      <c r="L646">
        <v>0.2</v>
      </c>
      <c r="M646">
        <v>68</v>
      </c>
      <c r="N646">
        <v>212</v>
      </c>
      <c r="O646" s="2">
        <v>82</v>
      </c>
      <c r="P646" s="2">
        <v>177</v>
      </c>
      <c r="Q646">
        <v>12</v>
      </c>
      <c r="R646">
        <v>12</v>
      </c>
      <c r="S646">
        <v>12</v>
      </c>
      <c r="Z646">
        <v>0.02</v>
      </c>
      <c r="AA646">
        <v>36</v>
      </c>
      <c r="AB646">
        <v>2969</v>
      </c>
      <c r="AC646">
        <v>0.1</v>
      </c>
      <c r="AD646">
        <v>8.5</v>
      </c>
      <c r="AE646">
        <v>0.1</v>
      </c>
      <c r="AF646">
        <v>6.1</v>
      </c>
      <c r="AG646">
        <v>3</v>
      </c>
      <c r="AH646">
        <v>0.4</v>
      </c>
      <c r="AI646">
        <v>0.46</v>
      </c>
      <c r="AJ646" s="28" t="s">
        <v>312</v>
      </c>
      <c r="AK646" s="85"/>
      <c r="AL646" s="85" t="s">
        <v>388</v>
      </c>
      <c r="AM646" s="1">
        <f t="shared" si="20"/>
        <v>1.212529471202425E-2</v>
      </c>
      <c r="AN646" s="284">
        <f t="shared" si="21"/>
        <v>7.4953318805774201</v>
      </c>
    </row>
    <row r="647" spans="1:40" ht="21" customHeight="1" x14ac:dyDescent="0.3">
      <c r="A647">
        <v>2021</v>
      </c>
      <c r="B647">
        <v>8</v>
      </c>
      <c r="C647">
        <v>227</v>
      </c>
      <c r="D647">
        <v>155</v>
      </c>
      <c r="E647" t="s">
        <v>164</v>
      </c>
      <c r="F647" t="s">
        <v>165</v>
      </c>
      <c r="G647">
        <v>122</v>
      </c>
      <c r="H647">
        <v>113.46</v>
      </c>
      <c r="I647">
        <v>130.54</v>
      </c>
      <c r="J647">
        <v>146.4</v>
      </c>
      <c r="K647" s="275">
        <v>119.6</v>
      </c>
      <c r="L647">
        <v>0.2</v>
      </c>
      <c r="M647">
        <v>61</v>
      </c>
      <c r="N647">
        <v>177</v>
      </c>
      <c r="O647" s="2">
        <v>91</v>
      </c>
      <c r="P647" s="2">
        <v>120</v>
      </c>
      <c r="Q647">
        <v>38</v>
      </c>
      <c r="R647">
        <v>31</v>
      </c>
      <c r="S647">
        <v>24</v>
      </c>
      <c r="T647">
        <v>1</v>
      </c>
      <c r="U647">
        <v>6</v>
      </c>
      <c r="X647">
        <v>2</v>
      </c>
      <c r="Z647">
        <v>0.02</v>
      </c>
      <c r="AA647">
        <v>100</v>
      </c>
      <c r="AB647">
        <v>5356</v>
      </c>
      <c r="AC647">
        <v>0.8</v>
      </c>
      <c r="AD647">
        <v>43.9</v>
      </c>
      <c r="AE647">
        <v>0.4</v>
      </c>
      <c r="AF647">
        <v>32.700000000000003</v>
      </c>
      <c r="AG647">
        <v>3</v>
      </c>
      <c r="AH647">
        <v>1.1000000000000001</v>
      </c>
      <c r="AI647">
        <v>0.98</v>
      </c>
      <c r="AJ647" s="28" t="s">
        <v>312</v>
      </c>
      <c r="AK647" s="85" t="s">
        <v>425</v>
      </c>
      <c r="AL647" s="85" t="s">
        <v>344</v>
      </c>
      <c r="AM647" s="1">
        <f t="shared" si="20"/>
        <v>1.8670649738610903E-2</v>
      </c>
      <c r="AN647" s="284">
        <f t="shared" si="21"/>
        <v>1.697056274847718</v>
      </c>
    </row>
    <row r="648" spans="1:40" ht="21" customHeight="1" x14ac:dyDescent="0.3">
      <c r="A648">
        <v>2021</v>
      </c>
      <c r="B648">
        <v>8</v>
      </c>
      <c r="C648">
        <v>331</v>
      </c>
      <c r="D648">
        <v>253</v>
      </c>
      <c r="E648" t="s">
        <v>135</v>
      </c>
      <c r="F648" t="s">
        <v>136</v>
      </c>
      <c r="G648">
        <v>203</v>
      </c>
      <c r="H648">
        <v>188.79</v>
      </c>
      <c r="I648">
        <v>217.21</v>
      </c>
      <c r="J648">
        <v>309.8</v>
      </c>
      <c r="K648" s="275">
        <v>204.5</v>
      </c>
      <c r="L648">
        <v>0.5</v>
      </c>
      <c r="M648">
        <v>121</v>
      </c>
      <c r="N648">
        <v>89</v>
      </c>
      <c r="O648" s="2">
        <v>113</v>
      </c>
      <c r="P648" s="2">
        <v>96</v>
      </c>
      <c r="Q648">
        <v>52</v>
      </c>
      <c r="R648">
        <v>62</v>
      </c>
      <c r="S648">
        <v>60</v>
      </c>
      <c r="T648">
        <v>1</v>
      </c>
      <c r="U648">
        <v>6</v>
      </c>
      <c r="X648">
        <v>3</v>
      </c>
      <c r="Z648">
        <v>1.4999999999999999E-2</v>
      </c>
      <c r="AA648">
        <v>177</v>
      </c>
      <c r="AB648">
        <v>23697</v>
      </c>
      <c r="AC648">
        <v>0.9</v>
      </c>
      <c r="AD648">
        <v>116.7</v>
      </c>
      <c r="AE648">
        <v>0.9</v>
      </c>
      <c r="AF648">
        <v>116.9</v>
      </c>
      <c r="AG648">
        <v>13</v>
      </c>
      <c r="AH648">
        <v>1.6</v>
      </c>
      <c r="AI648">
        <v>0.74</v>
      </c>
      <c r="AJ648" s="28" t="s">
        <v>312</v>
      </c>
      <c r="AK648" s="85"/>
      <c r="AL648" s="85" t="s">
        <v>316</v>
      </c>
      <c r="AM648" s="1">
        <f t="shared" si="20"/>
        <v>7.4692999113811871E-3</v>
      </c>
      <c r="AN648" s="284">
        <f t="shared" si="21"/>
        <v>1.0606601717798212</v>
      </c>
    </row>
    <row r="649" spans="1:40" ht="21" customHeight="1" x14ac:dyDescent="0.3">
      <c r="A649">
        <v>2021</v>
      </c>
      <c r="B649">
        <v>8</v>
      </c>
      <c r="C649">
        <v>334</v>
      </c>
      <c r="D649">
        <v>254</v>
      </c>
      <c r="E649" t="s">
        <v>263</v>
      </c>
      <c r="F649" t="s">
        <v>136</v>
      </c>
      <c r="G649">
        <v>203</v>
      </c>
      <c r="H649">
        <v>188.79</v>
      </c>
      <c r="I649">
        <v>217.21</v>
      </c>
      <c r="J649">
        <v>297.3</v>
      </c>
      <c r="K649" s="275">
        <v>206.9</v>
      </c>
      <c r="L649">
        <v>0.5</v>
      </c>
      <c r="M649">
        <v>88</v>
      </c>
      <c r="N649">
        <v>164</v>
      </c>
      <c r="O649" s="2">
        <v>102</v>
      </c>
      <c r="P649" s="2">
        <v>142</v>
      </c>
      <c r="Q649">
        <v>100</v>
      </c>
      <c r="R649">
        <v>112</v>
      </c>
      <c r="S649">
        <v>106</v>
      </c>
      <c r="T649">
        <v>3</v>
      </c>
      <c r="X649">
        <v>3</v>
      </c>
      <c r="Z649">
        <v>0.02</v>
      </c>
      <c r="AA649">
        <v>315</v>
      </c>
      <c r="AB649">
        <v>45285</v>
      </c>
      <c r="AC649">
        <v>1.6</v>
      </c>
      <c r="AD649">
        <v>223.1</v>
      </c>
      <c r="AE649">
        <v>1.5</v>
      </c>
      <c r="AF649">
        <v>219.3</v>
      </c>
      <c r="AG649">
        <v>23</v>
      </c>
      <c r="AH649">
        <v>3.1</v>
      </c>
      <c r="AI649">
        <v>1.02</v>
      </c>
      <c r="AJ649" s="28" t="s">
        <v>312</v>
      </c>
      <c r="AK649" s="85"/>
      <c r="AL649" s="85" t="s">
        <v>316</v>
      </c>
      <c r="AM649" s="1">
        <f t="shared" si="20"/>
        <v>6.9559456773766147E-3</v>
      </c>
      <c r="AN649" s="284">
        <f t="shared" si="21"/>
        <v>2.7577164466275392</v>
      </c>
    </row>
    <row r="650" spans="1:40" ht="21" customHeight="1" x14ac:dyDescent="0.3">
      <c r="A650">
        <v>2021</v>
      </c>
      <c r="B650">
        <v>8</v>
      </c>
      <c r="C650">
        <v>372</v>
      </c>
      <c r="D650">
        <v>646</v>
      </c>
      <c r="E650" t="s">
        <v>195</v>
      </c>
      <c r="F650" t="s">
        <v>196</v>
      </c>
      <c r="G650">
        <v>212</v>
      </c>
      <c r="H650">
        <v>197.16</v>
      </c>
      <c r="I650">
        <v>226.84</v>
      </c>
      <c r="J650">
        <v>276.7</v>
      </c>
      <c r="K650" s="275">
        <v>217.8</v>
      </c>
      <c r="L650">
        <v>0.3</v>
      </c>
      <c r="M650">
        <v>37</v>
      </c>
      <c r="N650">
        <v>195</v>
      </c>
      <c r="O650" s="2">
        <v>54</v>
      </c>
      <c r="P650" s="2">
        <v>134</v>
      </c>
      <c r="Q650">
        <v>45</v>
      </c>
      <c r="R650">
        <v>28</v>
      </c>
      <c r="S650">
        <v>51</v>
      </c>
      <c r="U650">
        <v>1</v>
      </c>
      <c r="Z650">
        <v>0.02</v>
      </c>
      <c r="AA650">
        <v>125</v>
      </c>
      <c r="AB650">
        <v>7061</v>
      </c>
      <c r="AC650">
        <v>0.6</v>
      </c>
      <c r="AD650">
        <v>33.299999999999997</v>
      </c>
      <c r="AE650">
        <v>0.6</v>
      </c>
      <c r="AF650">
        <v>32.5</v>
      </c>
      <c r="AG650">
        <v>12</v>
      </c>
      <c r="AH650">
        <v>2.2999999999999998</v>
      </c>
      <c r="AI650">
        <v>0.72</v>
      </c>
      <c r="AJ650" s="28" t="s">
        <v>312</v>
      </c>
      <c r="AK650" s="85"/>
      <c r="AL650" s="85" t="s">
        <v>333</v>
      </c>
      <c r="AM650" s="1">
        <f t="shared" si="20"/>
        <v>1.7702874946891375E-2</v>
      </c>
      <c r="AN650" s="284">
        <f t="shared" si="21"/>
        <v>4.1012193308819835</v>
      </c>
    </row>
    <row r="651" spans="1:40" ht="21" customHeight="1" x14ac:dyDescent="0.3">
      <c r="A651">
        <v>2021</v>
      </c>
      <c r="B651">
        <v>8</v>
      </c>
      <c r="C651">
        <v>372</v>
      </c>
      <c r="D651">
        <v>647</v>
      </c>
      <c r="E651" t="s">
        <v>198</v>
      </c>
      <c r="F651" t="s">
        <v>199</v>
      </c>
      <c r="G651">
        <v>212</v>
      </c>
      <c r="H651">
        <v>197.16</v>
      </c>
      <c r="I651">
        <v>226.84</v>
      </c>
      <c r="J651">
        <v>275</v>
      </c>
      <c r="K651" s="275">
        <v>211.8</v>
      </c>
      <c r="L651">
        <v>0.3</v>
      </c>
      <c r="M651">
        <v>37</v>
      </c>
      <c r="N651">
        <v>195</v>
      </c>
      <c r="O651" s="2">
        <v>54</v>
      </c>
      <c r="P651" s="2">
        <v>134</v>
      </c>
      <c r="Q651">
        <v>35</v>
      </c>
      <c r="R651">
        <v>30</v>
      </c>
      <c r="S651">
        <v>53</v>
      </c>
      <c r="Z651">
        <v>0.02</v>
      </c>
      <c r="AA651">
        <v>118</v>
      </c>
      <c r="AB651">
        <v>6814</v>
      </c>
      <c r="AC651">
        <v>0.6</v>
      </c>
      <c r="AD651">
        <v>32.1</v>
      </c>
      <c r="AE651">
        <v>0.6</v>
      </c>
      <c r="AF651">
        <v>32</v>
      </c>
      <c r="AG651">
        <v>12</v>
      </c>
      <c r="AH651">
        <v>2.2000000000000002</v>
      </c>
      <c r="AI651">
        <v>0.7</v>
      </c>
      <c r="AJ651" s="28" t="s">
        <v>312</v>
      </c>
      <c r="AK651" s="85"/>
      <c r="AL651" s="85" t="s">
        <v>334</v>
      </c>
      <c r="AM651" s="1">
        <f t="shared" si="20"/>
        <v>1.7317287936601117E-2</v>
      </c>
      <c r="AN651" s="284">
        <f t="shared" si="21"/>
        <v>0.14142135623730148</v>
      </c>
    </row>
    <row r="652" spans="1:40" ht="21" customHeight="1" x14ac:dyDescent="0.3">
      <c r="A652">
        <v>2021</v>
      </c>
      <c r="B652">
        <v>8</v>
      </c>
      <c r="C652">
        <v>377</v>
      </c>
      <c r="D652">
        <v>439</v>
      </c>
      <c r="E652" t="s">
        <v>167</v>
      </c>
      <c r="F652" t="s">
        <v>168</v>
      </c>
      <c r="G652">
        <v>343</v>
      </c>
      <c r="H652">
        <v>308.7</v>
      </c>
      <c r="I652">
        <v>377.3</v>
      </c>
      <c r="J652">
        <v>460.6</v>
      </c>
      <c r="K652" s="275">
        <v>355.9</v>
      </c>
      <c r="L652">
        <v>0.3</v>
      </c>
      <c r="M652">
        <v>45</v>
      </c>
      <c r="N652">
        <v>320</v>
      </c>
      <c r="O652" s="2">
        <v>67</v>
      </c>
      <c r="P652" s="2">
        <v>219</v>
      </c>
      <c r="Q652">
        <v>36</v>
      </c>
      <c r="R652">
        <v>29</v>
      </c>
      <c r="S652">
        <v>28</v>
      </c>
      <c r="X652">
        <v>4</v>
      </c>
      <c r="Z652">
        <v>1.4999999999999999E-2</v>
      </c>
      <c r="AA652">
        <v>97</v>
      </c>
      <c r="AB652">
        <v>4577</v>
      </c>
      <c r="AC652">
        <v>0.3</v>
      </c>
      <c r="AD652">
        <v>13.3</v>
      </c>
      <c r="AE652">
        <v>0.3</v>
      </c>
      <c r="AF652">
        <v>13</v>
      </c>
      <c r="AG652">
        <v>6</v>
      </c>
      <c r="AH652">
        <v>1.5</v>
      </c>
      <c r="AI652">
        <v>0.77</v>
      </c>
      <c r="AJ652" s="28" t="s">
        <v>312</v>
      </c>
      <c r="AK652" s="85"/>
      <c r="AL652" s="85" t="s">
        <v>339</v>
      </c>
      <c r="AM652" s="1">
        <f t="shared" si="20"/>
        <v>2.1192921127376009E-2</v>
      </c>
      <c r="AN652" s="284">
        <f t="shared" si="21"/>
        <v>9.1216774773064468</v>
      </c>
    </row>
    <row r="653" spans="1:40" ht="21" customHeight="1" x14ac:dyDescent="0.3">
      <c r="A653">
        <v>2021</v>
      </c>
      <c r="B653">
        <v>8</v>
      </c>
      <c r="C653">
        <v>378</v>
      </c>
      <c r="D653">
        <v>440</v>
      </c>
      <c r="E653" t="s">
        <v>704</v>
      </c>
      <c r="F653" t="s">
        <v>779</v>
      </c>
      <c r="G653">
        <v>258</v>
      </c>
      <c r="H653">
        <v>239.94</v>
      </c>
      <c r="I653">
        <v>276.06</v>
      </c>
      <c r="J653">
        <v>360.8</v>
      </c>
      <c r="K653" s="275">
        <v>261</v>
      </c>
      <c r="L653">
        <v>0.4</v>
      </c>
      <c r="M653">
        <v>90</v>
      </c>
      <c r="N653">
        <v>120</v>
      </c>
      <c r="O653" s="2">
        <v>92</v>
      </c>
      <c r="P653" s="2">
        <v>118</v>
      </c>
      <c r="Q653">
        <v>2</v>
      </c>
      <c r="S653">
        <v>4</v>
      </c>
      <c r="U653">
        <v>3</v>
      </c>
      <c r="Z653">
        <v>1.4999999999999999E-2</v>
      </c>
      <c r="AA653">
        <v>8</v>
      </c>
      <c r="AB653">
        <v>1828</v>
      </c>
      <c r="AC653">
        <v>0</v>
      </c>
      <c r="AD653">
        <v>7.1</v>
      </c>
      <c r="AE653">
        <v>0.1</v>
      </c>
      <c r="AF653">
        <v>14</v>
      </c>
      <c r="AG653">
        <v>1</v>
      </c>
      <c r="AH653">
        <v>0.1</v>
      </c>
      <c r="AI653">
        <v>0.46</v>
      </c>
      <c r="AJ653" s="28" t="s">
        <v>312</v>
      </c>
      <c r="AK653" s="85"/>
      <c r="AL653" s="85"/>
      <c r="AM653" s="1">
        <f t="shared" si="20"/>
        <v>4.3763676148796497E-3</v>
      </c>
      <c r="AN653" s="284">
        <f t="shared" si="21"/>
        <v>2.1213203435596424</v>
      </c>
    </row>
    <row r="654" spans="1:40" ht="21" customHeight="1" x14ac:dyDescent="0.3">
      <c r="A654">
        <v>2021</v>
      </c>
      <c r="B654">
        <v>8</v>
      </c>
      <c r="C654">
        <v>381</v>
      </c>
      <c r="D654">
        <v>445</v>
      </c>
      <c r="E654" t="s">
        <v>748</v>
      </c>
      <c r="F654" t="s">
        <v>749</v>
      </c>
      <c r="G654">
        <v>28</v>
      </c>
      <c r="H654">
        <v>25.2</v>
      </c>
      <c r="I654">
        <v>30.8</v>
      </c>
      <c r="J654">
        <v>35.9</v>
      </c>
      <c r="K654" s="275">
        <v>28.4</v>
      </c>
      <c r="L654">
        <v>0.3</v>
      </c>
      <c r="M654">
        <v>60</v>
      </c>
      <c r="N654">
        <v>180</v>
      </c>
      <c r="O654" s="2">
        <v>80</v>
      </c>
      <c r="P654" s="2">
        <v>136</v>
      </c>
      <c r="Q654">
        <v>17</v>
      </c>
      <c r="R654">
        <v>11</v>
      </c>
      <c r="S654">
        <v>16</v>
      </c>
      <c r="Z654">
        <v>1.4999999999999999E-2</v>
      </c>
      <c r="AA654">
        <v>44</v>
      </c>
      <c r="AB654">
        <v>4244</v>
      </c>
      <c r="AC654">
        <v>1.6</v>
      </c>
      <c r="AD654">
        <v>151.6</v>
      </c>
      <c r="AE654">
        <v>1.4</v>
      </c>
      <c r="AF654">
        <v>143.9</v>
      </c>
      <c r="AG654">
        <v>3</v>
      </c>
      <c r="AH654">
        <v>0.6</v>
      </c>
      <c r="AI654">
        <v>1.02</v>
      </c>
      <c r="AJ654" s="28" t="s">
        <v>312</v>
      </c>
      <c r="AK654" s="85"/>
      <c r="AL654" s="85" t="s">
        <v>379</v>
      </c>
      <c r="AM654" s="1">
        <f t="shared" si="20"/>
        <v>1.0367577756833177E-2</v>
      </c>
      <c r="AN654" s="284">
        <f t="shared" si="21"/>
        <v>0.28284271247461801</v>
      </c>
    </row>
    <row r="655" spans="1:40" ht="21" customHeight="1" x14ac:dyDescent="0.3">
      <c r="A655">
        <v>2021</v>
      </c>
      <c r="B655">
        <v>8</v>
      </c>
      <c r="C655">
        <v>381</v>
      </c>
      <c r="D655">
        <v>446</v>
      </c>
      <c r="E655" t="s">
        <v>762</v>
      </c>
      <c r="F655" t="s">
        <v>763</v>
      </c>
      <c r="G655">
        <v>167</v>
      </c>
      <c r="H655">
        <v>150.30000000000001</v>
      </c>
      <c r="I655">
        <v>183.7</v>
      </c>
      <c r="J655">
        <v>220.4</v>
      </c>
      <c r="K655" s="275">
        <v>177.5</v>
      </c>
      <c r="L655">
        <v>0.3</v>
      </c>
      <c r="M655">
        <v>60</v>
      </c>
      <c r="N655">
        <v>180</v>
      </c>
      <c r="O655" s="2">
        <v>80</v>
      </c>
      <c r="P655" s="2">
        <v>136</v>
      </c>
      <c r="Q655">
        <v>23</v>
      </c>
      <c r="R655">
        <v>13</v>
      </c>
      <c r="S655">
        <v>18</v>
      </c>
      <c r="T655">
        <v>3</v>
      </c>
      <c r="Z655">
        <v>1.4999999999999999E-2</v>
      </c>
      <c r="AA655">
        <v>57</v>
      </c>
      <c r="AB655">
        <v>4429</v>
      </c>
      <c r="AC655">
        <v>0.3</v>
      </c>
      <c r="AD655">
        <v>26.5</v>
      </c>
      <c r="AE655">
        <v>0.3</v>
      </c>
      <c r="AF655">
        <v>24.1</v>
      </c>
      <c r="AG655">
        <v>3</v>
      </c>
      <c r="AH655">
        <v>0.7</v>
      </c>
      <c r="AI655">
        <v>1.07</v>
      </c>
      <c r="AJ655" s="28" t="s">
        <v>312</v>
      </c>
      <c r="AK655" s="85"/>
      <c r="AL655" s="85" t="s">
        <v>380</v>
      </c>
      <c r="AM655" s="1">
        <f t="shared" si="20"/>
        <v>1.2869722284940167E-2</v>
      </c>
      <c r="AN655" s="284">
        <f t="shared" si="21"/>
        <v>7.4246212024587486</v>
      </c>
    </row>
    <row r="656" spans="1:40" ht="21" customHeight="1" x14ac:dyDescent="0.3">
      <c r="A656">
        <v>2021</v>
      </c>
      <c r="B656">
        <v>8</v>
      </c>
      <c r="C656">
        <v>381</v>
      </c>
      <c r="D656">
        <v>447</v>
      </c>
      <c r="E656" t="s">
        <v>737</v>
      </c>
      <c r="F656" t="s">
        <v>738</v>
      </c>
      <c r="G656">
        <v>177</v>
      </c>
      <c r="H656">
        <v>159.30000000000001</v>
      </c>
      <c r="I656">
        <v>194.7</v>
      </c>
      <c r="J656">
        <v>223.6</v>
      </c>
      <c r="K656" s="275">
        <v>183.9</v>
      </c>
      <c r="L656">
        <v>0.3</v>
      </c>
      <c r="M656">
        <v>60</v>
      </c>
      <c r="N656">
        <v>180</v>
      </c>
      <c r="O656" s="2">
        <v>80</v>
      </c>
      <c r="P656" s="2">
        <v>136</v>
      </c>
      <c r="Q656">
        <v>24</v>
      </c>
      <c r="R656">
        <v>10</v>
      </c>
      <c r="S656">
        <v>14</v>
      </c>
      <c r="Z656">
        <v>1.4999999999999999E-2</v>
      </c>
      <c r="AA656">
        <v>48</v>
      </c>
      <c r="AB656">
        <v>4508</v>
      </c>
      <c r="AC656">
        <v>0.3</v>
      </c>
      <c r="AD656">
        <v>25.5</v>
      </c>
      <c r="AE656">
        <v>0.2</v>
      </c>
      <c r="AF656">
        <v>23.1</v>
      </c>
      <c r="AG656">
        <v>3</v>
      </c>
      <c r="AH656">
        <v>0.6</v>
      </c>
      <c r="AI656">
        <v>1.07</v>
      </c>
      <c r="AJ656" s="28" t="s">
        <v>312</v>
      </c>
      <c r="AK656" s="85"/>
      <c r="AL656" s="85" t="s">
        <v>381</v>
      </c>
      <c r="AM656" s="1">
        <f t="shared" si="20"/>
        <v>1.064773735581189E-2</v>
      </c>
      <c r="AN656" s="284">
        <f t="shared" si="21"/>
        <v>4.8790367901871816</v>
      </c>
    </row>
    <row r="657" spans="1:40" x14ac:dyDescent="0.2">
      <c r="A657">
        <v>2021</v>
      </c>
      <c r="B657">
        <v>8</v>
      </c>
      <c r="C657">
        <v>381</v>
      </c>
      <c r="D657">
        <v>448</v>
      </c>
      <c r="E657" t="s">
        <v>268</v>
      </c>
      <c r="F657" t="s">
        <v>269</v>
      </c>
      <c r="G657">
        <v>23</v>
      </c>
      <c r="H657">
        <v>20.7</v>
      </c>
      <c r="I657">
        <v>25.3</v>
      </c>
      <c r="J657">
        <v>29</v>
      </c>
      <c r="K657" s="275">
        <v>23.5</v>
      </c>
      <c r="L657">
        <v>0.3</v>
      </c>
      <c r="M657">
        <v>60</v>
      </c>
      <c r="N657">
        <v>180</v>
      </c>
      <c r="O657" s="2">
        <v>80</v>
      </c>
      <c r="P657" s="2">
        <v>136</v>
      </c>
      <c r="Q657">
        <v>22</v>
      </c>
      <c r="R657">
        <v>10</v>
      </c>
      <c r="S657">
        <v>27</v>
      </c>
      <c r="Z657">
        <v>1.4999999999999999E-2</v>
      </c>
      <c r="AA657">
        <v>59</v>
      </c>
      <c r="AB657">
        <v>4519</v>
      </c>
      <c r="AC657">
        <v>2.6</v>
      </c>
      <c r="AD657">
        <v>196.5</v>
      </c>
      <c r="AE657">
        <v>2.2999999999999998</v>
      </c>
      <c r="AF657">
        <v>182.7</v>
      </c>
      <c r="AG657">
        <v>3</v>
      </c>
      <c r="AH657">
        <v>0.7</v>
      </c>
      <c r="AI657">
        <v>1.07</v>
      </c>
      <c r="AJ657" t="s">
        <v>312</v>
      </c>
      <c r="AL657" t="s">
        <v>348</v>
      </c>
      <c r="AM657" s="1">
        <f t="shared" si="20"/>
        <v>1.3055985837574684E-2</v>
      </c>
      <c r="AN657" s="284">
        <f t="shared" si="21"/>
        <v>0.35355339059327379</v>
      </c>
    </row>
    <row r="658" spans="1:40" x14ac:dyDescent="0.2">
      <c r="A658">
        <v>2021</v>
      </c>
      <c r="B658">
        <v>8</v>
      </c>
      <c r="C658">
        <v>406</v>
      </c>
      <c r="D658">
        <v>623</v>
      </c>
      <c r="E658" t="s">
        <v>638</v>
      </c>
      <c r="F658" t="s">
        <v>639</v>
      </c>
      <c r="G658">
        <v>599</v>
      </c>
      <c r="H658">
        <v>551.02009999999996</v>
      </c>
      <c r="I658">
        <v>646.97990000000004</v>
      </c>
      <c r="J658">
        <v>744.1</v>
      </c>
      <c r="K658" s="275">
        <v>600.9</v>
      </c>
      <c r="L658">
        <v>0.2</v>
      </c>
      <c r="M658">
        <v>18</v>
      </c>
      <c r="N658">
        <v>200</v>
      </c>
      <c r="O658" s="2">
        <v>24</v>
      </c>
      <c r="P658" s="2">
        <v>154</v>
      </c>
      <c r="Q658">
        <v>28</v>
      </c>
      <c r="R658">
        <v>33</v>
      </c>
      <c r="S658">
        <v>27</v>
      </c>
      <c r="Z658">
        <v>1.4999999999999999E-2</v>
      </c>
      <c r="AA658">
        <v>88</v>
      </c>
      <c r="AB658">
        <v>2128</v>
      </c>
      <c r="AC658">
        <v>0.1</v>
      </c>
      <c r="AD658">
        <v>3.6</v>
      </c>
      <c r="AE658">
        <v>0.1</v>
      </c>
      <c r="AF658">
        <v>3.5</v>
      </c>
      <c r="AG658">
        <v>7</v>
      </c>
      <c r="AH658">
        <v>3.7</v>
      </c>
      <c r="AI658">
        <v>1.04</v>
      </c>
      <c r="AJ658" t="s">
        <v>312</v>
      </c>
      <c r="AL658" t="s">
        <v>383</v>
      </c>
      <c r="AM658" s="1">
        <f t="shared" si="20"/>
        <v>4.1353383458646614E-2</v>
      </c>
      <c r="AN658" s="284">
        <f t="shared" si="21"/>
        <v>1.3435028842544243</v>
      </c>
    </row>
    <row r="659" spans="1:40" x14ac:dyDescent="0.2">
      <c r="A659">
        <v>2021</v>
      </c>
      <c r="B659">
        <v>8</v>
      </c>
      <c r="C659">
        <v>406</v>
      </c>
      <c r="D659">
        <v>624</v>
      </c>
      <c r="E659" t="s">
        <v>640</v>
      </c>
      <c r="F659" t="s">
        <v>641</v>
      </c>
      <c r="G659">
        <v>374</v>
      </c>
      <c r="H659">
        <v>344.04259999999999</v>
      </c>
      <c r="I659">
        <v>403.95740000000001</v>
      </c>
      <c r="J659">
        <v>488.8</v>
      </c>
      <c r="K659" s="275">
        <v>387.7</v>
      </c>
      <c r="L659">
        <v>0.3</v>
      </c>
      <c r="M659">
        <v>18</v>
      </c>
      <c r="N659">
        <v>200</v>
      </c>
      <c r="O659" s="2">
        <v>24</v>
      </c>
      <c r="P659" s="2">
        <v>154</v>
      </c>
      <c r="Q659">
        <v>32</v>
      </c>
      <c r="R659">
        <v>30</v>
      </c>
      <c r="S659">
        <v>29</v>
      </c>
      <c r="Z659">
        <v>1.4999999999999999E-2</v>
      </c>
      <c r="AA659">
        <v>91</v>
      </c>
      <c r="AB659">
        <v>2131</v>
      </c>
      <c r="AC659">
        <v>0.2</v>
      </c>
      <c r="AD659">
        <v>5.7</v>
      </c>
      <c r="AE659">
        <v>0.1</v>
      </c>
      <c r="AF659">
        <v>5.6</v>
      </c>
      <c r="AG659">
        <v>7</v>
      </c>
      <c r="AH659">
        <v>3.9</v>
      </c>
      <c r="AI659">
        <v>1.04</v>
      </c>
      <c r="AJ659" t="s">
        <v>312</v>
      </c>
      <c r="AL659" t="s">
        <v>323</v>
      </c>
      <c r="AM659" s="1">
        <f t="shared" si="20"/>
        <v>4.2702956358517126E-2</v>
      </c>
      <c r="AN659" s="284">
        <f t="shared" si="21"/>
        <v>9.6873629022556926</v>
      </c>
    </row>
    <row r="660" spans="1:40" x14ac:dyDescent="0.2">
      <c r="A660">
        <v>2021</v>
      </c>
      <c r="B660">
        <v>8</v>
      </c>
      <c r="C660">
        <v>406</v>
      </c>
      <c r="D660">
        <v>625</v>
      </c>
      <c r="E660" t="s">
        <v>642</v>
      </c>
      <c r="F660" t="s">
        <v>643</v>
      </c>
      <c r="G660">
        <v>140</v>
      </c>
      <c r="H660">
        <v>129.01</v>
      </c>
      <c r="I660">
        <v>150.99</v>
      </c>
      <c r="J660">
        <v>164.2</v>
      </c>
      <c r="K660" s="275">
        <v>136.19999999999999</v>
      </c>
      <c r="L660">
        <v>0.2</v>
      </c>
      <c r="M660">
        <v>18</v>
      </c>
      <c r="N660">
        <v>200</v>
      </c>
      <c r="O660" s="2">
        <v>24</v>
      </c>
      <c r="P660" s="2">
        <v>154</v>
      </c>
      <c r="Q660">
        <v>32</v>
      </c>
      <c r="R660">
        <v>32</v>
      </c>
      <c r="S660">
        <v>32</v>
      </c>
      <c r="Z660">
        <v>1.4999999999999999E-2</v>
      </c>
      <c r="AA660">
        <v>96</v>
      </c>
      <c r="AB660">
        <v>2136</v>
      </c>
      <c r="AC660">
        <v>0.7</v>
      </c>
      <c r="AD660">
        <v>15.3</v>
      </c>
      <c r="AE660">
        <v>0.4</v>
      </c>
      <c r="AF660">
        <v>15.4</v>
      </c>
      <c r="AG660">
        <v>7</v>
      </c>
      <c r="AH660">
        <v>4.0999999999999996</v>
      </c>
      <c r="AI660">
        <v>1.05</v>
      </c>
      <c r="AJ660" t="s">
        <v>312</v>
      </c>
      <c r="AL660" t="s">
        <v>323</v>
      </c>
      <c r="AM660" s="1">
        <f t="shared" si="20"/>
        <v>4.49438202247191E-2</v>
      </c>
      <c r="AN660" s="284">
        <f t="shared" si="21"/>
        <v>2.6870057685088886</v>
      </c>
    </row>
    <row r="661" spans="1:40" x14ac:dyDescent="0.2">
      <c r="A661">
        <v>2021</v>
      </c>
      <c r="B661">
        <v>8</v>
      </c>
      <c r="C661">
        <v>406</v>
      </c>
      <c r="D661">
        <v>626</v>
      </c>
      <c r="E661" t="s">
        <v>644</v>
      </c>
      <c r="F661" t="s">
        <v>645</v>
      </c>
      <c r="G661">
        <v>276</v>
      </c>
      <c r="H661">
        <v>254.05799999999999</v>
      </c>
      <c r="I661">
        <v>297.94200000000001</v>
      </c>
      <c r="J661">
        <v>382.1</v>
      </c>
      <c r="K661" s="275">
        <v>280.8</v>
      </c>
      <c r="L661">
        <v>0.4</v>
      </c>
      <c r="M661">
        <v>18</v>
      </c>
      <c r="N661">
        <v>200</v>
      </c>
      <c r="O661" s="2">
        <v>24</v>
      </c>
      <c r="P661" s="2">
        <v>154</v>
      </c>
      <c r="Q661">
        <v>30</v>
      </c>
      <c r="R661">
        <v>38</v>
      </c>
      <c r="S661">
        <v>45</v>
      </c>
      <c r="Z661">
        <v>1.4999999999999999E-2</v>
      </c>
      <c r="AA661">
        <v>113</v>
      </c>
      <c r="AB661">
        <v>2498</v>
      </c>
      <c r="AC661">
        <v>0.4</v>
      </c>
      <c r="AD661">
        <v>9.1</v>
      </c>
      <c r="AE661">
        <v>0.5</v>
      </c>
      <c r="AF661">
        <v>17.399999999999999</v>
      </c>
      <c r="AG661">
        <v>7</v>
      </c>
      <c r="AH661">
        <v>4.8</v>
      </c>
      <c r="AI661">
        <v>0.61</v>
      </c>
      <c r="AJ661" t="s">
        <v>312</v>
      </c>
      <c r="AL661" t="s">
        <v>323</v>
      </c>
      <c r="AM661" s="1">
        <f t="shared" si="20"/>
        <v>4.5236188951160931E-2</v>
      </c>
      <c r="AN661" s="284">
        <f t="shared" si="21"/>
        <v>3.3941125496954361</v>
      </c>
    </row>
    <row r="662" spans="1:40" x14ac:dyDescent="0.2">
      <c r="A662">
        <v>2021</v>
      </c>
      <c r="B662">
        <v>8</v>
      </c>
      <c r="C662">
        <v>407</v>
      </c>
      <c r="D662">
        <v>627</v>
      </c>
      <c r="E662" t="s">
        <v>232</v>
      </c>
      <c r="F662" t="s">
        <v>233</v>
      </c>
      <c r="G662">
        <v>418.5</v>
      </c>
      <c r="H662">
        <v>384.97815000000003</v>
      </c>
      <c r="I662">
        <v>452.02184999999997</v>
      </c>
      <c r="J662">
        <v>523.20000000000005</v>
      </c>
      <c r="K662" s="275">
        <v>436.4</v>
      </c>
      <c r="L662">
        <v>0.3</v>
      </c>
      <c r="M662">
        <v>18</v>
      </c>
      <c r="N662">
        <v>200</v>
      </c>
      <c r="O662" s="2">
        <v>26</v>
      </c>
      <c r="P662" s="2">
        <v>141</v>
      </c>
      <c r="Q662">
        <v>23</v>
      </c>
      <c r="R662">
        <v>9</v>
      </c>
      <c r="S662">
        <v>26</v>
      </c>
      <c r="X662">
        <v>2</v>
      </c>
      <c r="Z662">
        <v>1.4999999999999999E-2</v>
      </c>
      <c r="AA662">
        <v>60</v>
      </c>
      <c r="AB662">
        <v>2160</v>
      </c>
      <c r="AC662">
        <v>0.1</v>
      </c>
      <c r="AD662">
        <v>5.2</v>
      </c>
      <c r="AE662">
        <v>0.1</v>
      </c>
      <c r="AF662">
        <v>5</v>
      </c>
      <c r="AG662">
        <v>6</v>
      </c>
      <c r="AH662">
        <v>2.4</v>
      </c>
      <c r="AI662">
        <v>0.91</v>
      </c>
      <c r="AJ662" t="s">
        <v>312</v>
      </c>
      <c r="AL662" t="s">
        <v>322</v>
      </c>
      <c r="AM662" s="1">
        <f t="shared" si="20"/>
        <v>2.7777777777777776E-2</v>
      </c>
      <c r="AN662" s="284">
        <f t="shared" si="21"/>
        <v>12.657211383239185</v>
      </c>
    </row>
    <row r="663" spans="1:40" x14ac:dyDescent="0.2">
      <c r="A663">
        <v>2021</v>
      </c>
      <c r="B663">
        <v>8</v>
      </c>
      <c r="C663">
        <v>407</v>
      </c>
      <c r="D663">
        <v>628</v>
      </c>
      <c r="E663" t="s">
        <v>235</v>
      </c>
      <c r="F663" t="s">
        <v>236</v>
      </c>
      <c r="G663">
        <v>330</v>
      </c>
      <c r="H663">
        <v>303.99599999999998</v>
      </c>
      <c r="I663">
        <v>356.00400000000002</v>
      </c>
      <c r="J663">
        <v>411.8</v>
      </c>
      <c r="K663" s="275">
        <v>328.7</v>
      </c>
      <c r="L663">
        <v>0.2</v>
      </c>
      <c r="M663">
        <v>18</v>
      </c>
      <c r="N663">
        <v>200</v>
      </c>
      <c r="O663" s="2">
        <v>26</v>
      </c>
      <c r="P663" s="2">
        <v>141</v>
      </c>
      <c r="Q663">
        <v>16</v>
      </c>
      <c r="R663">
        <v>14</v>
      </c>
      <c r="S663">
        <v>27</v>
      </c>
      <c r="X663">
        <v>3</v>
      </c>
      <c r="Z663">
        <v>1.4999999999999999E-2</v>
      </c>
      <c r="AA663">
        <v>60</v>
      </c>
      <c r="AB663">
        <v>2160</v>
      </c>
      <c r="AC663">
        <v>0.2</v>
      </c>
      <c r="AD663">
        <v>6.5</v>
      </c>
      <c r="AE663">
        <v>0.2</v>
      </c>
      <c r="AF663">
        <v>6.7</v>
      </c>
      <c r="AG663">
        <v>6</v>
      </c>
      <c r="AH663">
        <v>2.4</v>
      </c>
      <c r="AI663">
        <v>0.91</v>
      </c>
      <c r="AJ663" t="s">
        <v>312</v>
      </c>
      <c r="AL663" t="s">
        <v>323</v>
      </c>
      <c r="AM663" s="1">
        <f t="shared" si="20"/>
        <v>2.7777777777777776E-2</v>
      </c>
      <c r="AN663" s="284">
        <f t="shared" si="21"/>
        <v>0.91923881554251985</v>
      </c>
    </row>
    <row r="664" spans="1:40" x14ac:dyDescent="0.2">
      <c r="A664">
        <v>2021</v>
      </c>
      <c r="B664">
        <v>8</v>
      </c>
      <c r="C664">
        <v>407</v>
      </c>
      <c r="D664">
        <v>629</v>
      </c>
      <c r="E664" t="s">
        <v>238</v>
      </c>
      <c r="F664" t="s">
        <v>239</v>
      </c>
      <c r="G664">
        <v>221</v>
      </c>
      <c r="H664">
        <v>203.983</v>
      </c>
      <c r="I664">
        <v>238.017</v>
      </c>
      <c r="J664">
        <v>275.5</v>
      </c>
      <c r="K664" s="275">
        <v>224.3</v>
      </c>
      <c r="L664">
        <v>0.2</v>
      </c>
      <c r="M664">
        <v>18</v>
      </c>
      <c r="N664">
        <v>200</v>
      </c>
      <c r="O664" s="2">
        <v>26</v>
      </c>
      <c r="P664" s="2">
        <v>141</v>
      </c>
      <c r="Q664">
        <v>17</v>
      </c>
      <c r="R664">
        <v>8</v>
      </c>
      <c r="S664">
        <v>24</v>
      </c>
      <c r="U664">
        <v>2</v>
      </c>
      <c r="X664">
        <v>2</v>
      </c>
      <c r="Z664">
        <v>1.4999999999999999E-2</v>
      </c>
      <c r="AA664">
        <v>53</v>
      </c>
      <c r="AB664">
        <v>2078</v>
      </c>
      <c r="AC664">
        <v>0.2</v>
      </c>
      <c r="AD664">
        <v>9.4</v>
      </c>
      <c r="AE664">
        <v>0.2</v>
      </c>
      <c r="AF664">
        <v>9.3000000000000007</v>
      </c>
      <c r="AG664">
        <v>6</v>
      </c>
      <c r="AH664">
        <v>2.1</v>
      </c>
      <c r="AI664">
        <v>0.87</v>
      </c>
      <c r="AJ664" t="s">
        <v>312</v>
      </c>
      <c r="AL664" t="s">
        <v>323</v>
      </c>
      <c r="AM664" s="1">
        <f t="shared" si="20"/>
        <v>2.5505293551491819E-2</v>
      </c>
      <c r="AN664" s="284">
        <f t="shared" si="21"/>
        <v>2.3334523779156151</v>
      </c>
    </row>
    <row r="665" spans="1:40" x14ac:dyDescent="0.2">
      <c r="A665">
        <v>2021</v>
      </c>
      <c r="B665">
        <v>8</v>
      </c>
      <c r="C665">
        <v>407</v>
      </c>
      <c r="D665">
        <v>630</v>
      </c>
      <c r="E665" t="s">
        <v>241</v>
      </c>
      <c r="F665" t="s">
        <v>242</v>
      </c>
      <c r="G665">
        <v>214</v>
      </c>
      <c r="H665">
        <v>197.84299999999999</v>
      </c>
      <c r="I665">
        <v>230.15700000000001</v>
      </c>
      <c r="J665">
        <v>273.2</v>
      </c>
      <c r="K665" s="275">
        <v>202.8</v>
      </c>
      <c r="L665">
        <v>0.3</v>
      </c>
      <c r="M665">
        <v>18</v>
      </c>
      <c r="N665">
        <v>200</v>
      </c>
      <c r="O665" s="2">
        <v>26</v>
      </c>
      <c r="P665" s="2">
        <v>141</v>
      </c>
      <c r="Q665">
        <v>20</v>
      </c>
      <c r="R665">
        <v>19</v>
      </c>
      <c r="S665">
        <v>28</v>
      </c>
      <c r="U665">
        <v>1</v>
      </c>
      <c r="X665">
        <v>2</v>
      </c>
      <c r="Z665">
        <v>1.4999999999999999E-2</v>
      </c>
      <c r="AA665">
        <v>70</v>
      </c>
      <c r="AB665">
        <v>2050</v>
      </c>
      <c r="AC665">
        <v>0.3</v>
      </c>
      <c r="AD665">
        <v>9.6</v>
      </c>
      <c r="AE665">
        <v>0.6</v>
      </c>
      <c r="AF665">
        <v>19.3</v>
      </c>
      <c r="AG665">
        <v>6</v>
      </c>
      <c r="AH665">
        <v>2.7</v>
      </c>
      <c r="AI665">
        <v>0.43</v>
      </c>
      <c r="AJ665" t="s">
        <v>312</v>
      </c>
      <c r="AL665" t="s">
        <v>323</v>
      </c>
      <c r="AM665" s="1">
        <f t="shared" si="20"/>
        <v>3.4146341463414637E-2</v>
      </c>
      <c r="AN665" s="284">
        <f t="shared" si="21"/>
        <v>7.9195959492893238</v>
      </c>
    </row>
    <row r="666" spans="1:40" ht="14.25" x14ac:dyDescent="0.2">
      <c r="A666">
        <v>2021</v>
      </c>
      <c r="B666">
        <v>8</v>
      </c>
      <c r="C666">
        <v>415</v>
      </c>
      <c r="D666">
        <v>655</v>
      </c>
      <c r="E666" t="s">
        <v>173</v>
      </c>
      <c r="F666" t="s">
        <v>174</v>
      </c>
      <c r="G666">
        <v>148</v>
      </c>
      <c r="H666">
        <v>137.63999999999999</v>
      </c>
      <c r="I666">
        <v>158.36000000000001</v>
      </c>
      <c r="J666">
        <v>160.9</v>
      </c>
      <c r="K666" s="275">
        <v>139.6</v>
      </c>
      <c r="L666">
        <v>0.1</v>
      </c>
      <c r="M666">
        <v>60</v>
      </c>
      <c r="N666">
        <v>180</v>
      </c>
      <c r="O666" s="2">
        <v>62</v>
      </c>
      <c r="P666" s="2">
        <v>175</v>
      </c>
      <c r="Q666">
        <v>26</v>
      </c>
      <c r="R666">
        <v>14</v>
      </c>
      <c r="S666">
        <v>22</v>
      </c>
      <c r="Z666">
        <v>0.02</v>
      </c>
      <c r="AA666">
        <v>62</v>
      </c>
      <c r="AB666">
        <v>2262</v>
      </c>
      <c r="AC666">
        <v>0.4</v>
      </c>
      <c r="AD666">
        <v>15.3</v>
      </c>
      <c r="AE666">
        <v>0.3</v>
      </c>
      <c r="AF666">
        <v>14.6</v>
      </c>
      <c r="AG666">
        <v>2</v>
      </c>
      <c r="AH666">
        <v>1</v>
      </c>
      <c r="AI666">
        <v>0.78</v>
      </c>
      <c r="AJ666" t="s">
        <v>312</v>
      </c>
      <c r="AK666" t="s">
        <v>424</v>
      </c>
      <c r="AL666" t="s">
        <v>329</v>
      </c>
      <c r="AM666" s="1">
        <f t="shared" si="20"/>
        <v>2.7409372236958444E-2</v>
      </c>
      <c r="AN666" s="284">
        <f t="shared" si="21"/>
        <v>5.9396969619670026</v>
      </c>
    </row>
    <row r="667" spans="1:40" ht="14.25" x14ac:dyDescent="0.2">
      <c r="A667">
        <v>2021</v>
      </c>
      <c r="B667">
        <v>8</v>
      </c>
      <c r="C667">
        <v>415</v>
      </c>
      <c r="D667">
        <v>656</v>
      </c>
      <c r="E667" t="s">
        <v>176</v>
      </c>
      <c r="F667" t="s">
        <v>177</v>
      </c>
      <c r="G667">
        <v>148</v>
      </c>
      <c r="H667">
        <v>137.63999999999999</v>
      </c>
      <c r="I667">
        <v>158.36000000000001</v>
      </c>
      <c r="J667">
        <v>160.9</v>
      </c>
      <c r="K667" s="275">
        <v>139.6</v>
      </c>
      <c r="L667">
        <v>0.1</v>
      </c>
      <c r="M667">
        <v>60</v>
      </c>
      <c r="N667">
        <v>180</v>
      </c>
      <c r="O667" s="2">
        <v>62</v>
      </c>
      <c r="P667" s="2">
        <v>175</v>
      </c>
      <c r="Q667">
        <v>26</v>
      </c>
      <c r="R667">
        <v>14</v>
      </c>
      <c r="S667">
        <v>22</v>
      </c>
      <c r="Z667">
        <v>0.02</v>
      </c>
      <c r="AA667">
        <v>62</v>
      </c>
      <c r="AB667">
        <v>2262</v>
      </c>
      <c r="AC667">
        <v>0.4</v>
      </c>
      <c r="AD667">
        <v>15.3</v>
      </c>
      <c r="AE667">
        <v>0.3</v>
      </c>
      <c r="AF667">
        <v>14.6</v>
      </c>
      <c r="AG667">
        <v>2</v>
      </c>
      <c r="AH667">
        <v>1</v>
      </c>
      <c r="AI667">
        <v>0.78</v>
      </c>
      <c r="AJ667" t="s">
        <v>312</v>
      </c>
      <c r="AK667" t="s">
        <v>426</v>
      </c>
      <c r="AL667" t="s">
        <v>330</v>
      </c>
      <c r="AM667" s="1">
        <f t="shared" si="20"/>
        <v>2.7409372236958444E-2</v>
      </c>
      <c r="AN667" s="284">
        <f t="shared" si="21"/>
        <v>5.9396969619670026</v>
      </c>
    </row>
    <row r="668" spans="1:40" ht="14.25" x14ac:dyDescent="0.2">
      <c r="A668">
        <v>2021</v>
      </c>
      <c r="B668">
        <v>8</v>
      </c>
      <c r="C668">
        <v>415</v>
      </c>
      <c r="D668">
        <v>657</v>
      </c>
      <c r="E668" t="s">
        <v>179</v>
      </c>
      <c r="F668" t="s">
        <v>180</v>
      </c>
      <c r="G668">
        <v>90</v>
      </c>
      <c r="H668">
        <v>83.7</v>
      </c>
      <c r="I668">
        <v>96.3</v>
      </c>
      <c r="J668">
        <v>114.6</v>
      </c>
      <c r="K668" s="275">
        <v>96.3</v>
      </c>
      <c r="L668">
        <v>0.3</v>
      </c>
      <c r="M668">
        <v>60</v>
      </c>
      <c r="N668">
        <v>180</v>
      </c>
      <c r="O668" s="2">
        <v>62</v>
      </c>
      <c r="P668" s="2">
        <v>175</v>
      </c>
      <c r="Q668">
        <v>22</v>
      </c>
      <c r="R668">
        <v>16</v>
      </c>
      <c r="S668">
        <v>30</v>
      </c>
      <c r="Z668">
        <v>0.02</v>
      </c>
      <c r="AA668">
        <v>68</v>
      </c>
      <c r="AB668">
        <v>2288</v>
      </c>
      <c r="AC668">
        <v>0.8</v>
      </c>
      <c r="AD668">
        <v>25.4</v>
      </c>
      <c r="AE668">
        <v>0.6</v>
      </c>
      <c r="AF668">
        <v>21.8</v>
      </c>
      <c r="AG668">
        <v>2</v>
      </c>
      <c r="AH668">
        <v>1.1000000000000001</v>
      </c>
      <c r="AI668">
        <v>0.8</v>
      </c>
      <c r="AJ668" t="s">
        <v>312</v>
      </c>
      <c r="AK668" t="s">
        <v>424</v>
      </c>
      <c r="AL668" t="s">
        <v>331</v>
      </c>
      <c r="AM668" s="1">
        <f t="shared" si="20"/>
        <v>2.972027972027972E-2</v>
      </c>
      <c r="AN668" s="284">
        <f t="shared" si="21"/>
        <v>4.4547727214752477</v>
      </c>
    </row>
    <row r="669" spans="1:40" ht="14.25" x14ac:dyDescent="0.2">
      <c r="A669">
        <v>2021</v>
      </c>
      <c r="B669">
        <v>8</v>
      </c>
      <c r="C669">
        <v>415</v>
      </c>
      <c r="D669">
        <v>658</v>
      </c>
      <c r="E669" t="s">
        <v>182</v>
      </c>
      <c r="F669" t="s">
        <v>183</v>
      </c>
      <c r="G669">
        <v>90</v>
      </c>
      <c r="H669">
        <v>83.7</v>
      </c>
      <c r="I669">
        <v>96.3</v>
      </c>
      <c r="J669">
        <v>115.5</v>
      </c>
      <c r="K669" s="275">
        <v>95.4</v>
      </c>
      <c r="L669">
        <v>0.3</v>
      </c>
      <c r="M669">
        <v>60</v>
      </c>
      <c r="N669">
        <v>180</v>
      </c>
      <c r="O669" s="2">
        <v>62</v>
      </c>
      <c r="P669" s="2">
        <v>175</v>
      </c>
      <c r="Q669">
        <v>22</v>
      </c>
      <c r="R669">
        <v>16</v>
      </c>
      <c r="S669">
        <v>30</v>
      </c>
      <c r="Z669">
        <v>0.02</v>
      </c>
      <c r="AA669">
        <v>68</v>
      </c>
      <c r="AB669">
        <v>2288</v>
      </c>
      <c r="AC669">
        <v>0.8</v>
      </c>
      <c r="AD669">
        <v>25.4</v>
      </c>
      <c r="AE669">
        <v>0.6</v>
      </c>
      <c r="AF669">
        <v>22.1</v>
      </c>
      <c r="AG669">
        <v>2</v>
      </c>
      <c r="AH669">
        <v>1.1000000000000001</v>
      </c>
      <c r="AI669">
        <v>0.8</v>
      </c>
      <c r="AJ669" t="s">
        <v>312</v>
      </c>
      <c r="AK669" t="s">
        <v>426</v>
      </c>
      <c r="AL669" t="s">
        <v>332</v>
      </c>
      <c r="AM669" s="1">
        <f t="shared" si="20"/>
        <v>2.972027972027972E-2</v>
      </c>
      <c r="AN669" s="284">
        <f t="shared" si="21"/>
        <v>3.8183766184073606</v>
      </c>
    </row>
    <row r="670" spans="1:40" x14ac:dyDescent="0.2">
      <c r="A670">
        <v>2021</v>
      </c>
      <c r="B670">
        <v>8</v>
      </c>
      <c r="C670">
        <v>432</v>
      </c>
      <c r="D670">
        <v>450</v>
      </c>
      <c r="E670" t="s">
        <v>778</v>
      </c>
      <c r="F670" t="s">
        <v>586</v>
      </c>
      <c r="G670">
        <v>175</v>
      </c>
      <c r="H670">
        <v>162.75</v>
      </c>
      <c r="I670">
        <v>187.25</v>
      </c>
      <c r="J670">
        <v>207.3</v>
      </c>
      <c r="K670" s="275">
        <v>181.2</v>
      </c>
      <c r="L670">
        <v>0.2</v>
      </c>
      <c r="M670">
        <v>120</v>
      </c>
      <c r="N670">
        <v>90</v>
      </c>
      <c r="O670" s="2">
        <v>102</v>
      </c>
      <c r="P670" s="2">
        <v>107</v>
      </c>
      <c r="Q670">
        <v>2</v>
      </c>
      <c r="R670">
        <v>1</v>
      </c>
      <c r="S670">
        <v>8</v>
      </c>
      <c r="Z670">
        <v>1.4999999999999999E-2</v>
      </c>
      <c r="AA670">
        <v>11</v>
      </c>
      <c r="AB670">
        <v>1661</v>
      </c>
      <c r="AC670">
        <v>0.1</v>
      </c>
      <c r="AD670">
        <v>9.5</v>
      </c>
      <c r="AE670">
        <v>0.1</v>
      </c>
      <c r="AF670">
        <v>9.1</v>
      </c>
      <c r="AG670">
        <v>2</v>
      </c>
      <c r="AH670">
        <v>0.1</v>
      </c>
      <c r="AI670">
        <v>0.31</v>
      </c>
      <c r="AJ670" t="s">
        <v>312</v>
      </c>
      <c r="AM670" s="1">
        <f t="shared" si="20"/>
        <v>6.6225165562913907E-3</v>
      </c>
      <c r="AN670" s="284">
        <f t="shared" si="21"/>
        <v>4.384062043356586</v>
      </c>
    </row>
    <row r="671" spans="1:40" x14ac:dyDescent="0.2">
      <c r="A671">
        <v>2021</v>
      </c>
      <c r="B671">
        <v>8</v>
      </c>
      <c r="C671">
        <v>432</v>
      </c>
      <c r="D671">
        <v>451</v>
      </c>
      <c r="E671" t="s">
        <v>732</v>
      </c>
      <c r="F671" t="s">
        <v>733</v>
      </c>
      <c r="G671">
        <v>270</v>
      </c>
      <c r="H671">
        <v>251.1</v>
      </c>
      <c r="I671">
        <v>288.89999999999998</v>
      </c>
      <c r="J671">
        <v>283.7</v>
      </c>
      <c r="K671" s="275">
        <v>253.6</v>
      </c>
      <c r="L671">
        <v>0.1</v>
      </c>
      <c r="M671">
        <v>120</v>
      </c>
      <c r="N671">
        <v>90</v>
      </c>
      <c r="O671" s="2">
        <v>102</v>
      </c>
      <c r="P671" s="2">
        <v>107</v>
      </c>
      <c r="Q671">
        <v>2</v>
      </c>
      <c r="R671">
        <v>3</v>
      </c>
      <c r="S671">
        <v>8</v>
      </c>
      <c r="Z671">
        <v>1.4999999999999999E-2</v>
      </c>
      <c r="AA671">
        <v>13</v>
      </c>
      <c r="AB671">
        <v>1597</v>
      </c>
      <c r="AC671">
        <v>0</v>
      </c>
      <c r="AD671">
        <v>5.9</v>
      </c>
      <c r="AE671">
        <v>0.1</v>
      </c>
      <c r="AF671">
        <v>6.3</v>
      </c>
      <c r="AG671">
        <v>2</v>
      </c>
      <c r="AH671">
        <v>0.1</v>
      </c>
      <c r="AI671">
        <v>0.3</v>
      </c>
      <c r="AJ671" t="s">
        <v>312</v>
      </c>
      <c r="AM671" s="1">
        <f t="shared" si="20"/>
        <v>8.1402629931120844E-3</v>
      </c>
      <c r="AN671" s="284">
        <f t="shared" si="21"/>
        <v>11.596551211459383</v>
      </c>
    </row>
    <row r="672" spans="1:40" x14ac:dyDescent="0.2">
      <c r="A672">
        <v>2021</v>
      </c>
      <c r="B672">
        <v>8</v>
      </c>
      <c r="C672">
        <v>433</v>
      </c>
      <c r="D672">
        <v>452</v>
      </c>
      <c r="E672" t="s">
        <v>772</v>
      </c>
      <c r="F672" t="s">
        <v>733</v>
      </c>
      <c r="G672">
        <v>175</v>
      </c>
      <c r="H672">
        <v>162.75</v>
      </c>
      <c r="I672">
        <v>187.25</v>
      </c>
      <c r="J672">
        <v>192</v>
      </c>
      <c r="K672" s="275">
        <v>170</v>
      </c>
      <c r="L672">
        <v>0.1</v>
      </c>
      <c r="M672">
        <v>96</v>
      </c>
      <c r="N672">
        <v>150</v>
      </c>
      <c r="O672" s="2">
        <v>86</v>
      </c>
      <c r="P672" s="2">
        <v>168</v>
      </c>
      <c r="Z672">
        <v>0.02</v>
      </c>
      <c r="AB672">
        <v>240</v>
      </c>
      <c r="AD672">
        <v>1.4</v>
      </c>
      <c r="AG672">
        <v>1</v>
      </c>
      <c r="AJ672" t="s">
        <v>312</v>
      </c>
      <c r="AM672" s="1">
        <f t="shared" si="20"/>
        <v>0</v>
      </c>
      <c r="AN672" s="284">
        <f t="shared" si="21"/>
        <v>3.5355339059327378</v>
      </c>
    </row>
    <row r="673" spans="1:40" x14ac:dyDescent="0.2">
      <c r="A673">
        <v>2021</v>
      </c>
      <c r="B673">
        <v>8</v>
      </c>
      <c r="C673">
        <v>433</v>
      </c>
      <c r="D673">
        <v>453</v>
      </c>
      <c r="E673" t="s">
        <v>585</v>
      </c>
      <c r="F673" t="s">
        <v>586</v>
      </c>
      <c r="G673">
        <v>270</v>
      </c>
      <c r="H673">
        <v>251.1</v>
      </c>
      <c r="I673">
        <v>288.89999999999998</v>
      </c>
      <c r="J673">
        <v>291</v>
      </c>
      <c r="K673" s="275">
        <v>244</v>
      </c>
      <c r="L673">
        <v>0.1</v>
      </c>
      <c r="M673">
        <v>96</v>
      </c>
      <c r="N673">
        <v>150</v>
      </c>
      <c r="O673" s="2">
        <v>86</v>
      </c>
      <c r="P673" s="2">
        <v>168</v>
      </c>
      <c r="Z673">
        <v>0.02</v>
      </c>
      <c r="AB673">
        <v>240</v>
      </c>
      <c r="AD673">
        <v>0.9</v>
      </c>
      <c r="AG673">
        <v>1</v>
      </c>
      <c r="AJ673" t="s">
        <v>312</v>
      </c>
      <c r="AM673" s="1">
        <f t="shared" si="20"/>
        <v>0</v>
      </c>
      <c r="AN673" s="284">
        <f t="shared" si="21"/>
        <v>18.384776310850235</v>
      </c>
    </row>
    <row r="674" spans="1:40" x14ac:dyDescent="0.2">
      <c r="A674">
        <v>2021</v>
      </c>
      <c r="B674">
        <v>8</v>
      </c>
      <c r="C674">
        <v>224</v>
      </c>
      <c r="D674">
        <v>152</v>
      </c>
      <c r="E674" t="s">
        <v>594</v>
      </c>
      <c r="F674" t="s">
        <v>736</v>
      </c>
      <c r="G674">
        <v>155</v>
      </c>
      <c r="H674">
        <v>144.15</v>
      </c>
      <c r="I674">
        <v>165.85</v>
      </c>
      <c r="J674">
        <v>188</v>
      </c>
      <c r="K674" s="275">
        <v>144.80000000000001</v>
      </c>
      <c r="L674">
        <v>0.2</v>
      </c>
      <c r="M674">
        <v>142</v>
      </c>
      <c r="N674">
        <v>101</v>
      </c>
      <c r="O674" s="2">
        <v>127</v>
      </c>
      <c r="P674" s="2">
        <v>114</v>
      </c>
      <c r="Q674">
        <v>5</v>
      </c>
      <c r="R674">
        <v>4</v>
      </c>
      <c r="S674">
        <v>5</v>
      </c>
      <c r="X674">
        <v>1</v>
      </c>
      <c r="Z674">
        <v>1.4999999999999999E-2</v>
      </c>
      <c r="AA674">
        <v>15</v>
      </c>
      <c r="AB674">
        <v>4785</v>
      </c>
      <c r="AC674">
        <v>0.1</v>
      </c>
      <c r="AD674">
        <v>30.9</v>
      </c>
      <c r="AE674">
        <v>0.1</v>
      </c>
      <c r="AF674">
        <v>30.9</v>
      </c>
      <c r="AG674">
        <v>2</v>
      </c>
      <c r="AH674">
        <v>0.1</v>
      </c>
      <c r="AI674">
        <v>0.72</v>
      </c>
      <c r="AJ674" t="s">
        <v>358</v>
      </c>
      <c r="AM674" s="1">
        <f t="shared" si="20"/>
        <v>3.134796238244514E-3</v>
      </c>
      <c r="AN674" s="284">
        <f t="shared" si="21"/>
        <v>7.2124891681027767</v>
      </c>
    </row>
    <row r="675" spans="1:40" x14ac:dyDescent="0.2">
      <c r="A675">
        <v>2021</v>
      </c>
      <c r="B675">
        <v>8</v>
      </c>
      <c r="C675">
        <v>137</v>
      </c>
      <c r="D675">
        <v>168</v>
      </c>
      <c r="E675" t="s">
        <v>210</v>
      </c>
      <c r="F675" t="s">
        <v>211</v>
      </c>
      <c r="G675">
        <v>619</v>
      </c>
      <c r="H675">
        <v>575.66999999999996</v>
      </c>
      <c r="I675">
        <v>662.33</v>
      </c>
      <c r="J675">
        <v>737.3</v>
      </c>
      <c r="K675" s="275">
        <v>617.4</v>
      </c>
      <c r="L675">
        <v>0.2</v>
      </c>
      <c r="M675">
        <v>90</v>
      </c>
      <c r="N675">
        <v>116</v>
      </c>
      <c r="O675" s="2">
        <v>86</v>
      </c>
      <c r="P675" s="2">
        <v>126</v>
      </c>
      <c r="Q675">
        <v>3</v>
      </c>
      <c r="R675">
        <v>4</v>
      </c>
      <c r="Z675">
        <v>1.4999999999999999E-2</v>
      </c>
      <c r="AA675">
        <v>7</v>
      </c>
      <c r="AB675">
        <v>1531</v>
      </c>
      <c r="AC675">
        <v>0</v>
      </c>
      <c r="AD675">
        <v>2.5</v>
      </c>
      <c r="AE675">
        <v>0</v>
      </c>
      <c r="AF675">
        <v>2.4</v>
      </c>
      <c r="AG675">
        <v>2</v>
      </c>
      <c r="AH675">
        <v>0.1</v>
      </c>
      <c r="AI675">
        <v>0.77</v>
      </c>
      <c r="AJ675" t="s">
        <v>318</v>
      </c>
      <c r="AM675" s="1">
        <f t="shared" si="20"/>
        <v>4.5721750489875895E-3</v>
      </c>
      <c r="AN675" s="284">
        <f t="shared" si="21"/>
        <v>1.1313708498984922</v>
      </c>
    </row>
    <row r="676" spans="1:40" x14ac:dyDescent="0.2">
      <c r="A676">
        <v>2021</v>
      </c>
      <c r="B676">
        <v>8</v>
      </c>
      <c r="C676">
        <v>137</v>
      </c>
      <c r="D676">
        <v>273</v>
      </c>
      <c r="E676" t="s">
        <v>257</v>
      </c>
      <c r="F676" t="s">
        <v>258</v>
      </c>
      <c r="G676">
        <v>564</v>
      </c>
      <c r="H676">
        <v>524.52</v>
      </c>
      <c r="I676">
        <v>603.48</v>
      </c>
      <c r="J676">
        <v>725.1</v>
      </c>
      <c r="K676" s="275">
        <v>605</v>
      </c>
      <c r="L676">
        <v>0.3</v>
      </c>
      <c r="M676">
        <v>93</v>
      </c>
      <c r="N676">
        <v>116</v>
      </c>
      <c r="O676" s="2">
        <v>82</v>
      </c>
      <c r="P676" s="2">
        <v>132</v>
      </c>
      <c r="Q676">
        <v>62</v>
      </c>
      <c r="R676">
        <v>34</v>
      </c>
      <c r="S676">
        <v>44</v>
      </c>
      <c r="T676">
        <v>5</v>
      </c>
      <c r="U676">
        <v>13</v>
      </c>
      <c r="X676">
        <v>1</v>
      </c>
      <c r="Z676">
        <v>1.4999999999999999E-2</v>
      </c>
      <c r="AA676">
        <v>153</v>
      </c>
      <c r="AB676">
        <v>12843</v>
      </c>
      <c r="AC676">
        <v>0.3</v>
      </c>
      <c r="AD676">
        <v>22.8</v>
      </c>
      <c r="AE676">
        <v>0.3</v>
      </c>
      <c r="AF676">
        <v>21.7</v>
      </c>
      <c r="AG676">
        <v>12</v>
      </c>
      <c r="AH676">
        <v>1.9</v>
      </c>
      <c r="AI676">
        <v>0.52</v>
      </c>
      <c r="AJ676" t="s">
        <v>318</v>
      </c>
      <c r="AM676" s="1">
        <f t="shared" si="20"/>
        <v>1.1913104414856343E-2</v>
      </c>
      <c r="AN676" s="284">
        <f t="shared" si="21"/>
        <v>28.991378028648448</v>
      </c>
    </row>
    <row r="677" spans="1:40" x14ac:dyDescent="0.2">
      <c r="A677">
        <v>2021</v>
      </c>
      <c r="B677">
        <v>8</v>
      </c>
      <c r="C677">
        <v>142</v>
      </c>
      <c r="D677">
        <v>280</v>
      </c>
      <c r="E677" t="s">
        <v>219</v>
      </c>
      <c r="F677" t="s">
        <v>220</v>
      </c>
      <c r="G677">
        <v>323</v>
      </c>
      <c r="H677">
        <v>300.39</v>
      </c>
      <c r="I677">
        <v>345.61</v>
      </c>
      <c r="J677">
        <v>429.9</v>
      </c>
      <c r="K677" s="275">
        <v>349.2</v>
      </c>
      <c r="L677">
        <v>0.3</v>
      </c>
      <c r="M677">
        <v>105</v>
      </c>
      <c r="N677">
        <v>103</v>
      </c>
      <c r="O677" s="2">
        <v>105</v>
      </c>
      <c r="P677" s="2">
        <v>103</v>
      </c>
      <c r="Q677">
        <v>8</v>
      </c>
      <c r="R677">
        <v>8</v>
      </c>
      <c r="S677">
        <v>11</v>
      </c>
      <c r="Z677">
        <v>1.4999999999999999E-2</v>
      </c>
      <c r="AA677">
        <v>27</v>
      </c>
      <c r="AB677">
        <v>3577</v>
      </c>
      <c r="AC677">
        <v>0.1</v>
      </c>
      <c r="AD677">
        <v>11.1</v>
      </c>
      <c r="AE677">
        <v>0.1</v>
      </c>
      <c r="AF677">
        <v>10.3</v>
      </c>
      <c r="AG677">
        <v>2</v>
      </c>
      <c r="AH677">
        <v>0.3</v>
      </c>
      <c r="AI677">
        <v>0.73</v>
      </c>
      <c r="AJ677" t="s">
        <v>318</v>
      </c>
      <c r="AM677" s="1">
        <f t="shared" si="20"/>
        <v>7.548224769359799E-3</v>
      </c>
      <c r="AN677" s="284">
        <f t="shared" si="21"/>
        <v>18.526197667087537</v>
      </c>
    </row>
    <row r="678" spans="1:40" x14ac:dyDescent="0.2">
      <c r="A678">
        <v>2021</v>
      </c>
      <c r="B678">
        <v>8</v>
      </c>
      <c r="C678">
        <v>241</v>
      </c>
      <c r="D678">
        <v>165</v>
      </c>
      <c r="E678" t="s">
        <v>265</v>
      </c>
      <c r="F678" t="s">
        <v>266</v>
      </c>
      <c r="G678">
        <v>706</v>
      </c>
      <c r="H678">
        <v>656.58</v>
      </c>
      <c r="I678">
        <v>755.42</v>
      </c>
      <c r="J678">
        <v>911.7</v>
      </c>
      <c r="K678" s="275">
        <v>720.3</v>
      </c>
      <c r="L678">
        <v>0.3</v>
      </c>
      <c r="M678">
        <v>60</v>
      </c>
      <c r="N678">
        <v>120</v>
      </c>
      <c r="O678" s="2">
        <v>53</v>
      </c>
      <c r="P678" s="2">
        <v>135</v>
      </c>
      <c r="Q678">
        <v>6</v>
      </c>
      <c r="R678">
        <v>6</v>
      </c>
      <c r="S678">
        <v>11</v>
      </c>
      <c r="T678">
        <v>2</v>
      </c>
      <c r="Z678">
        <v>1.4999999999999999E-2</v>
      </c>
      <c r="AA678">
        <v>24</v>
      </c>
      <c r="AB678">
        <v>1659</v>
      </c>
      <c r="AC678">
        <v>0</v>
      </c>
      <c r="AD678">
        <v>2.4</v>
      </c>
      <c r="AE678">
        <v>0</v>
      </c>
      <c r="AF678">
        <v>2.1</v>
      </c>
      <c r="AG678">
        <v>3</v>
      </c>
      <c r="AH678">
        <v>0.5</v>
      </c>
      <c r="AI678">
        <v>0.39</v>
      </c>
      <c r="AJ678" t="s">
        <v>318</v>
      </c>
      <c r="AM678" s="1">
        <f t="shared" si="20"/>
        <v>1.4466546112115732E-2</v>
      </c>
      <c r="AN678" s="284">
        <f t="shared" si="21"/>
        <v>10.111626970967597</v>
      </c>
    </row>
    <row r="679" spans="1:40" x14ac:dyDescent="0.2">
      <c r="A679">
        <v>2021</v>
      </c>
      <c r="B679">
        <v>8</v>
      </c>
      <c r="C679">
        <v>243</v>
      </c>
      <c r="D679">
        <v>167</v>
      </c>
      <c r="E679" t="s">
        <v>132</v>
      </c>
      <c r="F679" t="s">
        <v>133</v>
      </c>
      <c r="G679">
        <v>888</v>
      </c>
      <c r="H679">
        <v>825.84</v>
      </c>
      <c r="I679">
        <v>950.16</v>
      </c>
      <c r="J679">
        <v>1105.5999999999999</v>
      </c>
      <c r="K679" s="275">
        <v>922.6</v>
      </c>
      <c r="L679">
        <v>0.2</v>
      </c>
      <c r="M679">
        <v>55</v>
      </c>
      <c r="N679">
        <v>131</v>
      </c>
      <c r="O679" s="2">
        <v>52</v>
      </c>
      <c r="P679" s="2">
        <v>141</v>
      </c>
      <c r="Q679">
        <v>23</v>
      </c>
      <c r="R679">
        <v>25</v>
      </c>
      <c r="S679">
        <v>26</v>
      </c>
      <c r="T679">
        <v>4</v>
      </c>
      <c r="U679">
        <v>5</v>
      </c>
      <c r="Z679">
        <v>1.4999999999999999E-2</v>
      </c>
      <c r="AA679">
        <v>79</v>
      </c>
      <c r="AB679">
        <v>5675</v>
      </c>
      <c r="AC679">
        <v>0.1</v>
      </c>
      <c r="AD679">
        <v>6.4</v>
      </c>
      <c r="AE679">
        <v>0.1</v>
      </c>
      <c r="AF679">
        <v>6</v>
      </c>
      <c r="AG679">
        <v>7</v>
      </c>
      <c r="AH679">
        <v>1.5</v>
      </c>
      <c r="AI679">
        <v>0.63</v>
      </c>
      <c r="AJ679" t="s">
        <v>318</v>
      </c>
      <c r="AM679" s="1">
        <f t="shared" si="20"/>
        <v>1.3920704845814978E-2</v>
      </c>
      <c r="AN679" s="284">
        <f t="shared" si="21"/>
        <v>24.46589462905456</v>
      </c>
    </row>
    <row r="680" spans="1:40" x14ac:dyDescent="0.2">
      <c r="A680">
        <v>2021</v>
      </c>
      <c r="B680">
        <v>8</v>
      </c>
      <c r="C680">
        <v>295</v>
      </c>
      <c r="D680">
        <v>219</v>
      </c>
      <c r="E680" t="s">
        <v>216</v>
      </c>
      <c r="F680" t="s">
        <v>217</v>
      </c>
      <c r="G680">
        <v>114.16666669999999</v>
      </c>
      <c r="H680">
        <v>106.175</v>
      </c>
      <c r="I680">
        <v>122.1583333</v>
      </c>
      <c r="J680">
        <v>218</v>
      </c>
      <c r="K680" s="275">
        <v>139</v>
      </c>
      <c r="L680">
        <v>0.9</v>
      </c>
      <c r="M680">
        <v>238</v>
      </c>
      <c r="N680">
        <v>91</v>
      </c>
      <c r="O680" s="2"/>
      <c r="P680" s="2"/>
      <c r="S680">
        <v>6</v>
      </c>
      <c r="U680">
        <v>4</v>
      </c>
      <c r="Z680">
        <v>1.4999999999999999E-2</v>
      </c>
      <c r="AA680">
        <v>10</v>
      </c>
      <c r="AB680">
        <v>64</v>
      </c>
      <c r="AC680">
        <v>0.1</v>
      </c>
      <c r="AD680">
        <v>0.6</v>
      </c>
      <c r="AE680">
        <v>0.1</v>
      </c>
      <c r="AF680">
        <v>0.5</v>
      </c>
      <c r="AG680">
        <v>0</v>
      </c>
      <c r="AJ680" t="s">
        <v>318</v>
      </c>
      <c r="AM680" s="1">
        <f t="shared" si="20"/>
        <v>0.15625</v>
      </c>
      <c r="AN680" s="284">
        <f t="shared" si="21"/>
        <v>17.559818375895709</v>
      </c>
    </row>
    <row r="681" spans="1:40" x14ac:dyDescent="0.2">
      <c r="A681">
        <v>2021</v>
      </c>
      <c r="B681">
        <v>8</v>
      </c>
      <c r="C681">
        <v>301</v>
      </c>
      <c r="D681">
        <v>225</v>
      </c>
      <c r="E681" t="s">
        <v>229</v>
      </c>
      <c r="F681" t="s">
        <v>230</v>
      </c>
      <c r="G681">
        <v>372</v>
      </c>
      <c r="H681">
        <v>345.96</v>
      </c>
      <c r="I681">
        <v>398.04</v>
      </c>
      <c r="J681">
        <v>487.4</v>
      </c>
      <c r="K681" s="275">
        <v>402.3</v>
      </c>
      <c r="L681">
        <v>0.3</v>
      </c>
      <c r="M681">
        <v>169</v>
      </c>
      <c r="N681">
        <v>128</v>
      </c>
      <c r="O681" s="2">
        <v>149</v>
      </c>
      <c r="P681" s="2">
        <v>145</v>
      </c>
      <c r="Q681">
        <v>19</v>
      </c>
      <c r="R681">
        <v>6</v>
      </c>
      <c r="S681">
        <v>11</v>
      </c>
      <c r="X681">
        <v>2</v>
      </c>
      <c r="Z681">
        <v>1.4999999999999999E-2</v>
      </c>
      <c r="AA681">
        <v>38</v>
      </c>
      <c r="AB681">
        <v>2102</v>
      </c>
      <c r="AC681">
        <v>0.1</v>
      </c>
      <c r="AD681">
        <v>5.7</v>
      </c>
      <c r="AE681">
        <v>0.1</v>
      </c>
      <c r="AF681">
        <v>5.2</v>
      </c>
      <c r="AG681">
        <v>2</v>
      </c>
      <c r="AH681">
        <v>0.3</v>
      </c>
      <c r="AI681">
        <v>0.16</v>
      </c>
      <c r="AJ681" t="s">
        <v>318</v>
      </c>
      <c r="AM681" s="1">
        <f t="shared" si="20"/>
        <v>1.8078020932445291E-2</v>
      </c>
      <c r="AN681" s="284">
        <f t="shared" si="21"/>
        <v>21.425335469952397</v>
      </c>
    </row>
    <row r="682" spans="1:40" x14ac:dyDescent="0.2">
      <c r="A682">
        <v>2021</v>
      </c>
      <c r="B682">
        <v>8</v>
      </c>
      <c r="C682">
        <v>395</v>
      </c>
      <c r="D682">
        <v>607</v>
      </c>
      <c r="E682" t="s">
        <v>185</v>
      </c>
      <c r="F682" t="s">
        <v>186</v>
      </c>
      <c r="G682">
        <v>120</v>
      </c>
      <c r="H682">
        <v>111.6</v>
      </c>
      <c r="I682">
        <v>128.4</v>
      </c>
      <c r="J682">
        <v>167.8</v>
      </c>
      <c r="K682" s="275">
        <v>129.5</v>
      </c>
      <c r="L682">
        <v>0.4</v>
      </c>
      <c r="M682">
        <v>90</v>
      </c>
      <c r="N682">
        <v>120</v>
      </c>
      <c r="O682" s="2">
        <v>91</v>
      </c>
      <c r="P682" s="2">
        <v>120</v>
      </c>
      <c r="Q682">
        <v>39</v>
      </c>
      <c r="R682">
        <v>30</v>
      </c>
      <c r="S682">
        <v>29</v>
      </c>
      <c r="T682">
        <v>8</v>
      </c>
      <c r="X682">
        <v>2</v>
      </c>
      <c r="Z682">
        <v>1.4999999999999999E-2</v>
      </c>
      <c r="AA682">
        <v>108</v>
      </c>
      <c r="AB682">
        <v>9588</v>
      </c>
      <c r="AC682">
        <v>0.9</v>
      </c>
      <c r="AD682">
        <v>79.900000000000006</v>
      </c>
      <c r="AE682">
        <v>0.8</v>
      </c>
      <c r="AF682">
        <v>73.5</v>
      </c>
      <c r="AG682">
        <v>9</v>
      </c>
      <c r="AH682">
        <v>1.2</v>
      </c>
      <c r="AI682">
        <v>0.54</v>
      </c>
      <c r="AJ682" t="s">
        <v>338</v>
      </c>
      <c r="AM682" s="1">
        <f t="shared" si="20"/>
        <v>1.1264080100125156E-2</v>
      </c>
      <c r="AN682" s="284">
        <f t="shared" si="21"/>
        <v>6.7175144212722016</v>
      </c>
    </row>
    <row r="683" spans="1:40" x14ac:dyDescent="0.2">
      <c r="A683">
        <v>2021</v>
      </c>
      <c r="B683">
        <v>8</v>
      </c>
      <c r="C683">
        <v>395</v>
      </c>
      <c r="D683">
        <v>608</v>
      </c>
      <c r="E683" t="s">
        <v>188</v>
      </c>
      <c r="F683" t="s">
        <v>189</v>
      </c>
      <c r="G683">
        <v>110</v>
      </c>
      <c r="H683">
        <v>102.3</v>
      </c>
      <c r="I683">
        <v>117.7</v>
      </c>
      <c r="J683">
        <v>156.6</v>
      </c>
      <c r="K683" s="275">
        <v>112.1</v>
      </c>
      <c r="L683">
        <v>0.4</v>
      </c>
      <c r="M683">
        <v>90</v>
      </c>
      <c r="N683">
        <v>120</v>
      </c>
      <c r="O683" s="2">
        <v>91</v>
      </c>
      <c r="P683" s="2">
        <v>120</v>
      </c>
      <c r="Q683">
        <v>43</v>
      </c>
      <c r="R683">
        <v>40</v>
      </c>
      <c r="S683">
        <v>35</v>
      </c>
      <c r="T683">
        <v>2</v>
      </c>
      <c r="X683">
        <v>2</v>
      </c>
      <c r="Z683">
        <v>1.4999999999999999E-2</v>
      </c>
      <c r="AA683">
        <v>122</v>
      </c>
      <c r="AB683">
        <v>9602</v>
      </c>
      <c r="AC683">
        <v>1.1000000000000001</v>
      </c>
      <c r="AD683">
        <v>87.3</v>
      </c>
      <c r="AE683">
        <v>1.1000000000000001</v>
      </c>
      <c r="AF683">
        <v>84.4</v>
      </c>
      <c r="AG683">
        <v>9</v>
      </c>
      <c r="AH683">
        <v>1.3</v>
      </c>
      <c r="AI683">
        <v>0.54</v>
      </c>
      <c r="AJ683" t="s">
        <v>338</v>
      </c>
      <c r="AM683" s="1">
        <f t="shared" si="20"/>
        <v>1.2705686315350968E-2</v>
      </c>
      <c r="AN683" s="284">
        <f t="shared" si="21"/>
        <v>1.4849242404917458</v>
      </c>
    </row>
    <row r="684" spans="1:40" x14ac:dyDescent="0.2">
      <c r="A684">
        <v>2021</v>
      </c>
      <c r="B684">
        <v>8</v>
      </c>
      <c r="C684">
        <v>395</v>
      </c>
      <c r="D684">
        <v>609</v>
      </c>
      <c r="E684" t="s">
        <v>191</v>
      </c>
      <c r="F684" t="s">
        <v>192</v>
      </c>
      <c r="G684">
        <v>50</v>
      </c>
      <c r="H684">
        <v>46.5</v>
      </c>
      <c r="I684">
        <v>53.5</v>
      </c>
      <c r="J684">
        <v>72</v>
      </c>
      <c r="K684" s="275">
        <v>56</v>
      </c>
      <c r="L684">
        <v>0.4</v>
      </c>
      <c r="M684">
        <v>90</v>
      </c>
      <c r="N684">
        <v>120</v>
      </c>
      <c r="O684" s="2">
        <v>91</v>
      </c>
      <c r="P684" s="2">
        <v>120</v>
      </c>
      <c r="Q684">
        <v>35</v>
      </c>
      <c r="R684">
        <v>26</v>
      </c>
      <c r="S684">
        <v>30</v>
      </c>
      <c r="T684">
        <v>1</v>
      </c>
      <c r="U684">
        <v>6</v>
      </c>
      <c r="X684">
        <v>2</v>
      </c>
      <c r="Z684">
        <v>1.4999999999999999E-2</v>
      </c>
      <c r="AA684">
        <v>100</v>
      </c>
      <c r="AB684">
        <v>10036</v>
      </c>
      <c r="AC684">
        <v>2</v>
      </c>
      <c r="AD684">
        <v>200.7</v>
      </c>
      <c r="AE684">
        <v>1.8</v>
      </c>
      <c r="AF684">
        <v>162.1</v>
      </c>
      <c r="AG684">
        <v>9</v>
      </c>
      <c r="AH684">
        <v>1.1000000000000001</v>
      </c>
      <c r="AI684">
        <v>0.52</v>
      </c>
      <c r="AJ684" t="s">
        <v>338</v>
      </c>
      <c r="AM684" s="1">
        <f t="shared" si="20"/>
        <v>9.9641291351135908E-3</v>
      </c>
      <c r="AN684" s="284">
        <f t="shared" si="21"/>
        <v>4.2426406871192848</v>
      </c>
    </row>
    <row r="685" spans="1:40" x14ac:dyDescent="0.2">
      <c r="A685">
        <v>2021</v>
      </c>
      <c r="B685">
        <v>8</v>
      </c>
      <c r="C685">
        <v>414</v>
      </c>
      <c r="D685">
        <v>649</v>
      </c>
      <c r="E685" t="s">
        <v>535</v>
      </c>
      <c r="F685" t="s">
        <v>536</v>
      </c>
      <c r="G685">
        <v>143</v>
      </c>
      <c r="H685">
        <v>132.99</v>
      </c>
      <c r="I685">
        <v>153.01</v>
      </c>
      <c r="J685">
        <v>291</v>
      </c>
      <c r="K685" s="275">
        <v>179</v>
      </c>
      <c r="L685">
        <v>1</v>
      </c>
      <c r="M685">
        <v>138</v>
      </c>
      <c r="N685">
        <v>157</v>
      </c>
      <c r="O685" s="2">
        <v>170</v>
      </c>
      <c r="P685" s="2">
        <v>127</v>
      </c>
      <c r="R685">
        <v>2</v>
      </c>
      <c r="S685">
        <v>2</v>
      </c>
      <c r="Z685">
        <v>1.4999999999999999E-2</v>
      </c>
      <c r="AA685">
        <v>3</v>
      </c>
      <c r="AB685">
        <v>1423</v>
      </c>
      <c r="AC685">
        <v>0</v>
      </c>
      <c r="AD685">
        <v>10</v>
      </c>
      <c r="AE685">
        <v>0</v>
      </c>
      <c r="AF685">
        <v>8</v>
      </c>
      <c r="AG685">
        <v>1</v>
      </c>
      <c r="AH685">
        <v>0</v>
      </c>
      <c r="AI685">
        <v>0.47</v>
      </c>
      <c r="AJ685" t="s">
        <v>338</v>
      </c>
      <c r="AM685" s="1">
        <f t="shared" si="20"/>
        <v>2.1082220660576245E-3</v>
      </c>
      <c r="AN685" s="284">
        <f t="shared" si="21"/>
        <v>25.45584412271571</v>
      </c>
    </row>
    <row r="686" spans="1:40" x14ac:dyDescent="0.2">
      <c r="A686">
        <v>2021</v>
      </c>
      <c r="B686">
        <v>8</v>
      </c>
      <c r="C686">
        <v>414</v>
      </c>
      <c r="D686">
        <v>650</v>
      </c>
      <c r="E686" t="s">
        <v>537</v>
      </c>
      <c r="F686" t="s">
        <v>538</v>
      </c>
      <c r="G686">
        <v>131</v>
      </c>
      <c r="H686">
        <v>121.83</v>
      </c>
      <c r="I686">
        <v>140.16999999999999</v>
      </c>
      <c r="J686">
        <v>243</v>
      </c>
      <c r="K686" s="275">
        <v>163</v>
      </c>
      <c r="L686">
        <v>0.9</v>
      </c>
      <c r="M686">
        <v>138</v>
      </c>
      <c r="N686">
        <v>157</v>
      </c>
      <c r="O686" s="2">
        <v>170</v>
      </c>
      <c r="P686" s="2">
        <v>127</v>
      </c>
      <c r="R686">
        <v>2</v>
      </c>
      <c r="S686">
        <v>2</v>
      </c>
      <c r="Z686">
        <v>1.4999999999999999E-2</v>
      </c>
      <c r="AA686">
        <v>3</v>
      </c>
      <c r="AB686">
        <v>1423</v>
      </c>
      <c r="AC686">
        <v>0</v>
      </c>
      <c r="AD686">
        <v>10.9</v>
      </c>
      <c r="AE686">
        <v>0</v>
      </c>
      <c r="AF686">
        <v>8.6999999999999993</v>
      </c>
      <c r="AG686">
        <v>1</v>
      </c>
      <c r="AH686">
        <v>0</v>
      </c>
      <c r="AI686">
        <v>0.47</v>
      </c>
      <c r="AJ686" t="s">
        <v>338</v>
      </c>
      <c r="AM686" s="1">
        <f t="shared" si="20"/>
        <v>2.1082220660576245E-3</v>
      </c>
      <c r="AN686" s="284">
        <f t="shared" si="21"/>
        <v>22.627416997969522</v>
      </c>
    </row>
    <row r="687" spans="1:40" x14ac:dyDescent="0.2">
      <c r="A687">
        <v>2021</v>
      </c>
      <c r="B687">
        <v>8</v>
      </c>
      <c r="C687">
        <v>194</v>
      </c>
      <c r="D687">
        <v>349</v>
      </c>
      <c r="E687" t="s">
        <v>575</v>
      </c>
      <c r="F687" t="s">
        <v>576</v>
      </c>
      <c r="G687">
        <v>285</v>
      </c>
      <c r="H687">
        <v>265.05</v>
      </c>
      <c r="I687">
        <v>304.95</v>
      </c>
      <c r="J687">
        <v>322.8</v>
      </c>
      <c r="K687" s="275">
        <v>261.7</v>
      </c>
      <c r="L687">
        <v>0.1</v>
      </c>
      <c r="M687">
        <v>34</v>
      </c>
      <c r="N687">
        <v>212</v>
      </c>
      <c r="O687" s="2">
        <v>67</v>
      </c>
      <c r="P687" s="2">
        <v>108</v>
      </c>
      <c r="Q687">
        <v>3</v>
      </c>
      <c r="R687">
        <v>2</v>
      </c>
      <c r="S687">
        <v>2</v>
      </c>
      <c r="T687">
        <v>5</v>
      </c>
      <c r="X687">
        <v>1</v>
      </c>
      <c r="Z687">
        <v>0.02</v>
      </c>
      <c r="AA687">
        <v>11</v>
      </c>
      <c r="AB687">
        <v>821</v>
      </c>
      <c r="AC687">
        <v>0</v>
      </c>
      <c r="AD687">
        <v>2.9</v>
      </c>
      <c r="AE687">
        <v>0</v>
      </c>
      <c r="AF687">
        <v>3.1</v>
      </c>
      <c r="AG687">
        <v>2</v>
      </c>
      <c r="AH687">
        <v>0.2</v>
      </c>
      <c r="AI687">
        <v>0.55000000000000004</v>
      </c>
      <c r="AM687" s="1">
        <f t="shared" si="20"/>
        <v>1.3398294762484775E-2</v>
      </c>
      <c r="AN687" s="284">
        <f t="shared" si="21"/>
        <v>16.475588001646567</v>
      </c>
    </row>
    <row r="688" spans="1:40" ht="14.25" x14ac:dyDescent="0.2">
      <c r="A688">
        <v>2021</v>
      </c>
      <c r="B688">
        <v>9</v>
      </c>
      <c r="C688">
        <v>18</v>
      </c>
      <c r="D688">
        <v>49</v>
      </c>
      <c r="E688" t="s">
        <v>170</v>
      </c>
      <c r="F688" t="s">
        <v>171</v>
      </c>
      <c r="G688">
        <v>100</v>
      </c>
      <c r="H688">
        <v>95.5</v>
      </c>
      <c r="I688">
        <v>104.5</v>
      </c>
      <c r="J688">
        <v>130.4</v>
      </c>
      <c r="K688" s="275">
        <v>103.6</v>
      </c>
      <c r="L688">
        <v>0.3</v>
      </c>
      <c r="M688">
        <v>101</v>
      </c>
      <c r="N688">
        <v>107</v>
      </c>
      <c r="O688" s="2">
        <v>73</v>
      </c>
      <c r="P688" s="2">
        <v>98</v>
      </c>
      <c r="Q688">
        <v>29</v>
      </c>
      <c r="R688">
        <v>56</v>
      </c>
      <c r="S688">
        <v>33</v>
      </c>
      <c r="U688">
        <v>2</v>
      </c>
      <c r="Z688">
        <v>1.4999999999999999E-2</v>
      </c>
      <c r="AA688">
        <v>120</v>
      </c>
      <c r="AB688">
        <v>9556</v>
      </c>
      <c r="AC688">
        <v>1.2</v>
      </c>
      <c r="AD688">
        <v>95.6</v>
      </c>
      <c r="AE688">
        <v>1.2</v>
      </c>
      <c r="AF688">
        <v>92.6</v>
      </c>
      <c r="AG688">
        <v>5</v>
      </c>
      <c r="AH688">
        <v>1.6</v>
      </c>
      <c r="AI688">
        <v>0.86</v>
      </c>
      <c r="AJ688" t="s">
        <v>306</v>
      </c>
      <c r="AK688" t="s">
        <v>429</v>
      </c>
      <c r="AL688" t="s">
        <v>341</v>
      </c>
      <c r="AM688" s="1">
        <f t="shared" si="20"/>
        <v>1.2557555462536627E-2</v>
      </c>
      <c r="AN688" s="284">
        <f t="shared" si="21"/>
        <v>2.545584412271567</v>
      </c>
    </row>
    <row r="689" spans="1:40" ht="14.25" x14ac:dyDescent="0.2">
      <c r="A689">
        <v>2021</v>
      </c>
      <c r="B689">
        <v>9</v>
      </c>
      <c r="C689">
        <v>18</v>
      </c>
      <c r="D689">
        <v>50</v>
      </c>
      <c r="E689" t="s">
        <v>161</v>
      </c>
      <c r="F689" t="s">
        <v>162</v>
      </c>
      <c r="G689">
        <v>54</v>
      </c>
      <c r="H689">
        <v>51.57</v>
      </c>
      <c r="I689">
        <v>56.43</v>
      </c>
      <c r="J689">
        <v>69.3</v>
      </c>
      <c r="K689" s="275">
        <v>55.9</v>
      </c>
      <c r="L689">
        <v>0.3</v>
      </c>
      <c r="M689">
        <v>101</v>
      </c>
      <c r="N689">
        <v>107</v>
      </c>
      <c r="O689" s="2">
        <v>73</v>
      </c>
      <c r="P689" s="2">
        <v>98</v>
      </c>
      <c r="Q689">
        <v>32</v>
      </c>
      <c r="R689">
        <v>39</v>
      </c>
      <c r="S689">
        <v>29</v>
      </c>
      <c r="U689">
        <v>2</v>
      </c>
      <c r="Z689">
        <v>1.4999999999999999E-2</v>
      </c>
      <c r="AA689">
        <v>102</v>
      </c>
      <c r="AB689">
        <v>10910</v>
      </c>
      <c r="AC689">
        <v>1.9</v>
      </c>
      <c r="AD689">
        <v>202</v>
      </c>
      <c r="AE689">
        <v>1.8</v>
      </c>
      <c r="AF689">
        <v>192</v>
      </c>
      <c r="AG689">
        <v>5</v>
      </c>
      <c r="AH689">
        <v>1.4</v>
      </c>
      <c r="AI689">
        <v>0.96</v>
      </c>
      <c r="AJ689" t="s">
        <v>306</v>
      </c>
      <c r="AK689" t="s">
        <v>429</v>
      </c>
      <c r="AL689" t="s">
        <v>342</v>
      </c>
      <c r="AM689" s="1">
        <f t="shared" si="20"/>
        <v>9.3492208982584781E-3</v>
      </c>
      <c r="AN689" s="284">
        <f t="shared" si="21"/>
        <v>1.3435028842544392</v>
      </c>
    </row>
    <row r="690" spans="1:40" x14ac:dyDescent="0.2">
      <c r="A690">
        <v>2021</v>
      </c>
      <c r="B690">
        <v>9</v>
      </c>
      <c r="C690">
        <v>47</v>
      </c>
      <c r="D690">
        <v>122</v>
      </c>
      <c r="E690" t="s">
        <v>158</v>
      </c>
      <c r="F690" t="s">
        <v>159</v>
      </c>
      <c r="G690">
        <v>280</v>
      </c>
      <c r="H690">
        <v>267.39999999999998</v>
      </c>
      <c r="I690">
        <v>292.60000000000002</v>
      </c>
      <c r="J690">
        <v>315.2</v>
      </c>
      <c r="K690" s="275">
        <v>271.10000000000002</v>
      </c>
      <c r="L690">
        <v>0.1</v>
      </c>
      <c r="M690">
        <v>63</v>
      </c>
      <c r="N690">
        <v>115</v>
      </c>
      <c r="O690" s="2">
        <v>67</v>
      </c>
      <c r="P690" s="2">
        <v>107</v>
      </c>
      <c r="Q690">
        <v>16</v>
      </c>
      <c r="R690">
        <v>18</v>
      </c>
      <c r="S690">
        <v>18</v>
      </c>
      <c r="U690">
        <v>1</v>
      </c>
      <c r="Z690">
        <v>1.4999999999999999E-2</v>
      </c>
      <c r="AA690">
        <v>53</v>
      </c>
      <c r="AB690">
        <v>6593</v>
      </c>
      <c r="AC690">
        <v>0.2</v>
      </c>
      <c r="AD690">
        <v>23.5</v>
      </c>
      <c r="AE690">
        <v>0.2</v>
      </c>
      <c r="AF690">
        <v>6.4</v>
      </c>
      <c r="AG690">
        <v>5</v>
      </c>
      <c r="AH690">
        <v>0.8</v>
      </c>
      <c r="AI690">
        <v>0.32</v>
      </c>
      <c r="AJ690" t="s">
        <v>306</v>
      </c>
      <c r="AL690" t="s">
        <v>336</v>
      </c>
      <c r="AM690" s="1">
        <f t="shared" si="20"/>
        <v>8.0388290611254354E-3</v>
      </c>
      <c r="AN690" s="284">
        <f t="shared" si="21"/>
        <v>6.293250352560257</v>
      </c>
    </row>
    <row r="691" spans="1:40" ht="14.25" x14ac:dyDescent="0.2">
      <c r="A691">
        <v>2021</v>
      </c>
      <c r="B691">
        <v>9</v>
      </c>
      <c r="C691">
        <v>182</v>
      </c>
      <c r="D691">
        <v>331</v>
      </c>
      <c r="E691" t="s">
        <v>702</v>
      </c>
      <c r="F691" t="s">
        <v>781</v>
      </c>
      <c r="G691">
        <v>332</v>
      </c>
      <c r="H691">
        <v>312.41199999999998</v>
      </c>
      <c r="I691">
        <v>355.572</v>
      </c>
      <c r="J691">
        <v>482.3</v>
      </c>
      <c r="K691" s="275">
        <v>353.9</v>
      </c>
      <c r="L691">
        <v>0.5</v>
      </c>
      <c r="M691">
        <v>110</v>
      </c>
      <c r="N691">
        <v>131</v>
      </c>
      <c r="O691" s="2">
        <v>105</v>
      </c>
      <c r="P691" s="2">
        <v>138</v>
      </c>
      <c r="Q691">
        <v>4</v>
      </c>
      <c r="R691">
        <v>5</v>
      </c>
      <c r="S691">
        <v>4</v>
      </c>
      <c r="U691">
        <v>1</v>
      </c>
      <c r="Z691">
        <v>1.4999999999999999E-2</v>
      </c>
      <c r="AA691">
        <v>13</v>
      </c>
      <c r="AB691">
        <v>1609</v>
      </c>
      <c r="AC691">
        <v>0</v>
      </c>
      <c r="AD691">
        <v>4.8</v>
      </c>
      <c r="AE691">
        <v>0.1</v>
      </c>
      <c r="AF691">
        <v>8.8000000000000007</v>
      </c>
      <c r="AG691">
        <v>4</v>
      </c>
      <c r="AH691">
        <v>0.1</v>
      </c>
      <c r="AI691">
        <v>0.33</v>
      </c>
      <c r="AJ691" t="s">
        <v>306</v>
      </c>
      <c r="AK691" t="s">
        <v>427</v>
      </c>
      <c r="AL691" t="s">
        <v>389</v>
      </c>
      <c r="AM691" s="1">
        <f t="shared" si="20"/>
        <v>8.0795525170913613E-3</v>
      </c>
      <c r="AN691" s="284">
        <f t="shared" si="21"/>
        <v>15.485638507985374</v>
      </c>
    </row>
    <row r="692" spans="1:40" ht="14.25" x14ac:dyDescent="0.2">
      <c r="A692">
        <v>2021</v>
      </c>
      <c r="B692">
        <v>9</v>
      </c>
      <c r="C692">
        <v>375</v>
      </c>
      <c r="D692">
        <v>437</v>
      </c>
      <c r="E692" t="s">
        <v>152</v>
      </c>
      <c r="F692" t="s">
        <v>153</v>
      </c>
      <c r="G692">
        <v>168</v>
      </c>
      <c r="H692">
        <v>158.08799999999999</v>
      </c>
      <c r="I692">
        <v>179.928</v>
      </c>
      <c r="J692">
        <v>258</v>
      </c>
      <c r="K692" s="275">
        <v>206</v>
      </c>
      <c r="L692">
        <v>0.5</v>
      </c>
      <c r="M692">
        <v>120</v>
      </c>
      <c r="N692">
        <v>120</v>
      </c>
      <c r="O692" s="2">
        <v>117</v>
      </c>
      <c r="P692" s="2">
        <v>123</v>
      </c>
      <c r="R692">
        <v>1</v>
      </c>
      <c r="S692">
        <v>2</v>
      </c>
      <c r="T692">
        <v>1</v>
      </c>
      <c r="Z692">
        <v>1.4999999999999999E-2</v>
      </c>
      <c r="AA692">
        <v>4</v>
      </c>
      <c r="AB692">
        <v>1054</v>
      </c>
      <c r="AC692">
        <v>0</v>
      </c>
      <c r="AD692">
        <v>6.3</v>
      </c>
      <c r="AE692">
        <v>0</v>
      </c>
      <c r="AF692">
        <v>10.199999999999999</v>
      </c>
      <c r="AG692">
        <v>1</v>
      </c>
      <c r="AH692">
        <v>0</v>
      </c>
      <c r="AI692">
        <v>0.2</v>
      </c>
      <c r="AJ692" t="s">
        <v>306</v>
      </c>
      <c r="AK692" t="s">
        <v>427</v>
      </c>
      <c r="AL692" t="s">
        <v>345</v>
      </c>
      <c r="AM692" s="1">
        <f t="shared" si="20"/>
        <v>3.7950664136622392E-3</v>
      </c>
      <c r="AN692" s="284">
        <f t="shared" si="21"/>
        <v>26.870057685088806</v>
      </c>
    </row>
    <row r="693" spans="1:40" ht="14.25" x14ac:dyDescent="0.2">
      <c r="A693">
        <v>2021</v>
      </c>
      <c r="B693">
        <v>9</v>
      </c>
      <c r="C693">
        <v>376</v>
      </c>
      <c r="D693">
        <v>438</v>
      </c>
      <c r="E693" t="s">
        <v>222</v>
      </c>
      <c r="F693" t="s">
        <v>223</v>
      </c>
      <c r="G693">
        <v>335</v>
      </c>
      <c r="H693">
        <v>315.23500000000001</v>
      </c>
      <c r="I693">
        <v>358.78500000000003</v>
      </c>
      <c r="J693">
        <v>462.4</v>
      </c>
      <c r="K693" s="275">
        <v>349.5</v>
      </c>
      <c r="L693">
        <v>0.4</v>
      </c>
      <c r="M693">
        <v>67</v>
      </c>
      <c r="N693">
        <v>161</v>
      </c>
      <c r="O693" s="2">
        <v>81</v>
      </c>
      <c r="P693" s="2">
        <v>136</v>
      </c>
      <c r="Q693">
        <v>49</v>
      </c>
      <c r="R693">
        <v>71</v>
      </c>
      <c r="S693">
        <v>68</v>
      </c>
      <c r="T693">
        <v>5</v>
      </c>
      <c r="U693">
        <v>5</v>
      </c>
      <c r="Z693">
        <v>1.4999999999999999E-2</v>
      </c>
      <c r="AA693">
        <v>191</v>
      </c>
      <c r="AB693">
        <v>15383</v>
      </c>
      <c r="AC693">
        <v>0.6</v>
      </c>
      <c r="AD693">
        <v>45.9</v>
      </c>
      <c r="AE693">
        <v>1</v>
      </c>
      <c r="AF693">
        <v>81</v>
      </c>
      <c r="AG693">
        <v>13</v>
      </c>
      <c r="AH693">
        <v>2.4</v>
      </c>
      <c r="AI693">
        <v>0.4</v>
      </c>
      <c r="AJ693" t="s">
        <v>306</v>
      </c>
      <c r="AK693" t="s">
        <v>430</v>
      </c>
      <c r="AL693" t="s">
        <v>324</v>
      </c>
      <c r="AM693" s="1">
        <f t="shared" si="20"/>
        <v>1.2416303711889749E-2</v>
      </c>
      <c r="AN693" s="284">
        <f t="shared" si="21"/>
        <v>10.253048327204938</v>
      </c>
    </row>
    <row r="694" spans="1:40" ht="14.25" x14ac:dyDescent="0.2">
      <c r="A694">
        <v>2021</v>
      </c>
      <c r="B694">
        <v>9</v>
      </c>
      <c r="C694">
        <v>382</v>
      </c>
      <c r="D694">
        <v>449</v>
      </c>
      <c r="E694" t="s">
        <v>247</v>
      </c>
      <c r="F694" t="s">
        <v>248</v>
      </c>
      <c r="G694">
        <v>46</v>
      </c>
      <c r="H694">
        <v>40.985999999999997</v>
      </c>
      <c r="I694">
        <v>50.048000000000002</v>
      </c>
      <c r="J694">
        <v>75.2</v>
      </c>
      <c r="K694" s="275">
        <v>47.6</v>
      </c>
      <c r="L694">
        <v>0.6</v>
      </c>
      <c r="M694">
        <v>108</v>
      </c>
      <c r="N694">
        <v>100</v>
      </c>
      <c r="O694" s="2">
        <v>115</v>
      </c>
      <c r="P694" s="2">
        <v>95</v>
      </c>
      <c r="Q694">
        <v>43</v>
      </c>
      <c r="R694">
        <v>41</v>
      </c>
      <c r="S694">
        <v>32</v>
      </c>
      <c r="T694">
        <v>7</v>
      </c>
      <c r="U694">
        <v>6</v>
      </c>
      <c r="Z694">
        <v>1.4999999999999999E-2</v>
      </c>
      <c r="AA694">
        <v>129</v>
      </c>
      <c r="AB694">
        <v>14799</v>
      </c>
      <c r="AC694">
        <v>2.8</v>
      </c>
      <c r="AD694">
        <v>321.7</v>
      </c>
      <c r="AE694">
        <v>2.7</v>
      </c>
      <c r="AF694">
        <v>312.7</v>
      </c>
      <c r="AG694">
        <v>7</v>
      </c>
      <c r="AH694">
        <v>1.1000000000000001</v>
      </c>
      <c r="AI694">
        <v>1.04</v>
      </c>
      <c r="AJ694" t="s">
        <v>306</v>
      </c>
      <c r="AK694" t="s">
        <v>431</v>
      </c>
      <c r="AL694" t="s">
        <v>310</v>
      </c>
      <c r="AM694" s="1">
        <f t="shared" si="20"/>
        <v>8.7168051895398346E-3</v>
      </c>
      <c r="AN694" s="284">
        <f t="shared" si="21"/>
        <v>1.1313708498984771</v>
      </c>
    </row>
    <row r="695" spans="1:40" ht="14.25" x14ac:dyDescent="0.2">
      <c r="A695">
        <v>2021</v>
      </c>
      <c r="B695">
        <v>9</v>
      </c>
      <c r="C695">
        <v>383</v>
      </c>
      <c r="D695">
        <v>550</v>
      </c>
      <c r="E695" t="s">
        <v>706</v>
      </c>
      <c r="F695" t="s">
        <v>769</v>
      </c>
      <c r="G695">
        <v>35</v>
      </c>
      <c r="H695">
        <v>32.024999999999999</v>
      </c>
      <c r="I695">
        <v>38.045000000000002</v>
      </c>
      <c r="J695">
        <v>63</v>
      </c>
      <c r="K695" s="275">
        <v>39</v>
      </c>
      <c r="L695">
        <v>0.8</v>
      </c>
      <c r="M695">
        <v>108</v>
      </c>
      <c r="N695">
        <v>100</v>
      </c>
      <c r="O695" s="2"/>
      <c r="P695" s="2"/>
      <c r="R695">
        <v>2</v>
      </c>
      <c r="S695">
        <v>4</v>
      </c>
      <c r="T695">
        <v>2</v>
      </c>
      <c r="Z695">
        <v>1.4999999999999999E-2</v>
      </c>
      <c r="AA695">
        <v>8</v>
      </c>
      <c r="AB695">
        <v>1628</v>
      </c>
      <c r="AC695">
        <v>0.2</v>
      </c>
      <c r="AD695">
        <v>46.5</v>
      </c>
      <c r="AE695">
        <v>0.2</v>
      </c>
      <c r="AF695">
        <v>41.7</v>
      </c>
      <c r="AG695">
        <v>0</v>
      </c>
      <c r="AJ695" t="s">
        <v>306</v>
      </c>
      <c r="AK695" t="s">
        <v>801</v>
      </c>
      <c r="AL695" t="s">
        <v>387</v>
      </c>
      <c r="AM695" s="1">
        <f t="shared" si="20"/>
        <v>4.9140049140049139E-3</v>
      </c>
      <c r="AN695" s="284">
        <f t="shared" si="21"/>
        <v>2.8284271247461903</v>
      </c>
    </row>
    <row r="696" spans="1:40" ht="14.25" x14ac:dyDescent="0.2">
      <c r="A696">
        <v>2021</v>
      </c>
      <c r="B696">
        <v>9</v>
      </c>
      <c r="C696">
        <v>384</v>
      </c>
      <c r="D696">
        <v>556</v>
      </c>
      <c r="E696" t="s">
        <v>123</v>
      </c>
      <c r="F696" t="s">
        <v>124</v>
      </c>
      <c r="G696">
        <v>1066</v>
      </c>
      <c r="H696">
        <v>1003.106</v>
      </c>
      <c r="I696">
        <v>1141.6859999999999</v>
      </c>
      <c r="J696">
        <v>1356.8</v>
      </c>
      <c r="K696" s="275">
        <v>1095.2</v>
      </c>
      <c r="L696">
        <v>0.3</v>
      </c>
      <c r="M696">
        <v>20</v>
      </c>
      <c r="N696">
        <v>180</v>
      </c>
      <c r="O696" s="2">
        <v>21</v>
      </c>
      <c r="P696" s="2">
        <v>174</v>
      </c>
      <c r="Q696">
        <v>28</v>
      </c>
      <c r="R696">
        <v>39</v>
      </c>
      <c r="S696">
        <v>37</v>
      </c>
      <c r="T696">
        <v>7</v>
      </c>
      <c r="U696">
        <v>10</v>
      </c>
      <c r="X696">
        <v>0</v>
      </c>
      <c r="Z696">
        <v>1.4999999999999999E-2</v>
      </c>
      <c r="AA696">
        <v>114</v>
      </c>
      <c r="AB696">
        <v>5490</v>
      </c>
      <c r="AC696">
        <v>0.1</v>
      </c>
      <c r="AD696">
        <v>5.2</v>
      </c>
      <c r="AE696">
        <v>0.4</v>
      </c>
      <c r="AF696">
        <v>20</v>
      </c>
      <c r="AG696">
        <v>15</v>
      </c>
      <c r="AH696">
        <v>5.3</v>
      </c>
      <c r="AI696">
        <v>0.21</v>
      </c>
      <c r="AJ696" t="s">
        <v>306</v>
      </c>
      <c r="AK696" t="s">
        <v>428</v>
      </c>
      <c r="AL696" t="s">
        <v>308</v>
      </c>
      <c r="AM696" s="1">
        <f t="shared" si="20"/>
        <v>2.0765027322404372E-2</v>
      </c>
      <c r="AN696" s="284">
        <f t="shared" si="21"/>
        <v>20.647518010647218</v>
      </c>
    </row>
    <row r="697" spans="1:40" x14ac:dyDescent="0.2">
      <c r="A697">
        <v>2021</v>
      </c>
      <c r="B697">
        <v>9</v>
      </c>
      <c r="C697">
        <v>384</v>
      </c>
      <c r="D697">
        <v>557</v>
      </c>
      <c r="E697" t="s">
        <v>126</v>
      </c>
      <c r="F697" t="s">
        <v>127</v>
      </c>
      <c r="G697">
        <v>182</v>
      </c>
      <c r="H697">
        <v>171.262</v>
      </c>
      <c r="I697">
        <v>194.922</v>
      </c>
      <c r="J697">
        <v>247.6</v>
      </c>
      <c r="K697" s="275">
        <v>196.5</v>
      </c>
      <c r="L697">
        <v>0.4</v>
      </c>
      <c r="M697">
        <v>20</v>
      </c>
      <c r="N697">
        <v>180</v>
      </c>
      <c r="O697" s="2">
        <v>21</v>
      </c>
      <c r="P697" s="2">
        <v>174</v>
      </c>
      <c r="Q697">
        <v>34</v>
      </c>
      <c r="R697">
        <v>52</v>
      </c>
      <c r="S697">
        <v>37</v>
      </c>
      <c r="T697">
        <v>9</v>
      </c>
      <c r="U697">
        <v>15</v>
      </c>
      <c r="X697">
        <v>2</v>
      </c>
      <c r="Z697">
        <v>1.4999999999999999E-2</v>
      </c>
      <c r="AA697">
        <v>134</v>
      </c>
      <c r="AB697">
        <v>5510</v>
      </c>
      <c r="AC697">
        <v>0.7</v>
      </c>
      <c r="AD697">
        <v>30.3</v>
      </c>
      <c r="AE697">
        <v>1.4</v>
      </c>
      <c r="AF697">
        <v>55.7</v>
      </c>
      <c r="AG697">
        <v>15</v>
      </c>
      <c r="AH697">
        <v>6.2</v>
      </c>
      <c r="AI697">
        <v>0.42</v>
      </c>
      <c r="AJ697" t="s">
        <v>306</v>
      </c>
      <c r="AL697" t="s">
        <v>308</v>
      </c>
      <c r="AM697" s="1">
        <f t="shared" si="20"/>
        <v>2.4319419237749548E-2</v>
      </c>
      <c r="AN697" s="284">
        <f t="shared" si="21"/>
        <v>10.253048327204938</v>
      </c>
    </row>
    <row r="698" spans="1:40" x14ac:dyDescent="0.2">
      <c r="A698">
        <v>2021</v>
      </c>
      <c r="B698">
        <v>9</v>
      </c>
      <c r="C698">
        <v>416</v>
      </c>
      <c r="D698">
        <v>659</v>
      </c>
      <c r="E698" t="s">
        <v>129</v>
      </c>
      <c r="F698" t="s">
        <v>130</v>
      </c>
      <c r="G698">
        <v>301</v>
      </c>
      <c r="H698">
        <v>283.24099999999999</v>
      </c>
      <c r="I698">
        <v>322.37099999999998</v>
      </c>
      <c r="J698">
        <v>433.4</v>
      </c>
      <c r="K698" s="275">
        <v>317.5</v>
      </c>
      <c r="L698">
        <v>0.4</v>
      </c>
      <c r="M698">
        <v>40</v>
      </c>
      <c r="N698">
        <v>180</v>
      </c>
      <c r="O698" s="2">
        <v>61</v>
      </c>
      <c r="P698" s="2">
        <v>121</v>
      </c>
      <c r="Q698">
        <v>14</v>
      </c>
      <c r="R698">
        <v>18</v>
      </c>
      <c r="S698">
        <v>18</v>
      </c>
      <c r="Z698">
        <v>1.4999999999999999E-2</v>
      </c>
      <c r="AA698">
        <v>50</v>
      </c>
      <c r="AB698">
        <v>2462</v>
      </c>
      <c r="AC698">
        <v>0.2</v>
      </c>
      <c r="AD698">
        <v>8.1999999999999993</v>
      </c>
      <c r="AE698">
        <v>0.1</v>
      </c>
      <c r="AF698">
        <v>4.7</v>
      </c>
      <c r="AG698">
        <v>3</v>
      </c>
      <c r="AH698">
        <v>0.8</v>
      </c>
      <c r="AI698">
        <v>0.56000000000000005</v>
      </c>
      <c r="AJ698" t="s">
        <v>306</v>
      </c>
      <c r="AL698" t="s">
        <v>347</v>
      </c>
      <c r="AM698" s="1">
        <f t="shared" si="20"/>
        <v>2.0308692120227456E-2</v>
      </c>
      <c r="AN698" s="284">
        <f t="shared" si="21"/>
        <v>11.667261889578034</v>
      </c>
    </row>
    <row r="699" spans="1:40" x14ac:dyDescent="0.2">
      <c r="A699">
        <v>2021</v>
      </c>
      <c r="B699">
        <v>9</v>
      </c>
      <c r="C699">
        <v>417</v>
      </c>
      <c r="D699">
        <v>660</v>
      </c>
      <c r="E699" t="s">
        <v>201</v>
      </c>
      <c r="F699" t="s">
        <v>202</v>
      </c>
      <c r="G699">
        <v>1265</v>
      </c>
      <c r="H699">
        <v>1190.365</v>
      </c>
      <c r="I699">
        <v>1354.8150000000001</v>
      </c>
      <c r="J699">
        <v>1693.6</v>
      </c>
      <c r="K699" s="275">
        <v>1325.1</v>
      </c>
      <c r="L699">
        <v>0.3</v>
      </c>
      <c r="M699">
        <v>20</v>
      </c>
      <c r="N699">
        <v>180</v>
      </c>
      <c r="O699" s="2">
        <v>24</v>
      </c>
      <c r="P699" s="2">
        <v>155</v>
      </c>
      <c r="Q699">
        <v>19</v>
      </c>
      <c r="R699">
        <v>30</v>
      </c>
      <c r="S699">
        <v>25</v>
      </c>
      <c r="T699">
        <v>1</v>
      </c>
      <c r="U699">
        <v>2</v>
      </c>
      <c r="Z699">
        <v>1.4999999999999999E-2</v>
      </c>
      <c r="AA699">
        <v>80</v>
      </c>
      <c r="AB699">
        <v>3419</v>
      </c>
      <c r="AC699">
        <v>0.1</v>
      </c>
      <c r="AD699">
        <v>2.7</v>
      </c>
      <c r="AE699">
        <v>0.2</v>
      </c>
      <c r="AF699">
        <v>10.3</v>
      </c>
      <c r="AG699">
        <v>11</v>
      </c>
      <c r="AH699">
        <v>3.4</v>
      </c>
      <c r="AI699">
        <v>0.18</v>
      </c>
      <c r="AJ699" t="s">
        <v>306</v>
      </c>
      <c r="AL699" t="s">
        <v>325</v>
      </c>
      <c r="AM699" s="1">
        <f t="shared" si="20"/>
        <v>2.3398654577361802E-2</v>
      </c>
      <c r="AN699" s="284">
        <f t="shared" si="21"/>
        <v>42.49711754931144</v>
      </c>
    </row>
    <row r="700" spans="1:40" x14ac:dyDescent="0.2">
      <c r="A700">
        <v>2021</v>
      </c>
      <c r="B700">
        <v>9</v>
      </c>
      <c r="C700">
        <v>417</v>
      </c>
      <c r="D700">
        <v>661</v>
      </c>
      <c r="E700" t="s">
        <v>204</v>
      </c>
      <c r="F700" t="s">
        <v>205</v>
      </c>
      <c r="G700">
        <v>138</v>
      </c>
      <c r="H700">
        <v>129.858</v>
      </c>
      <c r="I700">
        <v>147.798</v>
      </c>
      <c r="J700">
        <v>187.5</v>
      </c>
      <c r="K700" s="275">
        <v>144</v>
      </c>
      <c r="L700">
        <v>0.4</v>
      </c>
      <c r="M700">
        <v>20</v>
      </c>
      <c r="N700">
        <v>180</v>
      </c>
      <c r="O700" s="2">
        <v>24</v>
      </c>
      <c r="P700" s="2">
        <v>155</v>
      </c>
      <c r="Q700">
        <v>18</v>
      </c>
      <c r="R700">
        <v>28</v>
      </c>
      <c r="S700">
        <v>23</v>
      </c>
      <c r="T700">
        <v>0</v>
      </c>
      <c r="U700">
        <v>2</v>
      </c>
      <c r="Z700">
        <v>1.4999999999999999E-2</v>
      </c>
      <c r="AA700">
        <v>71</v>
      </c>
      <c r="AB700">
        <v>2717</v>
      </c>
      <c r="AC700">
        <v>0.5</v>
      </c>
      <c r="AD700">
        <v>19.7</v>
      </c>
      <c r="AE700">
        <v>0.5</v>
      </c>
      <c r="AF700">
        <v>18.8</v>
      </c>
      <c r="AG700">
        <v>11</v>
      </c>
      <c r="AH700">
        <v>3</v>
      </c>
      <c r="AI700">
        <v>0.61</v>
      </c>
      <c r="AJ700" t="s">
        <v>306</v>
      </c>
      <c r="AL700" t="s">
        <v>326</v>
      </c>
      <c r="AM700" s="1">
        <f t="shared" si="20"/>
        <v>2.6131762973868235E-2</v>
      </c>
      <c r="AN700" s="284">
        <f t="shared" si="21"/>
        <v>4.2426406871192848</v>
      </c>
    </row>
    <row r="701" spans="1:40" ht="14.25" x14ac:dyDescent="0.2">
      <c r="A701">
        <v>2021</v>
      </c>
      <c r="B701">
        <v>9</v>
      </c>
      <c r="C701">
        <v>419</v>
      </c>
      <c r="D701">
        <v>670</v>
      </c>
      <c r="E701" t="s">
        <v>254</v>
      </c>
      <c r="F701" t="s">
        <v>255</v>
      </c>
      <c r="G701">
        <v>298</v>
      </c>
      <c r="H701">
        <v>280.41800000000001</v>
      </c>
      <c r="I701">
        <v>319.15800000000002</v>
      </c>
      <c r="J701">
        <v>468.2</v>
      </c>
      <c r="K701" s="275">
        <v>335</v>
      </c>
      <c r="L701">
        <v>0.6</v>
      </c>
      <c r="M701">
        <v>96</v>
      </c>
      <c r="N701">
        <v>150</v>
      </c>
      <c r="O701" s="2">
        <v>103</v>
      </c>
      <c r="P701" s="2">
        <v>140</v>
      </c>
      <c r="Q701">
        <v>22</v>
      </c>
      <c r="R701">
        <v>22</v>
      </c>
      <c r="S701">
        <v>26</v>
      </c>
      <c r="U701">
        <v>5</v>
      </c>
      <c r="Z701">
        <v>1.4999999999999999E-2</v>
      </c>
      <c r="AA701">
        <v>71</v>
      </c>
      <c r="AB701">
        <v>2471</v>
      </c>
      <c r="AC701">
        <v>0.2</v>
      </c>
      <c r="AD701">
        <v>8.3000000000000007</v>
      </c>
      <c r="AE701">
        <v>0.4</v>
      </c>
      <c r="AF701">
        <v>14.4</v>
      </c>
      <c r="AG701">
        <v>4</v>
      </c>
      <c r="AH701">
        <v>0.7</v>
      </c>
      <c r="AI701">
        <v>0.15</v>
      </c>
      <c r="AJ701" t="s">
        <v>306</v>
      </c>
      <c r="AK701" t="s">
        <v>427</v>
      </c>
      <c r="AL701" t="s">
        <v>317</v>
      </c>
      <c r="AM701" s="1">
        <f t="shared" si="20"/>
        <v>2.8733306353702956E-2</v>
      </c>
      <c r="AN701" s="284">
        <f t="shared" si="21"/>
        <v>26.16295090390226</v>
      </c>
    </row>
    <row r="702" spans="1:40" x14ac:dyDescent="0.2">
      <c r="A702">
        <v>2021</v>
      </c>
      <c r="B702">
        <v>9</v>
      </c>
      <c r="C702">
        <v>421</v>
      </c>
      <c r="D702">
        <v>667</v>
      </c>
      <c r="E702" t="s">
        <v>547</v>
      </c>
      <c r="F702" t="s">
        <v>548</v>
      </c>
      <c r="G702">
        <v>1554</v>
      </c>
      <c r="H702">
        <v>1462.3140000000001</v>
      </c>
      <c r="I702">
        <v>1664.3340000000001</v>
      </c>
      <c r="J702">
        <v>1835.2</v>
      </c>
      <c r="K702" s="275">
        <v>1523.1</v>
      </c>
      <c r="L702">
        <v>0.2</v>
      </c>
      <c r="M702">
        <v>18</v>
      </c>
      <c r="N702">
        <v>200</v>
      </c>
      <c r="O702" s="2">
        <v>19</v>
      </c>
      <c r="P702" s="2">
        <v>195</v>
      </c>
      <c r="Q702">
        <v>6</v>
      </c>
      <c r="R702">
        <v>8</v>
      </c>
      <c r="S702">
        <v>6</v>
      </c>
      <c r="U702">
        <v>1</v>
      </c>
      <c r="Z702">
        <v>1.4999999999999999E-2</v>
      </c>
      <c r="AA702">
        <v>19</v>
      </c>
      <c r="AB702">
        <v>3239</v>
      </c>
      <c r="AC702">
        <v>0</v>
      </c>
      <c r="AD702">
        <v>2.1</v>
      </c>
      <c r="AE702">
        <v>0</v>
      </c>
      <c r="AF702">
        <v>3.9</v>
      </c>
      <c r="AG702">
        <v>3</v>
      </c>
      <c r="AH702">
        <v>1</v>
      </c>
      <c r="AI702">
        <v>1.29</v>
      </c>
      <c r="AJ702" t="s">
        <v>306</v>
      </c>
      <c r="AL702" t="s">
        <v>810</v>
      </c>
      <c r="AM702" s="1">
        <f t="shared" si="20"/>
        <v>5.8660080271688789E-3</v>
      </c>
      <c r="AN702" s="284">
        <f t="shared" si="21"/>
        <v>21.849599538664382</v>
      </c>
    </row>
    <row r="703" spans="1:40" x14ac:dyDescent="0.2">
      <c r="A703">
        <v>2021</v>
      </c>
      <c r="B703">
        <v>9</v>
      </c>
      <c r="C703">
        <v>421</v>
      </c>
      <c r="D703">
        <v>673</v>
      </c>
      <c r="E703" t="s">
        <v>549</v>
      </c>
      <c r="F703" t="s">
        <v>550</v>
      </c>
      <c r="G703">
        <v>61.6</v>
      </c>
      <c r="H703">
        <v>57.965600000000002</v>
      </c>
      <c r="I703">
        <v>65.973600000000005</v>
      </c>
      <c r="J703">
        <v>77.3</v>
      </c>
      <c r="K703" s="275">
        <v>61.6</v>
      </c>
      <c r="L703">
        <v>0.3</v>
      </c>
      <c r="M703">
        <v>18</v>
      </c>
      <c r="N703">
        <v>200</v>
      </c>
      <c r="O703" s="2">
        <v>19</v>
      </c>
      <c r="P703" s="2">
        <v>195</v>
      </c>
      <c r="Q703">
        <v>12</v>
      </c>
      <c r="R703">
        <v>14</v>
      </c>
      <c r="S703">
        <v>10</v>
      </c>
      <c r="U703">
        <v>1</v>
      </c>
      <c r="Z703">
        <v>1.4999999999999999E-2</v>
      </c>
      <c r="AA703">
        <v>36</v>
      </c>
      <c r="AB703">
        <v>1096</v>
      </c>
      <c r="AC703">
        <v>0.6</v>
      </c>
      <c r="AD703">
        <v>17.8</v>
      </c>
      <c r="AE703">
        <v>0.6</v>
      </c>
      <c r="AF703">
        <v>16.7</v>
      </c>
      <c r="AG703">
        <v>3</v>
      </c>
      <c r="AH703">
        <v>1.9</v>
      </c>
      <c r="AI703">
        <v>0.77</v>
      </c>
      <c r="AJ703" t="s">
        <v>306</v>
      </c>
      <c r="AL703" t="s">
        <v>811</v>
      </c>
      <c r="AM703" s="1">
        <f t="shared" si="20"/>
        <v>3.2846715328467155E-2</v>
      </c>
      <c r="AN703" s="284">
        <f t="shared" si="21"/>
        <v>0</v>
      </c>
    </row>
    <row r="704" spans="1:40" x14ac:dyDescent="0.2">
      <c r="A704">
        <v>2021</v>
      </c>
      <c r="B704">
        <v>9</v>
      </c>
      <c r="C704">
        <v>422</v>
      </c>
      <c r="D704">
        <v>668</v>
      </c>
      <c r="E704" t="s">
        <v>596</v>
      </c>
      <c r="F704" t="s">
        <v>782</v>
      </c>
      <c r="G704">
        <v>103</v>
      </c>
      <c r="H704">
        <v>96.923000000000002</v>
      </c>
      <c r="I704">
        <v>110.313</v>
      </c>
      <c r="J704">
        <v>164.5</v>
      </c>
      <c r="K704" s="275">
        <v>108.9</v>
      </c>
      <c r="L704">
        <v>0.6</v>
      </c>
      <c r="M704">
        <v>103</v>
      </c>
      <c r="N704">
        <v>70</v>
      </c>
      <c r="O704" s="2">
        <v>75</v>
      </c>
      <c r="P704" s="2">
        <v>96</v>
      </c>
      <c r="Q704">
        <v>20</v>
      </c>
      <c r="R704">
        <v>17</v>
      </c>
      <c r="S704">
        <v>19</v>
      </c>
      <c r="T704">
        <v>2</v>
      </c>
      <c r="Z704">
        <v>1.4999999999999999E-2</v>
      </c>
      <c r="AA704">
        <v>58</v>
      </c>
      <c r="AB704">
        <v>5938</v>
      </c>
      <c r="AC704">
        <v>0.6</v>
      </c>
      <c r="AD704">
        <v>57.7</v>
      </c>
      <c r="AE704">
        <v>0.5</v>
      </c>
      <c r="AF704">
        <v>29.1</v>
      </c>
      <c r="AG704">
        <v>3</v>
      </c>
      <c r="AH704">
        <v>0.8</v>
      </c>
      <c r="AI704">
        <v>0.46</v>
      </c>
      <c r="AJ704" t="s">
        <v>306</v>
      </c>
      <c r="AL704" t="s">
        <v>385</v>
      </c>
      <c r="AM704" s="1">
        <f t="shared" si="20"/>
        <v>9.7675985180195359E-3</v>
      </c>
      <c r="AN704" s="284">
        <f t="shared" si="21"/>
        <v>4.1719300090006346</v>
      </c>
    </row>
    <row r="705" spans="1:40" x14ac:dyDescent="0.2">
      <c r="A705">
        <v>2021</v>
      </c>
      <c r="B705">
        <v>9</v>
      </c>
      <c r="C705">
        <v>423</v>
      </c>
      <c r="D705">
        <v>669</v>
      </c>
      <c r="E705" t="s">
        <v>138</v>
      </c>
      <c r="F705" t="s">
        <v>139</v>
      </c>
      <c r="G705">
        <v>954</v>
      </c>
      <c r="H705">
        <v>897.71400000000006</v>
      </c>
      <c r="I705">
        <v>1021.734</v>
      </c>
      <c r="J705">
        <v>1382.1</v>
      </c>
      <c r="K705" s="275">
        <v>1049.8</v>
      </c>
      <c r="L705">
        <v>0.4</v>
      </c>
      <c r="M705">
        <v>40</v>
      </c>
      <c r="N705">
        <v>180</v>
      </c>
      <c r="O705" s="2">
        <v>39</v>
      </c>
      <c r="P705" s="2">
        <v>188</v>
      </c>
      <c r="Q705">
        <v>55</v>
      </c>
      <c r="R705">
        <v>60</v>
      </c>
      <c r="S705">
        <v>58</v>
      </c>
      <c r="U705">
        <v>3</v>
      </c>
      <c r="X705">
        <v>1</v>
      </c>
      <c r="Z705">
        <v>1.4999999999999999E-2</v>
      </c>
      <c r="AA705">
        <v>174</v>
      </c>
      <c r="AB705">
        <v>6642</v>
      </c>
      <c r="AC705">
        <v>0.2</v>
      </c>
      <c r="AD705">
        <v>7</v>
      </c>
      <c r="AE705">
        <v>0.3</v>
      </c>
      <c r="AF705">
        <v>12</v>
      </c>
      <c r="AG705">
        <v>10</v>
      </c>
      <c r="AH705">
        <v>4.5</v>
      </c>
      <c r="AI705">
        <v>0.36</v>
      </c>
      <c r="AJ705" t="s">
        <v>306</v>
      </c>
      <c r="AL705" t="s">
        <v>346</v>
      </c>
      <c r="AM705" s="1">
        <f t="shared" si="20"/>
        <v>2.6196928635953028E-2</v>
      </c>
      <c r="AN705" s="284">
        <f t="shared" si="21"/>
        <v>67.740829637671226</v>
      </c>
    </row>
    <row r="706" spans="1:40" x14ac:dyDescent="0.2">
      <c r="A706">
        <v>2021</v>
      </c>
      <c r="B706">
        <v>9</v>
      </c>
      <c r="C706">
        <v>425</v>
      </c>
      <c r="D706">
        <v>674</v>
      </c>
      <c r="E706" t="s">
        <v>155</v>
      </c>
      <c r="F706" t="s">
        <v>156</v>
      </c>
      <c r="G706">
        <v>256</v>
      </c>
      <c r="H706">
        <v>240.89599999999999</v>
      </c>
      <c r="I706">
        <v>274.17599999999999</v>
      </c>
      <c r="J706">
        <v>337.7</v>
      </c>
      <c r="K706" s="275">
        <v>264.89999999999998</v>
      </c>
      <c r="L706">
        <v>0.3</v>
      </c>
      <c r="M706">
        <v>40</v>
      </c>
      <c r="N706">
        <v>180</v>
      </c>
      <c r="O706" s="2">
        <v>68</v>
      </c>
      <c r="P706" s="2">
        <v>106</v>
      </c>
      <c r="Q706">
        <v>19</v>
      </c>
      <c r="R706">
        <v>22</v>
      </c>
      <c r="S706">
        <v>28</v>
      </c>
      <c r="Z706">
        <v>1.4999999999999999E-2</v>
      </c>
      <c r="AA706">
        <v>69</v>
      </c>
      <c r="AB706">
        <v>3314</v>
      </c>
      <c r="AC706">
        <v>0.3</v>
      </c>
      <c r="AD706">
        <v>12.9</v>
      </c>
      <c r="AE706">
        <v>0.3</v>
      </c>
      <c r="AF706">
        <v>3.8</v>
      </c>
      <c r="AG706">
        <v>5</v>
      </c>
      <c r="AH706">
        <v>1</v>
      </c>
      <c r="AI706">
        <v>0.23</v>
      </c>
      <c r="AJ706" t="s">
        <v>306</v>
      </c>
      <c r="AL706" t="s">
        <v>340</v>
      </c>
      <c r="AM706" s="1">
        <f t="shared" si="20"/>
        <v>2.0820760410380206E-2</v>
      </c>
      <c r="AN706" s="284">
        <f t="shared" si="21"/>
        <v>6.293250352560257</v>
      </c>
    </row>
    <row r="707" spans="1:40" x14ac:dyDescent="0.2">
      <c r="A707">
        <v>2021</v>
      </c>
      <c r="B707">
        <v>9</v>
      </c>
      <c r="C707">
        <v>124</v>
      </c>
      <c r="D707">
        <v>688</v>
      </c>
      <c r="E707" t="s">
        <v>527</v>
      </c>
      <c r="F707" t="s">
        <v>528</v>
      </c>
      <c r="G707">
        <v>200</v>
      </c>
      <c r="H707">
        <v>180</v>
      </c>
      <c r="I707">
        <v>220</v>
      </c>
      <c r="J707">
        <v>279.3</v>
      </c>
      <c r="K707" s="275">
        <v>222.1</v>
      </c>
      <c r="L707">
        <v>0.4</v>
      </c>
      <c r="M707">
        <v>60</v>
      </c>
      <c r="N707">
        <v>120</v>
      </c>
      <c r="O707" s="2">
        <v>66</v>
      </c>
      <c r="P707" s="2">
        <v>110</v>
      </c>
      <c r="Q707">
        <v>16</v>
      </c>
      <c r="R707">
        <v>11</v>
      </c>
      <c r="S707">
        <v>12</v>
      </c>
      <c r="Z707">
        <v>1.4999999999999999E-2</v>
      </c>
      <c r="AA707">
        <v>39</v>
      </c>
      <c r="AB707">
        <v>5505</v>
      </c>
      <c r="AC707">
        <v>0.2</v>
      </c>
      <c r="AD707">
        <v>27.5</v>
      </c>
      <c r="AE707">
        <v>0.2</v>
      </c>
      <c r="AF707">
        <v>24.2</v>
      </c>
      <c r="AG707">
        <v>4</v>
      </c>
      <c r="AH707">
        <v>0.6</v>
      </c>
      <c r="AI707">
        <v>1.02</v>
      </c>
      <c r="AJ707" t="s">
        <v>730</v>
      </c>
      <c r="AM707" s="1">
        <f t="shared" ref="AM707:AM770" si="22">IFERROR(AA707/AB707,"")</f>
        <v>7.0844686648501359E-3</v>
      </c>
      <c r="AN707" s="284">
        <f t="shared" ref="AN707:AN770" si="23">STDEV(K707,G707)</f>
        <v>15.627059864222696</v>
      </c>
    </row>
    <row r="708" spans="1:40" x14ac:dyDescent="0.2">
      <c r="A708">
        <v>2021</v>
      </c>
      <c r="B708">
        <v>9</v>
      </c>
      <c r="C708">
        <v>124</v>
      </c>
      <c r="D708">
        <v>689</v>
      </c>
      <c r="E708" t="s">
        <v>529</v>
      </c>
      <c r="F708" t="s">
        <v>530</v>
      </c>
      <c r="G708">
        <v>75</v>
      </c>
      <c r="H708">
        <v>67.5</v>
      </c>
      <c r="I708">
        <v>82.5</v>
      </c>
      <c r="J708">
        <v>102.3</v>
      </c>
      <c r="K708" s="275">
        <v>87.7</v>
      </c>
      <c r="L708">
        <v>0.4</v>
      </c>
      <c r="M708">
        <v>60</v>
      </c>
      <c r="N708">
        <v>120</v>
      </c>
      <c r="O708" s="2">
        <v>66</v>
      </c>
      <c r="P708" s="2">
        <v>110</v>
      </c>
      <c r="Q708">
        <v>9</v>
      </c>
      <c r="R708">
        <v>12</v>
      </c>
      <c r="S708">
        <v>16</v>
      </c>
      <c r="Z708">
        <v>1.4999999999999999E-2</v>
      </c>
      <c r="AA708">
        <v>35</v>
      </c>
      <c r="AB708">
        <v>5489</v>
      </c>
      <c r="AC708">
        <v>0.5</v>
      </c>
      <c r="AD708">
        <v>73.2</v>
      </c>
      <c r="AE708">
        <v>0.4</v>
      </c>
      <c r="AF708">
        <v>57.4</v>
      </c>
      <c r="AG708">
        <v>4</v>
      </c>
      <c r="AH708">
        <v>0.5</v>
      </c>
      <c r="AI708">
        <v>0.97</v>
      </c>
      <c r="AJ708" t="s">
        <v>730</v>
      </c>
      <c r="AM708" s="1">
        <f t="shared" si="22"/>
        <v>6.3763891419202044E-3</v>
      </c>
      <c r="AN708" s="284">
        <f t="shared" si="23"/>
        <v>8.9802561210691554</v>
      </c>
    </row>
    <row r="709" spans="1:40" x14ac:dyDescent="0.2">
      <c r="A709">
        <v>2021</v>
      </c>
      <c r="B709">
        <v>9</v>
      </c>
      <c r="C709">
        <v>125</v>
      </c>
      <c r="D709">
        <v>690</v>
      </c>
      <c r="E709" t="s">
        <v>739</v>
      </c>
      <c r="F709" t="s">
        <v>740</v>
      </c>
      <c r="G709">
        <v>170</v>
      </c>
      <c r="H709">
        <v>153</v>
      </c>
      <c r="I709">
        <v>187</v>
      </c>
      <c r="J709">
        <v>175.5</v>
      </c>
      <c r="K709" s="275">
        <v>157.80000000000001</v>
      </c>
      <c r="L709">
        <v>0</v>
      </c>
      <c r="M709">
        <v>120</v>
      </c>
      <c r="N709">
        <v>120</v>
      </c>
      <c r="O709" s="2">
        <v>122</v>
      </c>
      <c r="P709" s="2">
        <v>120</v>
      </c>
      <c r="Q709">
        <v>10</v>
      </c>
      <c r="R709">
        <v>9</v>
      </c>
      <c r="S709">
        <v>9</v>
      </c>
      <c r="T709">
        <v>1</v>
      </c>
      <c r="Z709">
        <v>1.4999999999999999E-2</v>
      </c>
      <c r="AA709">
        <v>26</v>
      </c>
      <c r="AB709">
        <v>7600</v>
      </c>
      <c r="AC709">
        <v>0.2</v>
      </c>
      <c r="AD709">
        <v>44.7</v>
      </c>
      <c r="AE709">
        <v>0.2</v>
      </c>
      <c r="AF709">
        <v>48.6</v>
      </c>
      <c r="AG709">
        <v>5</v>
      </c>
      <c r="AH709">
        <v>0.2</v>
      </c>
      <c r="AI709">
        <v>0.57999999999999996</v>
      </c>
      <c r="AJ709" t="s">
        <v>730</v>
      </c>
      <c r="AM709" s="1">
        <f t="shared" si="22"/>
        <v>3.4210526315789475E-3</v>
      </c>
      <c r="AN709" s="284">
        <f t="shared" si="23"/>
        <v>8.6267027304758717</v>
      </c>
    </row>
    <row r="710" spans="1:40" x14ac:dyDescent="0.2">
      <c r="A710">
        <v>2021</v>
      </c>
      <c r="B710">
        <v>9</v>
      </c>
      <c r="C710">
        <v>125</v>
      </c>
      <c r="D710">
        <v>691</v>
      </c>
      <c r="E710" t="s">
        <v>796</v>
      </c>
      <c r="F710" t="s">
        <v>797</v>
      </c>
      <c r="G710">
        <v>194</v>
      </c>
      <c r="H710">
        <v>174.6</v>
      </c>
      <c r="I710">
        <v>213.4</v>
      </c>
      <c r="J710">
        <v>208.1</v>
      </c>
      <c r="K710" s="275">
        <v>188.2</v>
      </c>
      <c r="L710">
        <v>0.1</v>
      </c>
      <c r="M710">
        <v>120</v>
      </c>
      <c r="N710">
        <v>120</v>
      </c>
      <c r="O710" s="2">
        <v>122</v>
      </c>
      <c r="P710" s="2">
        <v>120</v>
      </c>
      <c r="Q710">
        <v>7</v>
      </c>
      <c r="R710">
        <v>8</v>
      </c>
      <c r="S710">
        <v>6</v>
      </c>
      <c r="T710">
        <v>1</v>
      </c>
      <c r="Z710">
        <v>1.4999999999999999E-2</v>
      </c>
      <c r="AA710">
        <v>20</v>
      </c>
      <c r="AB710">
        <v>7144</v>
      </c>
      <c r="AC710">
        <v>0.1</v>
      </c>
      <c r="AD710">
        <v>36.799999999999997</v>
      </c>
      <c r="AE710">
        <v>0.1</v>
      </c>
      <c r="AF710">
        <v>38.4</v>
      </c>
      <c r="AG710">
        <v>5</v>
      </c>
      <c r="AH710">
        <v>0.2</v>
      </c>
      <c r="AI710">
        <v>0.54</v>
      </c>
      <c r="AJ710" t="s">
        <v>730</v>
      </c>
      <c r="AM710" s="1">
        <f t="shared" si="22"/>
        <v>2.7995520716685329E-3</v>
      </c>
      <c r="AN710" s="284">
        <f t="shared" si="23"/>
        <v>4.1012193308819835</v>
      </c>
    </row>
    <row r="711" spans="1:40" x14ac:dyDescent="0.2">
      <c r="A711">
        <v>2021</v>
      </c>
      <c r="B711">
        <v>9</v>
      </c>
      <c r="C711">
        <v>428</v>
      </c>
      <c r="D711">
        <v>694</v>
      </c>
      <c r="E711" t="s">
        <v>647</v>
      </c>
      <c r="F711" t="s">
        <v>648</v>
      </c>
      <c r="G711">
        <v>454</v>
      </c>
      <c r="H711">
        <v>426.76</v>
      </c>
      <c r="I711">
        <v>481.24</v>
      </c>
      <c r="J711">
        <v>525.79999999999995</v>
      </c>
      <c r="K711" s="275">
        <v>429.4</v>
      </c>
      <c r="L711">
        <v>0.2</v>
      </c>
      <c r="M711">
        <v>18</v>
      </c>
      <c r="N711">
        <v>200</v>
      </c>
      <c r="O711" s="2">
        <v>27</v>
      </c>
      <c r="P711" s="2">
        <v>132</v>
      </c>
      <c r="Q711">
        <v>1</v>
      </c>
      <c r="R711">
        <v>1</v>
      </c>
      <c r="Z711">
        <v>1.4999999999999999E-2</v>
      </c>
      <c r="AA711">
        <v>2</v>
      </c>
      <c r="AB711">
        <v>467</v>
      </c>
      <c r="AC711">
        <v>0</v>
      </c>
      <c r="AD711">
        <v>1</v>
      </c>
      <c r="AE711">
        <v>0</v>
      </c>
      <c r="AF711">
        <v>0</v>
      </c>
      <c r="AG711">
        <v>1</v>
      </c>
      <c r="AH711">
        <v>0.1</v>
      </c>
      <c r="AI711">
        <v>0.01</v>
      </c>
      <c r="AJ711" t="s">
        <v>730</v>
      </c>
      <c r="AL711" t="s">
        <v>812</v>
      </c>
      <c r="AM711" s="1">
        <f t="shared" si="22"/>
        <v>4.2826552462526769E-3</v>
      </c>
      <c r="AN711" s="284">
        <f t="shared" si="23"/>
        <v>17.394826817189085</v>
      </c>
    </row>
    <row r="712" spans="1:40" x14ac:dyDescent="0.2">
      <c r="A712">
        <v>2021</v>
      </c>
      <c r="B712">
        <v>9</v>
      </c>
      <c r="C712">
        <v>428</v>
      </c>
      <c r="D712">
        <v>695</v>
      </c>
      <c r="E712" t="s">
        <v>649</v>
      </c>
      <c r="F712" t="s">
        <v>650</v>
      </c>
      <c r="G712">
        <v>264</v>
      </c>
      <c r="H712">
        <v>248.16</v>
      </c>
      <c r="I712">
        <v>279.83999999999997</v>
      </c>
      <c r="J712">
        <v>354.4</v>
      </c>
      <c r="K712" s="275">
        <v>268.10000000000002</v>
      </c>
      <c r="L712">
        <v>0.3</v>
      </c>
      <c r="M712">
        <v>18</v>
      </c>
      <c r="N712">
        <v>200</v>
      </c>
      <c r="O712" s="2">
        <v>27</v>
      </c>
      <c r="P712" s="2">
        <v>132</v>
      </c>
      <c r="R712">
        <v>1</v>
      </c>
      <c r="S712">
        <v>3</v>
      </c>
      <c r="Z712">
        <v>1.4999999999999999E-2</v>
      </c>
      <c r="AA712">
        <v>4</v>
      </c>
      <c r="AB712">
        <v>469</v>
      </c>
      <c r="AC712">
        <v>0</v>
      </c>
      <c r="AD712">
        <v>1.8</v>
      </c>
      <c r="AE712">
        <v>0</v>
      </c>
      <c r="AF712">
        <v>0</v>
      </c>
      <c r="AG712">
        <v>1</v>
      </c>
      <c r="AH712">
        <v>0.1</v>
      </c>
      <c r="AI712">
        <v>0.01</v>
      </c>
      <c r="AJ712" t="s">
        <v>730</v>
      </c>
      <c r="AL712" t="s">
        <v>812</v>
      </c>
      <c r="AM712" s="1">
        <f t="shared" si="22"/>
        <v>8.5287846481876331E-3</v>
      </c>
      <c r="AN712" s="284">
        <f t="shared" si="23"/>
        <v>2.8991378028648609</v>
      </c>
    </row>
    <row r="713" spans="1:40" x14ac:dyDescent="0.2">
      <c r="A713">
        <v>2021</v>
      </c>
      <c r="B713">
        <v>9</v>
      </c>
      <c r="C713">
        <v>428</v>
      </c>
      <c r="D713">
        <v>696</v>
      </c>
      <c r="E713" t="s">
        <v>551</v>
      </c>
      <c r="F713" t="s">
        <v>552</v>
      </c>
      <c r="G713">
        <v>195</v>
      </c>
      <c r="H713">
        <v>183.3</v>
      </c>
      <c r="I713">
        <v>206.7</v>
      </c>
      <c r="J713">
        <v>282.3</v>
      </c>
      <c r="K713" s="275">
        <v>205.3</v>
      </c>
      <c r="L713">
        <v>0.4</v>
      </c>
      <c r="M713">
        <v>18</v>
      </c>
      <c r="N713">
        <v>200</v>
      </c>
      <c r="O713" s="2">
        <v>27</v>
      </c>
      <c r="P713" s="2">
        <v>132</v>
      </c>
      <c r="R713">
        <v>2</v>
      </c>
      <c r="Z713">
        <v>1.4999999999999999E-2</v>
      </c>
      <c r="AA713">
        <v>2</v>
      </c>
      <c r="AB713">
        <v>467</v>
      </c>
      <c r="AC713">
        <v>0</v>
      </c>
      <c r="AD713">
        <v>2.4</v>
      </c>
      <c r="AE713">
        <v>0</v>
      </c>
      <c r="AF713">
        <v>0</v>
      </c>
      <c r="AG713">
        <v>1</v>
      </c>
      <c r="AH713">
        <v>0.1</v>
      </c>
      <c r="AI713">
        <v>0.01</v>
      </c>
      <c r="AJ713" t="s">
        <v>730</v>
      </c>
      <c r="AL713" t="s">
        <v>812</v>
      </c>
      <c r="AM713" s="1">
        <f t="shared" si="22"/>
        <v>4.2826552462526769E-3</v>
      </c>
      <c r="AN713" s="284">
        <f t="shared" si="23"/>
        <v>7.2831998462214473</v>
      </c>
    </row>
    <row r="714" spans="1:40" x14ac:dyDescent="0.2">
      <c r="A714">
        <v>2021</v>
      </c>
      <c r="B714">
        <v>9</v>
      </c>
      <c r="C714">
        <v>428</v>
      </c>
      <c r="D714">
        <v>697</v>
      </c>
      <c r="E714" t="s">
        <v>553</v>
      </c>
      <c r="F714" t="s">
        <v>554</v>
      </c>
      <c r="G714">
        <v>101</v>
      </c>
      <c r="H714">
        <v>94.94</v>
      </c>
      <c r="I714">
        <v>107.06</v>
      </c>
      <c r="J714">
        <v>131.1</v>
      </c>
      <c r="K714" s="275">
        <v>101.5</v>
      </c>
      <c r="L714">
        <v>0.3</v>
      </c>
      <c r="M714">
        <v>18</v>
      </c>
      <c r="N714">
        <v>200</v>
      </c>
      <c r="O714" s="2">
        <v>27</v>
      </c>
      <c r="P714" s="2">
        <v>132</v>
      </c>
      <c r="R714">
        <v>2</v>
      </c>
      <c r="S714">
        <v>3</v>
      </c>
      <c r="Z714">
        <v>1.4999999999999999E-2</v>
      </c>
      <c r="AA714">
        <v>4</v>
      </c>
      <c r="AB714">
        <v>469</v>
      </c>
      <c r="AC714">
        <v>0</v>
      </c>
      <c r="AD714">
        <v>4.5999999999999996</v>
      </c>
      <c r="AE714">
        <v>0</v>
      </c>
      <c r="AF714">
        <v>0</v>
      </c>
      <c r="AG714">
        <v>1</v>
      </c>
      <c r="AH714">
        <v>0.1</v>
      </c>
      <c r="AI714">
        <v>0.01</v>
      </c>
      <c r="AJ714" t="s">
        <v>730</v>
      </c>
      <c r="AL714" t="s">
        <v>812</v>
      </c>
      <c r="AM714" s="1">
        <f t="shared" si="22"/>
        <v>8.5287846481876331E-3</v>
      </c>
      <c r="AN714" s="284">
        <f t="shared" si="23"/>
        <v>0.35355339059327379</v>
      </c>
    </row>
    <row r="715" spans="1:40" x14ac:dyDescent="0.2">
      <c r="A715">
        <v>2021</v>
      </c>
      <c r="B715">
        <v>9</v>
      </c>
      <c r="C715">
        <v>430</v>
      </c>
      <c r="D715">
        <v>704</v>
      </c>
      <c r="E715" t="s">
        <v>776</v>
      </c>
      <c r="F715" t="s">
        <v>777</v>
      </c>
      <c r="G715">
        <v>905</v>
      </c>
      <c r="H715">
        <v>850.7</v>
      </c>
      <c r="I715">
        <v>959.3</v>
      </c>
      <c r="J715">
        <v>1016.5</v>
      </c>
      <c r="K715" s="275">
        <v>892</v>
      </c>
      <c r="L715">
        <v>0.1</v>
      </c>
      <c r="M715">
        <v>18</v>
      </c>
      <c r="N715">
        <v>200</v>
      </c>
      <c r="O715" s="2">
        <v>25</v>
      </c>
      <c r="P715" s="2">
        <v>145</v>
      </c>
      <c r="Z715">
        <v>1.4999999999999999E-2</v>
      </c>
      <c r="AB715">
        <v>100</v>
      </c>
      <c r="AD715">
        <v>0.1</v>
      </c>
      <c r="AG715">
        <v>1</v>
      </c>
      <c r="AJ715" t="s">
        <v>730</v>
      </c>
      <c r="AM715" s="1">
        <f t="shared" si="22"/>
        <v>0</v>
      </c>
      <c r="AN715" s="284">
        <f t="shared" si="23"/>
        <v>9.1923881554251174</v>
      </c>
    </row>
    <row r="716" spans="1:40" x14ac:dyDescent="0.2">
      <c r="A716">
        <v>2021</v>
      </c>
      <c r="B716">
        <v>9</v>
      </c>
      <c r="C716">
        <v>430</v>
      </c>
      <c r="D716">
        <v>705</v>
      </c>
      <c r="E716" t="s">
        <v>750</v>
      </c>
      <c r="F716" t="s">
        <v>751</v>
      </c>
      <c r="G716">
        <v>544</v>
      </c>
      <c r="H716">
        <v>511.36</v>
      </c>
      <c r="I716">
        <v>576.64</v>
      </c>
      <c r="J716">
        <v>688</v>
      </c>
      <c r="K716" s="275">
        <v>546.5</v>
      </c>
      <c r="L716">
        <v>0.3</v>
      </c>
      <c r="M716">
        <v>18</v>
      </c>
      <c r="N716">
        <v>200</v>
      </c>
      <c r="O716" s="2">
        <v>25</v>
      </c>
      <c r="P716" s="2">
        <v>145</v>
      </c>
      <c r="Z716">
        <v>1.4999999999999999E-2</v>
      </c>
      <c r="AB716">
        <v>100</v>
      </c>
      <c r="AD716">
        <v>0.2</v>
      </c>
      <c r="AG716">
        <v>1</v>
      </c>
      <c r="AJ716" t="s">
        <v>730</v>
      </c>
      <c r="AM716" s="1">
        <f t="shared" si="22"/>
        <v>0</v>
      </c>
      <c r="AN716" s="284">
        <f t="shared" si="23"/>
        <v>1.7677669529663689</v>
      </c>
    </row>
    <row r="717" spans="1:40" x14ac:dyDescent="0.2">
      <c r="A717">
        <v>2021</v>
      </c>
      <c r="B717">
        <v>9</v>
      </c>
      <c r="C717">
        <v>430</v>
      </c>
      <c r="D717">
        <v>706</v>
      </c>
      <c r="E717" t="s">
        <v>743</v>
      </c>
      <c r="F717" t="s">
        <v>744</v>
      </c>
      <c r="G717">
        <v>190</v>
      </c>
      <c r="H717">
        <v>178.6</v>
      </c>
      <c r="I717">
        <v>201.4</v>
      </c>
      <c r="J717">
        <v>220</v>
      </c>
      <c r="K717" s="275">
        <v>187</v>
      </c>
      <c r="L717">
        <v>0.2</v>
      </c>
      <c r="M717">
        <v>18</v>
      </c>
      <c r="N717">
        <v>200</v>
      </c>
      <c r="O717" s="2">
        <v>25</v>
      </c>
      <c r="P717" s="2">
        <v>145</v>
      </c>
      <c r="Z717">
        <v>1.4999999999999999E-2</v>
      </c>
      <c r="AB717">
        <v>100</v>
      </c>
      <c r="AD717">
        <v>0.5</v>
      </c>
      <c r="AG717">
        <v>1</v>
      </c>
      <c r="AJ717" t="s">
        <v>730</v>
      </c>
      <c r="AM717" s="1">
        <f t="shared" si="22"/>
        <v>0</v>
      </c>
      <c r="AN717" s="284">
        <f t="shared" si="23"/>
        <v>2.1213203435596424</v>
      </c>
    </row>
    <row r="718" spans="1:40" x14ac:dyDescent="0.2">
      <c r="A718">
        <v>2021</v>
      </c>
      <c r="B718">
        <v>9</v>
      </c>
      <c r="C718">
        <v>430</v>
      </c>
      <c r="D718">
        <v>707</v>
      </c>
      <c r="E718" t="s">
        <v>557</v>
      </c>
      <c r="F718" t="s">
        <v>558</v>
      </c>
      <c r="G718">
        <v>133</v>
      </c>
      <c r="H718">
        <v>125.02</v>
      </c>
      <c r="I718">
        <v>140.97999999999999</v>
      </c>
      <c r="J718">
        <v>324</v>
      </c>
      <c r="K718" s="275">
        <v>253</v>
      </c>
      <c r="L718">
        <v>1.4</v>
      </c>
      <c r="M718">
        <v>18</v>
      </c>
      <c r="N718">
        <v>200</v>
      </c>
      <c r="O718" s="2">
        <v>25</v>
      </c>
      <c r="P718" s="2">
        <v>145</v>
      </c>
      <c r="Z718">
        <v>1.4999999999999999E-2</v>
      </c>
      <c r="AB718">
        <v>100</v>
      </c>
      <c r="AD718">
        <v>0.8</v>
      </c>
      <c r="AG718">
        <v>1</v>
      </c>
      <c r="AJ718" t="s">
        <v>730</v>
      </c>
      <c r="AM718" s="1">
        <f t="shared" si="22"/>
        <v>0</v>
      </c>
      <c r="AN718" s="284">
        <f t="shared" si="23"/>
        <v>84.852813742385706</v>
      </c>
    </row>
    <row r="719" spans="1:40" x14ac:dyDescent="0.2">
      <c r="A719">
        <v>2021</v>
      </c>
      <c r="B719">
        <v>9</v>
      </c>
      <c r="C719">
        <v>3</v>
      </c>
      <c r="D719">
        <v>10</v>
      </c>
      <c r="E719" t="s">
        <v>565</v>
      </c>
      <c r="F719" t="s">
        <v>566</v>
      </c>
      <c r="G719">
        <v>48.662500000000001</v>
      </c>
      <c r="H719">
        <v>45.256124999999997</v>
      </c>
      <c r="I719">
        <v>52.068874999999998</v>
      </c>
      <c r="J719">
        <v>65</v>
      </c>
      <c r="K719" s="275">
        <v>53.7</v>
      </c>
      <c r="L719">
        <v>0.3</v>
      </c>
      <c r="M719">
        <v>47</v>
      </c>
      <c r="N719">
        <v>154</v>
      </c>
      <c r="O719" s="2">
        <v>46</v>
      </c>
      <c r="P719" s="2">
        <v>156</v>
      </c>
      <c r="Q719">
        <v>4</v>
      </c>
      <c r="R719">
        <v>3</v>
      </c>
      <c r="S719">
        <v>29</v>
      </c>
      <c r="U719">
        <v>3</v>
      </c>
      <c r="Z719">
        <v>0.02</v>
      </c>
      <c r="AA719">
        <v>39</v>
      </c>
      <c r="AB719">
        <v>739</v>
      </c>
      <c r="AC719">
        <v>0.8</v>
      </c>
      <c r="AD719">
        <v>15.2</v>
      </c>
      <c r="AE719">
        <v>0.7</v>
      </c>
      <c r="AF719">
        <v>11.9</v>
      </c>
      <c r="AG719">
        <v>1</v>
      </c>
      <c r="AH719">
        <v>0.8</v>
      </c>
      <c r="AI719">
        <v>0.62</v>
      </c>
      <c r="AJ719" t="s">
        <v>731</v>
      </c>
      <c r="AM719" s="1">
        <f t="shared" si="22"/>
        <v>5.2774018944519621E-2</v>
      </c>
      <c r="AN719" s="284">
        <f t="shared" si="23"/>
        <v>3.5620504102272341</v>
      </c>
    </row>
    <row r="720" spans="1:40" x14ac:dyDescent="0.2">
      <c r="A720">
        <v>2021</v>
      </c>
      <c r="B720">
        <v>9</v>
      </c>
      <c r="C720">
        <v>5</v>
      </c>
      <c r="D720">
        <v>14</v>
      </c>
      <c r="E720" t="s">
        <v>569</v>
      </c>
      <c r="F720" t="s">
        <v>570</v>
      </c>
      <c r="G720">
        <v>27</v>
      </c>
      <c r="H720">
        <v>25.11</v>
      </c>
      <c r="I720">
        <v>28.89</v>
      </c>
      <c r="J720">
        <v>33.5</v>
      </c>
      <c r="K720" s="275">
        <v>30.7</v>
      </c>
      <c r="L720">
        <v>0.2</v>
      </c>
      <c r="M720">
        <v>59</v>
      </c>
      <c r="N720">
        <v>122</v>
      </c>
      <c r="O720" s="2">
        <v>59</v>
      </c>
      <c r="P720" s="2">
        <v>123</v>
      </c>
      <c r="Q720">
        <v>8</v>
      </c>
      <c r="R720">
        <v>10</v>
      </c>
      <c r="S720">
        <v>10</v>
      </c>
      <c r="Z720">
        <v>0.02</v>
      </c>
      <c r="AA720">
        <v>28</v>
      </c>
      <c r="AB720">
        <v>1028</v>
      </c>
      <c r="AC720">
        <v>1</v>
      </c>
      <c r="AD720">
        <v>38.1</v>
      </c>
      <c r="AE720">
        <v>0.9</v>
      </c>
      <c r="AF720">
        <v>34.6</v>
      </c>
      <c r="AG720">
        <v>2</v>
      </c>
      <c r="AH720">
        <v>0.5</v>
      </c>
      <c r="AI720">
        <v>0.4</v>
      </c>
      <c r="AJ720" t="s">
        <v>731</v>
      </c>
      <c r="AM720" s="1">
        <f t="shared" si="22"/>
        <v>2.7237354085603113E-2</v>
      </c>
      <c r="AN720" s="284">
        <f t="shared" si="23"/>
        <v>2.6162950903902251</v>
      </c>
    </row>
    <row r="721" spans="1:40" x14ac:dyDescent="0.2">
      <c r="A721">
        <v>2021</v>
      </c>
      <c r="B721">
        <v>9</v>
      </c>
      <c r="C721">
        <v>10</v>
      </c>
      <c r="D721">
        <v>24</v>
      </c>
      <c r="E721" t="s">
        <v>760</v>
      </c>
      <c r="F721" t="s">
        <v>761</v>
      </c>
      <c r="G721">
        <v>166</v>
      </c>
      <c r="H721">
        <v>154.38</v>
      </c>
      <c r="I721">
        <v>177.62</v>
      </c>
      <c r="J721">
        <v>207.5</v>
      </c>
      <c r="K721" s="275">
        <v>167.8</v>
      </c>
      <c r="L721">
        <v>0.3</v>
      </c>
      <c r="M721">
        <v>145</v>
      </c>
      <c r="N721">
        <v>99</v>
      </c>
      <c r="O721" s="2">
        <v>132</v>
      </c>
      <c r="P721" s="2">
        <v>109</v>
      </c>
      <c r="Q721">
        <v>4</v>
      </c>
      <c r="R721">
        <v>2</v>
      </c>
      <c r="S721">
        <v>2</v>
      </c>
      <c r="Z721">
        <v>1.4999999999999999E-2</v>
      </c>
      <c r="AA721">
        <v>8</v>
      </c>
      <c r="AB721">
        <v>680</v>
      </c>
      <c r="AC721">
        <v>0</v>
      </c>
      <c r="AD721">
        <v>4.0999999999999996</v>
      </c>
      <c r="AE721">
        <v>0</v>
      </c>
      <c r="AF721">
        <v>4.0999999999999996</v>
      </c>
      <c r="AG721">
        <v>1</v>
      </c>
      <c r="AH721">
        <v>0.1</v>
      </c>
      <c r="AI721">
        <v>0.21</v>
      </c>
      <c r="AJ721" t="s">
        <v>312</v>
      </c>
      <c r="AL721" t="s">
        <v>390</v>
      </c>
      <c r="AM721" s="1">
        <f t="shared" si="22"/>
        <v>1.1764705882352941E-2</v>
      </c>
      <c r="AN721" s="284">
        <f t="shared" si="23"/>
        <v>1.2727922061357937</v>
      </c>
    </row>
    <row r="722" spans="1:40" ht="14.25" x14ac:dyDescent="0.2">
      <c r="A722">
        <v>2021</v>
      </c>
      <c r="B722">
        <v>9</v>
      </c>
      <c r="C722">
        <v>10</v>
      </c>
      <c r="D722">
        <v>25</v>
      </c>
      <c r="E722" t="s">
        <v>756</v>
      </c>
      <c r="F722" t="s">
        <v>757</v>
      </c>
      <c r="G722">
        <v>162</v>
      </c>
      <c r="H722">
        <v>150.66</v>
      </c>
      <c r="I722">
        <v>173.34</v>
      </c>
      <c r="J722">
        <v>195.7</v>
      </c>
      <c r="K722" s="275">
        <v>161.30000000000001</v>
      </c>
      <c r="L722">
        <v>0.2</v>
      </c>
      <c r="M722">
        <v>145</v>
      </c>
      <c r="N722">
        <v>99</v>
      </c>
      <c r="O722" s="2">
        <v>132</v>
      </c>
      <c r="P722" s="2">
        <v>109</v>
      </c>
      <c r="Q722">
        <v>3</v>
      </c>
      <c r="R722">
        <v>2</v>
      </c>
      <c r="S722">
        <v>1</v>
      </c>
      <c r="Z722">
        <v>1.4999999999999999E-2</v>
      </c>
      <c r="AA722">
        <v>6</v>
      </c>
      <c r="AB722">
        <v>1110</v>
      </c>
      <c r="AC722">
        <v>0</v>
      </c>
      <c r="AD722">
        <v>6.9</v>
      </c>
      <c r="AE722">
        <v>0</v>
      </c>
      <c r="AF722">
        <v>6.9</v>
      </c>
      <c r="AG722">
        <v>1</v>
      </c>
      <c r="AH722">
        <v>0</v>
      </c>
      <c r="AI722">
        <v>0.35</v>
      </c>
      <c r="AJ722" t="s">
        <v>312</v>
      </c>
      <c r="AK722" t="s">
        <v>804</v>
      </c>
      <c r="AL722" t="s">
        <v>391</v>
      </c>
      <c r="AM722" s="1">
        <f t="shared" si="22"/>
        <v>5.4054054054054057E-3</v>
      </c>
      <c r="AN722" s="284">
        <f t="shared" si="23"/>
        <v>0.49497474683057524</v>
      </c>
    </row>
    <row r="723" spans="1:40" x14ac:dyDescent="0.2">
      <c r="A723">
        <v>2021</v>
      </c>
      <c r="B723">
        <v>9</v>
      </c>
      <c r="C723">
        <v>29</v>
      </c>
      <c r="D723">
        <v>81</v>
      </c>
      <c r="E723" t="s">
        <v>250</v>
      </c>
      <c r="F723" t="s">
        <v>251</v>
      </c>
      <c r="G723">
        <v>388</v>
      </c>
      <c r="H723">
        <v>360.84</v>
      </c>
      <c r="I723">
        <v>415.16</v>
      </c>
      <c r="J723">
        <v>481.9</v>
      </c>
      <c r="K723" s="275">
        <v>389.3</v>
      </c>
      <c r="L723">
        <v>0.2</v>
      </c>
      <c r="M723">
        <v>60</v>
      </c>
      <c r="N723">
        <v>120</v>
      </c>
      <c r="O723" s="2">
        <v>62</v>
      </c>
      <c r="P723" s="2">
        <v>116</v>
      </c>
      <c r="Q723">
        <v>51</v>
      </c>
      <c r="R723">
        <v>62</v>
      </c>
      <c r="S723">
        <v>74</v>
      </c>
      <c r="T723">
        <v>2</v>
      </c>
      <c r="U723">
        <v>4</v>
      </c>
      <c r="Z723">
        <v>1.4999999999999999E-2</v>
      </c>
      <c r="AA723">
        <v>193</v>
      </c>
      <c r="AB723">
        <v>11463</v>
      </c>
      <c r="AC723">
        <v>0.5</v>
      </c>
      <c r="AD723">
        <v>29.5</v>
      </c>
      <c r="AE723">
        <v>0.5</v>
      </c>
      <c r="AF723">
        <v>29.6</v>
      </c>
      <c r="AG723">
        <v>11</v>
      </c>
      <c r="AH723">
        <v>3.1</v>
      </c>
      <c r="AI723">
        <v>0.78</v>
      </c>
      <c r="AJ723" t="s">
        <v>312</v>
      </c>
      <c r="AL723" t="s">
        <v>314</v>
      </c>
      <c r="AM723" s="1">
        <f t="shared" si="22"/>
        <v>1.6836779202652009E-2</v>
      </c>
      <c r="AN723" s="284">
        <f t="shared" si="23"/>
        <v>0.91923881554251985</v>
      </c>
    </row>
    <row r="724" spans="1:40" ht="14.25" x14ac:dyDescent="0.2">
      <c r="A724">
        <v>2021</v>
      </c>
      <c r="B724">
        <v>9</v>
      </c>
      <c r="C724">
        <v>32</v>
      </c>
      <c r="D724">
        <v>92</v>
      </c>
      <c r="E724" t="s">
        <v>745</v>
      </c>
      <c r="F724" t="s">
        <v>746</v>
      </c>
      <c r="G724">
        <v>361</v>
      </c>
      <c r="H724">
        <v>335.73</v>
      </c>
      <c r="I724">
        <v>386.27</v>
      </c>
      <c r="J724">
        <v>554.1</v>
      </c>
      <c r="K724" s="275">
        <v>390.9</v>
      </c>
      <c r="L724">
        <v>0.5</v>
      </c>
      <c r="M724">
        <v>74</v>
      </c>
      <c r="N724">
        <v>97</v>
      </c>
      <c r="O724" s="2">
        <v>70</v>
      </c>
      <c r="P724" s="2">
        <v>103</v>
      </c>
      <c r="Q724">
        <v>5</v>
      </c>
      <c r="R724">
        <v>6</v>
      </c>
      <c r="S724">
        <v>7</v>
      </c>
      <c r="U724">
        <v>1</v>
      </c>
      <c r="Z724">
        <v>1.4999999999999999E-2</v>
      </c>
      <c r="AA724">
        <v>19</v>
      </c>
      <c r="AB724">
        <v>507</v>
      </c>
      <c r="AC724">
        <v>0.1</v>
      </c>
      <c r="AD724">
        <v>1.4</v>
      </c>
      <c r="AE724">
        <v>0</v>
      </c>
      <c r="AF724">
        <v>1.2</v>
      </c>
      <c r="AG724">
        <v>1</v>
      </c>
      <c r="AH724">
        <v>0.3</v>
      </c>
      <c r="AI724">
        <v>0.28000000000000003</v>
      </c>
      <c r="AJ724" t="s">
        <v>312</v>
      </c>
      <c r="AK724" t="s">
        <v>805</v>
      </c>
      <c r="AL724" t="s">
        <v>375</v>
      </c>
      <c r="AM724" s="1">
        <f t="shared" si="22"/>
        <v>3.7475345167652857E-2</v>
      </c>
      <c r="AN724" s="284">
        <f t="shared" si="23"/>
        <v>21.142492757477754</v>
      </c>
    </row>
    <row r="725" spans="1:40" x14ac:dyDescent="0.2">
      <c r="A725">
        <v>2021</v>
      </c>
      <c r="B725">
        <v>9</v>
      </c>
      <c r="C725">
        <v>34</v>
      </c>
      <c r="D725">
        <v>99</v>
      </c>
      <c r="E725" t="s">
        <v>783</v>
      </c>
      <c r="F725" t="s">
        <v>784</v>
      </c>
      <c r="G725">
        <v>20</v>
      </c>
      <c r="H725">
        <v>18.600000000000001</v>
      </c>
      <c r="I725">
        <v>21.4</v>
      </c>
      <c r="J725">
        <v>30.2</v>
      </c>
      <c r="K725" s="275">
        <v>21.9</v>
      </c>
      <c r="L725">
        <v>0.5</v>
      </c>
      <c r="M725">
        <v>140</v>
      </c>
      <c r="N725">
        <v>103</v>
      </c>
      <c r="O725" s="2">
        <v>140</v>
      </c>
      <c r="P725" s="2">
        <v>103</v>
      </c>
      <c r="Q725">
        <v>28</v>
      </c>
      <c r="R725">
        <v>37</v>
      </c>
      <c r="S725">
        <v>36</v>
      </c>
      <c r="Z725">
        <v>1.4999999999999999E-2</v>
      </c>
      <c r="AA725">
        <v>101</v>
      </c>
      <c r="AB725">
        <v>9893</v>
      </c>
      <c r="AC725">
        <v>5.0999999999999996</v>
      </c>
      <c r="AD725">
        <v>494.7</v>
      </c>
      <c r="AE725">
        <v>4.7</v>
      </c>
      <c r="AF725">
        <v>451.6</v>
      </c>
      <c r="AG725">
        <v>5</v>
      </c>
      <c r="AH725">
        <v>0.7</v>
      </c>
      <c r="AI725">
        <v>0.64</v>
      </c>
      <c r="AJ725" t="s">
        <v>312</v>
      </c>
      <c r="AL725" t="s">
        <v>366</v>
      </c>
      <c r="AM725" s="1">
        <f t="shared" si="22"/>
        <v>1.0209238855756595E-2</v>
      </c>
      <c r="AN725" s="284">
        <f t="shared" si="23"/>
        <v>1.3435028842544392</v>
      </c>
    </row>
    <row r="726" spans="1:40" x14ac:dyDescent="0.2">
      <c r="A726">
        <v>2021</v>
      </c>
      <c r="B726">
        <v>9</v>
      </c>
      <c r="C726">
        <v>34</v>
      </c>
      <c r="D726">
        <v>100</v>
      </c>
      <c r="E726" t="s">
        <v>753</v>
      </c>
      <c r="F726" t="s">
        <v>754</v>
      </c>
      <c r="G726">
        <v>20</v>
      </c>
      <c r="H726">
        <v>18.600000000000001</v>
      </c>
      <c r="I726">
        <v>21.4</v>
      </c>
      <c r="J726">
        <v>30.2</v>
      </c>
      <c r="K726" s="275">
        <v>21.9</v>
      </c>
      <c r="L726">
        <v>0.5</v>
      </c>
      <c r="M726">
        <v>140</v>
      </c>
      <c r="N726">
        <v>103</v>
      </c>
      <c r="O726" s="2">
        <v>140</v>
      </c>
      <c r="P726" s="2">
        <v>103</v>
      </c>
      <c r="Q726">
        <v>28</v>
      </c>
      <c r="R726">
        <v>41</v>
      </c>
      <c r="S726">
        <v>40</v>
      </c>
      <c r="T726">
        <v>2</v>
      </c>
      <c r="Z726">
        <v>1.4999999999999999E-2</v>
      </c>
      <c r="AA726">
        <v>111</v>
      </c>
      <c r="AB726">
        <v>9903</v>
      </c>
      <c r="AC726">
        <v>5.6</v>
      </c>
      <c r="AD726">
        <v>495.2</v>
      </c>
      <c r="AE726">
        <v>5.2</v>
      </c>
      <c r="AF726">
        <v>452.1</v>
      </c>
      <c r="AG726">
        <v>5</v>
      </c>
      <c r="AH726">
        <v>0.8</v>
      </c>
      <c r="AI726">
        <v>0.64</v>
      </c>
      <c r="AJ726" t="s">
        <v>312</v>
      </c>
      <c r="AL726" t="s">
        <v>367</v>
      </c>
      <c r="AM726" s="1">
        <f t="shared" si="22"/>
        <v>1.1208724628900333E-2</v>
      </c>
      <c r="AN726" s="284">
        <f t="shared" si="23"/>
        <v>1.3435028842544392</v>
      </c>
    </row>
    <row r="727" spans="1:40" x14ac:dyDescent="0.2">
      <c r="A727">
        <v>2021</v>
      </c>
      <c r="B727">
        <v>9</v>
      </c>
      <c r="C727">
        <v>34</v>
      </c>
      <c r="D727">
        <v>101</v>
      </c>
      <c r="E727" t="s">
        <v>788</v>
      </c>
      <c r="F727" t="s">
        <v>789</v>
      </c>
      <c r="G727">
        <v>20</v>
      </c>
      <c r="H727">
        <v>18.600000000000001</v>
      </c>
      <c r="I727">
        <v>21.4</v>
      </c>
      <c r="J727">
        <v>30.2</v>
      </c>
      <c r="K727" s="275">
        <v>21.9</v>
      </c>
      <c r="L727">
        <v>0.5</v>
      </c>
      <c r="M727">
        <v>140</v>
      </c>
      <c r="N727">
        <v>103</v>
      </c>
      <c r="O727" s="2">
        <v>140</v>
      </c>
      <c r="P727" s="2">
        <v>103</v>
      </c>
      <c r="Q727">
        <v>28</v>
      </c>
      <c r="R727">
        <v>41</v>
      </c>
      <c r="S727">
        <v>40</v>
      </c>
      <c r="T727">
        <v>2</v>
      </c>
      <c r="Z727">
        <v>1.4999999999999999E-2</v>
      </c>
      <c r="AA727">
        <v>111</v>
      </c>
      <c r="AB727">
        <v>9903</v>
      </c>
      <c r="AC727">
        <v>5.6</v>
      </c>
      <c r="AD727">
        <v>495.2</v>
      </c>
      <c r="AE727">
        <v>5.2</v>
      </c>
      <c r="AF727">
        <v>452.1</v>
      </c>
      <c r="AG727">
        <v>5</v>
      </c>
      <c r="AH727">
        <v>0.8</v>
      </c>
      <c r="AI727">
        <v>0.64</v>
      </c>
      <c r="AJ727" t="s">
        <v>312</v>
      </c>
      <c r="AL727" t="s">
        <v>368</v>
      </c>
      <c r="AM727" s="1">
        <f t="shared" si="22"/>
        <v>1.1208724628900333E-2</v>
      </c>
      <c r="AN727" s="284">
        <f t="shared" si="23"/>
        <v>1.3435028842544392</v>
      </c>
    </row>
    <row r="728" spans="1:40" x14ac:dyDescent="0.2">
      <c r="A728">
        <v>2021</v>
      </c>
      <c r="B728">
        <v>9</v>
      </c>
      <c r="C728">
        <v>34</v>
      </c>
      <c r="D728">
        <v>102</v>
      </c>
      <c r="E728" t="s">
        <v>764</v>
      </c>
      <c r="F728" t="s">
        <v>765</v>
      </c>
      <c r="G728">
        <v>20</v>
      </c>
      <c r="H728">
        <v>18.600000000000001</v>
      </c>
      <c r="I728">
        <v>21.4</v>
      </c>
      <c r="J728">
        <v>30.2</v>
      </c>
      <c r="K728" s="275">
        <v>21.9</v>
      </c>
      <c r="L728">
        <v>0.5</v>
      </c>
      <c r="M728">
        <v>140</v>
      </c>
      <c r="N728">
        <v>103</v>
      </c>
      <c r="O728" s="2">
        <v>140</v>
      </c>
      <c r="P728" s="2">
        <v>103</v>
      </c>
      <c r="Q728">
        <v>28</v>
      </c>
      <c r="R728">
        <v>41</v>
      </c>
      <c r="S728">
        <v>40</v>
      </c>
      <c r="T728">
        <v>2</v>
      </c>
      <c r="Z728">
        <v>1.4999999999999999E-2</v>
      </c>
      <c r="AA728">
        <v>111</v>
      </c>
      <c r="AB728">
        <v>9903</v>
      </c>
      <c r="AC728">
        <v>5.6</v>
      </c>
      <c r="AD728">
        <v>495.2</v>
      </c>
      <c r="AE728">
        <v>5.2</v>
      </c>
      <c r="AF728">
        <v>452.1</v>
      </c>
      <c r="AG728">
        <v>5</v>
      </c>
      <c r="AH728">
        <v>0.8</v>
      </c>
      <c r="AI728">
        <v>0.64</v>
      </c>
      <c r="AJ728" t="s">
        <v>312</v>
      </c>
      <c r="AL728" t="s">
        <v>369</v>
      </c>
      <c r="AM728" s="1">
        <f t="shared" si="22"/>
        <v>1.1208724628900333E-2</v>
      </c>
      <c r="AN728" s="284">
        <f t="shared" si="23"/>
        <v>1.3435028842544392</v>
      </c>
    </row>
    <row r="729" spans="1:40" x14ac:dyDescent="0.2">
      <c r="A729">
        <v>2021</v>
      </c>
      <c r="B729">
        <v>9</v>
      </c>
      <c r="C729">
        <v>34</v>
      </c>
      <c r="D729">
        <v>103</v>
      </c>
      <c r="E729" t="s">
        <v>794</v>
      </c>
      <c r="F729" t="s">
        <v>795</v>
      </c>
      <c r="G729">
        <v>89</v>
      </c>
      <c r="H729">
        <v>82.77</v>
      </c>
      <c r="I729">
        <v>95.23</v>
      </c>
      <c r="J729">
        <v>111</v>
      </c>
      <c r="K729" s="275">
        <v>86.2</v>
      </c>
      <c r="L729">
        <v>0.2</v>
      </c>
      <c r="M729">
        <v>140</v>
      </c>
      <c r="N729">
        <v>103</v>
      </c>
      <c r="O729" s="2">
        <v>141</v>
      </c>
      <c r="P729" s="2">
        <v>102</v>
      </c>
      <c r="Q729">
        <v>32</v>
      </c>
      <c r="R729">
        <v>45</v>
      </c>
      <c r="S729">
        <v>42</v>
      </c>
      <c r="T729">
        <v>2</v>
      </c>
      <c r="Z729">
        <v>1.4999999999999999E-2</v>
      </c>
      <c r="AA729">
        <v>121</v>
      </c>
      <c r="AB729">
        <v>9913</v>
      </c>
      <c r="AC729">
        <v>1.4</v>
      </c>
      <c r="AD729">
        <v>111.4</v>
      </c>
      <c r="AE729">
        <v>1.4</v>
      </c>
      <c r="AF729">
        <v>112.3</v>
      </c>
      <c r="AG729">
        <v>5</v>
      </c>
      <c r="AH729">
        <v>0.9</v>
      </c>
      <c r="AI729">
        <v>0.64</v>
      </c>
      <c r="AJ729" t="s">
        <v>312</v>
      </c>
      <c r="AL729" t="s">
        <v>370</v>
      </c>
      <c r="AM729" s="1">
        <f t="shared" si="22"/>
        <v>1.2206193886815294E-2</v>
      </c>
      <c r="AN729" s="284">
        <f t="shared" si="23"/>
        <v>1.9798989873223309</v>
      </c>
    </row>
    <row r="730" spans="1:40" x14ac:dyDescent="0.2">
      <c r="A730">
        <v>2021</v>
      </c>
      <c r="B730">
        <v>9</v>
      </c>
      <c r="C730">
        <v>34</v>
      </c>
      <c r="D730">
        <v>104</v>
      </c>
      <c r="E730" t="s">
        <v>770</v>
      </c>
      <c r="F730" t="s">
        <v>771</v>
      </c>
      <c r="G730">
        <v>89</v>
      </c>
      <c r="H730">
        <v>82.77</v>
      </c>
      <c r="I730">
        <v>95.23</v>
      </c>
      <c r="J730">
        <v>111</v>
      </c>
      <c r="K730" s="275">
        <v>86.2</v>
      </c>
      <c r="L730">
        <v>0.2</v>
      </c>
      <c r="M730">
        <v>140</v>
      </c>
      <c r="N730">
        <v>103</v>
      </c>
      <c r="O730" s="2">
        <v>141</v>
      </c>
      <c r="P730" s="2">
        <v>102</v>
      </c>
      <c r="Q730">
        <v>31</v>
      </c>
      <c r="R730">
        <v>41</v>
      </c>
      <c r="S730">
        <v>48</v>
      </c>
      <c r="Z730">
        <v>1.4999999999999999E-2</v>
      </c>
      <c r="AA730">
        <v>120</v>
      </c>
      <c r="AB730">
        <v>9912</v>
      </c>
      <c r="AC730">
        <v>1.3</v>
      </c>
      <c r="AD730">
        <v>111.4</v>
      </c>
      <c r="AE730">
        <v>1.4</v>
      </c>
      <c r="AF730">
        <v>112.3</v>
      </c>
      <c r="AG730">
        <v>5</v>
      </c>
      <c r="AH730">
        <v>0.9</v>
      </c>
      <c r="AI730">
        <v>0.64</v>
      </c>
      <c r="AJ730" t="s">
        <v>312</v>
      </c>
      <c r="AL730" t="s">
        <v>371</v>
      </c>
      <c r="AM730" s="1">
        <f t="shared" si="22"/>
        <v>1.2106537530266344E-2</v>
      </c>
      <c r="AN730" s="284">
        <f t="shared" si="23"/>
        <v>1.9798989873223309</v>
      </c>
    </row>
    <row r="731" spans="1:40" x14ac:dyDescent="0.2">
      <c r="A731">
        <v>2021</v>
      </c>
      <c r="B731">
        <v>9</v>
      </c>
      <c r="C731">
        <v>52</v>
      </c>
      <c r="D731">
        <v>130</v>
      </c>
      <c r="E731" t="s">
        <v>598</v>
      </c>
      <c r="F731" t="s">
        <v>755</v>
      </c>
      <c r="G731">
        <v>12</v>
      </c>
      <c r="H731">
        <v>11.16</v>
      </c>
      <c r="I731">
        <v>12.84</v>
      </c>
      <c r="J731">
        <v>18.899999999999999</v>
      </c>
      <c r="K731" s="275">
        <v>13.4</v>
      </c>
      <c r="L731">
        <v>0.6</v>
      </c>
      <c r="M731">
        <v>336</v>
      </c>
      <c r="N731">
        <v>96</v>
      </c>
      <c r="O731" s="2">
        <v>360</v>
      </c>
      <c r="P731" s="2">
        <v>90</v>
      </c>
      <c r="Q731">
        <v>53</v>
      </c>
      <c r="R731">
        <v>63</v>
      </c>
      <c r="S731">
        <v>71</v>
      </c>
      <c r="U731">
        <v>2</v>
      </c>
      <c r="Z731">
        <v>0.02</v>
      </c>
      <c r="AA731">
        <v>189</v>
      </c>
      <c r="AB731">
        <v>23389</v>
      </c>
      <c r="AC731">
        <v>15.8</v>
      </c>
      <c r="AD731">
        <v>1949.1</v>
      </c>
      <c r="AE731">
        <v>13.6</v>
      </c>
      <c r="AF731">
        <v>1690.2</v>
      </c>
      <c r="AG731">
        <v>7</v>
      </c>
      <c r="AH731">
        <v>0.5</v>
      </c>
      <c r="AI731">
        <v>0.44</v>
      </c>
      <c r="AJ731" t="s">
        <v>312</v>
      </c>
      <c r="AL731" t="s">
        <v>365</v>
      </c>
      <c r="AM731" s="1">
        <f t="shared" si="22"/>
        <v>8.0807217067852405E-3</v>
      </c>
      <c r="AN731" s="284">
        <f t="shared" si="23"/>
        <v>0.9899494936611668</v>
      </c>
    </row>
    <row r="732" spans="1:40" x14ac:dyDescent="0.2">
      <c r="A732">
        <v>2021</v>
      </c>
      <c r="B732">
        <v>9</v>
      </c>
      <c r="C732">
        <v>53</v>
      </c>
      <c r="D732">
        <v>131</v>
      </c>
      <c r="E732" t="s">
        <v>720</v>
      </c>
      <c r="F732" t="s">
        <v>742</v>
      </c>
      <c r="G732">
        <v>10</v>
      </c>
      <c r="H732">
        <v>9.3000000000000007</v>
      </c>
      <c r="I732">
        <v>10.7</v>
      </c>
      <c r="J732">
        <v>14.3</v>
      </c>
      <c r="K732" s="275">
        <v>9.1999999999999993</v>
      </c>
      <c r="L732">
        <v>0.4</v>
      </c>
      <c r="M732">
        <v>772</v>
      </c>
      <c r="N732">
        <v>117</v>
      </c>
      <c r="O732" s="2">
        <v>1129</v>
      </c>
      <c r="P732" s="2">
        <v>80</v>
      </c>
      <c r="Q732">
        <v>6</v>
      </c>
      <c r="R732">
        <v>10</v>
      </c>
      <c r="S732">
        <v>28</v>
      </c>
      <c r="T732">
        <v>4</v>
      </c>
      <c r="Z732">
        <v>0.02</v>
      </c>
      <c r="AA732">
        <v>48</v>
      </c>
      <c r="AB732">
        <v>16048</v>
      </c>
      <c r="AC732">
        <v>4.8</v>
      </c>
      <c r="AD732">
        <v>1604.8</v>
      </c>
      <c r="AE732">
        <v>5.3</v>
      </c>
      <c r="AF732">
        <v>1786.7</v>
      </c>
      <c r="AG732">
        <v>2</v>
      </c>
      <c r="AH732">
        <v>0</v>
      </c>
      <c r="AI732">
        <v>0.47</v>
      </c>
      <c r="AJ732" t="s">
        <v>312</v>
      </c>
      <c r="AL732" t="s">
        <v>808</v>
      </c>
      <c r="AM732" s="1">
        <f t="shared" si="22"/>
        <v>2.9910269192422734E-3</v>
      </c>
      <c r="AN732" s="284">
        <f t="shared" si="23"/>
        <v>0.56568542494923857</v>
      </c>
    </row>
    <row r="733" spans="1:40" x14ac:dyDescent="0.2">
      <c r="A733">
        <v>2021</v>
      </c>
      <c r="B733">
        <v>9</v>
      </c>
      <c r="C733">
        <v>159</v>
      </c>
      <c r="D733">
        <v>299</v>
      </c>
      <c r="E733" t="s">
        <v>244</v>
      </c>
      <c r="F733" t="s">
        <v>245</v>
      </c>
      <c r="G733">
        <v>115</v>
      </c>
      <c r="H733">
        <v>106.95</v>
      </c>
      <c r="I733">
        <v>123.05</v>
      </c>
      <c r="J733">
        <v>138.1</v>
      </c>
      <c r="K733" s="275">
        <v>106.7</v>
      </c>
      <c r="L733">
        <v>0.2</v>
      </c>
      <c r="M733">
        <v>70</v>
      </c>
      <c r="N733">
        <v>154</v>
      </c>
      <c r="O733" s="2">
        <v>100</v>
      </c>
      <c r="P733" s="2">
        <v>110</v>
      </c>
      <c r="Q733">
        <v>27</v>
      </c>
      <c r="R733">
        <v>23</v>
      </c>
      <c r="S733">
        <v>22</v>
      </c>
      <c r="T733">
        <v>2</v>
      </c>
      <c r="U733">
        <v>1</v>
      </c>
      <c r="Z733">
        <v>0.02</v>
      </c>
      <c r="AA733">
        <v>74</v>
      </c>
      <c r="AB733">
        <v>5330</v>
      </c>
      <c r="AC733">
        <v>0.6</v>
      </c>
      <c r="AD733">
        <v>46.3</v>
      </c>
      <c r="AE733">
        <v>0.7</v>
      </c>
      <c r="AF733">
        <v>49.6</v>
      </c>
      <c r="AG733">
        <v>5</v>
      </c>
      <c r="AH733">
        <v>0.7</v>
      </c>
      <c r="AI733">
        <v>0.68</v>
      </c>
      <c r="AJ733" t="s">
        <v>312</v>
      </c>
      <c r="AK733" t="s">
        <v>432</v>
      </c>
      <c r="AM733" s="1">
        <f t="shared" si="22"/>
        <v>1.3883677298311446E-2</v>
      </c>
      <c r="AN733" s="284">
        <f t="shared" si="23"/>
        <v>5.8689862838483426</v>
      </c>
    </row>
    <row r="734" spans="1:40" x14ac:dyDescent="0.2">
      <c r="A734">
        <v>2021</v>
      </c>
      <c r="B734">
        <v>9</v>
      </c>
      <c r="C734">
        <v>212</v>
      </c>
      <c r="D734">
        <v>140</v>
      </c>
      <c r="E734" t="s">
        <v>207</v>
      </c>
      <c r="F734" t="s">
        <v>208</v>
      </c>
      <c r="G734">
        <v>485</v>
      </c>
      <c r="H734">
        <v>451.05</v>
      </c>
      <c r="I734">
        <v>518.95000000000005</v>
      </c>
      <c r="J734">
        <v>572.4</v>
      </c>
      <c r="K734" s="275">
        <v>474.5</v>
      </c>
      <c r="L734">
        <v>0.2</v>
      </c>
      <c r="M734">
        <v>60</v>
      </c>
      <c r="N734">
        <v>120</v>
      </c>
      <c r="O734" s="2">
        <v>61</v>
      </c>
      <c r="P734" s="2">
        <v>118</v>
      </c>
      <c r="Q734">
        <v>23</v>
      </c>
      <c r="R734">
        <v>31</v>
      </c>
      <c r="S734">
        <v>32</v>
      </c>
      <c r="Z734">
        <v>1.4999999999999999E-2</v>
      </c>
      <c r="AA734">
        <v>86</v>
      </c>
      <c r="AB734">
        <v>4247</v>
      </c>
      <c r="AC734">
        <v>0.2</v>
      </c>
      <c r="AD734">
        <v>8.8000000000000007</v>
      </c>
      <c r="AE734">
        <v>0.2</v>
      </c>
      <c r="AF734">
        <v>9.1</v>
      </c>
      <c r="AG734">
        <v>5</v>
      </c>
      <c r="AH734">
        <v>1.4</v>
      </c>
      <c r="AI734">
        <v>0.64</v>
      </c>
      <c r="AJ734" t="s">
        <v>312</v>
      </c>
      <c r="AL734" t="s">
        <v>319</v>
      </c>
      <c r="AM734" s="1">
        <f t="shared" si="22"/>
        <v>2.0249587944431362E-2</v>
      </c>
      <c r="AN734" s="284">
        <f t="shared" si="23"/>
        <v>7.4246212024587486</v>
      </c>
    </row>
    <row r="735" spans="1:40" x14ac:dyDescent="0.2">
      <c r="A735">
        <v>2021</v>
      </c>
      <c r="B735">
        <v>9</v>
      </c>
      <c r="C735">
        <v>212</v>
      </c>
      <c r="D735">
        <v>178</v>
      </c>
      <c r="E735" t="s">
        <v>213</v>
      </c>
      <c r="F735" t="s">
        <v>214</v>
      </c>
      <c r="G735">
        <v>50</v>
      </c>
      <c r="H735">
        <v>46.5</v>
      </c>
      <c r="I735">
        <v>53.5</v>
      </c>
      <c r="J735">
        <v>80</v>
      </c>
      <c r="K735" s="275">
        <v>53.3</v>
      </c>
      <c r="L735">
        <v>0.6</v>
      </c>
      <c r="M735">
        <v>60</v>
      </c>
      <c r="N735">
        <v>120</v>
      </c>
      <c r="O735" s="2">
        <v>61</v>
      </c>
      <c r="P735" s="2">
        <v>118</v>
      </c>
      <c r="Q735">
        <v>31</v>
      </c>
      <c r="R735">
        <v>36</v>
      </c>
      <c r="S735">
        <v>59</v>
      </c>
      <c r="Z735">
        <v>1.4999999999999999E-2</v>
      </c>
      <c r="AA735">
        <v>126</v>
      </c>
      <c r="AB735">
        <v>4186</v>
      </c>
      <c r="AC735">
        <v>2.5</v>
      </c>
      <c r="AD735">
        <v>83.7</v>
      </c>
      <c r="AE735">
        <v>2.4</v>
      </c>
      <c r="AF735">
        <v>81</v>
      </c>
      <c r="AG735">
        <v>5</v>
      </c>
      <c r="AH735">
        <v>2.1</v>
      </c>
      <c r="AI735">
        <v>0.63</v>
      </c>
      <c r="AJ735" t="s">
        <v>312</v>
      </c>
      <c r="AL735" t="s">
        <v>320</v>
      </c>
      <c r="AM735" s="1">
        <f t="shared" si="22"/>
        <v>3.0100334448160536E-2</v>
      </c>
      <c r="AN735" s="284">
        <f t="shared" si="23"/>
        <v>2.3334523779156049</v>
      </c>
    </row>
    <row r="736" spans="1:40" x14ac:dyDescent="0.2">
      <c r="A736">
        <v>2021</v>
      </c>
      <c r="B736">
        <v>9</v>
      </c>
      <c r="C736">
        <v>214</v>
      </c>
      <c r="D736">
        <v>142</v>
      </c>
      <c r="E736" t="s">
        <v>618</v>
      </c>
      <c r="F736" t="s">
        <v>619</v>
      </c>
      <c r="G736">
        <v>351</v>
      </c>
      <c r="H736">
        <v>326.43</v>
      </c>
      <c r="I736">
        <v>375.57</v>
      </c>
      <c r="J736">
        <v>398.1</v>
      </c>
      <c r="K736" s="275">
        <v>350.4</v>
      </c>
      <c r="L736">
        <v>0.1</v>
      </c>
      <c r="M736">
        <v>68</v>
      </c>
      <c r="N736">
        <v>212</v>
      </c>
      <c r="O736" s="2">
        <v>91</v>
      </c>
      <c r="P736" s="2">
        <v>161</v>
      </c>
      <c r="Q736">
        <v>10</v>
      </c>
      <c r="R736">
        <v>12</v>
      </c>
      <c r="S736">
        <v>11</v>
      </c>
      <c r="Z736">
        <v>0.02</v>
      </c>
      <c r="AA736">
        <v>33</v>
      </c>
      <c r="AB736">
        <v>2203</v>
      </c>
      <c r="AC736">
        <v>0.1</v>
      </c>
      <c r="AD736">
        <v>6.3</v>
      </c>
      <c r="AE736">
        <v>0.1</v>
      </c>
      <c r="AF736">
        <v>6.4</v>
      </c>
      <c r="AG736">
        <v>4</v>
      </c>
      <c r="AH736">
        <v>0.4</v>
      </c>
      <c r="AI736">
        <v>0.42</v>
      </c>
      <c r="AJ736" t="s">
        <v>312</v>
      </c>
      <c r="AL736" t="s">
        <v>388</v>
      </c>
      <c r="AM736" s="1">
        <f t="shared" si="22"/>
        <v>1.4979573309123922E-2</v>
      </c>
      <c r="AN736" s="284">
        <f t="shared" si="23"/>
        <v>0.42426406871194461</v>
      </c>
    </row>
    <row r="737" spans="1:40" ht="14.25" x14ac:dyDescent="0.2">
      <c r="A737">
        <v>2021</v>
      </c>
      <c r="B737">
        <v>9</v>
      </c>
      <c r="C737">
        <v>227</v>
      </c>
      <c r="D737">
        <v>155</v>
      </c>
      <c r="E737" t="s">
        <v>164</v>
      </c>
      <c r="F737" t="s">
        <v>165</v>
      </c>
      <c r="G737">
        <v>122</v>
      </c>
      <c r="H737">
        <v>113.46</v>
      </c>
      <c r="I737">
        <v>130.54</v>
      </c>
      <c r="J737">
        <v>170.7</v>
      </c>
      <c r="K737" s="275">
        <v>138.19999999999999</v>
      </c>
      <c r="L737">
        <v>0.4</v>
      </c>
      <c r="M737">
        <v>61</v>
      </c>
      <c r="N737">
        <v>177</v>
      </c>
      <c r="O737" s="2">
        <v>101</v>
      </c>
      <c r="P737" s="2">
        <v>107</v>
      </c>
      <c r="Q737">
        <v>13</v>
      </c>
      <c r="R737">
        <v>44</v>
      </c>
      <c r="S737">
        <v>12</v>
      </c>
      <c r="U737">
        <v>3</v>
      </c>
      <c r="Z737">
        <v>0.02</v>
      </c>
      <c r="AA737">
        <v>70</v>
      </c>
      <c r="AB737">
        <v>4030</v>
      </c>
      <c r="AC737">
        <v>0.6</v>
      </c>
      <c r="AD737">
        <v>33</v>
      </c>
      <c r="AE737">
        <v>0.5</v>
      </c>
      <c r="AF737">
        <v>30.2</v>
      </c>
      <c r="AG737">
        <v>3</v>
      </c>
      <c r="AH737">
        <v>0.7</v>
      </c>
      <c r="AI737">
        <v>0.89</v>
      </c>
      <c r="AJ737" t="s">
        <v>312</v>
      </c>
      <c r="AK737" t="s">
        <v>425</v>
      </c>
      <c r="AL737" t="s">
        <v>344</v>
      </c>
      <c r="AM737" s="1">
        <f t="shared" si="22"/>
        <v>1.7369727047146403E-2</v>
      </c>
      <c r="AN737" s="284">
        <f t="shared" si="23"/>
        <v>11.455129855222063</v>
      </c>
    </row>
    <row r="738" spans="1:40" x14ac:dyDescent="0.2">
      <c r="A738">
        <v>2021</v>
      </c>
      <c r="B738">
        <v>9</v>
      </c>
      <c r="C738">
        <v>256</v>
      </c>
      <c r="D738">
        <v>180</v>
      </c>
      <c r="E738" t="s">
        <v>723</v>
      </c>
      <c r="F738" t="s">
        <v>780</v>
      </c>
      <c r="G738">
        <v>32</v>
      </c>
      <c r="H738">
        <v>29.76</v>
      </c>
      <c r="I738">
        <v>34.24</v>
      </c>
      <c r="J738">
        <v>47.6</v>
      </c>
      <c r="K738" s="275">
        <v>33.6</v>
      </c>
      <c r="L738">
        <v>0.5</v>
      </c>
      <c r="M738">
        <v>168</v>
      </c>
      <c r="N738">
        <v>171</v>
      </c>
      <c r="O738" s="2">
        <v>210</v>
      </c>
      <c r="P738" s="2">
        <v>138</v>
      </c>
      <c r="Q738">
        <v>35</v>
      </c>
      <c r="R738">
        <v>50</v>
      </c>
      <c r="S738">
        <v>87</v>
      </c>
      <c r="Z738">
        <v>0.02</v>
      </c>
      <c r="AA738">
        <v>172</v>
      </c>
      <c r="AB738">
        <v>7972</v>
      </c>
      <c r="AC738">
        <v>5.4</v>
      </c>
      <c r="AD738">
        <v>249.1</v>
      </c>
      <c r="AE738">
        <v>5.0999999999999996</v>
      </c>
      <c r="AF738">
        <v>225.6</v>
      </c>
      <c r="AG738">
        <v>2</v>
      </c>
      <c r="AH738">
        <v>0.8</v>
      </c>
      <c r="AI738">
        <v>1.02</v>
      </c>
      <c r="AJ738" t="s">
        <v>312</v>
      </c>
      <c r="AL738" t="s">
        <v>392</v>
      </c>
      <c r="AM738" s="1">
        <f t="shared" si="22"/>
        <v>2.1575514300050176E-2</v>
      </c>
      <c r="AN738" s="284">
        <f t="shared" si="23"/>
        <v>1.1313708498984771</v>
      </c>
    </row>
    <row r="739" spans="1:40" x14ac:dyDescent="0.2">
      <c r="A739">
        <v>2021</v>
      </c>
      <c r="B739">
        <v>9</v>
      </c>
      <c r="C739">
        <v>331</v>
      </c>
      <c r="D739">
        <v>253</v>
      </c>
      <c r="E739" t="s">
        <v>135</v>
      </c>
      <c r="F739" t="s">
        <v>136</v>
      </c>
      <c r="G739">
        <v>203</v>
      </c>
      <c r="H739">
        <v>188.79</v>
      </c>
      <c r="I739">
        <v>217.21</v>
      </c>
      <c r="J739">
        <v>314.8</v>
      </c>
      <c r="K739" s="275">
        <v>202</v>
      </c>
      <c r="L739">
        <v>0.6</v>
      </c>
      <c r="M739">
        <v>121</v>
      </c>
      <c r="N739">
        <v>89</v>
      </c>
      <c r="O739" s="2">
        <v>116</v>
      </c>
      <c r="P739" s="2">
        <v>93</v>
      </c>
      <c r="Q739">
        <v>11</v>
      </c>
      <c r="R739">
        <v>17</v>
      </c>
      <c r="S739">
        <v>20</v>
      </c>
      <c r="T739">
        <v>1</v>
      </c>
      <c r="U739">
        <v>8</v>
      </c>
      <c r="Z739">
        <v>1.4999999999999999E-2</v>
      </c>
      <c r="AA739">
        <v>54</v>
      </c>
      <c r="AB739">
        <v>7324</v>
      </c>
      <c r="AC739">
        <v>0.3</v>
      </c>
      <c r="AD739">
        <v>36.1</v>
      </c>
      <c r="AE739">
        <v>0.3</v>
      </c>
      <c r="AF739">
        <v>36.6</v>
      </c>
      <c r="AG739">
        <v>5</v>
      </c>
      <c r="AH739">
        <v>0.5</v>
      </c>
      <c r="AI739">
        <v>0.69</v>
      </c>
      <c r="AJ739" t="s">
        <v>312</v>
      </c>
      <c r="AL739" t="s">
        <v>316</v>
      </c>
      <c r="AM739" s="1">
        <f t="shared" si="22"/>
        <v>7.3730202075368654E-3</v>
      </c>
      <c r="AN739" s="284">
        <f t="shared" si="23"/>
        <v>0.70710678118654757</v>
      </c>
    </row>
    <row r="740" spans="1:40" x14ac:dyDescent="0.2">
      <c r="A740">
        <v>2021</v>
      </c>
      <c r="B740">
        <v>9</v>
      </c>
      <c r="C740">
        <v>334</v>
      </c>
      <c r="D740">
        <v>254</v>
      </c>
      <c r="E740" t="s">
        <v>263</v>
      </c>
      <c r="F740" t="s">
        <v>136</v>
      </c>
      <c r="G740">
        <v>203</v>
      </c>
      <c r="H740">
        <v>188.79</v>
      </c>
      <c r="I740">
        <v>217.21</v>
      </c>
      <c r="J740">
        <v>298.3</v>
      </c>
      <c r="K740" s="275">
        <v>206.9</v>
      </c>
      <c r="L740">
        <v>0.5</v>
      </c>
      <c r="M740">
        <v>88</v>
      </c>
      <c r="N740">
        <v>164</v>
      </c>
      <c r="O740" s="2">
        <v>102</v>
      </c>
      <c r="P740" s="2">
        <v>142</v>
      </c>
      <c r="Q740">
        <v>131</v>
      </c>
      <c r="R740">
        <v>174</v>
      </c>
      <c r="S740">
        <v>164</v>
      </c>
      <c r="T740">
        <v>7</v>
      </c>
      <c r="U740">
        <v>25</v>
      </c>
      <c r="X740">
        <v>1</v>
      </c>
      <c r="Z740">
        <v>0.02</v>
      </c>
      <c r="AA740">
        <v>492</v>
      </c>
      <c r="AB740">
        <v>42302</v>
      </c>
      <c r="AC740">
        <v>2.4</v>
      </c>
      <c r="AD740">
        <v>208.4</v>
      </c>
      <c r="AE740">
        <v>2.4</v>
      </c>
      <c r="AF740">
        <v>204.6</v>
      </c>
      <c r="AG740">
        <v>21</v>
      </c>
      <c r="AH740">
        <v>4.8</v>
      </c>
      <c r="AI740">
        <v>1.04</v>
      </c>
      <c r="AJ740" t="s">
        <v>312</v>
      </c>
      <c r="AL740" t="s">
        <v>316</v>
      </c>
      <c r="AM740" s="1">
        <f t="shared" si="22"/>
        <v>1.163065576095693E-2</v>
      </c>
      <c r="AN740" s="284">
        <f t="shared" si="23"/>
        <v>2.7577164466275392</v>
      </c>
    </row>
    <row r="741" spans="1:40" x14ac:dyDescent="0.2">
      <c r="A741">
        <v>2021</v>
      </c>
      <c r="B741">
        <v>9</v>
      </c>
      <c r="C741">
        <v>372</v>
      </c>
      <c r="D741">
        <v>646</v>
      </c>
      <c r="E741" t="s">
        <v>195</v>
      </c>
      <c r="F741" t="s">
        <v>196</v>
      </c>
      <c r="G741">
        <v>212</v>
      </c>
      <c r="H741">
        <v>197.16</v>
      </c>
      <c r="I741">
        <v>226.84</v>
      </c>
      <c r="J741">
        <v>264.7</v>
      </c>
      <c r="K741" s="275">
        <v>217.2</v>
      </c>
      <c r="L741">
        <v>0.2</v>
      </c>
      <c r="M741">
        <v>37</v>
      </c>
      <c r="N741">
        <v>195</v>
      </c>
      <c r="O741" s="2">
        <v>54</v>
      </c>
      <c r="P741" s="2">
        <v>135</v>
      </c>
      <c r="Q741">
        <v>31</v>
      </c>
      <c r="R741">
        <v>43</v>
      </c>
      <c r="S741">
        <v>32</v>
      </c>
      <c r="U741">
        <v>8</v>
      </c>
      <c r="Z741">
        <v>0.02</v>
      </c>
      <c r="AA741">
        <v>114</v>
      </c>
      <c r="AB741">
        <v>6634</v>
      </c>
      <c r="AC741">
        <v>0.5</v>
      </c>
      <c r="AD741">
        <v>31.3</v>
      </c>
      <c r="AE741">
        <v>0.5</v>
      </c>
      <c r="AF741">
        <v>29.9</v>
      </c>
      <c r="AG741">
        <v>10</v>
      </c>
      <c r="AH741">
        <v>2.1</v>
      </c>
      <c r="AI741">
        <v>0.79</v>
      </c>
      <c r="AJ741" t="s">
        <v>312</v>
      </c>
      <c r="AL741" t="s">
        <v>333</v>
      </c>
      <c r="AM741" s="1">
        <f t="shared" si="22"/>
        <v>1.7184202592704249E-2</v>
      </c>
      <c r="AN741" s="284">
        <f t="shared" si="23"/>
        <v>3.676955262170039</v>
      </c>
    </row>
    <row r="742" spans="1:40" x14ac:dyDescent="0.2">
      <c r="A742">
        <v>2021</v>
      </c>
      <c r="B742">
        <v>9</v>
      </c>
      <c r="C742">
        <v>372</v>
      </c>
      <c r="D742">
        <v>647</v>
      </c>
      <c r="E742" t="s">
        <v>198</v>
      </c>
      <c r="F742" t="s">
        <v>199</v>
      </c>
      <c r="G742">
        <v>212</v>
      </c>
      <c r="H742">
        <v>197.16</v>
      </c>
      <c r="I742">
        <v>226.84</v>
      </c>
      <c r="J742">
        <v>266.7</v>
      </c>
      <c r="K742" s="275">
        <v>218.5</v>
      </c>
      <c r="L742">
        <v>0.3</v>
      </c>
      <c r="M742">
        <v>37</v>
      </c>
      <c r="N742">
        <v>195</v>
      </c>
      <c r="O742" s="2">
        <v>54</v>
      </c>
      <c r="P742" s="2">
        <v>135</v>
      </c>
      <c r="Q742">
        <v>28</v>
      </c>
      <c r="R742">
        <v>36</v>
      </c>
      <c r="S742">
        <v>43</v>
      </c>
      <c r="U742">
        <v>7</v>
      </c>
      <c r="Z742">
        <v>0.02</v>
      </c>
      <c r="AA742">
        <v>114</v>
      </c>
      <c r="AB742">
        <v>6634</v>
      </c>
      <c r="AC742">
        <v>0.5</v>
      </c>
      <c r="AD742">
        <v>31.3</v>
      </c>
      <c r="AE742">
        <v>0.5</v>
      </c>
      <c r="AF742">
        <v>29.8</v>
      </c>
      <c r="AG742">
        <v>10</v>
      </c>
      <c r="AH742">
        <v>2.1</v>
      </c>
      <c r="AI742">
        <v>0.79</v>
      </c>
      <c r="AJ742" t="s">
        <v>312</v>
      </c>
      <c r="AL742" t="s">
        <v>334</v>
      </c>
      <c r="AM742" s="1">
        <f t="shared" si="22"/>
        <v>1.7184202592704249E-2</v>
      </c>
      <c r="AN742" s="284">
        <f t="shared" si="23"/>
        <v>4.5961940777125587</v>
      </c>
    </row>
    <row r="743" spans="1:40" x14ac:dyDescent="0.2">
      <c r="A743">
        <v>2021</v>
      </c>
      <c r="B743">
        <v>9</v>
      </c>
      <c r="C743">
        <v>377</v>
      </c>
      <c r="D743">
        <v>439</v>
      </c>
      <c r="E743" t="s">
        <v>167</v>
      </c>
      <c r="F743" t="s">
        <v>168</v>
      </c>
      <c r="G743">
        <v>343</v>
      </c>
      <c r="H743">
        <v>308.7</v>
      </c>
      <c r="I743">
        <v>377.3</v>
      </c>
      <c r="J743">
        <v>481.9</v>
      </c>
      <c r="K743" s="275">
        <v>343.2</v>
      </c>
      <c r="L743">
        <v>0.4</v>
      </c>
      <c r="M743">
        <v>45</v>
      </c>
      <c r="N743">
        <v>320</v>
      </c>
      <c r="O743" s="2">
        <v>64</v>
      </c>
      <c r="P743" s="2">
        <v>229</v>
      </c>
      <c r="Q743">
        <v>16</v>
      </c>
      <c r="R743">
        <v>22</v>
      </c>
      <c r="S743">
        <v>60</v>
      </c>
      <c r="T743">
        <v>2</v>
      </c>
      <c r="U743">
        <v>2</v>
      </c>
      <c r="Z743">
        <v>1.4999999999999999E-2</v>
      </c>
      <c r="AA743">
        <v>102</v>
      </c>
      <c r="AB743">
        <v>4422</v>
      </c>
      <c r="AC743">
        <v>0.3</v>
      </c>
      <c r="AD743">
        <v>12.9</v>
      </c>
      <c r="AE743">
        <v>0.3</v>
      </c>
      <c r="AF743">
        <v>12.8</v>
      </c>
      <c r="AG743">
        <v>6</v>
      </c>
      <c r="AH743">
        <v>1.6</v>
      </c>
      <c r="AI743">
        <v>0.74</v>
      </c>
      <c r="AJ743" t="s">
        <v>312</v>
      </c>
      <c r="AL743" t="s">
        <v>339</v>
      </c>
      <c r="AM743" s="1">
        <f t="shared" si="22"/>
        <v>2.3066485753052916E-2</v>
      </c>
      <c r="AN743" s="284">
        <f t="shared" si="23"/>
        <v>0.14142135623730148</v>
      </c>
    </row>
    <row r="744" spans="1:40" x14ac:dyDescent="0.2">
      <c r="A744">
        <v>2021</v>
      </c>
      <c r="B744">
        <v>9</v>
      </c>
      <c r="C744">
        <v>381</v>
      </c>
      <c r="D744">
        <v>445</v>
      </c>
      <c r="E744" t="s">
        <v>748</v>
      </c>
      <c r="F744" t="s">
        <v>749</v>
      </c>
      <c r="G744">
        <v>28</v>
      </c>
      <c r="H744">
        <v>25.2</v>
      </c>
      <c r="I744">
        <v>30.8</v>
      </c>
      <c r="J744">
        <v>35.700000000000003</v>
      </c>
      <c r="K744" s="275">
        <v>29.2</v>
      </c>
      <c r="L744">
        <v>0.3</v>
      </c>
      <c r="M744">
        <v>60</v>
      </c>
      <c r="N744">
        <v>180</v>
      </c>
      <c r="O744" s="2">
        <v>93</v>
      </c>
      <c r="P744" s="2">
        <v>116</v>
      </c>
      <c r="Q744">
        <v>15</v>
      </c>
      <c r="R744">
        <v>23</v>
      </c>
      <c r="S744">
        <v>16</v>
      </c>
      <c r="Z744">
        <v>1.4999999999999999E-2</v>
      </c>
      <c r="AA744">
        <v>54</v>
      </c>
      <c r="AB744">
        <v>4054</v>
      </c>
      <c r="AC744">
        <v>1.9</v>
      </c>
      <c r="AD744">
        <v>144.80000000000001</v>
      </c>
      <c r="AE744">
        <v>1.8</v>
      </c>
      <c r="AF744">
        <v>137.4</v>
      </c>
      <c r="AG744">
        <v>4</v>
      </c>
      <c r="AH744">
        <v>0.6</v>
      </c>
      <c r="AI744">
        <v>0.77</v>
      </c>
      <c r="AJ744" t="s">
        <v>312</v>
      </c>
      <c r="AL744" t="s">
        <v>379</v>
      </c>
      <c r="AM744" s="1">
        <f t="shared" si="22"/>
        <v>1.3320177602368031E-2</v>
      </c>
      <c r="AN744" s="284">
        <f t="shared" si="23"/>
        <v>0.84852813742385647</v>
      </c>
    </row>
    <row r="745" spans="1:40" x14ac:dyDescent="0.2">
      <c r="A745">
        <v>2021</v>
      </c>
      <c r="B745">
        <v>9</v>
      </c>
      <c r="C745">
        <v>381</v>
      </c>
      <c r="D745">
        <v>446</v>
      </c>
      <c r="E745" t="s">
        <v>762</v>
      </c>
      <c r="F745" t="s">
        <v>763</v>
      </c>
      <c r="G745">
        <v>167</v>
      </c>
      <c r="H745">
        <v>150.30000000000001</v>
      </c>
      <c r="I745">
        <v>183.7</v>
      </c>
      <c r="J745">
        <v>205.6</v>
      </c>
      <c r="K745" s="275">
        <v>168.2</v>
      </c>
      <c r="L745">
        <v>0.2</v>
      </c>
      <c r="M745">
        <v>60</v>
      </c>
      <c r="N745">
        <v>180</v>
      </c>
      <c r="O745" s="2">
        <v>93</v>
      </c>
      <c r="P745" s="2">
        <v>116</v>
      </c>
      <c r="Q745">
        <v>23</v>
      </c>
      <c r="R745">
        <v>27</v>
      </c>
      <c r="S745">
        <v>12</v>
      </c>
      <c r="T745">
        <v>1</v>
      </c>
      <c r="Z745">
        <v>1.4999999999999999E-2</v>
      </c>
      <c r="AA745">
        <v>63</v>
      </c>
      <c r="AB745">
        <v>4383</v>
      </c>
      <c r="AC745">
        <v>0.4</v>
      </c>
      <c r="AD745">
        <v>26.2</v>
      </c>
      <c r="AE745">
        <v>0.4</v>
      </c>
      <c r="AF745">
        <v>25.6</v>
      </c>
      <c r="AG745">
        <v>4</v>
      </c>
      <c r="AH745">
        <v>0.7</v>
      </c>
      <c r="AI745">
        <v>0.83</v>
      </c>
      <c r="AJ745" t="s">
        <v>312</v>
      </c>
      <c r="AL745" t="s">
        <v>380</v>
      </c>
      <c r="AM745" s="1">
        <f t="shared" si="22"/>
        <v>1.4373716632443531E-2</v>
      </c>
      <c r="AN745" s="284">
        <f t="shared" si="23"/>
        <v>0.84852813742384892</v>
      </c>
    </row>
    <row r="746" spans="1:40" x14ac:dyDescent="0.2">
      <c r="A746">
        <v>2021</v>
      </c>
      <c r="B746">
        <v>9</v>
      </c>
      <c r="C746">
        <v>381</v>
      </c>
      <c r="D746">
        <v>447</v>
      </c>
      <c r="E746" t="s">
        <v>737</v>
      </c>
      <c r="F746" t="s">
        <v>738</v>
      </c>
      <c r="G746">
        <v>177</v>
      </c>
      <c r="H746">
        <v>159.30000000000001</v>
      </c>
      <c r="I746">
        <v>194.7</v>
      </c>
      <c r="J746">
        <v>228.3</v>
      </c>
      <c r="K746" s="275">
        <v>175.4</v>
      </c>
      <c r="L746">
        <v>0.3</v>
      </c>
      <c r="M746">
        <v>60</v>
      </c>
      <c r="N746">
        <v>180</v>
      </c>
      <c r="O746" s="2">
        <v>93</v>
      </c>
      <c r="P746" s="2">
        <v>116</v>
      </c>
      <c r="Q746">
        <v>20</v>
      </c>
      <c r="R746">
        <v>27</v>
      </c>
      <c r="S746">
        <v>22</v>
      </c>
      <c r="Z746">
        <v>1.4999999999999999E-2</v>
      </c>
      <c r="AA746">
        <v>69</v>
      </c>
      <c r="AB746">
        <v>4389</v>
      </c>
      <c r="AC746">
        <v>0.4</v>
      </c>
      <c r="AD746">
        <v>24.8</v>
      </c>
      <c r="AE746">
        <v>0.4</v>
      </c>
      <c r="AF746">
        <v>24.5</v>
      </c>
      <c r="AG746">
        <v>4</v>
      </c>
      <c r="AH746">
        <v>0.7</v>
      </c>
      <c r="AI746">
        <v>0.83</v>
      </c>
      <c r="AJ746" t="s">
        <v>312</v>
      </c>
      <c r="AL746" t="s">
        <v>381</v>
      </c>
      <c r="AM746" s="1">
        <f t="shared" si="22"/>
        <v>1.5721120984278879E-2</v>
      </c>
      <c r="AN746" s="284">
        <f t="shared" si="23"/>
        <v>1.131370849898472</v>
      </c>
    </row>
    <row r="747" spans="1:40" x14ac:dyDescent="0.2">
      <c r="A747">
        <v>2021</v>
      </c>
      <c r="B747">
        <v>9</v>
      </c>
      <c r="C747">
        <v>381</v>
      </c>
      <c r="D747">
        <v>448</v>
      </c>
      <c r="E747" t="s">
        <v>268</v>
      </c>
      <c r="F747" t="s">
        <v>269</v>
      </c>
      <c r="G747">
        <v>23</v>
      </c>
      <c r="H747">
        <v>20.7</v>
      </c>
      <c r="I747">
        <v>25.3</v>
      </c>
      <c r="J747">
        <v>31.1</v>
      </c>
      <c r="K747" s="275">
        <v>23.7</v>
      </c>
      <c r="L747">
        <v>0.4</v>
      </c>
      <c r="M747">
        <v>60</v>
      </c>
      <c r="N747">
        <v>180</v>
      </c>
      <c r="O747" s="2">
        <v>93</v>
      </c>
      <c r="P747" s="2">
        <v>117</v>
      </c>
      <c r="Q747">
        <v>28</v>
      </c>
      <c r="R747">
        <v>22</v>
      </c>
      <c r="S747">
        <v>21</v>
      </c>
      <c r="Z747">
        <v>1.4999999999999999E-2</v>
      </c>
      <c r="AA747">
        <v>71</v>
      </c>
      <c r="AB747">
        <v>4391</v>
      </c>
      <c r="AC747">
        <v>3.1</v>
      </c>
      <c r="AD747">
        <v>190.9</v>
      </c>
      <c r="AE747">
        <v>2.9</v>
      </c>
      <c r="AF747">
        <v>181.6</v>
      </c>
      <c r="AG747">
        <v>4</v>
      </c>
      <c r="AH747">
        <v>0.8</v>
      </c>
      <c r="AI747">
        <v>0.83</v>
      </c>
      <c r="AJ747" t="s">
        <v>312</v>
      </c>
      <c r="AL747" t="s">
        <v>348</v>
      </c>
      <c r="AM747" s="1">
        <f t="shared" si="22"/>
        <v>1.6169437485766339E-2</v>
      </c>
      <c r="AN747" s="284">
        <f t="shared" si="23"/>
        <v>0.49497474683058273</v>
      </c>
    </row>
    <row r="748" spans="1:40" x14ac:dyDescent="0.2">
      <c r="A748">
        <v>2021</v>
      </c>
      <c r="B748">
        <v>9</v>
      </c>
      <c r="C748">
        <v>406</v>
      </c>
      <c r="D748">
        <v>623</v>
      </c>
      <c r="E748" t="s">
        <v>638</v>
      </c>
      <c r="F748" t="s">
        <v>639</v>
      </c>
      <c r="G748">
        <v>599</v>
      </c>
      <c r="H748">
        <v>551.02009999999996</v>
      </c>
      <c r="I748">
        <v>646.97990000000004</v>
      </c>
      <c r="J748">
        <v>704</v>
      </c>
      <c r="K748" s="275">
        <v>600.1</v>
      </c>
      <c r="L748">
        <v>0.2</v>
      </c>
      <c r="M748">
        <v>18</v>
      </c>
      <c r="N748">
        <v>200</v>
      </c>
      <c r="O748" s="2">
        <v>27</v>
      </c>
      <c r="P748" s="2">
        <v>136</v>
      </c>
      <c r="Q748">
        <v>16</v>
      </c>
      <c r="R748">
        <v>22</v>
      </c>
      <c r="S748">
        <v>20</v>
      </c>
      <c r="Z748">
        <v>1.4999999999999999E-2</v>
      </c>
      <c r="AA748">
        <v>58</v>
      </c>
      <c r="AB748">
        <v>2833</v>
      </c>
      <c r="AC748">
        <v>0.1</v>
      </c>
      <c r="AD748">
        <v>4.7</v>
      </c>
      <c r="AE748">
        <v>0.1</v>
      </c>
      <c r="AF748">
        <v>4.4000000000000004</v>
      </c>
      <c r="AG748">
        <v>7</v>
      </c>
      <c r="AH748">
        <v>2.2000000000000002</v>
      </c>
      <c r="AI748">
        <v>0.97</v>
      </c>
      <c r="AJ748" t="s">
        <v>312</v>
      </c>
      <c r="AL748" t="s">
        <v>383</v>
      </c>
      <c r="AM748" s="1">
        <f t="shared" si="22"/>
        <v>2.0472996823155665E-2</v>
      </c>
      <c r="AN748" s="284">
        <f t="shared" si="23"/>
        <v>0.77781745930521839</v>
      </c>
    </row>
    <row r="749" spans="1:40" x14ac:dyDescent="0.2">
      <c r="A749">
        <v>2021</v>
      </c>
      <c r="B749">
        <v>9</v>
      </c>
      <c r="C749">
        <v>406</v>
      </c>
      <c r="D749">
        <v>624</v>
      </c>
      <c r="E749" t="s">
        <v>640</v>
      </c>
      <c r="F749" t="s">
        <v>641</v>
      </c>
      <c r="G749">
        <v>374</v>
      </c>
      <c r="H749">
        <v>344.04259999999999</v>
      </c>
      <c r="I749">
        <v>403.95740000000001</v>
      </c>
      <c r="J749">
        <v>433.2</v>
      </c>
      <c r="K749" s="275">
        <v>368.8</v>
      </c>
      <c r="L749">
        <v>0.2</v>
      </c>
      <c r="M749">
        <v>18</v>
      </c>
      <c r="N749">
        <v>200</v>
      </c>
      <c r="O749" s="2">
        <v>27</v>
      </c>
      <c r="P749" s="2">
        <v>136</v>
      </c>
      <c r="Q749">
        <v>19</v>
      </c>
      <c r="R749">
        <v>20</v>
      </c>
      <c r="S749">
        <v>24</v>
      </c>
      <c r="Z749">
        <v>1.4999999999999999E-2</v>
      </c>
      <c r="AA749">
        <v>63</v>
      </c>
      <c r="AB749">
        <v>2838</v>
      </c>
      <c r="AC749">
        <v>0.2</v>
      </c>
      <c r="AD749">
        <v>7.6</v>
      </c>
      <c r="AE749">
        <v>0.2</v>
      </c>
      <c r="AF749">
        <v>7.3</v>
      </c>
      <c r="AG749">
        <v>7</v>
      </c>
      <c r="AH749">
        <v>2.4</v>
      </c>
      <c r="AI749">
        <v>0.97</v>
      </c>
      <c r="AJ749" t="s">
        <v>312</v>
      </c>
      <c r="AL749" t="s">
        <v>323</v>
      </c>
      <c r="AM749" s="1">
        <f t="shared" si="22"/>
        <v>2.2198731501057084E-2</v>
      </c>
      <c r="AN749" s="284">
        <f t="shared" si="23"/>
        <v>3.676955262170039</v>
      </c>
    </row>
    <row r="750" spans="1:40" x14ac:dyDescent="0.2">
      <c r="A750">
        <v>2021</v>
      </c>
      <c r="B750">
        <v>9</v>
      </c>
      <c r="C750">
        <v>406</v>
      </c>
      <c r="D750">
        <v>625</v>
      </c>
      <c r="E750" t="s">
        <v>642</v>
      </c>
      <c r="F750" t="s">
        <v>643</v>
      </c>
      <c r="G750">
        <v>140</v>
      </c>
      <c r="H750">
        <v>129.01</v>
      </c>
      <c r="I750">
        <v>150.99</v>
      </c>
      <c r="J750">
        <v>163.6</v>
      </c>
      <c r="K750" s="275">
        <v>137.80000000000001</v>
      </c>
      <c r="L750">
        <v>0.2</v>
      </c>
      <c r="M750">
        <v>18</v>
      </c>
      <c r="N750">
        <v>200</v>
      </c>
      <c r="O750" s="2">
        <v>27</v>
      </c>
      <c r="P750" s="2">
        <v>136</v>
      </c>
      <c r="Q750">
        <v>17</v>
      </c>
      <c r="R750">
        <v>18</v>
      </c>
      <c r="S750">
        <v>24</v>
      </c>
      <c r="Z750">
        <v>1.4999999999999999E-2</v>
      </c>
      <c r="AA750">
        <v>59</v>
      </c>
      <c r="AB750">
        <v>2834</v>
      </c>
      <c r="AC750">
        <v>0.4</v>
      </c>
      <c r="AD750">
        <v>20.2</v>
      </c>
      <c r="AE750">
        <v>0.4</v>
      </c>
      <c r="AF750">
        <v>19.399999999999999</v>
      </c>
      <c r="AG750">
        <v>7</v>
      </c>
      <c r="AH750">
        <v>2.2000000000000002</v>
      </c>
      <c r="AI750">
        <v>0.97</v>
      </c>
      <c r="AJ750" t="s">
        <v>312</v>
      </c>
      <c r="AL750" t="s">
        <v>323</v>
      </c>
      <c r="AM750" s="1">
        <f t="shared" si="22"/>
        <v>2.0818630910374031E-2</v>
      </c>
      <c r="AN750" s="284">
        <f t="shared" si="23"/>
        <v>1.5556349186103966</v>
      </c>
    </row>
    <row r="751" spans="1:40" x14ac:dyDescent="0.2">
      <c r="A751">
        <v>2021</v>
      </c>
      <c r="B751">
        <v>9</v>
      </c>
      <c r="C751">
        <v>406</v>
      </c>
      <c r="D751">
        <v>626</v>
      </c>
      <c r="E751" t="s">
        <v>644</v>
      </c>
      <c r="F751" t="s">
        <v>645</v>
      </c>
      <c r="G751">
        <v>276</v>
      </c>
      <c r="H751">
        <v>254.05799999999999</v>
      </c>
      <c r="I751">
        <v>297.94200000000001</v>
      </c>
      <c r="J751">
        <v>366.3</v>
      </c>
      <c r="K751" s="275">
        <v>277.7</v>
      </c>
      <c r="L751">
        <v>0.3</v>
      </c>
      <c r="M751">
        <v>18</v>
      </c>
      <c r="N751">
        <v>200</v>
      </c>
      <c r="O751" s="2">
        <v>26</v>
      </c>
      <c r="P751" s="2">
        <v>137</v>
      </c>
      <c r="Q751">
        <v>35</v>
      </c>
      <c r="R751">
        <v>41</v>
      </c>
      <c r="S751">
        <v>39</v>
      </c>
      <c r="Z751">
        <v>1.4999999999999999E-2</v>
      </c>
      <c r="AA751">
        <v>115</v>
      </c>
      <c r="AB751">
        <v>3355</v>
      </c>
      <c r="AC751">
        <v>0.4</v>
      </c>
      <c r="AD751">
        <v>12.2</v>
      </c>
      <c r="AE751">
        <v>0.8</v>
      </c>
      <c r="AF751">
        <v>21.8</v>
      </c>
      <c r="AG751">
        <v>7</v>
      </c>
      <c r="AH751">
        <v>4.4000000000000004</v>
      </c>
      <c r="AI751">
        <v>0.55000000000000004</v>
      </c>
      <c r="AJ751" t="s">
        <v>312</v>
      </c>
      <c r="AL751" t="s">
        <v>323</v>
      </c>
      <c r="AM751" s="1">
        <f t="shared" si="22"/>
        <v>3.4277198211624442E-2</v>
      </c>
      <c r="AN751" s="284">
        <f t="shared" si="23"/>
        <v>1.2020815280171229</v>
      </c>
    </row>
    <row r="752" spans="1:40" x14ac:dyDescent="0.2">
      <c r="A752">
        <v>2021</v>
      </c>
      <c r="B752">
        <v>9</v>
      </c>
      <c r="C752">
        <v>407</v>
      </c>
      <c r="D752">
        <v>627</v>
      </c>
      <c r="E752" t="s">
        <v>232</v>
      </c>
      <c r="F752" t="s">
        <v>233</v>
      </c>
      <c r="G752">
        <v>418.5</v>
      </c>
      <c r="H752">
        <v>384.97815000000003</v>
      </c>
      <c r="I752">
        <v>452.02184999999997</v>
      </c>
      <c r="J752">
        <v>492.2</v>
      </c>
      <c r="K752" s="275">
        <v>393.2</v>
      </c>
      <c r="L752">
        <v>0.2</v>
      </c>
      <c r="M752">
        <v>18</v>
      </c>
      <c r="N752">
        <v>200</v>
      </c>
      <c r="O752" s="2">
        <v>26</v>
      </c>
      <c r="P752" s="2">
        <v>141</v>
      </c>
      <c r="Q752">
        <v>11</v>
      </c>
      <c r="R752">
        <v>16</v>
      </c>
      <c r="S752">
        <v>18</v>
      </c>
      <c r="U752">
        <v>4</v>
      </c>
      <c r="Z752">
        <v>1.4999999999999999E-2</v>
      </c>
      <c r="AA752">
        <v>49</v>
      </c>
      <c r="AB752">
        <v>2929</v>
      </c>
      <c r="AC752">
        <v>0.1</v>
      </c>
      <c r="AD752">
        <v>7</v>
      </c>
      <c r="AE752">
        <v>0.1</v>
      </c>
      <c r="AF752">
        <v>6.8</v>
      </c>
      <c r="AG752">
        <v>7</v>
      </c>
      <c r="AH752">
        <v>1.9</v>
      </c>
      <c r="AI752">
        <v>1.1499999999999999</v>
      </c>
      <c r="AJ752" t="s">
        <v>312</v>
      </c>
      <c r="AL752" t="s">
        <v>322</v>
      </c>
      <c r="AM752" s="1">
        <f t="shared" si="22"/>
        <v>1.6729259132809832E-2</v>
      </c>
      <c r="AN752" s="284">
        <f t="shared" si="23"/>
        <v>17.88980156401966</v>
      </c>
    </row>
    <row r="753" spans="1:40" x14ac:dyDescent="0.2">
      <c r="A753">
        <v>2021</v>
      </c>
      <c r="B753">
        <v>9</v>
      </c>
      <c r="C753">
        <v>407</v>
      </c>
      <c r="D753">
        <v>628</v>
      </c>
      <c r="E753" t="s">
        <v>235</v>
      </c>
      <c r="F753" t="s">
        <v>236</v>
      </c>
      <c r="G753">
        <v>330</v>
      </c>
      <c r="H753">
        <v>303.99599999999998</v>
      </c>
      <c r="I753">
        <v>356.00400000000002</v>
      </c>
      <c r="J753">
        <v>449.5</v>
      </c>
      <c r="K753" s="275">
        <v>354.4</v>
      </c>
      <c r="L753">
        <v>0.4</v>
      </c>
      <c r="M753">
        <v>18</v>
      </c>
      <c r="N753">
        <v>200</v>
      </c>
      <c r="O753" s="2">
        <v>26</v>
      </c>
      <c r="P753" s="2">
        <v>141</v>
      </c>
      <c r="Q753">
        <v>15</v>
      </c>
      <c r="R753">
        <v>15</v>
      </c>
      <c r="S753">
        <v>12</v>
      </c>
      <c r="U753">
        <v>4</v>
      </c>
      <c r="X753">
        <v>2</v>
      </c>
      <c r="Z753">
        <v>1.4999999999999999E-2</v>
      </c>
      <c r="AA753">
        <v>48</v>
      </c>
      <c r="AB753">
        <v>2928</v>
      </c>
      <c r="AC753">
        <v>0.1</v>
      </c>
      <c r="AD753">
        <v>8.9</v>
      </c>
      <c r="AE753">
        <v>0.1</v>
      </c>
      <c r="AF753">
        <v>8</v>
      </c>
      <c r="AG753">
        <v>7</v>
      </c>
      <c r="AH753">
        <v>1.9</v>
      </c>
      <c r="AI753">
        <v>1.1499999999999999</v>
      </c>
      <c r="AJ753" t="s">
        <v>312</v>
      </c>
      <c r="AL753" t="s">
        <v>323</v>
      </c>
      <c r="AM753" s="1">
        <f t="shared" si="22"/>
        <v>1.6393442622950821E-2</v>
      </c>
      <c r="AN753" s="284">
        <f t="shared" si="23"/>
        <v>17.253405460951743</v>
      </c>
    </row>
    <row r="754" spans="1:40" x14ac:dyDescent="0.2">
      <c r="A754">
        <v>2021</v>
      </c>
      <c r="B754">
        <v>9</v>
      </c>
      <c r="C754">
        <v>407</v>
      </c>
      <c r="D754">
        <v>629</v>
      </c>
      <c r="E754" t="s">
        <v>238</v>
      </c>
      <c r="F754" t="s">
        <v>239</v>
      </c>
      <c r="G754">
        <v>221</v>
      </c>
      <c r="H754">
        <v>203.983</v>
      </c>
      <c r="I754">
        <v>238.017</v>
      </c>
      <c r="J754">
        <v>279</v>
      </c>
      <c r="K754" s="275">
        <v>220.3</v>
      </c>
      <c r="L754">
        <v>0.3</v>
      </c>
      <c r="M754">
        <v>18</v>
      </c>
      <c r="N754">
        <v>200</v>
      </c>
      <c r="O754" s="2">
        <v>26</v>
      </c>
      <c r="P754" s="2">
        <v>141</v>
      </c>
      <c r="Q754">
        <v>12</v>
      </c>
      <c r="R754">
        <v>25</v>
      </c>
      <c r="S754">
        <v>18</v>
      </c>
      <c r="U754">
        <v>5</v>
      </c>
      <c r="Z754">
        <v>1.4999999999999999E-2</v>
      </c>
      <c r="AA754">
        <v>60</v>
      </c>
      <c r="AB754">
        <v>2940</v>
      </c>
      <c r="AC754">
        <v>0.3</v>
      </c>
      <c r="AD754">
        <v>13.3</v>
      </c>
      <c r="AE754">
        <v>0.3</v>
      </c>
      <c r="AF754">
        <v>12.5</v>
      </c>
      <c r="AG754">
        <v>7</v>
      </c>
      <c r="AH754">
        <v>2.2999999999999998</v>
      </c>
      <c r="AI754">
        <v>1.1599999999999999</v>
      </c>
      <c r="AJ754" t="s">
        <v>312</v>
      </c>
      <c r="AL754" t="s">
        <v>323</v>
      </c>
      <c r="AM754" s="1">
        <f t="shared" si="22"/>
        <v>2.0408163265306121E-2</v>
      </c>
      <c r="AN754" s="284">
        <f t="shared" si="23"/>
        <v>0.49497474683057524</v>
      </c>
    </row>
    <row r="755" spans="1:40" x14ac:dyDescent="0.2">
      <c r="A755">
        <v>2021</v>
      </c>
      <c r="B755">
        <v>9</v>
      </c>
      <c r="C755">
        <v>407</v>
      </c>
      <c r="D755">
        <v>630</v>
      </c>
      <c r="E755" t="s">
        <v>241</v>
      </c>
      <c r="F755" t="s">
        <v>242</v>
      </c>
      <c r="G755">
        <v>214</v>
      </c>
      <c r="H755">
        <v>197.84299999999999</v>
      </c>
      <c r="I755">
        <v>230.15700000000001</v>
      </c>
      <c r="J755">
        <v>275.2</v>
      </c>
      <c r="K755" s="275">
        <v>213.3</v>
      </c>
      <c r="L755">
        <v>0.3</v>
      </c>
      <c r="M755">
        <v>18</v>
      </c>
      <c r="N755">
        <v>200</v>
      </c>
      <c r="O755" s="2">
        <v>26</v>
      </c>
      <c r="P755" s="2">
        <v>141</v>
      </c>
      <c r="Q755">
        <v>25</v>
      </c>
      <c r="R755">
        <v>35</v>
      </c>
      <c r="S755">
        <v>43</v>
      </c>
      <c r="U755">
        <v>2</v>
      </c>
      <c r="Z755">
        <v>1.4999999999999999E-2</v>
      </c>
      <c r="AA755">
        <v>105</v>
      </c>
      <c r="AB755">
        <v>4215</v>
      </c>
      <c r="AC755">
        <v>0.5</v>
      </c>
      <c r="AD755">
        <v>19.7</v>
      </c>
      <c r="AE755">
        <v>1</v>
      </c>
      <c r="AF755">
        <v>37.799999999999997</v>
      </c>
      <c r="AG755">
        <v>7</v>
      </c>
      <c r="AH755">
        <v>4.0999999999999996</v>
      </c>
      <c r="AI755">
        <v>0.85</v>
      </c>
      <c r="AJ755" t="s">
        <v>312</v>
      </c>
      <c r="AL755" t="s">
        <v>323</v>
      </c>
      <c r="AM755" s="1">
        <f t="shared" si="22"/>
        <v>2.491103202846975E-2</v>
      </c>
      <c r="AN755" s="284">
        <f t="shared" si="23"/>
        <v>0.49497474683057524</v>
      </c>
    </row>
    <row r="756" spans="1:40" ht="14.25" x14ac:dyDescent="0.2">
      <c r="A756">
        <v>2021</v>
      </c>
      <c r="B756">
        <v>9</v>
      </c>
      <c r="C756">
        <v>415</v>
      </c>
      <c r="D756">
        <v>655</v>
      </c>
      <c r="E756" t="s">
        <v>173</v>
      </c>
      <c r="F756" t="s">
        <v>174</v>
      </c>
      <c r="G756">
        <v>148</v>
      </c>
      <c r="H756">
        <v>137.63999999999999</v>
      </c>
      <c r="I756">
        <v>158.36000000000001</v>
      </c>
      <c r="J756">
        <v>163.9</v>
      </c>
      <c r="K756" s="275">
        <v>140</v>
      </c>
      <c r="L756">
        <v>0.1</v>
      </c>
      <c r="M756">
        <v>60</v>
      </c>
      <c r="N756">
        <v>180</v>
      </c>
      <c r="O756" s="2">
        <v>68</v>
      </c>
      <c r="P756" s="2">
        <v>163</v>
      </c>
      <c r="Q756">
        <v>24</v>
      </c>
      <c r="R756">
        <v>20</v>
      </c>
      <c r="S756">
        <v>23</v>
      </c>
      <c r="Z756">
        <v>0.02</v>
      </c>
      <c r="AA756">
        <v>67</v>
      </c>
      <c r="AB756">
        <v>2727</v>
      </c>
      <c r="AC756">
        <v>0.5</v>
      </c>
      <c r="AD756">
        <v>18.399999999999999</v>
      </c>
      <c r="AE756">
        <v>0.4</v>
      </c>
      <c r="AF756">
        <v>19</v>
      </c>
      <c r="AG756">
        <v>3</v>
      </c>
      <c r="AH756">
        <v>1</v>
      </c>
      <c r="AI756">
        <v>0.67</v>
      </c>
      <c r="AJ756" t="s">
        <v>312</v>
      </c>
      <c r="AK756" t="s">
        <v>424</v>
      </c>
      <c r="AL756" t="s">
        <v>329</v>
      </c>
      <c r="AM756" s="1">
        <f t="shared" si="22"/>
        <v>2.456912357902457E-2</v>
      </c>
      <c r="AN756" s="284">
        <f t="shared" si="23"/>
        <v>5.6568542494923806</v>
      </c>
    </row>
    <row r="757" spans="1:40" ht="14.25" x14ac:dyDescent="0.2">
      <c r="A757">
        <v>2021</v>
      </c>
      <c r="B757">
        <v>9</v>
      </c>
      <c r="C757">
        <v>415</v>
      </c>
      <c r="D757">
        <v>656</v>
      </c>
      <c r="E757" t="s">
        <v>176</v>
      </c>
      <c r="F757" t="s">
        <v>177</v>
      </c>
      <c r="G757">
        <v>148</v>
      </c>
      <c r="H757">
        <v>137.63999999999999</v>
      </c>
      <c r="I757">
        <v>158.36000000000001</v>
      </c>
      <c r="J757">
        <v>163.9</v>
      </c>
      <c r="K757" s="275">
        <v>140</v>
      </c>
      <c r="L757">
        <v>0.1</v>
      </c>
      <c r="M757">
        <v>60</v>
      </c>
      <c r="N757">
        <v>180</v>
      </c>
      <c r="O757" s="2">
        <v>68</v>
      </c>
      <c r="P757" s="2">
        <v>163</v>
      </c>
      <c r="Q757">
        <v>26</v>
      </c>
      <c r="R757">
        <v>19</v>
      </c>
      <c r="S757">
        <v>23</v>
      </c>
      <c r="Z757">
        <v>0.02</v>
      </c>
      <c r="AA757">
        <v>68</v>
      </c>
      <c r="AB757">
        <v>2728</v>
      </c>
      <c r="AC757">
        <v>0.5</v>
      </c>
      <c r="AD757">
        <v>18.399999999999999</v>
      </c>
      <c r="AE757">
        <v>0.4</v>
      </c>
      <c r="AF757">
        <v>19</v>
      </c>
      <c r="AG757">
        <v>3</v>
      </c>
      <c r="AH757">
        <v>1</v>
      </c>
      <c r="AI757">
        <v>0.67</v>
      </c>
      <c r="AJ757" t="s">
        <v>312</v>
      </c>
      <c r="AK757" t="s">
        <v>426</v>
      </c>
      <c r="AL757" t="s">
        <v>330</v>
      </c>
      <c r="AM757" s="1">
        <f t="shared" si="22"/>
        <v>2.4926686217008796E-2</v>
      </c>
      <c r="AN757" s="284">
        <f t="shared" si="23"/>
        <v>5.6568542494923806</v>
      </c>
    </row>
    <row r="758" spans="1:40" ht="14.25" x14ac:dyDescent="0.2">
      <c r="A758">
        <v>2021</v>
      </c>
      <c r="B758">
        <v>9</v>
      </c>
      <c r="C758">
        <v>415</v>
      </c>
      <c r="D758">
        <v>657</v>
      </c>
      <c r="E758" t="s">
        <v>179</v>
      </c>
      <c r="F758" t="s">
        <v>180</v>
      </c>
      <c r="G758">
        <v>90</v>
      </c>
      <c r="H758">
        <v>83.7</v>
      </c>
      <c r="I758">
        <v>96.3</v>
      </c>
      <c r="J758">
        <v>117.1</v>
      </c>
      <c r="K758" s="275">
        <v>97.5</v>
      </c>
      <c r="L758">
        <v>0.3</v>
      </c>
      <c r="M758">
        <v>60</v>
      </c>
      <c r="N758">
        <v>180</v>
      </c>
      <c r="O758" s="2">
        <v>68</v>
      </c>
      <c r="P758" s="2">
        <v>163</v>
      </c>
      <c r="Q758">
        <v>15</v>
      </c>
      <c r="R758">
        <v>23</v>
      </c>
      <c r="S758">
        <v>30</v>
      </c>
      <c r="Z758">
        <v>0.02</v>
      </c>
      <c r="AA758">
        <v>68</v>
      </c>
      <c r="AB758">
        <v>2738</v>
      </c>
      <c r="AC758">
        <v>0.8</v>
      </c>
      <c r="AD758">
        <v>30.4</v>
      </c>
      <c r="AE758">
        <v>0.7</v>
      </c>
      <c r="AF758">
        <v>24.9</v>
      </c>
      <c r="AG758">
        <v>3</v>
      </c>
      <c r="AH758">
        <v>1</v>
      </c>
      <c r="AI758">
        <v>0.64</v>
      </c>
      <c r="AJ758" t="s">
        <v>312</v>
      </c>
      <c r="AK758" t="s">
        <v>424</v>
      </c>
      <c r="AL758" t="s">
        <v>331</v>
      </c>
      <c r="AM758" s="1">
        <f t="shared" si="22"/>
        <v>2.483564645726808E-2</v>
      </c>
      <c r="AN758" s="284">
        <f t="shared" si="23"/>
        <v>5.3033008588991066</v>
      </c>
    </row>
    <row r="759" spans="1:40" ht="14.25" x14ac:dyDescent="0.2">
      <c r="A759">
        <v>2021</v>
      </c>
      <c r="B759">
        <v>9</v>
      </c>
      <c r="C759">
        <v>415</v>
      </c>
      <c r="D759">
        <v>658</v>
      </c>
      <c r="E759" t="s">
        <v>182</v>
      </c>
      <c r="F759" t="s">
        <v>183</v>
      </c>
      <c r="G759">
        <v>90</v>
      </c>
      <c r="H759">
        <v>83.7</v>
      </c>
      <c r="I759">
        <v>96.3</v>
      </c>
      <c r="J759">
        <v>117.9</v>
      </c>
      <c r="K759" s="275">
        <v>99.6</v>
      </c>
      <c r="L759">
        <v>0.3</v>
      </c>
      <c r="M759">
        <v>60</v>
      </c>
      <c r="N759">
        <v>180</v>
      </c>
      <c r="O759" s="2">
        <v>68</v>
      </c>
      <c r="P759" s="2">
        <v>163</v>
      </c>
      <c r="Q759">
        <v>15</v>
      </c>
      <c r="R759">
        <v>23</v>
      </c>
      <c r="S759">
        <v>30</v>
      </c>
      <c r="Z759">
        <v>0.02</v>
      </c>
      <c r="AA759">
        <v>68</v>
      </c>
      <c r="AB759">
        <v>2738</v>
      </c>
      <c r="AC759">
        <v>0.8</v>
      </c>
      <c r="AD759">
        <v>30.4</v>
      </c>
      <c r="AE759">
        <v>0.7</v>
      </c>
      <c r="AF759">
        <v>24.1</v>
      </c>
      <c r="AG759">
        <v>3</v>
      </c>
      <c r="AH759">
        <v>1</v>
      </c>
      <c r="AI759">
        <v>0.64</v>
      </c>
      <c r="AJ759" t="s">
        <v>312</v>
      </c>
      <c r="AK759" t="s">
        <v>426</v>
      </c>
      <c r="AL759" t="s">
        <v>332</v>
      </c>
      <c r="AM759" s="1">
        <f t="shared" si="22"/>
        <v>2.483564645726808E-2</v>
      </c>
      <c r="AN759" s="284">
        <f t="shared" si="23"/>
        <v>6.7882250993908526</v>
      </c>
    </row>
    <row r="760" spans="1:40" x14ac:dyDescent="0.2">
      <c r="A760">
        <v>2021</v>
      </c>
      <c r="B760">
        <v>9</v>
      </c>
      <c r="C760">
        <v>56</v>
      </c>
      <c r="D760">
        <v>134</v>
      </c>
      <c r="E760" t="s">
        <v>571</v>
      </c>
      <c r="F760" t="s">
        <v>572</v>
      </c>
      <c r="G760">
        <v>9.9145833329999995</v>
      </c>
      <c r="H760">
        <v>9.2205624999999998</v>
      </c>
      <c r="I760">
        <v>10.60860417</v>
      </c>
      <c r="J760">
        <v>16.7</v>
      </c>
      <c r="K760" s="275">
        <v>12.7</v>
      </c>
      <c r="L760">
        <v>0.7</v>
      </c>
      <c r="M760">
        <v>429</v>
      </c>
      <c r="N760">
        <v>101</v>
      </c>
      <c r="O760" s="2">
        <v>431</v>
      </c>
      <c r="P760" s="2">
        <v>101</v>
      </c>
      <c r="Q760">
        <v>32</v>
      </c>
      <c r="R760">
        <v>26</v>
      </c>
      <c r="S760">
        <v>28</v>
      </c>
      <c r="Z760">
        <v>0.02</v>
      </c>
      <c r="AA760">
        <v>86</v>
      </c>
      <c r="AB760">
        <v>10086</v>
      </c>
      <c r="AC760">
        <v>8.6999999999999993</v>
      </c>
      <c r="AD760">
        <v>1017.3</v>
      </c>
      <c r="AE760">
        <v>7</v>
      </c>
      <c r="AF760">
        <v>831.1</v>
      </c>
      <c r="AG760">
        <v>2</v>
      </c>
      <c r="AH760">
        <v>0.2</v>
      </c>
      <c r="AI760">
        <v>0.42</v>
      </c>
      <c r="AJ760" t="s">
        <v>747</v>
      </c>
      <c r="AM760" s="1">
        <f t="shared" si="22"/>
        <v>8.5266706325599836E-3</v>
      </c>
      <c r="AN760" s="284">
        <f t="shared" si="23"/>
        <v>1.969587013665737</v>
      </c>
    </row>
    <row r="761" spans="1:40" x14ac:dyDescent="0.2">
      <c r="A761">
        <v>2021</v>
      </c>
      <c r="B761">
        <v>9</v>
      </c>
      <c r="C761">
        <v>57</v>
      </c>
      <c r="D761">
        <v>135</v>
      </c>
      <c r="E761" t="s">
        <v>721</v>
      </c>
      <c r="F761" t="s">
        <v>793</v>
      </c>
      <c r="G761">
        <v>10.625</v>
      </c>
      <c r="H761">
        <v>9.8812499999999996</v>
      </c>
      <c r="I761">
        <v>11.36875</v>
      </c>
      <c r="J761">
        <v>16.399999999999999</v>
      </c>
      <c r="K761" s="275">
        <v>11.2</v>
      </c>
      <c r="L761">
        <v>0.5</v>
      </c>
      <c r="M761">
        <v>345</v>
      </c>
      <c r="N761">
        <v>125</v>
      </c>
      <c r="O761" s="2">
        <v>638</v>
      </c>
      <c r="P761" s="2">
        <v>68</v>
      </c>
      <c r="Q761">
        <v>6</v>
      </c>
      <c r="R761">
        <v>19</v>
      </c>
      <c r="S761">
        <v>24</v>
      </c>
      <c r="Z761">
        <v>0.02</v>
      </c>
      <c r="AA761">
        <v>49</v>
      </c>
      <c r="AB761">
        <v>10401</v>
      </c>
      <c r="AC761">
        <v>4.5999999999999996</v>
      </c>
      <c r="AD761">
        <v>978.9</v>
      </c>
      <c r="AE761">
        <v>4.4000000000000004</v>
      </c>
      <c r="AF761">
        <v>797.7</v>
      </c>
      <c r="AG761">
        <v>1</v>
      </c>
      <c r="AH761">
        <v>0.1</v>
      </c>
      <c r="AI761">
        <v>1.18</v>
      </c>
      <c r="AJ761" t="s">
        <v>747</v>
      </c>
      <c r="AM761" s="1">
        <f t="shared" si="22"/>
        <v>4.7110854725507158E-3</v>
      </c>
      <c r="AN761" s="284">
        <f t="shared" si="23"/>
        <v>0.4065863991822643</v>
      </c>
    </row>
    <row r="762" spans="1:40" x14ac:dyDescent="0.2">
      <c r="A762">
        <v>2021</v>
      </c>
      <c r="B762">
        <v>9</v>
      </c>
      <c r="C762">
        <v>135</v>
      </c>
      <c r="D762">
        <v>271</v>
      </c>
      <c r="E762" t="s">
        <v>149</v>
      </c>
      <c r="F762" t="s">
        <v>150</v>
      </c>
      <c r="G762">
        <v>161</v>
      </c>
      <c r="H762">
        <v>149.72999999999999</v>
      </c>
      <c r="I762">
        <v>172.27</v>
      </c>
      <c r="J762">
        <v>200.4</v>
      </c>
      <c r="K762" s="275">
        <v>161</v>
      </c>
      <c r="L762">
        <v>0.2</v>
      </c>
      <c r="M762">
        <v>151</v>
      </c>
      <c r="N762">
        <v>95</v>
      </c>
      <c r="O762" s="2">
        <v>157</v>
      </c>
      <c r="P762" s="2">
        <v>92</v>
      </c>
      <c r="Q762">
        <v>7</v>
      </c>
      <c r="R762">
        <v>10</v>
      </c>
      <c r="S762">
        <v>11</v>
      </c>
      <c r="U762">
        <v>5</v>
      </c>
      <c r="Z762">
        <v>1.4999999999999999E-2</v>
      </c>
      <c r="AA762">
        <v>31</v>
      </c>
      <c r="AB762">
        <v>4621</v>
      </c>
      <c r="AC762">
        <v>0.2</v>
      </c>
      <c r="AD762">
        <v>28.7</v>
      </c>
      <c r="AE762">
        <v>0.2</v>
      </c>
      <c r="AF762">
        <v>29.2</v>
      </c>
      <c r="AG762">
        <v>4</v>
      </c>
      <c r="AH762">
        <v>0.2</v>
      </c>
      <c r="AI762">
        <v>0.35</v>
      </c>
      <c r="AJ762" t="s">
        <v>318</v>
      </c>
      <c r="AM762" s="1">
        <f t="shared" si="22"/>
        <v>6.7085046526725815E-3</v>
      </c>
      <c r="AN762" s="284">
        <f t="shared" si="23"/>
        <v>0</v>
      </c>
    </row>
    <row r="763" spans="1:40" x14ac:dyDescent="0.2">
      <c r="A763">
        <v>2021</v>
      </c>
      <c r="B763">
        <v>9</v>
      </c>
      <c r="C763">
        <v>137</v>
      </c>
      <c r="D763">
        <v>168</v>
      </c>
      <c r="E763" t="s">
        <v>210</v>
      </c>
      <c r="F763" t="s">
        <v>211</v>
      </c>
      <c r="G763">
        <v>619</v>
      </c>
      <c r="H763">
        <v>575.66999999999996</v>
      </c>
      <c r="I763">
        <v>662.33</v>
      </c>
      <c r="J763">
        <v>776.1</v>
      </c>
      <c r="K763" s="275">
        <v>625</v>
      </c>
      <c r="L763">
        <v>0.3</v>
      </c>
      <c r="M763">
        <v>90</v>
      </c>
      <c r="N763">
        <v>116</v>
      </c>
      <c r="O763" s="2">
        <v>82</v>
      </c>
      <c r="P763" s="2">
        <v>133</v>
      </c>
      <c r="Q763">
        <v>11</v>
      </c>
      <c r="R763">
        <v>8</v>
      </c>
      <c r="S763">
        <v>6</v>
      </c>
      <c r="Z763">
        <v>1.4999999999999999E-2</v>
      </c>
      <c r="AA763">
        <v>25</v>
      </c>
      <c r="AB763">
        <v>2083</v>
      </c>
      <c r="AC763">
        <v>0</v>
      </c>
      <c r="AD763">
        <v>3.4</v>
      </c>
      <c r="AE763">
        <v>0</v>
      </c>
      <c r="AF763">
        <v>3.3</v>
      </c>
      <c r="AG763">
        <v>4</v>
      </c>
      <c r="AH763">
        <v>0.3</v>
      </c>
      <c r="AI763">
        <v>0.26</v>
      </c>
      <c r="AJ763" t="s">
        <v>318</v>
      </c>
      <c r="AM763" s="1">
        <f t="shared" si="22"/>
        <v>1.2001920307249159E-2</v>
      </c>
      <c r="AN763" s="284">
        <f t="shared" si="23"/>
        <v>4.2426406871192848</v>
      </c>
    </row>
    <row r="764" spans="1:40" x14ac:dyDescent="0.2">
      <c r="A764">
        <v>2021</v>
      </c>
      <c r="B764">
        <v>9</v>
      </c>
      <c r="C764">
        <v>137</v>
      </c>
      <c r="D764">
        <v>273</v>
      </c>
      <c r="E764" t="s">
        <v>257</v>
      </c>
      <c r="F764" t="s">
        <v>258</v>
      </c>
      <c r="G764">
        <v>564</v>
      </c>
      <c r="H764">
        <v>524.52</v>
      </c>
      <c r="I764">
        <v>603.48</v>
      </c>
      <c r="J764">
        <v>743.6</v>
      </c>
      <c r="K764" s="275">
        <v>605.20000000000005</v>
      </c>
      <c r="L764">
        <v>0.3</v>
      </c>
      <c r="M764">
        <v>93</v>
      </c>
      <c r="N764">
        <v>116</v>
      </c>
      <c r="O764" s="2">
        <v>86</v>
      </c>
      <c r="P764" s="2">
        <v>126</v>
      </c>
      <c r="Q764">
        <v>29</v>
      </c>
      <c r="R764">
        <v>44</v>
      </c>
      <c r="S764">
        <v>36</v>
      </c>
      <c r="U764">
        <v>19</v>
      </c>
      <c r="Z764">
        <v>1.4999999999999999E-2</v>
      </c>
      <c r="AA764">
        <v>119</v>
      </c>
      <c r="AB764">
        <v>14045</v>
      </c>
      <c r="AC764">
        <v>0.2</v>
      </c>
      <c r="AD764">
        <v>24.9</v>
      </c>
      <c r="AE764">
        <v>0.2</v>
      </c>
      <c r="AF764">
        <v>22.8</v>
      </c>
      <c r="AG764">
        <v>11</v>
      </c>
      <c r="AH764">
        <v>1.4</v>
      </c>
      <c r="AI764">
        <v>0.6</v>
      </c>
      <c r="AJ764" t="s">
        <v>318</v>
      </c>
      <c r="AM764" s="1">
        <f t="shared" si="22"/>
        <v>8.4727661089355651E-3</v>
      </c>
      <c r="AN764" s="284">
        <f t="shared" si="23"/>
        <v>29.132799384885789</v>
      </c>
    </row>
    <row r="765" spans="1:40" x14ac:dyDescent="0.2">
      <c r="A765">
        <v>2021</v>
      </c>
      <c r="B765">
        <v>9</v>
      </c>
      <c r="C765">
        <v>142</v>
      </c>
      <c r="D765">
        <v>280</v>
      </c>
      <c r="E765" t="s">
        <v>219</v>
      </c>
      <c r="F765" t="s">
        <v>220</v>
      </c>
      <c r="G765">
        <v>323</v>
      </c>
      <c r="H765">
        <v>300.39</v>
      </c>
      <c r="I765">
        <v>345.61</v>
      </c>
      <c r="J765">
        <v>446.6</v>
      </c>
      <c r="K765" s="275">
        <v>357</v>
      </c>
      <c r="L765">
        <v>0.4</v>
      </c>
      <c r="M765">
        <v>105</v>
      </c>
      <c r="N765">
        <v>103</v>
      </c>
      <c r="O765" s="2">
        <v>96</v>
      </c>
      <c r="P765" s="2">
        <v>113</v>
      </c>
      <c r="Q765">
        <v>11</v>
      </c>
      <c r="R765">
        <v>17</v>
      </c>
      <c r="S765">
        <v>16</v>
      </c>
      <c r="U765">
        <v>4</v>
      </c>
      <c r="Z765">
        <v>1.4999999999999999E-2</v>
      </c>
      <c r="AA765">
        <v>47</v>
      </c>
      <c r="AB765">
        <v>3752</v>
      </c>
      <c r="AC765">
        <v>0.1</v>
      </c>
      <c r="AD765">
        <v>11.6</v>
      </c>
      <c r="AE765">
        <v>0.1</v>
      </c>
      <c r="AF765">
        <v>10.8</v>
      </c>
      <c r="AG765">
        <v>4</v>
      </c>
      <c r="AH765">
        <v>0.5</v>
      </c>
      <c r="AI765">
        <v>0.54</v>
      </c>
      <c r="AJ765" t="s">
        <v>318</v>
      </c>
      <c r="AM765" s="1">
        <f t="shared" si="22"/>
        <v>1.2526652452025586E-2</v>
      </c>
      <c r="AN765" s="284">
        <f t="shared" si="23"/>
        <v>24.041630560342615</v>
      </c>
    </row>
    <row r="766" spans="1:40" x14ac:dyDescent="0.2">
      <c r="A766">
        <v>2021</v>
      </c>
      <c r="B766">
        <v>9</v>
      </c>
      <c r="C766">
        <v>143</v>
      </c>
      <c r="D766">
        <v>281</v>
      </c>
      <c r="E766" t="s">
        <v>142</v>
      </c>
      <c r="F766" t="s">
        <v>143</v>
      </c>
      <c r="G766">
        <v>285</v>
      </c>
      <c r="H766">
        <v>265.05</v>
      </c>
      <c r="I766">
        <v>304.95</v>
      </c>
      <c r="J766">
        <v>407</v>
      </c>
      <c r="K766" s="275">
        <v>318.7</v>
      </c>
      <c r="L766">
        <v>0.4</v>
      </c>
      <c r="M766">
        <v>120</v>
      </c>
      <c r="N766">
        <v>120</v>
      </c>
      <c r="O766" s="2">
        <v>121</v>
      </c>
      <c r="P766" s="2">
        <v>119</v>
      </c>
      <c r="Q766">
        <v>39</v>
      </c>
      <c r="R766">
        <v>48</v>
      </c>
      <c r="S766">
        <v>45</v>
      </c>
      <c r="Z766">
        <v>1.4999999999999999E-2</v>
      </c>
      <c r="AA766">
        <v>129</v>
      </c>
      <c r="AB766">
        <v>19023</v>
      </c>
      <c r="AC766">
        <v>0.4</v>
      </c>
      <c r="AD766">
        <v>60.8</v>
      </c>
      <c r="AE766">
        <v>0.4</v>
      </c>
      <c r="AF766">
        <v>59.7</v>
      </c>
      <c r="AG766">
        <v>12</v>
      </c>
      <c r="AH766">
        <v>1.1000000000000001</v>
      </c>
      <c r="AI766">
        <v>0.55000000000000004</v>
      </c>
      <c r="AJ766" t="s">
        <v>318</v>
      </c>
      <c r="AM766" s="1">
        <f t="shared" si="22"/>
        <v>6.7812647847342693E-3</v>
      </c>
      <c r="AN766" s="284">
        <f t="shared" si="23"/>
        <v>23.829498525986644</v>
      </c>
    </row>
    <row r="767" spans="1:40" x14ac:dyDescent="0.2">
      <c r="A767">
        <v>2021</v>
      </c>
      <c r="B767">
        <v>9</v>
      </c>
      <c r="C767">
        <v>243</v>
      </c>
      <c r="D767">
        <v>167</v>
      </c>
      <c r="E767" t="s">
        <v>132</v>
      </c>
      <c r="F767" t="s">
        <v>133</v>
      </c>
      <c r="G767">
        <v>888</v>
      </c>
      <c r="H767">
        <v>825.84</v>
      </c>
      <c r="I767">
        <v>950.16</v>
      </c>
      <c r="J767">
        <v>1074.9000000000001</v>
      </c>
      <c r="K767" s="275">
        <v>928.3</v>
      </c>
      <c r="L767">
        <v>0.2</v>
      </c>
      <c r="M767">
        <v>55</v>
      </c>
      <c r="N767">
        <v>131</v>
      </c>
      <c r="O767" s="2">
        <v>50</v>
      </c>
      <c r="P767" s="2">
        <v>147</v>
      </c>
      <c r="Q767">
        <v>19</v>
      </c>
      <c r="R767">
        <v>21</v>
      </c>
      <c r="S767">
        <v>27</v>
      </c>
      <c r="U767">
        <v>11</v>
      </c>
      <c r="X767">
        <v>2</v>
      </c>
      <c r="Z767">
        <v>1.4999999999999999E-2</v>
      </c>
      <c r="AA767">
        <v>74</v>
      </c>
      <c r="AB767">
        <v>6850</v>
      </c>
      <c r="AC767">
        <v>0.1</v>
      </c>
      <c r="AD767">
        <v>7.7</v>
      </c>
      <c r="AE767">
        <v>0.1</v>
      </c>
      <c r="AF767">
        <v>7.4</v>
      </c>
      <c r="AG767">
        <v>8</v>
      </c>
      <c r="AH767">
        <v>1.5</v>
      </c>
      <c r="AI767">
        <v>0.69</v>
      </c>
      <c r="AJ767" t="s">
        <v>318</v>
      </c>
      <c r="AM767" s="1">
        <f t="shared" si="22"/>
        <v>1.0802919708029197E-2</v>
      </c>
      <c r="AN767" s="284">
        <f t="shared" si="23"/>
        <v>28.496403281817834</v>
      </c>
    </row>
    <row r="768" spans="1:40" x14ac:dyDescent="0.2">
      <c r="A768">
        <v>2021</v>
      </c>
      <c r="B768">
        <v>9</v>
      </c>
      <c r="C768">
        <v>295</v>
      </c>
      <c r="D768">
        <v>219</v>
      </c>
      <c r="E768" t="s">
        <v>216</v>
      </c>
      <c r="F768" t="s">
        <v>217</v>
      </c>
      <c r="G768">
        <v>114.16666669999999</v>
      </c>
      <c r="H768">
        <v>106.175</v>
      </c>
      <c r="I768">
        <v>122.1583333</v>
      </c>
      <c r="J768">
        <v>162.5</v>
      </c>
      <c r="K768" s="275">
        <v>123</v>
      </c>
      <c r="L768">
        <v>0.4</v>
      </c>
      <c r="M768">
        <v>238</v>
      </c>
      <c r="N768">
        <v>91</v>
      </c>
      <c r="O768" s="2">
        <v>216</v>
      </c>
      <c r="P768" s="2">
        <v>100</v>
      </c>
      <c r="Q768">
        <v>6</v>
      </c>
      <c r="R768">
        <v>6</v>
      </c>
      <c r="S768">
        <v>4</v>
      </c>
      <c r="Z768">
        <v>1.4999999999999999E-2</v>
      </c>
      <c r="AA768">
        <v>16</v>
      </c>
      <c r="AB768">
        <v>799</v>
      </c>
      <c r="AC768">
        <v>0.1</v>
      </c>
      <c r="AD768">
        <v>7</v>
      </c>
      <c r="AE768">
        <v>0.1</v>
      </c>
      <c r="AF768">
        <v>6.5</v>
      </c>
      <c r="AG768">
        <v>1</v>
      </c>
      <c r="AH768">
        <v>0.1</v>
      </c>
      <c r="AI768">
        <v>0.15</v>
      </c>
      <c r="AJ768" t="s">
        <v>318</v>
      </c>
      <c r="AM768" s="1">
        <f t="shared" si="22"/>
        <v>2.002503128911139E-2</v>
      </c>
      <c r="AN768" s="284">
        <f t="shared" si="23"/>
        <v>6.2461098769109489</v>
      </c>
    </row>
    <row r="769" spans="1:40" x14ac:dyDescent="0.2">
      <c r="A769">
        <v>2021</v>
      </c>
      <c r="B769">
        <v>9</v>
      </c>
      <c r="C769">
        <v>301</v>
      </c>
      <c r="D769">
        <v>225</v>
      </c>
      <c r="E769" t="s">
        <v>229</v>
      </c>
      <c r="F769" t="s">
        <v>230</v>
      </c>
      <c r="G769">
        <v>372</v>
      </c>
      <c r="H769">
        <v>345.96</v>
      </c>
      <c r="I769">
        <v>398.04</v>
      </c>
      <c r="J769">
        <v>451.1</v>
      </c>
      <c r="K769" s="275">
        <v>390.4</v>
      </c>
      <c r="L769">
        <v>0.2</v>
      </c>
      <c r="M769">
        <v>169</v>
      </c>
      <c r="N769">
        <v>128</v>
      </c>
      <c r="O769" s="2">
        <v>155</v>
      </c>
      <c r="P769" s="2">
        <v>140</v>
      </c>
      <c r="Q769">
        <v>8</v>
      </c>
      <c r="R769">
        <v>14</v>
      </c>
      <c r="S769">
        <v>18</v>
      </c>
      <c r="Z769">
        <v>1.4999999999999999E-2</v>
      </c>
      <c r="AA769">
        <v>40</v>
      </c>
      <c r="AB769">
        <v>2338</v>
      </c>
      <c r="AC769">
        <v>0.1</v>
      </c>
      <c r="AD769">
        <v>6.3</v>
      </c>
      <c r="AE769">
        <v>0.1</v>
      </c>
      <c r="AF769">
        <v>6</v>
      </c>
      <c r="AG769">
        <v>1</v>
      </c>
      <c r="AH769">
        <v>0.3</v>
      </c>
      <c r="AI769">
        <v>0.53</v>
      </c>
      <c r="AJ769" t="s">
        <v>318</v>
      </c>
      <c r="AM769" s="1">
        <f t="shared" si="22"/>
        <v>1.7108639863130881E-2</v>
      </c>
      <c r="AN769" s="284">
        <f t="shared" si="23"/>
        <v>13.010764773832458</v>
      </c>
    </row>
    <row r="770" spans="1:40" x14ac:dyDescent="0.2">
      <c r="A770">
        <v>2021</v>
      </c>
      <c r="B770">
        <v>9</v>
      </c>
      <c r="C770">
        <v>395</v>
      </c>
      <c r="D770">
        <v>607</v>
      </c>
      <c r="E770" t="s">
        <v>185</v>
      </c>
      <c r="F770" t="s">
        <v>186</v>
      </c>
      <c r="G770">
        <v>120</v>
      </c>
      <c r="H770">
        <v>111.6</v>
      </c>
      <c r="I770">
        <v>128.4</v>
      </c>
      <c r="J770">
        <v>153.9</v>
      </c>
      <c r="K770" s="275">
        <v>122.6</v>
      </c>
      <c r="L770">
        <v>0.3</v>
      </c>
      <c r="M770">
        <v>90</v>
      </c>
      <c r="N770">
        <v>120</v>
      </c>
      <c r="O770" s="2">
        <v>98</v>
      </c>
      <c r="P770" s="2">
        <v>110</v>
      </c>
      <c r="Q770">
        <v>42</v>
      </c>
      <c r="R770">
        <v>41</v>
      </c>
      <c r="S770">
        <v>41</v>
      </c>
      <c r="T770">
        <v>2</v>
      </c>
      <c r="Z770">
        <v>1.4999999999999999E-2</v>
      </c>
      <c r="AA770">
        <v>126</v>
      </c>
      <c r="AB770">
        <v>7038</v>
      </c>
      <c r="AC770">
        <v>1.1000000000000001</v>
      </c>
      <c r="AD770">
        <v>58.7</v>
      </c>
      <c r="AE770">
        <v>1</v>
      </c>
      <c r="AF770">
        <v>50.4</v>
      </c>
      <c r="AG770">
        <v>6</v>
      </c>
      <c r="AH770">
        <v>1.3</v>
      </c>
      <c r="AI770">
        <v>0.53</v>
      </c>
      <c r="AJ770" t="s">
        <v>338</v>
      </c>
      <c r="AM770" s="1">
        <f t="shared" si="22"/>
        <v>1.7902813299232736E-2</v>
      </c>
      <c r="AN770" s="284">
        <f t="shared" si="23"/>
        <v>1.8384776310850195</v>
      </c>
    </row>
    <row r="771" spans="1:40" x14ac:dyDescent="0.2">
      <c r="A771">
        <v>2021</v>
      </c>
      <c r="B771">
        <v>9</v>
      </c>
      <c r="C771">
        <v>395</v>
      </c>
      <c r="D771">
        <v>608</v>
      </c>
      <c r="E771" t="s">
        <v>188</v>
      </c>
      <c r="F771" t="s">
        <v>189</v>
      </c>
      <c r="G771">
        <v>110</v>
      </c>
      <c r="H771">
        <v>102.3</v>
      </c>
      <c r="I771">
        <v>117.7</v>
      </c>
      <c r="J771">
        <v>138.30000000000001</v>
      </c>
      <c r="K771" s="275">
        <v>105.2</v>
      </c>
      <c r="L771">
        <v>0.3</v>
      </c>
      <c r="M771">
        <v>90</v>
      </c>
      <c r="N771">
        <v>120</v>
      </c>
      <c r="O771" s="2">
        <v>98</v>
      </c>
      <c r="P771" s="2">
        <v>110</v>
      </c>
      <c r="Q771">
        <v>35</v>
      </c>
      <c r="R771">
        <v>32</v>
      </c>
      <c r="S771">
        <v>34</v>
      </c>
      <c r="T771">
        <v>4</v>
      </c>
      <c r="Z771">
        <v>1.4999999999999999E-2</v>
      </c>
      <c r="AA771">
        <v>105</v>
      </c>
      <c r="AB771">
        <v>6945</v>
      </c>
      <c r="AC771">
        <v>1</v>
      </c>
      <c r="AD771">
        <v>63.1</v>
      </c>
      <c r="AE771">
        <v>1</v>
      </c>
      <c r="AF771">
        <v>59.3</v>
      </c>
      <c r="AG771">
        <v>6</v>
      </c>
      <c r="AH771">
        <v>1.1000000000000001</v>
      </c>
      <c r="AI771">
        <v>0.52</v>
      </c>
      <c r="AJ771" t="s">
        <v>338</v>
      </c>
      <c r="AM771" s="1">
        <f t="shared" ref="AM771:AM834" si="24">IFERROR(AA771/AB771,"")</f>
        <v>1.511879049676026E-2</v>
      </c>
      <c r="AN771" s="284">
        <f t="shared" ref="AN771:AN834" si="25">STDEV(K771,G771)</f>
        <v>3.3941125496954259</v>
      </c>
    </row>
    <row r="772" spans="1:40" x14ac:dyDescent="0.2">
      <c r="A772">
        <v>2021</v>
      </c>
      <c r="B772">
        <v>9</v>
      </c>
      <c r="C772">
        <v>395</v>
      </c>
      <c r="D772">
        <v>609</v>
      </c>
      <c r="E772" t="s">
        <v>191</v>
      </c>
      <c r="F772" t="s">
        <v>192</v>
      </c>
      <c r="G772">
        <v>50</v>
      </c>
      <c r="H772">
        <v>46.5</v>
      </c>
      <c r="I772">
        <v>53.5</v>
      </c>
      <c r="J772">
        <v>64.8</v>
      </c>
      <c r="K772" s="275">
        <v>51.7</v>
      </c>
      <c r="L772">
        <v>0.3</v>
      </c>
      <c r="M772">
        <v>90</v>
      </c>
      <c r="N772">
        <v>120</v>
      </c>
      <c r="O772" s="2">
        <v>98</v>
      </c>
      <c r="P772" s="2">
        <v>111</v>
      </c>
      <c r="Q772">
        <v>43</v>
      </c>
      <c r="R772">
        <v>37</v>
      </c>
      <c r="S772">
        <v>25</v>
      </c>
      <c r="T772">
        <v>2</v>
      </c>
      <c r="Z772">
        <v>1.4999999999999999E-2</v>
      </c>
      <c r="AA772">
        <v>107</v>
      </c>
      <c r="AB772">
        <v>9683</v>
      </c>
      <c r="AC772">
        <v>2.1</v>
      </c>
      <c r="AD772">
        <v>193.7</v>
      </c>
      <c r="AE772">
        <v>2.1</v>
      </c>
      <c r="AF772">
        <v>168.5</v>
      </c>
      <c r="AG772">
        <v>6</v>
      </c>
      <c r="AH772">
        <v>1.1000000000000001</v>
      </c>
      <c r="AI772">
        <v>0.72</v>
      </c>
      <c r="AJ772" t="s">
        <v>338</v>
      </c>
      <c r="AM772" s="1">
        <f t="shared" si="24"/>
        <v>1.1050294330269545E-2</v>
      </c>
      <c r="AN772" s="284">
        <f t="shared" si="25"/>
        <v>1.2020815280171329</v>
      </c>
    </row>
    <row r="773" spans="1:40" x14ac:dyDescent="0.2">
      <c r="A773">
        <v>2021</v>
      </c>
      <c r="B773">
        <v>9</v>
      </c>
      <c r="C773">
        <v>143</v>
      </c>
      <c r="D773">
        <v>281</v>
      </c>
      <c r="E773" t="s">
        <v>144</v>
      </c>
      <c r="F773" t="s">
        <v>145</v>
      </c>
      <c r="G773">
        <v>315</v>
      </c>
      <c r="H773">
        <v>292.95</v>
      </c>
      <c r="I773">
        <v>337.05</v>
      </c>
      <c r="J773">
        <v>407</v>
      </c>
      <c r="K773" s="275">
        <v>318.7</v>
      </c>
      <c r="L773">
        <v>0.3</v>
      </c>
      <c r="M773">
        <v>120</v>
      </c>
      <c r="O773" s="2">
        <v>121</v>
      </c>
      <c r="P773" s="2">
        <v>119</v>
      </c>
      <c r="Q773">
        <v>39</v>
      </c>
      <c r="R773">
        <v>48</v>
      </c>
      <c r="S773">
        <v>45</v>
      </c>
      <c r="Z773">
        <v>1.4999999999999999E-2</v>
      </c>
      <c r="AA773">
        <v>129</v>
      </c>
      <c r="AB773">
        <v>19023</v>
      </c>
      <c r="AC773">
        <v>0.4</v>
      </c>
      <c r="AD773">
        <v>60.8</v>
      </c>
      <c r="AE773">
        <v>0.4</v>
      </c>
      <c r="AF773">
        <v>59.7</v>
      </c>
      <c r="AG773">
        <v>12</v>
      </c>
      <c r="AH773">
        <v>1.1000000000000001</v>
      </c>
      <c r="AI773">
        <v>0.55000000000000004</v>
      </c>
      <c r="AM773" s="1">
        <f t="shared" si="24"/>
        <v>6.7812647847342693E-3</v>
      </c>
      <c r="AN773" s="284">
        <f t="shared" si="25"/>
        <v>2.616295090390218</v>
      </c>
    </row>
    <row r="774" spans="1:40" x14ac:dyDescent="0.2">
      <c r="A774">
        <v>2021</v>
      </c>
      <c r="B774">
        <v>9</v>
      </c>
      <c r="C774">
        <v>143</v>
      </c>
      <c r="D774">
        <v>281</v>
      </c>
      <c r="E774" t="s">
        <v>146</v>
      </c>
      <c r="F774" t="s">
        <v>147</v>
      </c>
      <c r="G774">
        <v>345</v>
      </c>
      <c r="H774">
        <v>320.85000000000002</v>
      </c>
      <c r="I774">
        <v>369.15</v>
      </c>
      <c r="J774">
        <v>407</v>
      </c>
      <c r="K774" s="275">
        <v>318.7</v>
      </c>
      <c r="L774">
        <v>0.2</v>
      </c>
      <c r="M774">
        <v>120</v>
      </c>
      <c r="O774" s="2">
        <v>121</v>
      </c>
      <c r="P774" s="2">
        <v>119</v>
      </c>
      <c r="Q774">
        <v>39</v>
      </c>
      <c r="R774">
        <v>48</v>
      </c>
      <c r="S774">
        <v>45</v>
      </c>
      <c r="Z774">
        <v>1.4999999999999999E-2</v>
      </c>
      <c r="AA774">
        <v>129</v>
      </c>
      <c r="AB774">
        <v>19023</v>
      </c>
      <c r="AC774">
        <v>0.4</v>
      </c>
      <c r="AD774">
        <v>60.8</v>
      </c>
      <c r="AE774">
        <v>0.4</v>
      </c>
      <c r="AF774">
        <v>59.7</v>
      </c>
      <c r="AG774">
        <v>12</v>
      </c>
      <c r="AH774">
        <v>1.1000000000000001</v>
      </c>
      <c r="AI774">
        <v>0.55000000000000004</v>
      </c>
      <c r="AM774" s="1">
        <f t="shared" si="24"/>
        <v>6.7812647847342693E-3</v>
      </c>
      <c r="AN774" s="284">
        <f t="shared" si="25"/>
        <v>18.596908345206206</v>
      </c>
    </row>
    <row r="775" spans="1:40" ht="14.25" x14ac:dyDescent="0.2">
      <c r="A775">
        <v>2021</v>
      </c>
      <c r="B775">
        <v>10</v>
      </c>
      <c r="C775">
        <v>18</v>
      </c>
      <c r="D775">
        <v>49</v>
      </c>
      <c r="E775" t="s">
        <v>170</v>
      </c>
      <c r="F775" t="s">
        <v>171</v>
      </c>
      <c r="G775">
        <v>100</v>
      </c>
      <c r="H775">
        <v>95.5</v>
      </c>
      <c r="I775">
        <v>104.5</v>
      </c>
      <c r="J775">
        <v>132.30000000000001</v>
      </c>
      <c r="K775" s="275">
        <v>102.2</v>
      </c>
      <c r="L775">
        <v>0.3</v>
      </c>
      <c r="M775">
        <v>101</v>
      </c>
      <c r="N775">
        <v>107</v>
      </c>
      <c r="O775" s="2">
        <v>68</v>
      </c>
      <c r="P775" s="2">
        <v>105</v>
      </c>
      <c r="Q775">
        <v>27</v>
      </c>
      <c r="R775">
        <v>29</v>
      </c>
      <c r="S775">
        <v>26</v>
      </c>
      <c r="T775">
        <v>8</v>
      </c>
      <c r="U775">
        <v>5</v>
      </c>
      <c r="Z775">
        <v>1.4999999999999999E-2</v>
      </c>
      <c r="AA775">
        <v>95</v>
      </c>
      <c r="AB775">
        <v>9475</v>
      </c>
      <c r="AC775">
        <v>1</v>
      </c>
      <c r="AD775">
        <v>94.8</v>
      </c>
      <c r="AE775">
        <v>0.9</v>
      </c>
      <c r="AF775">
        <v>92.1</v>
      </c>
      <c r="AG775">
        <v>5</v>
      </c>
      <c r="AH775">
        <v>1.4</v>
      </c>
      <c r="AI775">
        <v>0.85</v>
      </c>
      <c r="AJ775" t="s">
        <v>306</v>
      </c>
      <c r="AK775" t="s">
        <v>429</v>
      </c>
      <c r="AL775" t="s">
        <v>341</v>
      </c>
      <c r="AM775" s="1">
        <f t="shared" si="24"/>
        <v>1.0026385224274407E-2</v>
      </c>
      <c r="AN775" s="284">
        <f t="shared" si="25"/>
        <v>1.5556349186104066</v>
      </c>
    </row>
    <row r="776" spans="1:40" ht="14.25" x14ac:dyDescent="0.2">
      <c r="A776">
        <v>2021</v>
      </c>
      <c r="B776">
        <v>10</v>
      </c>
      <c r="C776">
        <v>18</v>
      </c>
      <c r="D776">
        <v>50</v>
      </c>
      <c r="E776" t="s">
        <v>161</v>
      </c>
      <c r="F776" t="s">
        <v>162</v>
      </c>
      <c r="G776">
        <v>54</v>
      </c>
      <c r="H776">
        <v>51.57</v>
      </c>
      <c r="I776">
        <v>56.43</v>
      </c>
      <c r="J776">
        <v>73.099999999999994</v>
      </c>
      <c r="K776" s="275">
        <v>55</v>
      </c>
      <c r="L776">
        <v>0.4</v>
      </c>
      <c r="M776">
        <v>101</v>
      </c>
      <c r="N776">
        <v>107</v>
      </c>
      <c r="O776" s="2">
        <v>68</v>
      </c>
      <c r="P776" s="2">
        <v>105</v>
      </c>
      <c r="Q776">
        <v>30</v>
      </c>
      <c r="R776">
        <v>33</v>
      </c>
      <c r="S776">
        <v>28</v>
      </c>
      <c r="T776">
        <v>4</v>
      </c>
      <c r="U776">
        <v>6</v>
      </c>
      <c r="Z776">
        <v>1.4999999999999999E-2</v>
      </c>
      <c r="AA776">
        <v>101</v>
      </c>
      <c r="AB776">
        <v>9341</v>
      </c>
      <c r="AC776">
        <v>1.9</v>
      </c>
      <c r="AD776">
        <v>173</v>
      </c>
      <c r="AE776">
        <v>1.8</v>
      </c>
      <c r="AF776">
        <v>169</v>
      </c>
      <c r="AG776">
        <v>5</v>
      </c>
      <c r="AH776">
        <v>1.5</v>
      </c>
      <c r="AI776">
        <v>0.84</v>
      </c>
      <c r="AJ776" t="s">
        <v>306</v>
      </c>
      <c r="AK776" t="s">
        <v>429</v>
      </c>
      <c r="AL776" t="s">
        <v>342</v>
      </c>
      <c r="AM776" s="1">
        <f t="shared" si="24"/>
        <v>1.0812546836527138E-2</v>
      </c>
      <c r="AN776" s="284">
        <f t="shared" si="25"/>
        <v>0.70710678118654757</v>
      </c>
    </row>
    <row r="777" spans="1:40" x14ac:dyDescent="0.2">
      <c r="A777">
        <v>2021</v>
      </c>
      <c r="B777">
        <v>10</v>
      </c>
      <c r="C777">
        <v>47</v>
      </c>
      <c r="D777">
        <v>122</v>
      </c>
      <c r="E777" t="s">
        <v>158</v>
      </c>
      <c r="F777" t="s">
        <v>159</v>
      </c>
      <c r="G777">
        <v>280</v>
      </c>
      <c r="H777">
        <v>267.39999999999998</v>
      </c>
      <c r="I777">
        <v>292.60000000000002</v>
      </c>
      <c r="J777">
        <v>373.9</v>
      </c>
      <c r="K777" s="275">
        <v>285.60000000000002</v>
      </c>
      <c r="L777">
        <v>0.3</v>
      </c>
      <c r="M777">
        <v>63</v>
      </c>
      <c r="N777">
        <v>115</v>
      </c>
      <c r="O777" s="2">
        <v>65</v>
      </c>
      <c r="P777" s="2">
        <v>111</v>
      </c>
      <c r="Q777">
        <v>13</v>
      </c>
      <c r="R777">
        <v>21</v>
      </c>
      <c r="S777">
        <v>25</v>
      </c>
      <c r="T777">
        <v>4</v>
      </c>
      <c r="U777">
        <v>9</v>
      </c>
      <c r="Z777">
        <v>1.4999999999999999E-2</v>
      </c>
      <c r="AA777">
        <v>72</v>
      </c>
      <c r="AB777">
        <v>3172</v>
      </c>
      <c r="AC777">
        <v>0.3</v>
      </c>
      <c r="AD777">
        <v>11.3</v>
      </c>
      <c r="AE777">
        <v>0.3</v>
      </c>
      <c r="AF777">
        <v>9</v>
      </c>
      <c r="AG777">
        <v>5</v>
      </c>
      <c r="AH777">
        <v>1.1000000000000001</v>
      </c>
      <c r="AI777">
        <v>0.37</v>
      </c>
      <c r="AJ777" t="s">
        <v>306</v>
      </c>
      <c r="AL777" t="s">
        <v>336</v>
      </c>
      <c r="AM777" s="1">
        <f t="shared" si="24"/>
        <v>2.269861286254729E-2</v>
      </c>
      <c r="AN777" s="284">
        <f t="shared" si="25"/>
        <v>3.9597979746446823</v>
      </c>
    </row>
    <row r="778" spans="1:40" ht="14.25" x14ac:dyDescent="0.2">
      <c r="A778">
        <v>2021</v>
      </c>
      <c r="B778">
        <v>10</v>
      </c>
      <c r="C778">
        <v>375</v>
      </c>
      <c r="D778">
        <v>437</v>
      </c>
      <c r="E778" t="s">
        <v>152</v>
      </c>
      <c r="F778" t="s">
        <v>153</v>
      </c>
      <c r="G778">
        <v>168</v>
      </c>
      <c r="H778">
        <v>158.08799999999999</v>
      </c>
      <c r="I778">
        <v>179.928</v>
      </c>
      <c r="J778">
        <v>212.4</v>
      </c>
      <c r="K778" s="275">
        <v>159.4</v>
      </c>
      <c r="L778">
        <v>0.3</v>
      </c>
      <c r="M778">
        <v>120</v>
      </c>
      <c r="N778">
        <v>120</v>
      </c>
      <c r="O778" s="2">
        <v>126</v>
      </c>
      <c r="P778" s="2">
        <v>115</v>
      </c>
      <c r="Q778">
        <v>9</v>
      </c>
      <c r="R778">
        <v>19</v>
      </c>
      <c r="S778">
        <v>18</v>
      </c>
      <c r="T778">
        <v>4</v>
      </c>
      <c r="U778">
        <v>9</v>
      </c>
      <c r="Z778">
        <v>1.4999999999999999E-2</v>
      </c>
      <c r="AA778">
        <v>56</v>
      </c>
      <c r="AB778">
        <v>6106</v>
      </c>
      <c r="AC778">
        <v>0.3</v>
      </c>
      <c r="AD778">
        <v>36.299999999999997</v>
      </c>
      <c r="AE778">
        <v>0.6</v>
      </c>
      <c r="AF778">
        <v>65.8</v>
      </c>
      <c r="AG778">
        <v>3</v>
      </c>
      <c r="AH778">
        <v>0.4</v>
      </c>
      <c r="AI778">
        <v>0.28999999999999998</v>
      </c>
      <c r="AJ778" t="s">
        <v>306</v>
      </c>
      <c r="AK778" t="s">
        <v>427</v>
      </c>
      <c r="AL778" t="s">
        <v>345</v>
      </c>
      <c r="AM778" s="1">
        <f t="shared" si="24"/>
        <v>9.1713069112348503E-3</v>
      </c>
      <c r="AN778" s="284">
        <f t="shared" si="25"/>
        <v>6.0811183182043047</v>
      </c>
    </row>
    <row r="779" spans="1:40" ht="14.25" x14ac:dyDescent="0.2">
      <c r="A779">
        <v>2021</v>
      </c>
      <c r="B779">
        <v>10</v>
      </c>
      <c r="C779">
        <v>376</v>
      </c>
      <c r="D779">
        <v>438</v>
      </c>
      <c r="E779" t="s">
        <v>222</v>
      </c>
      <c r="F779" t="s">
        <v>223</v>
      </c>
      <c r="G779">
        <v>335</v>
      </c>
      <c r="H779">
        <v>315.23500000000001</v>
      </c>
      <c r="I779">
        <v>358.78500000000003</v>
      </c>
      <c r="J779">
        <v>472.1</v>
      </c>
      <c r="K779" s="275">
        <v>350.2</v>
      </c>
      <c r="L779">
        <v>0.4</v>
      </c>
      <c r="M779">
        <v>67</v>
      </c>
      <c r="N779">
        <v>161</v>
      </c>
      <c r="O779" s="2">
        <v>74</v>
      </c>
      <c r="P779" s="2">
        <v>147</v>
      </c>
      <c r="Q779">
        <v>14</v>
      </c>
      <c r="R779">
        <v>17</v>
      </c>
      <c r="S779">
        <v>19</v>
      </c>
      <c r="T779">
        <v>2</v>
      </c>
      <c r="U779">
        <v>1</v>
      </c>
      <c r="Z779">
        <v>1.4999999999999999E-2</v>
      </c>
      <c r="AA779">
        <v>52</v>
      </c>
      <c r="AB779">
        <v>6292</v>
      </c>
      <c r="AC779">
        <v>0.2</v>
      </c>
      <c r="AD779">
        <v>18.8</v>
      </c>
      <c r="AE779">
        <v>0.3</v>
      </c>
      <c r="AF779">
        <v>35.9</v>
      </c>
      <c r="AG779">
        <v>4</v>
      </c>
      <c r="AH779">
        <v>0.7</v>
      </c>
      <c r="AI779">
        <v>0.53</v>
      </c>
      <c r="AJ779" t="s">
        <v>306</v>
      </c>
      <c r="AK779" t="s">
        <v>430</v>
      </c>
      <c r="AL779" t="s">
        <v>324</v>
      </c>
      <c r="AM779" s="1">
        <f t="shared" si="24"/>
        <v>8.2644628099173556E-3</v>
      </c>
      <c r="AN779" s="284">
        <f t="shared" si="25"/>
        <v>10.748023074035514</v>
      </c>
    </row>
    <row r="780" spans="1:40" ht="14.25" x14ac:dyDescent="0.2">
      <c r="A780">
        <v>2021</v>
      </c>
      <c r="B780">
        <v>10</v>
      </c>
      <c r="C780">
        <v>382</v>
      </c>
      <c r="D780">
        <v>449</v>
      </c>
      <c r="E780" t="s">
        <v>247</v>
      </c>
      <c r="F780" t="s">
        <v>248</v>
      </c>
      <c r="G780">
        <v>46</v>
      </c>
      <c r="H780">
        <v>40.985999999999997</v>
      </c>
      <c r="I780">
        <v>50.048000000000002</v>
      </c>
      <c r="J780">
        <v>77</v>
      </c>
      <c r="K780" s="275">
        <v>46.4</v>
      </c>
      <c r="L780">
        <v>0.7</v>
      </c>
      <c r="M780">
        <v>108</v>
      </c>
      <c r="N780">
        <v>100</v>
      </c>
      <c r="O780" s="2">
        <v>114</v>
      </c>
      <c r="P780" s="2">
        <v>95</v>
      </c>
      <c r="Q780">
        <v>20</v>
      </c>
      <c r="R780">
        <v>21</v>
      </c>
      <c r="S780">
        <v>33</v>
      </c>
      <c r="T780">
        <v>2</v>
      </c>
      <c r="Z780">
        <v>1.4999999999999999E-2</v>
      </c>
      <c r="AA780">
        <v>76</v>
      </c>
      <c r="AB780">
        <v>9976</v>
      </c>
      <c r="AC780">
        <v>1.7</v>
      </c>
      <c r="AD780">
        <v>216.9</v>
      </c>
      <c r="AE780">
        <v>1.6</v>
      </c>
      <c r="AF780">
        <v>205.9</v>
      </c>
      <c r="AG780">
        <v>4</v>
      </c>
      <c r="AH780">
        <v>0.7</v>
      </c>
      <c r="AI780">
        <v>1</v>
      </c>
      <c r="AJ780" t="s">
        <v>306</v>
      </c>
      <c r="AK780" t="s">
        <v>431</v>
      </c>
      <c r="AL780" t="s">
        <v>310</v>
      </c>
      <c r="AM780" s="1">
        <f t="shared" si="24"/>
        <v>7.6182838813151563E-3</v>
      </c>
      <c r="AN780" s="284">
        <f t="shared" si="25"/>
        <v>0.28284271247461801</v>
      </c>
    </row>
    <row r="781" spans="1:40" ht="14.25" x14ac:dyDescent="0.2">
      <c r="A781">
        <v>2021</v>
      </c>
      <c r="B781">
        <v>10</v>
      </c>
      <c r="C781">
        <v>384</v>
      </c>
      <c r="D781">
        <v>556</v>
      </c>
      <c r="E781" t="s">
        <v>123</v>
      </c>
      <c r="F781" t="s">
        <v>124</v>
      </c>
      <c r="G781">
        <v>1066</v>
      </c>
      <c r="H781">
        <v>1003.106</v>
      </c>
      <c r="I781">
        <v>1141.6859999999999</v>
      </c>
      <c r="J781">
        <v>1384.2</v>
      </c>
      <c r="K781" s="275">
        <v>1127.5999999999999</v>
      </c>
      <c r="L781">
        <v>0.3</v>
      </c>
      <c r="M781">
        <v>20</v>
      </c>
      <c r="N781">
        <v>180</v>
      </c>
      <c r="O781" s="2">
        <v>21</v>
      </c>
      <c r="P781" s="2">
        <v>175</v>
      </c>
      <c r="Q781">
        <v>7</v>
      </c>
      <c r="R781">
        <v>8</v>
      </c>
      <c r="S781">
        <v>8</v>
      </c>
      <c r="T781">
        <v>2</v>
      </c>
      <c r="U781">
        <v>1</v>
      </c>
      <c r="Z781">
        <v>1.4999999999999999E-2</v>
      </c>
      <c r="AA781">
        <v>26</v>
      </c>
      <c r="AB781">
        <v>986</v>
      </c>
      <c r="AC781">
        <v>0</v>
      </c>
      <c r="AD781">
        <v>0.9</v>
      </c>
      <c r="AE781">
        <v>0.1</v>
      </c>
      <c r="AF781">
        <v>3.5</v>
      </c>
      <c r="AG781">
        <v>3</v>
      </c>
      <c r="AH781">
        <v>1.3</v>
      </c>
      <c r="AI781">
        <v>0.19</v>
      </c>
      <c r="AJ781" t="s">
        <v>306</v>
      </c>
      <c r="AK781" t="s">
        <v>428</v>
      </c>
      <c r="AL781" t="s">
        <v>308</v>
      </c>
      <c r="AM781" s="1">
        <f t="shared" si="24"/>
        <v>2.6369168356997971E-2</v>
      </c>
      <c r="AN781" s="284">
        <f t="shared" si="25"/>
        <v>43.557777721091263</v>
      </c>
    </row>
    <row r="782" spans="1:40" x14ac:dyDescent="0.2">
      <c r="A782">
        <v>2021</v>
      </c>
      <c r="B782">
        <v>10</v>
      </c>
      <c r="C782">
        <v>384</v>
      </c>
      <c r="D782">
        <v>557</v>
      </c>
      <c r="E782" t="s">
        <v>126</v>
      </c>
      <c r="F782" t="s">
        <v>127</v>
      </c>
      <c r="G782">
        <v>182</v>
      </c>
      <c r="H782">
        <v>171.262</v>
      </c>
      <c r="I782">
        <v>194.922</v>
      </c>
      <c r="J782">
        <v>245.7</v>
      </c>
      <c r="K782" s="275">
        <v>193.5</v>
      </c>
      <c r="L782">
        <v>0.4</v>
      </c>
      <c r="M782">
        <v>20</v>
      </c>
      <c r="N782">
        <v>180</v>
      </c>
      <c r="O782" s="2">
        <v>21</v>
      </c>
      <c r="P782" s="2">
        <v>175</v>
      </c>
      <c r="Q782">
        <v>4</v>
      </c>
      <c r="R782">
        <v>7</v>
      </c>
      <c r="S782">
        <v>6</v>
      </c>
      <c r="T782">
        <v>4</v>
      </c>
      <c r="U782">
        <v>1</v>
      </c>
      <c r="Z782">
        <v>1.4999999999999999E-2</v>
      </c>
      <c r="AA782">
        <v>19</v>
      </c>
      <c r="AB782">
        <v>667</v>
      </c>
      <c r="AC782">
        <v>0.1</v>
      </c>
      <c r="AD782">
        <v>3.7</v>
      </c>
      <c r="AE782">
        <v>0.2</v>
      </c>
      <c r="AF782">
        <v>7</v>
      </c>
      <c r="AG782">
        <v>3</v>
      </c>
      <c r="AH782">
        <v>0.9</v>
      </c>
      <c r="AI782">
        <v>0.25</v>
      </c>
      <c r="AJ782" t="s">
        <v>306</v>
      </c>
      <c r="AL782" t="s">
        <v>308</v>
      </c>
      <c r="AM782" s="1">
        <f t="shared" si="24"/>
        <v>2.8485757121439279E-2</v>
      </c>
      <c r="AN782" s="284">
        <f t="shared" si="25"/>
        <v>8.1317279836452965</v>
      </c>
    </row>
    <row r="783" spans="1:40" x14ac:dyDescent="0.2">
      <c r="A783">
        <v>2021</v>
      </c>
      <c r="B783">
        <v>10</v>
      </c>
      <c r="C783">
        <v>416</v>
      </c>
      <c r="D783">
        <v>659</v>
      </c>
      <c r="E783" t="s">
        <v>129</v>
      </c>
      <c r="F783" t="s">
        <v>130</v>
      </c>
      <c r="G783">
        <v>301</v>
      </c>
      <c r="H783">
        <v>283.24099999999999</v>
      </c>
      <c r="I783">
        <v>322.37099999999998</v>
      </c>
      <c r="J783">
        <v>456.4</v>
      </c>
      <c r="K783" s="275">
        <v>317.8</v>
      </c>
      <c r="L783">
        <v>0.5</v>
      </c>
      <c r="M783">
        <v>40</v>
      </c>
      <c r="N783">
        <v>180</v>
      </c>
      <c r="O783" s="2">
        <v>58</v>
      </c>
      <c r="P783" s="2">
        <v>123</v>
      </c>
      <c r="Q783">
        <v>4</v>
      </c>
      <c r="R783">
        <v>5</v>
      </c>
      <c r="S783">
        <v>4</v>
      </c>
      <c r="T783">
        <v>4</v>
      </c>
      <c r="U783">
        <v>2</v>
      </c>
      <c r="Z783">
        <v>1.4999999999999999E-2</v>
      </c>
      <c r="AA783">
        <v>19</v>
      </c>
      <c r="AB783">
        <v>649</v>
      </c>
      <c r="AC783">
        <v>0.1</v>
      </c>
      <c r="AD783">
        <v>2.2000000000000002</v>
      </c>
      <c r="AE783">
        <v>0.1</v>
      </c>
      <c r="AF783">
        <v>2</v>
      </c>
      <c r="AG783">
        <v>1</v>
      </c>
      <c r="AH783">
        <v>0.3</v>
      </c>
      <c r="AI783">
        <v>0.74</v>
      </c>
      <c r="AJ783" t="s">
        <v>306</v>
      </c>
      <c r="AL783" t="s">
        <v>347</v>
      </c>
      <c r="AM783" s="1">
        <f t="shared" si="24"/>
        <v>2.9275808936825885E-2</v>
      </c>
      <c r="AN783" s="284">
        <f t="shared" si="25"/>
        <v>11.879393923934005</v>
      </c>
    </row>
    <row r="784" spans="1:40" x14ac:dyDescent="0.2">
      <c r="A784">
        <v>2021</v>
      </c>
      <c r="B784">
        <v>10</v>
      </c>
      <c r="C784">
        <v>417</v>
      </c>
      <c r="D784">
        <v>660</v>
      </c>
      <c r="E784" t="s">
        <v>201</v>
      </c>
      <c r="F784" t="s">
        <v>202</v>
      </c>
      <c r="G784">
        <v>1265</v>
      </c>
      <c r="H784">
        <v>1190.365</v>
      </c>
      <c r="I784">
        <v>1354.8150000000001</v>
      </c>
      <c r="J784">
        <v>1615</v>
      </c>
      <c r="K784" s="275">
        <v>1457.5</v>
      </c>
      <c r="L784">
        <v>0.3</v>
      </c>
      <c r="M784">
        <v>20</v>
      </c>
      <c r="N784">
        <v>180</v>
      </c>
      <c r="O784" s="2">
        <v>22</v>
      </c>
      <c r="P784" s="2">
        <v>167</v>
      </c>
      <c r="Q784">
        <v>7</v>
      </c>
      <c r="R784">
        <v>8</v>
      </c>
      <c r="S784">
        <v>11</v>
      </c>
      <c r="T784">
        <v>0</v>
      </c>
      <c r="U784">
        <v>2</v>
      </c>
      <c r="Z784">
        <v>1.4999999999999999E-2</v>
      </c>
      <c r="AA784">
        <v>29</v>
      </c>
      <c r="AB784">
        <v>1541</v>
      </c>
      <c r="AC784">
        <v>0</v>
      </c>
      <c r="AD784">
        <v>1.2</v>
      </c>
      <c r="AE784">
        <v>0.1</v>
      </c>
      <c r="AF784">
        <v>3.3</v>
      </c>
      <c r="AG784">
        <v>5</v>
      </c>
      <c r="AH784">
        <v>1.3</v>
      </c>
      <c r="AI784">
        <v>0.14000000000000001</v>
      </c>
      <c r="AJ784" t="s">
        <v>306</v>
      </c>
      <c r="AL784" t="s">
        <v>325</v>
      </c>
      <c r="AM784" s="1">
        <f t="shared" si="24"/>
        <v>1.8818948734587931E-2</v>
      </c>
      <c r="AN784" s="284">
        <f t="shared" si="25"/>
        <v>136.11805537841039</v>
      </c>
    </row>
    <row r="785" spans="1:40" x14ac:dyDescent="0.2">
      <c r="A785">
        <v>2021</v>
      </c>
      <c r="B785">
        <v>10</v>
      </c>
      <c r="C785">
        <v>417</v>
      </c>
      <c r="D785">
        <v>661</v>
      </c>
      <c r="E785" t="s">
        <v>204</v>
      </c>
      <c r="F785" t="s">
        <v>205</v>
      </c>
      <c r="G785">
        <v>138</v>
      </c>
      <c r="H785">
        <v>129.858</v>
      </c>
      <c r="I785">
        <v>147.798</v>
      </c>
      <c r="J785">
        <v>189.2</v>
      </c>
      <c r="K785" s="275">
        <v>143.5</v>
      </c>
      <c r="L785">
        <v>0.4</v>
      </c>
      <c r="M785">
        <v>20</v>
      </c>
      <c r="N785">
        <v>180</v>
      </c>
      <c r="O785" s="2">
        <v>21</v>
      </c>
      <c r="P785" s="2">
        <v>170</v>
      </c>
      <c r="Q785">
        <v>4</v>
      </c>
      <c r="R785">
        <v>4</v>
      </c>
      <c r="S785">
        <v>6</v>
      </c>
      <c r="U785">
        <v>1</v>
      </c>
      <c r="Z785">
        <v>1.4999999999999999E-2</v>
      </c>
      <c r="AA785">
        <v>15</v>
      </c>
      <c r="AB785">
        <v>1068</v>
      </c>
      <c r="AC785">
        <v>0.1</v>
      </c>
      <c r="AD785">
        <v>7.7</v>
      </c>
      <c r="AE785">
        <v>0.1</v>
      </c>
      <c r="AF785">
        <v>5.4</v>
      </c>
      <c r="AG785">
        <v>5</v>
      </c>
      <c r="AH785">
        <v>0.7</v>
      </c>
      <c r="AI785">
        <v>0.44</v>
      </c>
      <c r="AJ785" t="s">
        <v>306</v>
      </c>
      <c r="AL785" t="s">
        <v>326</v>
      </c>
      <c r="AM785" s="1">
        <f t="shared" si="24"/>
        <v>1.4044943820224719E-2</v>
      </c>
      <c r="AN785" s="284">
        <f t="shared" si="25"/>
        <v>3.8890872965260113</v>
      </c>
    </row>
    <row r="786" spans="1:40" ht="14.25" x14ac:dyDescent="0.2">
      <c r="A786">
        <v>2021</v>
      </c>
      <c r="B786">
        <v>10</v>
      </c>
      <c r="C786">
        <v>419</v>
      </c>
      <c r="D786">
        <v>670</v>
      </c>
      <c r="E786" t="s">
        <v>254</v>
      </c>
      <c r="F786" t="s">
        <v>255</v>
      </c>
      <c r="G786">
        <v>298</v>
      </c>
      <c r="H786">
        <v>280.41800000000001</v>
      </c>
      <c r="I786">
        <v>319.15800000000002</v>
      </c>
      <c r="K786" s="275"/>
      <c r="M786">
        <v>96</v>
      </c>
      <c r="N786">
        <v>150</v>
      </c>
      <c r="O786" s="2"/>
      <c r="P786" s="2"/>
      <c r="Z786">
        <v>1.4999999999999999E-2</v>
      </c>
      <c r="AB786">
        <v>120</v>
      </c>
      <c r="AD786">
        <v>0.4</v>
      </c>
      <c r="AG786">
        <v>0</v>
      </c>
      <c r="AJ786" t="s">
        <v>306</v>
      </c>
      <c r="AK786" t="s">
        <v>427</v>
      </c>
      <c r="AL786" t="s">
        <v>317</v>
      </c>
      <c r="AM786" s="1">
        <f t="shared" si="24"/>
        <v>0</v>
      </c>
      <c r="AN786" s="284" t="e">
        <f t="shared" si="25"/>
        <v>#DIV/0!</v>
      </c>
    </row>
    <row r="787" spans="1:40" x14ac:dyDescent="0.2">
      <c r="A787">
        <v>2021</v>
      </c>
      <c r="B787">
        <v>10</v>
      </c>
      <c r="C787">
        <v>423</v>
      </c>
      <c r="D787">
        <v>669</v>
      </c>
      <c r="E787" t="s">
        <v>138</v>
      </c>
      <c r="F787" t="s">
        <v>139</v>
      </c>
      <c r="G787">
        <v>954</v>
      </c>
      <c r="H787">
        <v>897.71400000000006</v>
      </c>
      <c r="I787">
        <v>1021.734</v>
      </c>
      <c r="J787">
        <v>666</v>
      </c>
      <c r="K787" s="275">
        <v>516.79999999999995</v>
      </c>
      <c r="L787">
        <v>-0.3</v>
      </c>
      <c r="M787">
        <v>40</v>
      </c>
      <c r="N787">
        <v>180</v>
      </c>
      <c r="O787" s="2">
        <v>38</v>
      </c>
      <c r="P787" s="2">
        <v>193</v>
      </c>
      <c r="Q787">
        <v>5</v>
      </c>
      <c r="R787">
        <v>10</v>
      </c>
      <c r="S787">
        <v>8</v>
      </c>
      <c r="T787">
        <v>5</v>
      </c>
      <c r="U787">
        <v>2</v>
      </c>
      <c r="Z787">
        <v>1.4999999999999999E-2</v>
      </c>
      <c r="AA787">
        <v>29</v>
      </c>
      <c r="AB787">
        <v>413</v>
      </c>
      <c r="AC787">
        <v>0</v>
      </c>
      <c r="AD787">
        <v>0.4</v>
      </c>
      <c r="AE787">
        <v>0.1</v>
      </c>
      <c r="AF787">
        <v>0.8</v>
      </c>
      <c r="AG787">
        <v>4</v>
      </c>
      <c r="AH787">
        <v>0.8</v>
      </c>
      <c r="AI787">
        <v>0.23</v>
      </c>
      <c r="AJ787" t="s">
        <v>306</v>
      </c>
      <c r="AL787" t="s">
        <v>346</v>
      </c>
      <c r="AM787" s="1">
        <f t="shared" si="24"/>
        <v>7.0217917675544791E-2</v>
      </c>
      <c r="AN787" s="284">
        <f t="shared" si="25"/>
        <v>309.14708473475883</v>
      </c>
    </row>
    <row r="788" spans="1:40" x14ac:dyDescent="0.2">
      <c r="A788">
        <v>2021</v>
      </c>
      <c r="B788">
        <v>10</v>
      </c>
      <c r="C788">
        <v>425</v>
      </c>
      <c r="D788">
        <v>674</v>
      </c>
      <c r="E788" t="s">
        <v>155</v>
      </c>
      <c r="F788" t="s">
        <v>156</v>
      </c>
      <c r="G788">
        <v>256</v>
      </c>
      <c r="H788">
        <v>240.89599999999999</v>
      </c>
      <c r="I788">
        <v>274.17599999999999</v>
      </c>
      <c r="J788">
        <v>348.9</v>
      </c>
      <c r="K788" s="275">
        <v>263.89999999999998</v>
      </c>
      <c r="L788">
        <v>0.4</v>
      </c>
      <c r="M788">
        <v>40</v>
      </c>
      <c r="N788">
        <v>180</v>
      </c>
      <c r="O788" s="2">
        <v>67</v>
      </c>
      <c r="P788" s="2">
        <v>108</v>
      </c>
      <c r="Q788">
        <v>13</v>
      </c>
      <c r="R788">
        <v>14</v>
      </c>
      <c r="S788">
        <v>8</v>
      </c>
      <c r="T788">
        <v>2</v>
      </c>
      <c r="U788">
        <v>8</v>
      </c>
      <c r="Z788">
        <v>1.4999999999999999E-2</v>
      </c>
      <c r="AA788">
        <v>45</v>
      </c>
      <c r="AB788">
        <v>1410</v>
      </c>
      <c r="AC788">
        <v>0.2</v>
      </c>
      <c r="AD788">
        <v>5.5</v>
      </c>
      <c r="AE788">
        <v>0.1</v>
      </c>
      <c r="AF788">
        <v>1.7</v>
      </c>
      <c r="AG788">
        <v>3</v>
      </c>
      <c r="AH788">
        <v>0.7</v>
      </c>
      <c r="AI788">
        <v>0.17</v>
      </c>
      <c r="AJ788" t="s">
        <v>306</v>
      </c>
      <c r="AL788" t="s">
        <v>340</v>
      </c>
      <c r="AM788" s="1">
        <f t="shared" si="24"/>
        <v>3.1914893617021274E-2</v>
      </c>
      <c r="AN788" s="284">
        <f t="shared" si="25"/>
        <v>5.5861435713737091</v>
      </c>
    </row>
    <row r="789" spans="1:40" x14ac:dyDescent="0.2">
      <c r="A789">
        <v>2021</v>
      </c>
      <c r="B789">
        <v>10</v>
      </c>
      <c r="C789">
        <v>29</v>
      </c>
      <c r="D789">
        <v>81</v>
      </c>
      <c r="E789" t="s">
        <v>250</v>
      </c>
      <c r="F789" t="s">
        <v>251</v>
      </c>
      <c r="G789">
        <v>388</v>
      </c>
      <c r="H789">
        <v>360.84</v>
      </c>
      <c r="I789">
        <v>415.16</v>
      </c>
      <c r="J789">
        <v>505</v>
      </c>
      <c r="K789" s="275">
        <v>405.3</v>
      </c>
      <c r="L789">
        <v>0.3</v>
      </c>
      <c r="M789">
        <v>60</v>
      </c>
      <c r="N789">
        <v>120</v>
      </c>
      <c r="O789" s="2">
        <v>62</v>
      </c>
      <c r="P789" s="2">
        <v>117</v>
      </c>
      <c r="Q789">
        <v>2</v>
      </c>
      <c r="R789">
        <v>2</v>
      </c>
      <c r="S789">
        <v>8</v>
      </c>
      <c r="Z789">
        <v>1.4999999999999999E-2</v>
      </c>
      <c r="AA789">
        <v>12</v>
      </c>
      <c r="AB789">
        <v>382</v>
      </c>
      <c r="AC789">
        <v>0</v>
      </c>
      <c r="AD789">
        <v>1</v>
      </c>
      <c r="AE789">
        <v>0</v>
      </c>
      <c r="AF789">
        <v>0.9</v>
      </c>
      <c r="AG789">
        <v>1</v>
      </c>
      <c r="AH789">
        <v>0.2</v>
      </c>
      <c r="AI789">
        <v>0.28999999999999998</v>
      </c>
      <c r="AJ789" t="s">
        <v>312</v>
      </c>
      <c r="AL789" t="s">
        <v>314</v>
      </c>
      <c r="AM789" s="1">
        <f t="shared" si="24"/>
        <v>3.1413612565445025E-2</v>
      </c>
      <c r="AN789" s="284">
        <f t="shared" si="25"/>
        <v>12.23294731452728</v>
      </c>
    </row>
    <row r="790" spans="1:40" x14ac:dyDescent="0.2">
      <c r="A790">
        <v>2021</v>
      </c>
      <c r="B790">
        <v>10</v>
      </c>
      <c r="C790">
        <v>159</v>
      </c>
      <c r="D790">
        <v>299</v>
      </c>
      <c r="E790" t="s">
        <v>244</v>
      </c>
      <c r="F790" t="s">
        <v>245</v>
      </c>
      <c r="G790">
        <v>115</v>
      </c>
      <c r="H790">
        <v>106.95</v>
      </c>
      <c r="I790">
        <v>123.05</v>
      </c>
      <c r="J790">
        <v>140.5</v>
      </c>
      <c r="K790" s="275">
        <v>110.3</v>
      </c>
      <c r="L790">
        <v>0.2</v>
      </c>
      <c r="M790">
        <v>70</v>
      </c>
      <c r="N790">
        <v>154</v>
      </c>
      <c r="O790" s="2">
        <v>87</v>
      </c>
      <c r="P790" s="2">
        <v>126</v>
      </c>
      <c r="Q790">
        <v>23</v>
      </c>
      <c r="R790">
        <v>31</v>
      </c>
      <c r="S790">
        <v>30</v>
      </c>
      <c r="T790">
        <v>9</v>
      </c>
      <c r="U790">
        <v>12</v>
      </c>
      <c r="Z790">
        <v>0.02</v>
      </c>
      <c r="AA790">
        <v>102</v>
      </c>
      <c r="AB790">
        <v>10590</v>
      </c>
      <c r="AC790">
        <v>0.9</v>
      </c>
      <c r="AD790">
        <v>92.1</v>
      </c>
      <c r="AE790">
        <v>0.9</v>
      </c>
      <c r="AF790">
        <v>96.7</v>
      </c>
      <c r="AG790">
        <v>8</v>
      </c>
      <c r="AH790">
        <v>1.2</v>
      </c>
      <c r="AI790">
        <v>0.86</v>
      </c>
      <c r="AJ790" t="s">
        <v>312</v>
      </c>
      <c r="AK790" t="s">
        <v>432</v>
      </c>
      <c r="AM790" s="1">
        <f t="shared" si="24"/>
        <v>9.6317280453257787E-3</v>
      </c>
      <c r="AN790" s="284">
        <f t="shared" si="25"/>
        <v>3.3234018715767752</v>
      </c>
    </row>
    <row r="791" spans="1:40" x14ac:dyDescent="0.2">
      <c r="A791">
        <v>2021</v>
      </c>
      <c r="B791">
        <v>10</v>
      </c>
      <c r="C791">
        <v>212</v>
      </c>
      <c r="D791">
        <v>140</v>
      </c>
      <c r="E791" t="s">
        <v>207</v>
      </c>
      <c r="F791" t="s">
        <v>208</v>
      </c>
      <c r="G791">
        <v>485</v>
      </c>
      <c r="H791">
        <v>451.05</v>
      </c>
      <c r="I791">
        <v>518.95000000000005</v>
      </c>
      <c r="J791">
        <v>607.1</v>
      </c>
      <c r="K791" s="275">
        <v>467.1</v>
      </c>
      <c r="L791">
        <v>0.3</v>
      </c>
      <c r="M791">
        <v>60</v>
      </c>
      <c r="N791">
        <v>120</v>
      </c>
      <c r="O791" s="2">
        <v>60</v>
      </c>
      <c r="P791" s="2">
        <v>122</v>
      </c>
      <c r="Q791">
        <v>14</v>
      </c>
      <c r="R791">
        <v>20</v>
      </c>
      <c r="S791">
        <v>23</v>
      </c>
      <c r="Z791">
        <v>1.4999999999999999E-2</v>
      </c>
      <c r="AA791">
        <v>57</v>
      </c>
      <c r="AB791">
        <v>3032</v>
      </c>
      <c r="AC791">
        <v>0.1</v>
      </c>
      <c r="AD791">
        <v>6.3</v>
      </c>
      <c r="AE791">
        <v>0.1</v>
      </c>
      <c r="AF791">
        <v>6.5</v>
      </c>
      <c r="AG791">
        <v>3</v>
      </c>
      <c r="AH791">
        <v>1</v>
      </c>
      <c r="AI791">
        <v>0.77</v>
      </c>
      <c r="AJ791" t="s">
        <v>312</v>
      </c>
      <c r="AL791" t="s">
        <v>319</v>
      </c>
      <c r="AM791" s="1">
        <f t="shared" si="24"/>
        <v>1.8799472295514513E-2</v>
      </c>
      <c r="AN791" s="284">
        <f t="shared" si="25"/>
        <v>12.657211383239185</v>
      </c>
    </row>
    <row r="792" spans="1:40" x14ac:dyDescent="0.2">
      <c r="A792">
        <v>2021</v>
      </c>
      <c r="B792">
        <v>10</v>
      </c>
      <c r="C792">
        <v>212</v>
      </c>
      <c r="D792">
        <v>178</v>
      </c>
      <c r="E792" t="s">
        <v>213</v>
      </c>
      <c r="F792" t="s">
        <v>214</v>
      </c>
      <c r="G792">
        <v>50</v>
      </c>
      <c r="H792">
        <v>46.5</v>
      </c>
      <c r="I792">
        <v>53.5</v>
      </c>
      <c r="J792">
        <v>71.3</v>
      </c>
      <c r="K792" s="275">
        <v>51.3</v>
      </c>
      <c r="L792">
        <v>0.4</v>
      </c>
      <c r="M792">
        <v>60</v>
      </c>
      <c r="N792">
        <v>120</v>
      </c>
      <c r="O792" s="2">
        <v>60</v>
      </c>
      <c r="P792" s="2">
        <v>122</v>
      </c>
      <c r="Q792">
        <v>16</v>
      </c>
      <c r="R792">
        <v>27</v>
      </c>
      <c r="S792">
        <v>26</v>
      </c>
      <c r="Z792">
        <v>1.4999999999999999E-2</v>
      </c>
      <c r="AA792">
        <v>69</v>
      </c>
      <c r="AB792">
        <v>2939</v>
      </c>
      <c r="AC792">
        <v>1.4</v>
      </c>
      <c r="AD792">
        <v>58.8</v>
      </c>
      <c r="AE792">
        <v>1.4</v>
      </c>
      <c r="AF792">
        <v>57.3</v>
      </c>
      <c r="AG792">
        <v>3</v>
      </c>
      <c r="AH792">
        <v>1.2</v>
      </c>
      <c r="AI792">
        <v>0.74</v>
      </c>
      <c r="AJ792" t="s">
        <v>312</v>
      </c>
      <c r="AL792" t="s">
        <v>320</v>
      </c>
      <c r="AM792" s="1">
        <f t="shared" si="24"/>
        <v>2.3477373256209595E-2</v>
      </c>
      <c r="AN792" s="284">
        <f t="shared" si="25"/>
        <v>0.91923881554250975</v>
      </c>
    </row>
    <row r="793" spans="1:40" ht="14.25" x14ac:dyDescent="0.2">
      <c r="A793">
        <v>2021</v>
      </c>
      <c r="B793">
        <v>10</v>
      </c>
      <c r="C793">
        <v>227</v>
      </c>
      <c r="D793">
        <v>155</v>
      </c>
      <c r="E793" t="s">
        <v>164</v>
      </c>
      <c r="F793" t="s">
        <v>165</v>
      </c>
      <c r="G793">
        <v>122</v>
      </c>
      <c r="H793">
        <v>113.46</v>
      </c>
      <c r="I793">
        <v>130.54</v>
      </c>
      <c r="J793">
        <v>181.5</v>
      </c>
      <c r="K793" s="275">
        <v>127.7</v>
      </c>
      <c r="L793">
        <v>0.5</v>
      </c>
      <c r="M793">
        <v>61</v>
      </c>
      <c r="N793">
        <v>177</v>
      </c>
      <c r="O793" s="2">
        <v>81</v>
      </c>
      <c r="P793" s="2">
        <v>134</v>
      </c>
      <c r="Q793">
        <v>9</v>
      </c>
      <c r="R793">
        <v>20</v>
      </c>
      <c r="S793">
        <v>13</v>
      </c>
      <c r="T793">
        <v>3</v>
      </c>
      <c r="U793">
        <v>6</v>
      </c>
      <c r="Z793">
        <v>0.02</v>
      </c>
      <c r="AA793">
        <v>49</v>
      </c>
      <c r="AB793">
        <v>5377</v>
      </c>
      <c r="AC793">
        <v>0.4</v>
      </c>
      <c r="AD793">
        <v>44.1</v>
      </c>
      <c r="AE793">
        <v>0.4</v>
      </c>
      <c r="AF793">
        <v>40.799999999999997</v>
      </c>
      <c r="AG793">
        <v>5</v>
      </c>
      <c r="AH793">
        <v>0.6</v>
      </c>
      <c r="AI793">
        <v>0.78</v>
      </c>
      <c r="AJ793" t="s">
        <v>312</v>
      </c>
      <c r="AK793" t="s">
        <v>425</v>
      </c>
      <c r="AL793" t="s">
        <v>344</v>
      </c>
      <c r="AM793" s="1">
        <f t="shared" si="24"/>
        <v>9.1128882276362289E-3</v>
      </c>
      <c r="AN793" s="284">
        <f t="shared" si="25"/>
        <v>4.0305086527633227</v>
      </c>
    </row>
    <row r="794" spans="1:40" x14ac:dyDescent="0.2">
      <c r="A794">
        <v>2021</v>
      </c>
      <c r="B794">
        <v>10</v>
      </c>
      <c r="C794">
        <v>331</v>
      </c>
      <c r="D794">
        <v>253</v>
      </c>
      <c r="E794" t="s">
        <v>135</v>
      </c>
      <c r="F794" t="s">
        <v>136</v>
      </c>
      <c r="G794">
        <v>203</v>
      </c>
      <c r="H794">
        <v>188.79</v>
      </c>
      <c r="I794">
        <v>217.21</v>
      </c>
      <c r="J794">
        <v>294.39999999999998</v>
      </c>
      <c r="K794" s="275">
        <v>201.3</v>
      </c>
      <c r="L794">
        <v>0.5</v>
      </c>
      <c r="M794">
        <v>121</v>
      </c>
      <c r="N794">
        <v>89</v>
      </c>
      <c r="O794" s="2">
        <v>116</v>
      </c>
      <c r="P794" s="2">
        <v>94</v>
      </c>
      <c r="Q794">
        <v>20</v>
      </c>
      <c r="R794">
        <v>34</v>
      </c>
      <c r="S794">
        <v>33</v>
      </c>
      <c r="T794">
        <v>5</v>
      </c>
      <c r="U794">
        <v>2</v>
      </c>
      <c r="Z794">
        <v>1.4999999999999999E-2</v>
      </c>
      <c r="AA794">
        <v>89</v>
      </c>
      <c r="AB794">
        <v>11089</v>
      </c>
      <c r="AC794">
        <v>0.4</v>
      </c>
      <c r="AD794">
        <v>54.6</v>
      </c>
      <c r="AE794">
        <v>0.4</v>
      </c>
      <c r="AF794">
        <v>55.4</v>
      </c>
      <c r="AG794">
        <v>7</v>
      </c>
      <c r="AH794">
        <v>0.8</v>
      </c>
      <c r="AI794">
        <v>0.6</v>
      </c>
      <c r="AJ794" t="s">
        <v>312</v>
      </c>
      <c r="AL794" t="s">
        <v>316</v>
      </c>
      <c r="AM794" s="1">
        <f t="shared" si="24"/>
        <v>8.0259716836504642E-3</v>
      </c>
      <c r="AN794" s="284">
        <f t="shared" si="25"/>
        <v>1.2020815280171229</v>
      </c>
    </row>
    <row r="795" spans="1:40" x14ac:dyDescent="0.2">
      <c r="A795">
        <v>2021</v>
      </c>
      <c r="B795">
        <v>10</v>
      </c>
      <c r="C795">
        <v>334</v>
      </c>
      <c r="D795">
        <v>254</v>
      </c>
      <c r="E795" t="s">
        <v>263</v>
      </c>
      <c r="F795" t="s">
        <v>136</v>
      </c>
      <c r="G795">
        <v>203</v>
      </c>
      <c r="H795">
        <v>188.79</v>
      </c>
      <c r="I795">
        <v>217.21</v>
      </c>
      <c r="J795">
        <v>301.2</v>
      </c>
      <c r="K795" s="275">
        <v>209.2</v>
      </c>
      <c r="L795">
        <v>0.5</v>
      </c>
      <c r="M795">
        <v>88</v>
      </c>
      <c r="N795">
        <v>164</v>
      </c>
      <c r="O795" s="2">
        <v>104</v>
      </c>
      <c r="P795" s="2">
        <v>139</v>
      </c>
      <c r="Q795">
        <v>27</v>
      </c>
      <c r="R795">
        <v>44</v>
      </c>
      <c r="S795">
        <v>47</v>
      </c>
      <c r="T795">
        <v>9</v>
      </c>
      <c r="U795">
        <v>9</v>
      </c>
      <c r="Z795">
        <v>0.02</v>
      </c>
      <c r="AA795">
        <v>128</v>
      </c>
      <c r="AB795">
        <v>17584</v>
      </c>
      <c r="AC795">
        <v>0.6</v>
      </c>
      <c r="AD795">
        <v>86.6</v>
      </c>
      <c r="AE795">
        <v>0.6</v>
      </c>
      <c r="AF795">
        <v>84.3</v>
      </c>
      <c r="AG795">
        <v>8</v>
      </c>
      <c r="AH795">
        <v>1.2</v>
      </c>
      <c r="AI795">
        <v>1.1399999999999999</v>
      </c>
      <c r="AJ795" t="s">
        <v>312</v>
      </c>
      <c r="AL795" t="s">
        <v>316</v>
      </c>
      <c r="AM795" s="1">
        <f t="shared" si="24"/>
        <v>7.2793448589626936E-3</v>
      </c>
      <c r="AN795" s="284">
        <f t="shared" si="25"/>
        <v>4.384062043356586</v>
      </c>
    </row>
    <row r="796" spans="1:40" x14ac:dyDescent="0.2">
      <c r="A796">
        <v>2021</v>
      </c>
      <c r="B796">
        <v>10</v>
      </c>
      <c r="C796">
        <v>372</v>
      </c>
      <c r="D796">
        <v>646</v>
      </c>
      <c r="E796" t="s">
        <v>195</v>
      </c>
      <c r="F796" t="s">
        <v>196</v>
      </c>
      <c r="G796">
        <v>212</v>
      </c>
      <c r="H796">
        <v>197.16</v>
      </c>
      <c r="I796">
        <v>226.84</v>
      </c>
      <c r="J796">
        <v>259.39999999999998</v>
      </c>
      <c r="K796" s="275">
        <v>214.9</v>
      </c>
      <c r="L796">
        <v>0.2</v>
      </c>
      <c r="M796">
        <v>37</v>
      </c>
      <c r="N796">
        <v>195</v>
      </c>
      <c r="O796" s="2">
        <v>50</v>
      </c>
      <c r="P796" s="2">
        <v>145</v>
      </c>
      <c r="Q796">
        <v>8</v>
      </c>
      <c r="R796">
        <v>7</v>
      </c>
      <c r="S796">
        <v>7</v>
      </c>
      <c r="Z796">
        <v>0.02</v>
      </c>
      <c r="AA796">
        <v>22</v>
      </c>
      <c r="AB796">
        <v>1326</v>
      </c>
      <c r="AC796">
        <v>0.1</v>
      </c>
      <c r="AD796">
        <v>6.3</v>
      </c>
      <c r="AE796">
        <v>0.1</v>
      </c>
      <c r="AF796">
        <v>6.2</v>
      </c>
      <c r="AG796">
        <v>2</v>
      </c>
      <c r="AH796">
        <v>0.4</v>
      </c>
      <c r="AI796">
        <v>0.81</v>
      </c>
      <c r="AJ796" t="s">
        <v>312</v>
      </c>
      <c r="AL796" t="s">
        <v>333</v>
      </c>
      <c r="AM796" s="1">
        <f t="shared" si="24"/>
        <v>1.6591251885369532E-2</v>
      </c>
      <c r="AN796" s="284">
        <f t="shared" si="25"/>
        <v>2.0506096654409918</v>
      </c>
    </row>
    <row r="797" spans="1:40" x14ac:dyDescent="0.2">
      <c r="A797">
        <v>2021</v>
      </c>
      <c r="B797">
        <v>10</v>
      </c>
      <c r="C797">
        <v>372</v>
      </c>
      <c r="D797">
        <v>647</v>
      </c>
      <c r="E797" t="s">
        <v>198</v>
      </c>
      <c r="F797" t="s">
        <v>199</v>
      </c>
      <c r="G797">
        <v>212</v>
      </c>
      <c r="H797">
        <v>197.16</v>
      </c>
      <c r="I797">
        <v>226.84</v>
      </c>
      <c r="J797">
        <v>262</v>
      </c>
      <c r="K797" s="275">
        <v>214.8</v>
      </c>
      <c r="L797">
        <v>0.2</v>
      </c>
      <c r="M797">
        <v>37</v>
      </c>
      <c r="N797">
        <v>195</v>
      </c>
      <c r="O797" s="2">
        <v>50</v>
      </c>
      <c r="P797" s="2">
        <v>145</v>
      </c>
      <c r="Q797">
        <v>5</v>
      </c>
      <c r="R797">
        <v>8</v>
      </c>
      <c r="S797">
        <v>7</v>
      </c>
      <c r="Z797">
        <v>0.02</v>
      </c>
      <c r="AA797">
        <v>20</v>
      </c>
      <c r="AB797">
        <v>1324</v>
      </c>
      <c r="AC797">
        <v>0.1</v>
      </c>
      <c r="AD797">
        <v>6.2</v>
      </c>
      <c r="AE797">
        <v>0.1</v>
      </c>
      <c r="AF797">
        <v>6.2</v>
      </c>
      <c r="AG797">
        <v>2</v>
      </c>
      <c r="AH797">
        <v>0.4</v>
      </c>
      <c r="AI797">
        <v>0.81</v>
      </c>
      <c r="AJ797" t="s">
        <v>312</v>
      </c>
      <c r="AL797" t="s">
        <v>334</v>
      </c>
      <c r="AM797" s="1">
        <f t="shared" si="24"/>
        <v>1.5105740181268883E-2</v>
      </c>
      <c r="AN797" s="284">
        <f t="shared" si="25"/>
        <v>1.9798989873223412</v>
      </c>
    </row>
    <row r="798" spans="1:40" x14ac:dyDescent="0.2">
      <c r="A798">
        <v>2021</v>
      </c>
      <c r="B798">
        <v>10</v>
      </c>
      <c r="C798">
        <v>377</v>
      </c>
      <c r="D798">
        <v>439</v>
      </c>
      <c r="E798" t="s">
        <v>167</v>
      </c>
      <c r="F798" t="s">
        <v>168</v>
      </c>
      <c r="G798">
        <v>343</v>
      </c>
      <c r="H798">
        <v>308.7</v>
      </c>
      <c r="I798">
        <v>377.3</v>
      </c>
      <c r="J798">
        <v>370.4</v>
      </c>
      <c r="K798" s="275">
        <v>334.7</v>
      </c>
      <c r="L798">
        <v>0.1</v>
      </c>
      <c r="M798">
        <v>45</v>
      </c>
      <c r="N798">
        <v>320</v>
      </c>
      <c r="O798" s="2">
        <v>64</v>
      </c>
      <c r="P798" s="2">
        <v>228</v>
      </c>
      <c r="Q798">
        <v>8</v>
      </c>
      <c r="R798">
        <v>11</v>
      </c>
      <c r="S798">
        <v>19</v>
      </c>
      <c r="Z798">
        <v>1.4999999999999999E-2</v>
      </c>
      <c r="AA798">
        <v>38</v>
      </c>
      <c r="AB798">
        <v>2558</v>
      </c>
      <c r="AC798">
        <v>0.1</v>
      </c>
      <c r="AD798">
        <v>7.5</v>
      </c>
      <c r="AE798">
        <v>0.1</v>
      </c>
      <c r="AF798">
        <v>7.6</v>
      </c>
      <c r="AG798">
        <v>3</v>
      </c>
      <c r="AH798">
        <v>0.6</v>
      </c>
      <c r="AI798">
        <v>0.86</v>
      </c>
      <c r="AJ798" t="s">
        <v>312</v>
      </c>
      <c r="AL798" t="s">
        <v>339</v>
      </c>
      <c r="AM798" s="1">
        <f t="shared" si="24"/>
        <v>1.4855355746677092E-2</v>
      </c>
      <c r="AN798" s="284">
        <f t="shared" si="25"/>
        <v>5.8689862838483524</v>
      </c>
    </row>
    <row r="799" spans="1:40" x14ac:dyDescent="0.2">
      <c r="A799">
        <v>2021</v>
      </c>
      <c r="B799">
        <v>10</v>
      </c>
      <c r="C799">
        <v>407</v>
      </c>
      <c r="D799">
        <v>627</v>
      </c>
      <c r="E799" t="s">
        <v>232</v>
      </c>
      <c r="F799" t="s">
        <v>233</v>
      </c>
      <c r="G799">
        <v>418.5</v>
      </c>
      <c r="H799">
        <v>384.97815000000003</v>
      </c>
      <c r="I799">
        <v>452.02184999999997</v>
      </c>
      <c r="J799">
        <v>570.1</v>
      </c>
      <c r="K799" s="275">
        <v>428.6</v>
      </c>
      <c r="L799">
        <v>0.4</v>
      </c>
      <c r="M799">
        <v>18</v>
      </c>
      <c r="N799">
        <v>200</v>
      </c>
      <c r="O799" s="2">
        <v>25</v>
      </c>
      <c r="P799" s="2">
        <v>146</v>
      </c>
      <c r="Q799">
        <v>6</v>
      </c>
      <c r="R799">
        <v>6</v>
      </c>
      <c r="S799">
        <v>11</v>
      </c>
      <c r="Z799">
        <v>1.4999999999999999E-2</v>
      </c>
      <c r="AA799">
        <v>23</v>
      </c>
      <c r="AB799">
        <v>788</v>
      </c>
      <c r="AC799">
        <v>0.1</v>
      </c>
      <c r="AD799">
        <v>1.9</v>
      </c>
      <c r="AE799">
        <v>0.1</v>
      </c>
      <c r="AF799">
        <v>1.5</v>
      </c>
      <c r="AG799">
        <v>2</v>
      </c>
      <c r="AH799">
        <v>0.9</v>
      </c>
      <c r="AI799">
        <v>0.79</v>
      </c>
      <c r="AJ799" t="s">
        <v>312</v>
      </c>
      <c r="AL799" t="s">
        <v>322</v>
      </c>
      <c r="AM799" s="1">
        <f t="shared" si="24"/>
        <v>2.9187817258883249E-2</v>
      </c>
      <c r="AN799" s="284">
        <f t="shared" si="25"/>
        <v>7.1417784899841461</v>
      </c>
    </row>
    <row r="800" spans="1:40" x14ac:dyDescent="0.2">
      <c r="A800">
        <v>2021</v>
      </c>
      <c r="B800">
        <v>10</v>
      </c>
      <c r="C800">
        <v>407</v>
      </c>
      <c r="D800">
        <v>628</v>
      </c>
      <c r="E800" t="s">
        <v>235</v>
      </c>
      <c r="F800" t="s">
        <v>236</v>
      </c>
      <c r="G800">
        <v>330</v>
      </c>
      <c r="H800">
        <v>303.99599999999998</v>
      </c>
      <c r="I800">
        <v>356.00400000000002</v>
      </c>
      <c r="J800">
        <v>442.5</v>
      </c>
      <c r="K800" s="275">
        <v>325.5</v>
      </c>
      <c r="L800">
        <v>0.3</v>
      </c>
      <c r="M800">
        <v>18</v>
      </c>
      <c r="N800">
        <v>200</v>
      </c>
      <c r="O800" s="2">
        <v>25</v>
      </c>
      <c r="P800" s="2">
        <v>146</v>
      </c>
      <c r="Q800">
        <v>6</v>
      </c>
      <c r="R800">
        <v>9</v>
      </c>
      <c r="S800">
        <v>9</v>
      </c>
      <c r="Z800">
        <v>1.4999999999999999E-2</v>
      </c>
      <c r="AA800">
        <v>24</v>
      </c>
      <c r="AB800">
        <v>789</v>
      </c>
      <c r="AC800">
        <v>0.1</v>
      </c>
      <c r="AD800">
        <v>2.4</v>
      </c>
      <c r="AE800">
        <v>0.1</v>
      </c>
      <c r="AF800">
        <v>1.9</v>
      </c>
      <c r="AG800">
        <v>2</v>
      </c>
      <c r="AH800">
        <v>1</v>
      </c>
      <c r="AI800">
        <v>0.79</v>
      </c>
      <c r="AJ800" t="s">
        <v>312</v>
      </c>
      <c r="AL800" t="s">
        <v>323</v>
      </c>
      <c r="AM800" s="1">
        <f t="shared" si="24"/>
        <v>3.0418250950570342E-2</v>
      </c>
      <c r="AN800" s="284">
        <f t="shared" si="25"/>
        <v>3.1819805153394638</v>
      </c>
    </row>
    <row r="801" spans="1:40" x14ac:dyDescent="0.2">
      <c r="A801">
        <v>2021</v>
      </c>
      <c r="B801">
        <v>10</v>
      </c>
      <c r="C801">
        <v>407</v>
      </c>
      <c r="D801">
        <v>629</v>
      </c>
      <c r="E801" t="s">
        <v>238</v>
      </c>
      <c r="F801" t="s">
        <v>239</v>
      </c>
      <c r="G801">
        <v>221</v>
      </c>
      <c r="H801">
        <v>203.983</v>
      </c>
      <c r="I801">
        <v>238.017</v>
      </c>
      <c r="J801">
        <v>309.5</v>
      </c>
      <c r="K801" s="275">
        <v>229.5</v>
      </c>
      <c r="L801">
        <v>0.4</v>
      </c>
      <c r="M801">
        <v>18</v>
      </c>
      <c r="N801">
        <v>200</v>
      </c>
      <c r="O801" s="2">
        <v>25</v>
      </c>
      <c r="P801" s="2">
        <v>146</v>
      </c>
      <c r="Q801">
        <v>6</v>
      </c>
      <c r="R801">
        <v>6</v>
      </c>
      <c r="S801">
        <v>11</v>
      </c>
      <c r="Z801">
        <v>1.4999999999999999E-2</v>
      </c>
      <c r="AA801">
        <v>23</v>
      </c>
      <c r="AB801">
        <v>788</v>
      </c>
      <c r="AC801">
        <v>0.1</v>
      </c>
      <c r="AD801">
        <v>3.6</v>
      </c>
      <c r="AE801">
        <v>0.1</v>
      </c>
      <c r="AF801">
        <v>2.7</v>
      </c>
      <c r="AG801">
        <v>2</v>
      </c>
      <c r="AH801">
        <v>0.9</v>
      </c>
      <c r="AI801">
        <v>0.79</v>
      </c>
      <c r="AJ801" t="s">
        <v>312</v>
      </c>
      <c r="AL801" t="s">
        <v>323</v>
      </c>
      <c r="AM801" s="1">
        <f t="shared" si="24"/>
        <v>2.9187817258883249E-2</v>
      </c>
      <c r="AN801" s="284">
        <f t="shared" si="25"/>
        <v>6.0104076400856536</v>
      </c>
    </row>
    <row r="802" spans="1:40" x14ac:dyDescent="0.2">
      <c r="A802">
        <v>2021</v>
      </c>
      <c r="B802">
        <v>10</v>
      </c>
      <c r="C802">
        <v>407</v>
      </c>
      <c r="D802">
        <v>630</v>
      </c>
      <c r="E802" t="s">
        <v>241</v>
      </c>
      <c r="F802" t="s">
        <v>242</v>
      </c>
      <c r="G802">
        <v>214</v>
      </c>
      <c r="H802">
        <v>197.84299999999999</v>
      </c>
      <c r="I802">
        <v>230.15700000000001</v>
      </c>
      <c r="J802">
        <v>311.5</v>
      </c>
      <c r="K802" s="275">
        <v>222.3</v>
      </c>
      <c r="L802">
        <v>0.5</v>
      </c>
      <c r="M802">
        <v>18</v>
      </c>
      <c r="N802">
        <v>200</v>
      </c>
      <c r="O802" s="2">
        <v>25</v>
      </c>
      <c r="P802" s="2">
        <v>146</v>
      </c>
      <c r="Q802">
        <v>6</v>
      </c>
      <c r="R802">
        <v>11</v>
      </c>
      <c r="S802">
        <v>21</v>
      </c>
      <c r="Z802">
        <v>1.4999999999999999E-2</v>
      </c>
      <c r="AA802">
        <v>38</v>
      </c>
      <c r="AB802">
        <v>803</v>
      </c>
      <c r="AC802">
        <v>0.2</v>
      </c>
      <c r="AD802">
        <v>3.8</v>
      </c>
      <c r="AE802">
        <v>0.3</v>
      </c>
      <c r="AF802">
        <v>5.7</v>
      </c>
      <c r="AG802">
        <v>2</v>
      </c>
      <c r="AH802">
        <v>1.5</v>
      </c>
      <c r="AI802">
        <v>0.4</v>
      </c>
      <c r="AJ802" t="s">
        <v>312</v>
      </c>
      <c r="AL802" t="s">
        <v>323</v>
      </c>
      <c r="AM802" s="1">
        <f t="shared" si="24"/>
        <v>4.7322540473225407E-2</v>
      </c>
      <c r="AN802" s="284">
        <f t="shared" si="25"/>
        <v>5.8689862838483524</v>
      </c>
    </row>
    <row r="803" spans="1:40" ht="14.25" x14ac:dyDescent="0.2">
      <c r="A803">
        <v>2021</v>
      </c>
      <c r="B803">
        <v>10</v>
      </c>
      <c r="C803">
        <v>415</v>
      </c>
      <c r="D803">
        <v>655</v>
      </c>
      <c r="E803" t="s">
        <v>173</v>
      </c>
      <c r="F803" t="s">
        <v>174</v>
      </c>
      <c r="G803">
        <v>148</v>
      </c>
      <c r="H803">
        <v>137.63999999999999</v>
      </c>
      <c r="I803">
        <v>158.36000000000001</v>
      </c>
      <c r="J803">
        <v>156.9</v>
      </c>
      <c r="K803" s="275">
        <v>135.9</v>
      </c>
      <c r="L803">
        <v>0.1</v>
      </c>
      <c r="M803">
        <v>60</v>
      </c>
      <c r="N803">
        <v>180</v>
      </c>
      <c r="O803" s="2">
        <v>72</v>
      </c>
      <c r="P803" s="2">
        <v>154</v>
      </c>
      <c r="Q803">
        <v>7</v>
      </c>
      <c r="R803">
        <v>8</v>
      </c>
      <c r="S803">
        <v>6</v>
      </c>
      <c r="T803">
        <v>2</v>
      </c>
      <c r="Z803">
        <v>0.02</v>
      </c>
      <c r="AA803">
        <v>23</v>
      </c>
      <c r="AB803">
        <v>2133</v>
      </c>
      <c r="AC803">
        <v>0.2</v>
      </c>
      <c r="AD803">
        <v>14.4</v>
      </c>
      <c r="AE803">
        <v>0.2</v>
      </c>
      <c r="AF803">
        <v>12.8</v>
      </c>
      <c r="AG803">
        <v>5</v>
      </c>
      <c r="AH803">
        <v>0.3</v>
      </c>
      <c r="AI803">
        <v>0.32</v>
      </c>
      <c r="AJ803" t="s">
        <v>312</v>
      </c>
      <c r="AK803" t="s">
        <v>424</v>
      </c>
      <c r="AL803" t="s">
        <v>329</v>
      </c>
      <c r="AM803" s="1">
        <f t="shared" si="24"/>
        <v>1.0782934833567745E-2</v>
      </c>
      <c r="AN803" s="284">
        <f t="shared" si="25"/>
        <v>8.5559920523572206</v>
      </c>
    </row>
    <row r="804" spans="1:40" ht="14.25" x14ac:dyDescent="0.2">
      <c r="A804">
        <v>2021</v>
      </c>
      <c r="B804">
        <v>10</v>
      </c>
      <c r="C804">
        <v>415</v>
      </c>
      <c r="D804">
        <v>656</v>
      </c>
      <c r="E804" t="s">
        <v>176</v>
      </c>
      <c r="F804" t="s">
        <v>177</v>
      </c>
      <c r="G804">
        <v>148</v>
      </c>
      <c r="H804">
        <v>137.63999999999999</v>
      </c>
      <c r="I804">
        <v>158.36000000000001</v>
      </c>
      <c r="J804">
        <v>156.9</v>
      </c>
      <c r="K804" s="275">
        <v>135.9</v>
      </c>
      <c r="L804">
        <v>0.1</v>
      </c>
      <c r="M804">
        <v>60</v>
      </c>
      <c r="N804">
        <v>180</v>
      </c>
      <c r="O804" s="2">
        <v>72</v>
      </c>
      <c r="P804" s="2">
        <v>154</v>
      </c>
      <c r="Q804">
        <v>6</v>
      </c>
      <c r="R804">
        <v>9</v>
      </c>
      <c r="S804">
        <v>6</v>
      </c>
      <c r="T804">
        <v>3</v>
      </c>
      <c r="Z804">
        <v>0.02</v>
      </c>
      <c r="AA804">
        <v>24</v>
      </c>
      <c r="AB804">
        <v>2134</v>
      </c>
      <c r="AC804">
        <v>0.2</v>
      </c>
      <c r="AD804">
        <v>14.4</v>
      </c>
      <c r="AE804">
        <v>0.2</v>
      </c>
      <c r="AF804">
        <v>12.8</v>
      </c>
      <c r="AG804">
        <v>5</v>
      </c>
      <c r="AH804">
        <v>0.3</v>
      </c>
      <c r="AI804">
        <v>0.32</v>
      </c>
      <c r="AJ804" t="s">
        <v>312</v>
      </c>
      <c r="AK804" t="s">
        <v>426</v>
      </c>
      <c r="AL804" t="s">
        <v>330</v>
      </c>
      <c r="AM804" s="1">
        <f t="shared" si="24"/>
        <v>1.1246485473289597E-2</v>
      </c>
      <c r="AN804" s="284">
        <f t="shared" si="25"/>
        <v>8.5559920523572206</v>
      </c>
    </row>
    <row r="805" spans="1:40" ht="14.25" x14ac:dyDescent="0.2">
      <c r="A805">
        <v>2021</v>
      </c>
      <c r="B805">
        <v>10</v>
      </c>
      <c r="C805">
        <v>415</v>
      </c>
      <c r="D805">
        <v>657</v>
      </c>
      <c r="E805" t="s">
        <v>179</v>
      </c>
      <c r="F805" t="s">
        <v>180</v>
      </c>
      <c r="G805">
        <v>90</v>
      </c>
      <c r="H805">
        <v>83.7</v>
      </c>
      <c r="I805">
        <v>96.3</v>
      </c>
      <c r="J805">
        <v>121</v>
      </c>
      <c r="K805" s="275">
        <v>101.1</v>
      </c>
      <c r="L805">
        <v>0.3</v>
      </c>
      <c r="M805">
        <v>60</v>
      </c>
      <c r="N805">
        <v>180</v>
      </c>
      <c r="O805" s="2">
        <v>72</v>
      </c>
      <c r="P805" s="2">
        <v>154</v>
      </c>
      <c r="Q805">
        <v>7</v>
      </c>
      <c r="R805">
        <v>7</v>
      </c>
      <c r="S805">
        <v>8</v>
      </c>
      <c r="Z805">
        <v>0.02</v>
      </c>
      <c r="AA805">
        <v>22</v>
      </c>
      <c r="AB805">
        <v>2392</v>
      </c>
      <c r="AC805">
        <v>0.2</v>
      </c>
      <c r="AD805">
        <v>26.6</v>
      </c>
      <c r="AE805">
        <v>0.2</v>
      </c>
      <c r="AF805">
        <v>20.8</v>
      </c>
      <c r="AG805">
        <v>5</v>
      </c>
      <c r="AH805">
        <v>0.3</v>
      </c>
      <c r="AI805">
        <v>0.32</v>
      </c>
      <c r="AJ805" t="s">
        <v>312</v>
      </c>
      <c r="AK805" t="s">
        <v>424</v>
      </c>
      <c r="AL805" t="s">
        <v>331</v>
      </c>
      <c r="AM805" s="1">
        <f t="shared" si="24"/>
        <v>9.1973244147157199E-3</v>
      </c>
      <c r="AN805" s="284">
        <f t="shared" si="25"/>
        <v>7.8488852711706736</v>
      </c>
    </row>
    <row r="806" spans="1:40" ht="14.25" x14ac:dyDescent="0.2">
      <c r="A806">
        <v>2021</v>
      </c>
      <c r="B806">
        <v>10</v>
      </c>
      <c r="C806">
        <v>415</v>
      </c>
      <c r="D806">
        <v>658</v>
      </c>
      <c r="E806" t="s">
        <v>182</v>
      </c>
      <c r="F806" t="s">
        <v>183</v>
      </c>
      <c r="G806">
        <v>90</v>
      </c>
      <c r="H806">
        <v>83.7</v>
      </c>
      <c r="I806">
        <v>96.3</v>
      </c>
      <c r="J806">
        <v>121</v>
      </c>
      <c r="K806" s="275">
        <v>101.1</v>
      </c>
      <c r="L806">
        <v>0.3</v>
      </c>
      <c r="M806">
        <v>60</v>
      </c>
      <c r="N806">
        <v>180</v>
      </c>
      <c r="O806" s="2">
        <v>72</v>
      </c>
      <c r="P806" s="2">
        <v>154</v>
      </c>
      <c r="Q806">
        <v>7</v>
      </c>
      <c r="R806">
        <v>7</v>
      </c>
      <c r="S806">
        <v>8</v>
      </c>
      <c r="Z806">
        <v>0.02</v>
      </c>
      <c r="AA806">
        <v>22</v>
      </c>
      <c r="AB806">
        <v>2392</v>
      </c>
      <c r="AC806">
        <v>0.2</v>
      </c>
      <c r="AD806">
        <v>26.6</v>
      </c>
      <c r="AE806">
        <v>0.2</v>
      </c>
      <c r="AF806">
        <v>20.8</v>
      </c>
      <c r="AG806">
        <v>5</v>
      </c>
      <c r="AH806">
        <v>0.3</v>
      </c>
      <c r="AI806">
        <v>0.32</v>
      </c>
      <c r="AJ806" t="s">
        <v>312</v>
      </c>
      <c r="AK806" t="s">
        <v>426</v>
      </c>
      <c r="AL806" t="s">
        <v>332</v>
      </c>
      <c r="AM806" s="1">
        <f t="shared" si="24"/>
        <v>9.1973244147157199E-3</v>
      </c>
      <c r="AN806" s="284">
        <f t="shared" si="25"/>
        <v>7.8488852711706736</v>
      </c>
    </row>
    <row r="807" spans="1:40" x14ac:dyDescent="0.2">
      <c r="A807">
        <v>2021</v>
      </c>
      <c r="B807">
        <v>10</v>
      </c>
      <c r="C807">
        <v>135</v>
      </c>
      <c r="D807">
        <v>271</v>
      </c>
      <c r="E807" t="s">
        <v>149</v>
      </c>
      <c r="F807" t="s">
        <v>150</v>
      </c>
      <c r="G807">
        <v>161</v>
      </c>
      <c r="H807">
        <v>149.72999999999999</v>
      </c>
      <c r="I807">
        <v>172.27</v>
      </c>
      <c r="J807">
        <v>217</v>
      </c>
      <c r="K807" s="275">
        <v>162.80000000000001</v>
      </c>
      <c r="L807">
        <v>0.3</v>
      </c>
      <c r="M807">
        <v>151</v>
      </c>
      <c r="N807">
        <v>95</v>
      </c>
      <c r="O807" s="2">
        <v>149</v>
      </c>
      <c r="P807" s="2">
        <v>97</v>
      </c>
      <c r="Q807">
        <v>2</v>
      </c>
      <c r="R807">
        <v>6</v>
      </c>
      <c r="S807">
        <v>7</v>
      </c>
      <c r="T807">
        <v>2</v>
      </c>
      <c r="U807">
        <v>14</v>
      </c>
      <c r="X807">
        <v>1</v>
      </c>
      <c r="Z807">
        <v>1.4999999999999999E-2</v>
      </c>
      <c r="AA807">
        <v>30</v>
      </c>
      <c r="AB807">
        <v>3670</v>
      </c>
      <c r="AC807">
        <v>0.2</v>
      </c>
      <c r="AD807">
        <v>22.8</v>
      </c>
      <c r="AE807">
        <v>0.2</v>
      </c>
      <c r="AF807">
        <v>22.5</v>
      </c>
      <c r="AG807">
        <v>2</v>
      </c>
      <c r="AH807">
        <v>0.2</v>
      </c>
      <c r="AI807">
        <v>0.55000000000000004</v>
      </c>
      <c r="AJ807" t="s">
        <v>318</v>
      </c>
      <c r="AM807" s="1">
        <f t="shared" si="24"/>
        <v>8.1743869209809257E-3</v>
      </c>
      <c r="AN807" s="284">
        <f t="shared" si="25"/>
        <v>1.2727922061357937</v>
      </c>
    </row>
    <row r="808" spans="1:40" x14ac:dyDescent="0.2">
      <c r="A808">
        <v>2021</v>
      </c>
      <c r="B808">
        <v>10</v>
      </c>
      <c r="C808">
        <v>137</v>
      </c>
      <c r="D808">
        <v>168</v>
      </c>
      <c r="E808" t="s">
        <v>210</v>
      </c>
      <c r="F808" t="s">
        <v>211</v>
      </c>
      <c r="G808">
        <v>619</v>
      </c>
      <c r="H808">
        <v>575.66999999999996</v>
      </c>
      <c r="I808">
        <v>662.33</v>
      </c>
      <c r="K808" s="275"/>
      <c r="M808">
        <v>90</v>
      </c>
      <c r="N808">
        <v>116</v>
      </c>
      <c r="O808" s="2"/>
      <c r="P808" s="2"/>
      <c r="Z808">
        <v>1.4999999999999999E-2</v>
      </c>
      <c r="AG808">
        <v>0</v>
      </c>
      <c r="AJ808" t="s">
        <v>318</v>
      </c>
      <c r="AM808" s="1" t="str">
        <f t="shared" si="24"/>
        <v/>
      </c>
      <c r="AN808" s="284" t="e">
        <f t="shared" si="25"/>
        <v>#DIV/0!</v>
      </c>
    </row>
    <row r="809" spans="1:40" x14ac:dyDescent="0.2">
      <c r="A809">
        <v>2021</v>
      </c>
      <c r="B809">
        <v>10</v>
      </c>
      <c r="C809">
        <v>137</v>
      </c>
      <c r="D809">
        <v>273</v>
      </c>
      <c r="E809" t="s">
        <v>257</v>
      </c>
      <c r="F809" t="s">
        <v>258</v>
      </c>
      <c r="G809">
        <v>564</v>
      </c>
      <c r="H809">
        <v>524.52</v>
      </c>
      <c r="I809">
        <v>603.48</v>
      </c>
      <c r="K809" s="275"/>
      <c r="M809">
        <v>93</v>
      </c>
      <c r="N809">
        <v>116</v>
      </c>
      <c r="O809" s="2"/>
      <c r="P809" s="2"/>
      <c r="Z809">
        <v>1.4999999999999999E-2</v>
      </c>
      <c r="AG809">
        <v>0</v>
      </c>
      <c r="AJ809" t="s">
        <v>318</v>
      </c>
      <c r="AM809" s="1" t="str">
        <f t="shared" si="24"/>
        <v/>
      </c>
      <c r="AN809" s="284" t="e">
        <f t="shared" si="25"/>
        <v>#DIV/0!</v>
      </c>
    </row>
    <row r="810" spans="1:40" x14ac:dyDescent="0.2">
      <c r="A810">
        <v>2021</v>
      </c>
      <c r="B810">
        <v>10</v>
      </c>
      <c r="C810">
        <v>142</v>
      </c>
      <c r="D810">
        <v>280</v>
      </c>
      <c r="E810" t="s">
        <v>219</v>
      </c>
      <c r="F810" t="s">
        <v>220</v>
      </c>
      <c r="G810">
        <v>323</v>
      </c>
      <c r="H810">
        <v>300.39</v>
      </c>
      <c r="I810">
        <v>345.61</v>
      </c>
      <c r="K810" s="275"/>
      <c r="M810">
        <v>105</v>
      </c>
      <c r="N810">
        <v>103</v>
      </c>
      <c r="O810" s="2"/>
      <c r="P810" s="2"/>
      <c r="Z810">
        <v>1.4999999999999999E-2</v>
      </c>
      <c r="AG810">
        <v>0</v>
      </c>
      <c r="AJ810" t="s">
        <v>318</v>
      </c>
      <c r="AM810" s="1" t="str">
        <f t="shared" si="24"/>
        <v/>
      </c>
      <c r="AN810" s="284" t="e">
        <f t="shared" si="25"/>
        <v>#DIV/0!</v>
      </c>
    </row>
    <row r="811" spans="1:40" x14ac:dyDescent="0.2">
      <c r="A811">
        <v>2021</v>
      </c>
      <c r="B811">
        <v>10</v>
      </c>
      <c r="C811">
        <v>143</v>
      </c>
      <c r="D811">
        <v>281</v>
      </c>
      <c r="E811" t="s">
        <v>142</v>
      </c>
      <c r="F811" t="s">
        <v>143</v>
      </c>
      <c r="G811">
        <v>285</v>
      </c>
      <c r="H811">
        <v>265.05</v>
      </c>
      <c r="I811">
        <v>304.95</v>
      </c>
      <c r="J811">
        <v>369.8</v>
      </c>
      <c r="K811" s="275">
        <v>301.5</v>
      </c>
      <c r="L811">
        <v>0.3</v>
      </c>
      <c r="M811">
        <v>120</v>
      </c>
      <c r="N811">
        <v>120</v>
      </c>
      <c r="O811" s="2">
        <v>122</v>
      </c>
      <c r="P811" s="2">
        <v>118</v>
      </c>
      <c r="Q811">
        <v>24</v>
      </c>
      <c r="R811">
        <v>24</v>
      </c>
      <c r="S811">
        <v>36</v>
      </c>
      <c r="T811">
        <v>12</v>
      </c>
      <c r="U811">
        <v>12</v>
      </c>
      <c r="Z811">
        <v>1.4999999999999999E-2</v>
      </c>
      <c r="AA811">
        <v>102</v>
      </c>
      <c r="AB811">
        <v>8988</v>
      </c>
      <c r="AC811">
        <v>0.3</v>
      </c>
      <c r="AD811">
        <v>28.7</v>
      </c>
      <c r="AE811">
        <v>0.3</v>
      </c>
      <c r="AF811">
        <v>28.1</v>
      </c>
      <c r="AG811">
        <v>6</v>
      </c>
      <c r="AH811">
        <v>0.8</v>
      </c>
      <c r="AI811">
        <v>0.54</v>
      </c>
      <c r="AJ811" t="s">
        <v>318</v>
      </c>
      <c r="AM811" s="1">
        <f t="shared" si="24"/>
        <v>1.1348464619492658E-2</v>
      </c>
      <c r="AN811" s="284">
        <f t="shared" si="25"/>
        <v>11.667261889578034</v>
      </c>
    </row>
    <row r="812" spans="1:40" x14ac:dyDescent="0.2">
      <c r="A812">
        <v>2021</v>
      </c>
      <c r="B812">
        <v>10</v>
      </c>
      <c r="C812">
        <v>241</v>
      </c>
      <c r="D812">
        <v>165</v>
      </c>
      <c r="E812" t="s">
        <v>265</v>
      </c>
      <c r="F812" t="s">
        <v>266</v>
      </c>
      <c r="G812">
        <v>706</v>
      </c>
      <c r="H812">
        <v>656.58</v>
      </c>
      <c r="I812">
        <v>755.42</v>
      </c>
      <c r="J812">
        <v>936.5</v>
      </c>
      <c r="K812" s="275">
        <v>709.5</v>
      </c>
      <c r="L812">
        <v>0.3</v>
      </c>
      <c r="M812">
        <v>60</v>
      </c>
      <c r="N812">
        <v>120</v>
      </c>
      <c r="O812" s="2">
        <v>48</v>
      </c>
      <c r="P812" s="2">
        <v>150</v>
      </c>
      <c r="Q812">
        <v>2</v>
      </c>
      <c r="R812">
        <v>5</v>
      </c>
      <c r="S812">
        <v>3</v>
      </c>
      <c r="Z812">
        <v>1.4999999999999999E-2</v>
      </c>
      <c r="AA812">
        <v>8</v>
      </c>
      <c r="AB812">
        <v>983</v>
      </c>
      <c r="AC812">
        <v>0</v>
      </c>
      <c r="AD812">
        <v>1.4</v>
      </c>
      <c r="AE812">
        <v>0</v>
      </c>
      <c r="AF812">
        <v>1.4</v>
      </c>
      <c r="AG812">
        <v>2</v>
      </c>
      <c r="AH812">
        <v>0.2</v>
      </c>
      <c r="AI812">
        <v>0.37</v>
      </c>
      <c r="AJ812" t="s">
        <v>318</v>
      </c>
      <c r="AM812" s="1">
        <f t="shared" si="24"/>
        <v>8.1383519837232958E-3</v>
      </c>
      <c r="AN812" s="284">
        <f t="shared" si="25"/>
        <v>2.4748737341529163</v>
      </c>
    </row>
    <row r="813" spans="1:40" x14ac:dyDescent="0.2">
      <c r="A813">
        <v>2021</v>
      </c>
      <c r="B813">
        <v>10</v>
      </c>
      <c r="C813">
        <v>243</v>
      </c>
      <c r="D813">
        <v>167</v>
      </c>
      <c r="E813" t="s">
        <v>132</v>
      </c>
      <c r="F813" t="s">
        <v>133</v>
      </c>
      <c r="G813">
        <v>888</v>
      </c>
      <c r="H813">
        <v>825.84</v>
      </c>
      <c r="I813">
        <v>950.16</v>
      </c>
      <c r="J813">
        <v>1048.2</v>
      </c>
      <c r="K813" s="275">
        <v>941.8</v>
      </c>
      <c r="L813">
        <v>0.2</v>
      </c>
      <c r="M813">
        <v>55</v>
      </c>
      <c r="N813">
        <v>131</v>
      </c>
      <c r="O813" s="2">
        <v>54</v>
      </c>
      <c r="P813" s="2">
        <v>134</v>
      </c>
      <c r="Q813">
        <v>4</v>
      </c>
      <c r="R813">
        <v>8</v>
      </c>
      <c r="S813">
        <v>5</v>
      </c>
      <c r="T813">
        <v>3</v>
      </c>
      <c r="U813">
        <v>1</v>
      </c>
      <c r="Z813">
        <v>1.4999999999999999E-2</v>
      </c>
      <c r="AA813">
        <v>18</v>
      </c>
      <c r="AB813">
        <v>1482</v>
      </c>
      <c r="AC813">
        <v>0</v>
      </c>
      <c r="AD813">
        <v>1.7</v>
      </c>
      <c r="AE813">
        <v>0</v>
      </c>
      <c r="AF813">
        <v>1.6</v>
      </c>
      <c r="AG813">
        <v>2</v>
      </c>
      <c r="AH813">
        <v>0.3</v>
      </c>
      <c r="AI813">
        <v>0.61</v>
      </c>
      <c r="AJ813" t="s">
        <v>318</v>
      </c>
      <c r="AM813" s="1">
        <f t="shared" si="24"/>
        <v>1.2145748987854251E-2</v>
      </c>
      <c r="AN813" s="284">
        <f t="shared" si="25"/>
        <v>38.042344827836224</v>
      </c>
    </row>
    <row r="814" spans="1:40" x14ac:dyDescent="0.2">
      <c r="A814">
        <v>2021</v>
      </c>
      <c r="B814">
        <v>10</v>
      </c>
      <c r="C814">
        <v>295</v>
      </c>
      <c r="D814">
        <v>219</v>
      </c>
      <c r="E814" t="s">
        <v>216</v>
      </c>
      <c r="F814" t="s">
        <v>217</v>
      </c>
      <c r="G814">
        <v>114.16666669999999</v>
      </c>
      <c r="H814">
        <v>106.175</v>
      </c>
      <c r="I814">
        <v>122.1583333</v>
      </c>
      <c r="J814">
        <v>155.19999999999999</v>
      </c>
      <c r="K814" s="275">
        <v>124.5</v>
      </c>
      <c r="L814">
        <v>0.4</v>
      </c>
      <c r="M814">
        <v>238</v>
      </c>
      <c r="N814">
        <v>91</v>
      </c>
      <c r="O814" s="2">
        <v>215</v>
      </c>
      <c r="P814" s="2">
        <v>101</v>
      </c>
      <c r="Q814">
        <v>8</v>
      </c>
      <c r="R814">
        <v>3</v>
      </c>
      <c r="S814">
        <v>11</v>
      </c>
      <c r="T814">
        <v>3</v>
      </c>
      <c r="U814">
        <v>2</v>
      </c>
      <c r="Z814">
        <v>1.4999999999999999E-2</v>
      </c>
      <c r="AA814">
        <v>27</v>
      </c>
      <c r="AB814">
        <v>2646</v>
      </c>
      <c r="AC814">
        <v>0.2</v>
      </c>
      <c r="AD814">
        <v>23.2</v>
      </c>
      <c r="AE814">
        <v>0.2</v>
      </c>
      <c r="AF814">
        <v>21.3</v>
      </c>
      <c r="AG814">
        <v>1</v>
      </c>
      <c r="AH814">
        <v>0.1</v>
      </c>
      <c r="AI814">
        <v>0.51</v>
      </c>
      <c r="AJ814" t="s">
        <v>318</v>
      </c>
      <c r="AM814" s="1">
        <f t="shared" si="24"/>
        <v>1.020408163265306E-2</v>
      </c>
      <c r="AN814" s="284">
        <f t="shared" si="25"/>
        <v>7.3067700486907698</v>
      </c>
    </row>
    <row r="815" spans="1:40" x14ac:dyDescent="0.2">
      <c r="A815">
        <v>2021</v>
      </c>
      <c r="B815">
        <v>10</v>
      </c>
      <c r="C815">
        <v>301</v>
      </c>
      <c r="D815">
        <v>225</v>
      </c>
      <c r="E815" t="s">
        <v>229</v>
      </c>
      <c r="F815" t="s">
        <v>230</v>
      </c>
      <c r="G815">
        <v>372</v>
      </c>
      <c r="H815">
        <v>345.96</v>
      </c>
      <c r="I815">
        <v>398.04</v>
      </c>
      <c r="K815" s="275"/>
      <c r="M815">
        <v>169</v>
      </c>
      <c r="N815">
        <v>128</v>
      </c>
      <c r="O815" s="2"/>
      <c r="P815" s="2"/>
      <c r="Z815">
        <v>1.4999999999999999E-2</v>
      </c>
      <c r="AG815">
        <v>0</v>
      </c>
      <c r="AJ815" t="s">
        <v>318</v>
      </c>
      <c r="AM815" s="1" t="str">
        <f t="shared" si="24"/>
        <v/>
      </c>
      <c r="AN815" s="284" t="e">
        <f t="shared" si="25"/>
        <v>#DIV/0!</v>
      </c>
    </row>
    <row r="816" spans="1:40" x14ac:dyDescent="0.2">
      <c r="A816">
        <v>2021</v>
      </c>
      <c r="B816">
        <v>10</v>
      </c>
      <c r="C816">
        <v>395</v>
      </c>
      <c r="D816">
        <v>607</v>
      </c>
      <c r="E816" t="s">
        <v>185</v>
      </c>
      <c r="F816" t="s">
        <v>186</v>
      </c>
      <c r="G816">
        <v>120</v>
      </c>
      <c r="H816">
        <v>111.6</v>
      </c>
      <c r="I816">
        <v>128.4</v>
      </c>
      <c r="J816">
        <v>165.4</v>
      </c>
      <c r="K816" s="275">
        <v>119.1</v>
      </c>
      <c r="L816">
        <v>0.4</v>
      </c>
      <c r="M816">
        <v>90</v>
      </c>
      <c r="N816">
        <v>120</v>
      </c>
      <c r="O816" s="2">
        <v>93</v>
      </c>
      <c r="P816" s="2">
        <v>117</v>
      </c>
      <c r="Q816">
        <v>21</v>
      </c>
      <c r="R816">
        <v>25</v>
      </c>
      <c r="S816">
        <v>32</v>
      </c>
      <c r="T816">
        <v>4</v>
      </c>
      <c r="U816">
        <v>4</v>
      </c>
      <c r="Z816">
        <v>1.4999999999999999E-2</v>
      </c>
      <c r="AA816">
        <v>86</v>
      </c>
      <c r="AB816">
        <v>9374</v>
      </c>
      <c r="AC816">
        <v>0.7</v>
      </c>
      <c r="AD816">
        <v>78.099999999999994</v>
      </c>
      <c r="AE816">
        <v>0.7</v>
      </c>
      <c r="AF816">
        <v>74.3</v>
      </c>
      <c r="AG816">
        <v>6</v>
      </c>
      <c r="AH816">
        <v>0.9</v>
      </c>
      <c r="AI816">
        <v>0.76</v>
      </c>
      <c r="AJ816" t="s">
        <v>338</v>
      </c>
      <c r="AM816" s="1">
        <f t="shared" si="24"/>
        <v>9.1743119266055051E-3</v>
      </c>
      <c r="AN816" s="284">
        <f t="shared" si="25"/>
        <v>0.63639610306789685</v>
      </c>
    </row>
    <row r="817" spans="1:40" x14ac:dyDescent="0.2">
      <c r="A817">
        <v>2021</v>
      </c>
      <c r="B817">
        <v>10</v>
      </c>
      <c r="C817">
        <v>395</v>
      </c>
      <c r="D817">
        <v>608</v>
      </c>
      <c r="E817" t="s">
        <v>188</v>
      </c>
      <c r="F817" t="s">
        <v>189</v>
      </c>
      <c r="G817">
        <v>110</v>
      </c>
      <c r="H817">
        <v>102.3</v>
      </c>
      <c r="I817">
        <v>117.7</v>
      </c>
      <c r="J817">
        <v>145.19999999999999</v>
      </c>
      <c r="K817" s="275">
        <v>106.4</v>
      </c>
      <c r="L817">
        <v>0.3</v>
      </c>
      <c r="M817">
        <v>90</v>
      </c>
      <c r="N817">
        <v>120</v>
      </c>
      <c r="O817" s="2">
        <v>93</v>
      </c>
      <c r="P817" s="2">
        <v>117</v>
      </c>
      <c r="Q817">
        <v>17</v>
      </c>
      <c r="R817">
        <v>29</v>
      </c>
      <c r="S817">
        <v>31</v>
      </c>
      <c r="T817">
        <v>5</v>
      </c>
      <c r="U817">
        <v>4</v>
      </c>
      <c r="Z817">
        <v>1.4999999999999999E-2</v>
      </c>
      <c r="AA817">
        <v>86</v>
      </c>
      <c r="AB817">
        <v>9374</v>
      </c>
      <c r="AC817">
        <v>0.8</v>
      </c>
      <c r="AD817">
        <v>85.2</v>
      </c>
      <c r="AE817">
        <v>0.8</v>
      </c>
      <c r="AF817">
        <v>84.3</v>
      </c>
      <c r="AG817">
        <v>6</v>
      </c>
      <c r="AH817">
        <v>0.9</v>
      </c>
      <c r="AI817">
        <v>0.76</v>
      </c>
      <c r="AJ817" t="s">
        <v>338</v>
      </c>
      <c r="AM817" s="1">
        <f t="shared" si="24"/>
        <v>9.1743119266055051E-3</v>
      </c>
      <c r="AN817" s="284">
        <f t="shared" si="25"/>
        <v>2.545584412271567</v>
      </c>
    </row>
    <row r="818" spans="1:40" x14ac:dyDescent="0.2">
      <c r="A818">
        <v>2021</v>
      </c>
      <c r="B818">
        <v>10</v>
      </c>
      <c r="C818">
        <v>395</v>
      </c>
      <c r="D818">
        <v>609</v>
      </c>
      <c r="E818" t="s">
        <v>191</v>
      </c>
      <c r="F818" t="s">
        <v>192</v>
      </c>
      <c r="G818">
        <v>50</v>
      </c>
      <c r="H818">
        <v>46.5</v>
      </c>
      <c r="I818">
        <v>53.5</v>
      </c>
      <c r="J818">
        <v>62.8</v>
      </c>
      <c r="K818" s="275">
        <v>51.6</v>
      </c>
      <c r="L818">
        <v>0.3</v>
      </c>
      <c r="M818">
        <v>90</v>
      </c>
      <c r="N818">
        <v>120</v>
      </c>
      <c r="O818" s="2">
        <v>94</v>
      </c>
      <c r="P818" s="2">
        <v>116</v>
      </c>
      <c r="Q818">
        <v>15</v>
      </c>
      <c r="R818">
        <v>22</v>
      </c>
      <c r="S818">
        <v>33</v>
      </c>
      <c r="T818">
        <v>2</v>
      </c>
      <c r="U818">
        <v>7</v>
      </c>
      <c r="Z818">
        <v>1.4999999999999999E-2</v>
      </c>
      <c r="AA818">
        <v>79</v>
      </c>
      <c r="AB818">
        <v>9367</v>
      </c>
      <c r="AC818">
        <v>1.6</v>
      </c>
      <c r="AD818">
        <v>187.3</v>
      </c>
      <c r="AE818">
        <v>1.5</v>
      </c>
      <c r="AF818">
        <v>170.1</v>
      </c>
      <c r="AG818">
        <v>6</v>
      </c>
      <c r="AH818">
        <v>0.8</v>
      </c>
      <c r="AI818">
        <v>0.76</v>
      </c>
      <c r="AJ818" t="s">
        <v>338</v>
      </c>
      <c r="AM818" s="1">
        <f t="shared" si="24"/>
        <v>8.4338635635742495E-3</v>
      </c>
      <c r="AN818" s="284">
        <f t="shared" si="25"/>
        <v>1.1313708498984771</v>
      </c>
    </row>
    <row r="819" spans="1:40" x14ac:dyDescent="0.2">
      <c r="A819">
        <v>2021</v>
      </c>
      <c r="B819">
        <v>10</v>
      </c>
      <c r="C819">
        <v>143</v>
      </c>
      <c r="D819">
        <v>281</v>
      </c>
      <c r="E819" t="s">
        <v>144</v>
      </c>
      <c r="F819" t="s">
        <v>145</v>
      </c>
      <c r="G819">
        <v>315</v>
      </c>
      <c r="H819">
        <v>292.95</v>
      </c>
      <c r="I819">
        <v>337.05</v>
      </c>
      <c r="J819">
        <v>369.8</v>
      </c>
      <c r="K819" s="275">
        <v>301.5</v>
      </c>
      <c r="L819">
        <v>0.2</v>
      </c>
      <c r="M819">
        <v>120</v>
      </c>
      <c r="O819" s="2">
        <v>122</v>
      </c>
      <c r="P819" s="2">
        <v>118</v>
      </c>
      <c r="Q819">
        <v>24</v>
      </c>
      <c r="R819">
        <v>24</v>
      </c>
      <c r="S819">
        <v>36</v>
      </c>
      <c r="T819">
        <v>12</v>
      </c>
      <c r="U819">
        <v>12</v>
      </c>
      <c r="Z819">
        <v>1.4999999999999999E-2</v>
      </c>
      <c r="AA819">
        <v>102</v>
      </c>
      <c r="AB819">
        <v>8988</v>
      </c>
      <c r="AC819">
        <v>0.3</v>
      </c>
      <c r="AD819">
        <v>28.7</v>
      </c>
      <c r="AE819">
        <v>0.3</v>
      </c>
      <c r="AF819">
        <v>28.1</v>
      </c>
      <c r="AG819">
        <v>6</v>
      </c>
      <c r="AH819">
        <v>0.8</v>
      </c>
      <c r="AI819">
        <v>0.54</v>
      </c>
      <c r="AM819" s="1">
        <f t="shared" si="24"/>
        <v>1.1348464619492658E-2</v>
      </c>
      <c r="AN819" s="284">
        <f t="shared" si="25"/>
        <v>9.5459415460183923</v>
      </c>
    </row>
    <row r="820" spans="1:40" x14ac:dyDescent="0.2">
      <c r="A820">
        <v>2021</v>
      </c>
      <c r="B820">
        <v>10</v>
      </c>
      <c r="C820">
        <v>143</v>
      </c>
      <c r="D820">
        <v>281</v>
      </c>
      <c r="E820" t="s">
        <v>146</v>
      </c>
      <c r="F820" t="s">
        <v>147</v>
      </c>
      <c r="G820">
        <v>345</v>
      </c>
      <c r="H820">
        <v>320.85000000000002</v>
      </c>
      <c r="I820">
        <v>369.15</v>
      </c>
      <c r="J820">
        <v>369.8</v>
      </c>
      <c r="K820" s="275">
        <v>301.5</v>
      </c>
      <c r="L820">
        <v>0.1</v>
      </c>
      <c r="M820">
        <v>120</v>
      </c>
      <c r="O820" s="2">
        <v>122</v>
      </c>
      <c r="P820" s="2">
        <v>118</v>
      </c>
      <c r="Q820">
        <v>24</v>
      </c>
      <c r="R820">
        <v>24</v>
      </c>
      <c r="S820">
        <v>36</v>
      </c>
      <c r="T820">
        <v>12</v>
      </c>
      <c r="U820">
        <v>12</v>
      </c>
      <c r="Z820">
        <v>1.4999999999999999E-2</v>
      </c>
      <c r="AA820">
        <v>102</v>
      </c>
      <c r="AB820">
        <v>8988</v>
      </c>
      <c r="AC820">
        <v>0.3</v>
      </c>
      <c r="AD820">
        <v>28.7</v>
      </c>
      <c r="AE820">
        <v>0.3</v>
      </c>
      <c r="AF820">
        <v>28.1</v>
      </c>
      <c r="AG820">
        <v>6</v>
      </c>
      <c r="AH820">
        <v>0.8</v>
      </c>
      <c r="AI820">
        <v>0.54</v>
      </c>
      <c r="AM820" s="1">
        <f t="shared" si="24"/>
        <v>1.1348464619492658E-2</v>
      </c>
      <c r="AN820" s="284">
        <f t="shared" si="25"/>
        <v>30.759144981614817</v>
      </c>
    </row>
    <row r="821" spans="1:40" x14ac:dyDescent="0.2">
      <c r="A821">
        <v>2021</v>
      </c>
      <c r="B821">
        <v>10</v>
      </c>
      <c r="C821">
        <v>164</v>
      </c>
      <c r="D821">
        <v>652</v>
      </c>
      <c r="E821" t="s">
        <v>268</v>
      </c>
      <c r="F821" t="s">
        <v>269</v>
      </c>
      <c r="G821">
        <v>17.100000000000001</v>
      </c>
      <c r="H821">
        <v>15.903</v>
      </c>
      <c r="I821">
        <v>18.297000000000001</v>
      </c>
      <c r="K821" s="275"/>
      <c r="M821">
        <v>20</v>
      </c>
      <c r="O821" s="2">
        <v>22</v>
      </c>
      <c r="P821" s="2">
        <v>165</v>
      </c>
      <c r="Q821">
        <v>2</v>
      </c>
      <c r="R821">
        <v>6</v>
      </c>
      <c r="S821">
        <v>3</v>
      </c>
      <c r="T821">
        <v>2</v>
      </c>
      <c r="U821">
        <v>1</v>
      </c>
      <c r="Z821">
        <v>0.02</v>
      </c>
      <c r="AA821">
        <v>14</v>
      </c>
      <c r="AB821">
        <v>154</v>
      </c>
      <c r="AC821">
        <v>0.8</v>
      </c>
      <c r="AD821">
        <v>9</v>
      </c>
      <c r="AG821">
        <v>1</v>
      </c>
      <c r="AH821">
        <v>0.6</v>
      </c>
      <c r="AI821">
        <v>0.35</v>
      </c>
      <c r="AL821" t="s">
        <v>348</v>
      </c>
      <c r="AM821" s="1">
        <f t="shared" si="24"/>
        <v>9.0909090909090912E-2</v>
      </c>
      <c r="AN821" s="284" t="e">
        <f t="shared" si="25"/>
        <v>#DIV/0!</v>
      </c>
    </row>
    <row r="822" spans="1:40" x14ac:dyDescent="0.2">
      <c r="A822">
        <v>2021</v>
      </c>
      <c r="B822">
        <v>10</v>
      </c>
      <c r="C822">
        <v>165</v>
      </c>
      <c r="D822">
        <v>306</v>
      </c>
      <c r="E822" t="s">
        <v>120</v>
      </c>
      <c r="F822" t="s">
        <v>121</v>
      </c>
      <c r="G822">
        <v>196</v>
      </c>
      <c r="H822">
        <v>182.28</v>
      </c>
      <c r="I822">
        <v>209.72</v>
      </c>
      <c r="J822">
        <v>226.8</v>
      </c>
      <c r="K822" s="275">
        <v>189.4</v>
      </c>
      <c r="L822">
        <v>0.2</v>
      </c>
      <c r="M822">
        <v>20</v>
      </c>
      <c r="N822">
        <v>180</v>
      </c>
      <c r="O822" s="2">
        <v>22</v>
      </c>
      <c r="P822" s="2">
        <v>165</v>
      </c>
      <c r="Q822">
        <v>2</v>
      </c>
      <c r="R822">
        <v>6</v>
      </c>
      <c r="S822">
        <v>3</v>
      </c>
      <c r="T822">
        <v>2</v>
      </c>
      <c r="U822">
        <v>1</v>
      </c>
      <c r="Z822">
        <v>0.02</v>
      </c>
      <c r="AA822">
        <v>14</v>
      </c>
      <c r="AB822">
        <v>154</v>
      </c>
      <c r="AC822">
        <v>0.1</v>
      </c>
      <c r="AD822">
        <v>0.8</v>
      </c>
      <c r="AE822">
        <v>0.1</v>
      </c>
      <c r="AF822">
        <v>0.8</v>
      </c>
      <c r="AG822">
        <v>1</v>
      </c>
      <c r="AH822">
        <v>0.6</v>
      </c>
      <c r="AI822">
        <v>0.35</v>
      </c>
      <c r="AM822" s="1">
        <f t="shared" si="24"/>
        <v>9.0909090909090912E-2</v>
      </c>
      <c r="AN822" s="284">
        <f t="shared" si="25"/>
        <v>4.6669047558312098</v>
      </c>
    </row>
    <row r="823" spans="1:40" x14ac:dyDescent="0.2">
      <c r="K823" s="275"/>
      <c r="O823" s="2"/>
      <c r="P823" s="2"/>
      <c r="AM823" s="1" t="str">
        <f t="shared" si="24"/>
        <v/>
      </c>
      <c r="AN823" s="284" t="e">
        <f t="shared" si="25"/>
        <v>#DIV/0!</v>
      </c>
    </row>
    <row r="824" spans="1:40" x14ac:dyDescent="0.2">
      <c r="K824" s="275"/>
      <c r="O824" s="2"/>
      <c r="P824" s="2"/>
      <c r="AM824" s="1" t="str">
        <f t="shared" si="24"/>
        <v/>
      </c>
      <c r="AN824" s="284" t="e">
        <f t="shared" si="25"/>
        <v>#DIV/0!</v>
      </c>
    </row>
    <row r="825" spans="1:40" x14ac:dyDescent="0.2">
      <c r="K825" s="275"/>
      <c r="O825" s="2"/>
      <c r="P825" s="2"/>
      <c r="AM825" s="1" t="str">
        <f t="shared" si="24"/>
        <v/>
      </c>
      <c r="AN825" s="284" t="e">
        <f t="shared" si="25"/>
        <v>#DIV/0!</v>
      </c>
    </row>
    <row r="826" spans="1:40" x14ac:dyDescent="0.2">
      <c r="K826" s="275"/>
      <c r="O826" s="2"/>
      <c r="P826" s="2"/>
      <c r="AM826" s="1" t="str">
        <f t="shared" si="24"/>
        <v/>
      </c>
      <c r="AN826" s="284" t="e">
        <f t="shared" si="25"/>
        <v>#DIV/0!</v>
      </c>
    </row>
    <row r="827" spans="1:40" x14ac:dyDescent="0.2">
      <c r="K827" s="275"/>
      <c r="O827" s="2"/>
      <c r="P827" s="2"/>
      <c r="AM827" s="1" t="str">
        <f t="shared" si="24"/>
        <v/>
      </c>
      <c r="AN827" s="284" t="e">
        <f t="shared" si="25"/>
        <v>#DIV/0!</v>
      </c>
    </row>
    <row r="828" spans="1:40" x14ac:dyDescent="0.2">
      <c r="K828" s="275"/>
      <c r="O828" s="2"/>
      <c r="P828" s="2"/>
      <c r="AM828" s="1" t="str">
        <f t="shared" si="24"/>
        <v/>
      </c>
      <c r="AN828" s="284" t="e">
        <f t="shared" si="25"/>
        <v>#DIV/0!</v>
      </c>
    </row>
    <row r="829" spans="1:40" x14ac:dyDescent="0.2">
      <c r="K829" s="275"/>
      <c r="O829" s="2"/>
      <c r="P829" s="2"/>
      <c r="AM829" s="1" t="str">
        <f t="shared" si="24"/>
        <v/>
      </c>
      <c r="AN829" s="284" t="e">
        <f t="shared" si="25"/>
        <v>#DIV/0!</v>
      </c>
    </row>
    <row r="830" spans="1:40" x14ac:dyDescent="0.2">
      <c r="K830" s="275"/>
      <c r="O830" s="2"/>
      <c r="P830" s="2"/>
      <c r="AM830" s="1" t="str">
        <f t="shared" si="24"/>
        <v/>
      </c>
      <c r="AN830" s="284" t="e">
        <f t="shared" si="25"/>
        <v>#DIV/0!</v>
      </c>
    </row>
    <row r="831" spans="1:40" x14ac:dyDescent="0.2">
      <c r="K831" s="275"/>
      <c r="O831" s="2"/>
      <c r="P831" s="2"/>
      <c r="AM831" s="1" t="str">
        <f t="shared" si="24"/>
        <v/>
      </c>
      <c r="AN831" s="284" t="e">
        <f t="shared" si="25"/>
        <v>#DIV/0!</v>
      </c>
    </row>
    <row r="832" spans="1:40" x14ac:dyDescent="0.2">
      <c r="K832" s="275"/>
      <c r="O832" s="2"/>
      <c r="P832" s="2"/>
      <c r="AM832" s="1" t="str">
        <f t="shared" si="24"/>
        <v/>
      </c>
      <c r="AN832" s="284" t="e">
        <f t="shared" si="25"/>
        <v>#DIV/0!</v>
      </c>
    </row>
    <row r="833" spans="11:40" x14ac:dyDescent="0.2">
      <c r="K833" s="275"/>
      <c r="O833" s="2"/>
      <c r="P833" s="2"/>
      <c r="AM833" s="1" t="str">
        <f t="shared" si="24"/>
        <v/>
      </c>
      <c r="AN833" s="284" t="e">
        <f t="shared" si="25"/>
        <v>#DIV/0!</v>
      </c>
    </row>
    <row r="834" spans="11:40" x14ac:dyDescent="0.2">
      <c r="K834" s="275"/>
      <c r="O834" s="2"/>
      <c r="P834" s="2"/>
      <c r="AM834" s="1" t="str">
        <f t="shared" si="24"/>
        <v/>
      </c>
      <c r="AN834" s="284" t="e">
        <f t="shared" si="25"/>
        <v>#DIV/0!</v>
      </c>
    </row>
    <row r="835" spans="11:40" x14ac:dyDescent="0.2">
      <c r="K835" s="275"/>
      <c r="O835" s="2"/>
      <c r="P835" s="2"/>
      <c r="AM835" s="1" t="str">
        <f t="shared" ref="AM835:AM898" si="26">IFERROR(AA835/AB835,"")</f>
        <v/>
      </c>
      <c r="AN835" s="284" t="e">
        <f t="shared" ref="AN835:AN898" si="27">STDEV(K835,G835)</f>
        <v>#DIV/0!</v>
      </c>
    </row>
    <row r="836" spans="11:40" x14ac:dyDescent="0.2">
      <c r="K836" s="275"/>
      <c r="O836" s="2"/>
      <c r="P836" s="2"/>
      <c r="AM836" s="1" t="str">
        <f t="shared" si="26"/>
        <v/>
      </c>
      <c r="AN836" s="284" t="e">
        <f t="shared" si="27"/>
        <v>#DIV/0!</v>
      </c>
    </row>
    <row r="837" spans="11:40" x14ac:dyDescent="0.2">
      <c r="K837" s="275"/>
      <c r="O837" s="2"/>
      <c r="P837" s="2"/>
      <c r="AM837" s="1" t="str">
        <f t="shared" si="26"/>
        <v/>
      </c>
      <c r="AN837" s="284" t="e">
        <f t="shared" si="27"/>
        <v>#DIV/0!</v>
      </c>
    </row>
    <row r="838" spans="11:40" x14ac:dyDescent="0.2">
      <c r="K838" s="275"/>
      <c r="O838" s="2"/>
      <c r="P838" s="2"/>
      <c r="AM838" s="1" t="str">
        <f t="shared" si="26"/>
        <v/>
      </c>
      <c r="AN838" s="284" t="e">
        <f t="shared" si="27"/>
        <v>#DIV/0!</v>
      </c>
    </row>
    <row r="839" spans="11:40" x14ac:dyDescent="0.2">
      <c r="K839" s="275"/>
      <c r="O839" s="2"/>
      <c r="P839" s="2"/>
      <c r="AM839" s="1" t="str">
        <f t="shared" si="26"/>
        <v/>
      </c>
      <c r="AN839" s="284" t="e">
        <f t="shared" si="27"/>
        <v>#DIV/0!</v>
      </c>
    </row>
    <row r="840" spans="11:40" x14ac:dyDescent="0.2">
      <c r="K840" s="275"/>
      <c r="O840" s="2"/>
      <c r="P840" s="2"/>
      <c r="AM840" s="1" t="str">
        <f t="shared" si="26"/>
        <v/>
      </c>
      <c r="AN840" s="284" t="e">
        <f t="shared" si="27"/>
        <v>#DIV/0!</v>
      </c>
    </row>
    <row r="841" spans="11:40" x14ac:dyDescent="0.2">
      <c r="K841" s="275"/>
      <c r="O841" s="2"/>
      <c r="P841" s="2"/>
      <c r="AM841" s="1" t="str">
        <f t="shared" si="26"/>
        <v/>
      </c>
      <c r="AN841" s="284" t="e">
        <f t="shared" si="27"/>
        <v>#DIV/0!</v>
      </c>
    </row>
    <row r="842" spans="11:40" x14ac:dyDescent="0.2">
      <c r="K842" s="275"/>
      <c r="O842" s="2"/>
      <c r="P842" s="2"/>
      <c r="AM842" s="1" t="str">
        <f t="shared" si="26"/>
        <v/>
      </c>
      <c r="AN842" s="284" t="e">
        <f t="shared" si="27"/>
        <v>#DIV/0!</v>
      </c>
    </row>
    <row r="843" spans="11:40" x14ac:dyDescent="0.2">
      <c r="K843" s="275"/>
      <c r="O843" s="2"/>
      <c r="P843" s="2"/>
      <c r="AM843" s="1" t="str">
        <f t="shared" si="26"/>
        <v/>
      </c>
      <c r="AN843" s="284" t="e">
        <f t="shared" si="27"/>
        <v>#DIV/0!</v>
      </c>
    </row>
    <row r="844" spans="11:40" x14ac:dyDescent="0.2">
      <c r="K844" s="275"/>
      <c r="O844" s="2"/>
      <c r="P844" s="2"/>
      <c r="AM844" s="1" t="str">
        <f t="shared" si="26"/>
        <v/>
      </c>
      <c r="AN844" s="284" t="e">
        <f t="shared" si="27"/>
        <v>#DIV/0!</v>
      </c>
    </row>
    <row r="845" spans="11:40" x14ac:dyDescent="0.2">
      <c r="K845" s="275"/>
      <c r="O845" s="2"/>
      <c r="P845" s="2"/>
      <c r="AM845" s="1" t="str">
        <f t="shared" si="26"/>
        <v/>
      </c>
      <c r="AN845" s="284" t="e">
        <f t="shared" si="27"/>
        <v>#DIV/0!</v>
      </c>
    </row>
    <row r="846" spans="11:40" x14ac:dyDescent="0.2">
      <c r="K846" s="275"/>
      <c r="O846" s="2"/>
      <c r="P846" s="2"/>
      <c r="AM846" s="1" t="str">
        <f t="shared" si="26"/>
        <v/>
      </c>
      <c r="AN846" s="284" t="e">
        <f t="shared" si="27"/>
        <v>#DIV/0!</v>
      </c>
    </row>
    <row r="847" spans="11:40" x14ac:dyDescent="0.2">
      <c r="K847" s="275"/>
      <c r="O847" s="2"/>
      <c r="P847" s="2"/>
      <c r="AM847" s="1" t="str">
        <f t="shared" si="26"/>
        <v/>
      </c>
      <c r="AN847" s="284" t="e">
        <f t="shared" si="27"/>
        <v>#DIV/0!</v>
      </c>
    </row>
    <row r="848" spans="11:40" x14ac:dyDescent="0.2">
      <c r="K848" s="275"/>
      <c r="O848" s="2"/>
      <c r="P848" s="2"/>
      <c r="AM848" s="1" t="str">
        <f t="shared" si="26"/>
        <v/>
      </c>
      <c r="AN848" s="284" t="e">
        <f t="shared" si="27"/>
        <v>#DIV/0!</v>
      </c>
    </row>
    <row r="849" spans="11:40" x14ac:dyDescent="0.2">
      <c r="K849" s="275"/>
      <c r="O849" s="2"/>
      <c r="P849" s="2"/>
      <c r="AM849" s="1" t="str">
        <f t="shared" si="26"/>
        <v/>
      </c>
      <c r="AN849" s="284" t="e">
        <f t="shared" si="27"/>
        <v>#DIV/0!</v>
      </c>
    </row>
    <row r="850" spans="11:40" x14ac:dyDescent="0.2">
      <c r="K850" s="275"/>
      <c r="O850" s="2"/>
      <c r="P850" s="2"/>
      <c r="AM850" s="1" t="str">
        <f t="shared" si="26"/>
        <v/>
      </c>
      <c r="AN850" s="284" t="e">
        <f t="shared" si="27"/>
        <v>#DIV/0!</v>
      </c>
    </row>
    <row r="851" spans="11:40" x14ac:dyDescent="0.2">
      <c r="K851" s="275"/>
      <c r="O851" s="2"/>
      <c r="P851" s="2"/>
      <c r="AM851" s="1" t="str">
        <f t="shared" si="26"/>
        <v/>
      </c>
      <c r="AN851" s="284" t="e">
        <f t="shared" si="27"/>
        <v>#DIV/0!</v>
      </c>
    </row>
    <row r="852" spans="11:40" x14ac:dyDescent="0.2">
      <c r="K852" s="275"/>
      <c r="O852" s="2"/>
      <c r="P852" s="2"/>
      <c r="AM852" s="1" t="str">
        <f t="shared" si="26"/>
        <v/>
      </c>
      <c r="AN852" s="284" t="e">
        <f t="shared" si="27"/>
        <v>#DIV/0!</v>
      </c>
    </row>
    <row r="853" spans="11:40" x14ac:dyDescent="0.2">
      <c r="K853" s="275"/>
      <c r="O853" s="2"/>
      <c r="P853" s="2"/>
      <c r="AM853" s="1" t="str">
        <f t="shared" si="26"/>
        <v/>
      </c>
      <c r="AN853" s="284" t="e">
        <f t="shared" si="27"/>
        <v>#DIV/0!</v>
      </c>
    </row>
    <row r="854" spans="11:40" x14ac:dyDescent="0.2">
      <c r="K854" s="275"/>
      <c r="O854" s="2"/>
      <c r="P854" s="2"/>
      <c r="AM854" s="1" t="str">
        <f t="shared" si="26"/>
        <v/>
      </c>
      <c r="AN854" s="284" t="e">
        <f t="shared" si="27"/>
        <v>#DIV/0!</v>
      </c>
    </row>
    <row r="855" spans="11:40" x14ac:dyDescent="0.2">
      <c r="K855" s="275"/>
      <c r="O855" s="2"/>
      <c r="P855" s="2"/>
      <c r="AM855" s="1" t="str">
        <f t="shared" si="26"/>
        <v/>
      </c>
      <c r="AN855" s="284" t="e">
        <f t="shared" si="27"/>
        <v>#DIV/0!</v>
      </c>
    </row>
    <row r="856" spans="11:40" x14ac:dyDescent="0.2">
      <c r="K856" s="275"/>
      <c r="O856" s="2"/>
      <c r="P856" s="2"/>
      <c r="AM856" s="1" t="str">
        <f t="shared" si="26"/>
        <v/>
      </c>
      <c r="AN856" s="284" t="e">
        <f t="shared" si="27"/>
        <v>#DIV/0!</v>
      </c>
    </row>
    <row r="857" spans="11:40" x14ac:dyDescent="0.2">
      <c r="K857" s="275"/>
      <c r="O857" s="2"/>
      <c r="P857" s="2"/>
      <c r="AM857" s="1" t="str">
        <f t="shared" si="26"/>
        <v/>
      </c>
      <c r="AN857" s="284" t="e">
        <f t="shared" si="27"/>
        <v>#DIV/0!</v>
      </c>
    </row>
    <row r="858" spans="11:40" x14ac:dyDescent="0.2">
      <c r="K858" s="275"/>
      <c r="O858" s="2"/>
      <c r="P858" s="2"/>
      <c r="AM858" s="1" t="str">
        <f t="shared" si="26"/>
        <v/>
      </c>
      <c r="AN858" s="284" t="e">
        <f t="shared" si="27"/>
        <v>#DIV/0!</v>
      </c>
    </row>
    <row r="859" spans="11:40" x14ac:dyDescent="0.2">
      <c r="K859" s="275"/>
      <c r="O859" s="2"/>
      <c r="P859" s="2"/>
      <c r="AM859" s="1" t="str">
        <f t="shared" si="26"/>
        <v/>
      </c>
      <c r="AN859" s="284" t="e">
        <f t="shared" si="27"/>
        <v>#DIV/0!</v>
      </c>
    </row>
    <row r="860" spans="11:40" x14ac:dyDescent="0.2">
      <c r="K860" s="275"/>
      <c r="O860" s="2"/>
      <c r="P860" s="2"/>
      <c r="AM860" s="1" t="str">
        <f t="shared" si="26"/>
        <v/>
      </c>
      <c r="AN860" s="284" t="e">
        <f t="shared" si="27"/>
        <v>#DIV/0!</v>
      </c>
    </row>
    <row r="861" spans="11:40" x14ac:dyDescent="0.2">
      <c r="K861" s="275"/>
      <c r="O861" s="2"/>
      <c r="P861" s="2"/>
      <c r="AM861" s="1" t="str">
        <f t="shared" si="26"/>
        <v/>
      </c>
      <c r="AN861" s="284" t="e">
        <f t="shared" si="27"/>
        <v>#DIV/0!</v>
      </c>
    </row>
    <row r="862" spans="11:40" x14ac:dyDescent="0.2">
      <c r="K862" s="275"/>
      <c r="O862" s="2"/>
      <c r="P862" s="2"/>
      <c r="AM862" s="1" t="str">
        <f t="shared" si="26"/>
        <v/>
      </c>
      <c r="AN862" s="284" t="e">
        <f t="shared" si="27"/>
        <v>#DIV/0!</v>
      </c>
    </row>
    <row r="863" spans="11:40" x14ac:dyDescent="0.2">
      <c r="K863" s="275"/>
      <c r="O863" s="2"/>
      <c r="P863" s="2"/>
      <c r="AM863" s="1" t="str">
        <f t="shared" si="26"/>
        <v/>
      </c>
      <c r="AN863" s="284" t="e">
        <f t="shared" si="27"/>
        <v>#DIV/0!</v>
      </c>
    </row>
    <row r="864" spans="11:40" x14ac:dyDescent="0.2">
      <c r="K864" s="275"/>
      <c r="O864" s="2"/>
      <c r="P864" s="2"/>
      <c r="AM864" s="1" t="str">
        <f t="shared" si="26"/>
        <v/>
      </c>
      <c r="AN864" s="284" t="e">
        <f t="shared" si="27"/>
        <v>#DIV/0!</v>
      </c>
    </row>
    <row r="865" spans="11:40" x14ac:dyDescent="0.2">
      <c r="K865" s="275"/>
      <c r="O865" s="2"/>
      <c r="P865" s="2"/>
      <c r="AM865" s="1" t="str">
        <f t="shared" si="26"/>
        <v/>
      </c>
      <c r="AN865" s="284" t="e">
        <f t="shared" si="27"/>
        <v>#DIV/0!</v>
      </c>
    </row>
    <row r="866" spans="11:40" x14ac:dyDescent="0.2">
      <c r="K866" s="275"/>
      <c r="O866" s="2"/>
      <c r="P866" s="2"/>
      <c r="AM866" s="1" t="str">
        <f t="shared" si="26"/>
        <v/>
      </c>
      <c r="AN866" s="284" t="e">
        <f t="shared" si="27"/>
        <v>#DIV/0!</v>
      </c>
    </row>
    <row r="867" spans="11:40" x14ac:dyDescent="0.2">
      <c r="K867" s="275"/>
      <c r="O867" s="2"/>
      <c r="P867" s="2"/>
      <c r="AM867" s="1" t="str">
        <f t="shared" si="26"/>
        <v/>
      </c>
      <c r="AN867" s="284" t="e">
        <f t="shared" si="27"/>
        <v>#DIV/0!</v>
      </c>
    </row>
    <row r="868" spans="11:40" x14ac:dyDescent="0.2">
      <c r="K868" s="275"/>
      <c r="O868" s="2"/>
      <c r="P868" s="2"/>
      <c r="AM868" s="1" t="str">
        <f t="shared" si="26"/>
        <v/>
      </c>
      <c r="AN868" s="284" t="e">
        <f t="shared" si="27"/>
        <v>#DIV/0!</v>
      </c>
    </row>
    <row r="869" spans="11:40" x14ac:dyDescent="0.2">
      <c r="K869" s="275"/>
      <c r="O869" s="2"/>
      <c r="P869" s="2"/>
      <c r="AM869" s="1" t="str">
        <f t="shared" si="26"/>
        <v/>
      </c>
      <c r="AN869" s="284" t="e">
        <f t="shared" si="27"/>
        <v>#DIV/0!</v>
      </c>
    </row>
    <row r="870" spans="11:40" x14ac:dyDescent="0.2">
      <c r="K870" s="275"/>
      <c r="O870" s="2"/>
      <c r="P870" s="2"/>
      <c r="AM870" s="1" t="str">
        <f t="shared" si="26"/>
        <v/>
      </c>
      <c r="AN870" s="284" t="e">
        <f t="shared" si="27"/>
        <v>#DIV/0!</v>
      </c>
    </row>
    <row r="871" spans="11:40" x14ac:dyDescent="0.2">
      <c r="K871" s="275"/>
      <c r="O871" s="2"/>
      <c r="P871" s="2"/>
      <c r="AM871" s="1" t="str">
        <f t="shared" si="26"/>
        <v/>
      </c>
      <c r="AN871" s="284" t="e">
        <f t="shared" si="27"/>
        <v>#DIV/0!</v>
      </c>
    </row>
    <row r="872" spans="11:40" x14ac:dyDescent="0.2">
      <c r="K872" s="275"/>
      <c r="O872" s="2"/>
      <c r="P872" s="2"/>
      <c r="AM872" s="1" t="str">
        <f t="shared" si="26"/>
        <v/>
      </c>
      <c r="AN872" s="284" t="e">
        <f t="shared" si="27"/>
        <v>#DIV/0!</v>
      </c>
    </row>
    <row r="873" spans="11:40" x14ac:dyDescent="0.2">
      <c r="K873" s="275"/>
      <c r="O873" s="2"/>
      <c r="P873" s="2"/>
      <c r="AM873" s="1" t="str">
        <f t="shared" si="26"/>
        <v/>
      </c>
      <c r="AN873" s="284" t="e">
        <f t="shared" si="27"/>
        <v>#DIV/0!</v>
      </c>
    </row>
    <row r="874" spans="11:40" x14ac:dyDescent="0.2">
      <c r="K874" s="275"/>
      <c r="O874" s="2"/>
      <c r="P874" s="2"/>
      <c r="AM874" s="1" t="str">
        <f t="shared" si="26"/>
        <v/>
      </c>
      <c r="AN874" s="284" t="e">
        <f t="shared" si="27"/>
        <v>#DIV/0!</v>
      </c>
    </row>
    <row r="875" spans="11:40" x14ac:dyDescent="0.2">
      <c r="K875" s="275"/>
      <c r="O875" s="2"/>
      <c r="P875" s="2"/>
      <c r="AM875" s="1" t="str">
        <f t="shared" si="26"/>
        <v/>
      </c>
      <c r="AN875" s="284" t="e">
        <f t="shared" si="27"/>
        <v>#DIV/0!</v>
      </c>
    </row>
    <row r="876" spans="11:40" x14ac:dyDescent="0.2">
      <c r="K876" s="275"/>
      <c r="O876" s="2"/>
      <c r="P876" s="2"/>
      <c r="AM876" s="1" t="str">
        <f t="shared" si="26"/>
        <v/>
      </c>
      <c r="AN876" s="284" t="e">
        <f t="shared" si="27"/>
        <v>#DIV/0!</v>
      </c>
    </row>
    <row r="877" spans="11:40" x14ac:dyDescent="0.2">
      <c r="K877" s="275"/>
      <c r="O877" s="2"/>
      <c r="P877" s="2"/>
      <c r="AM877" s="1" t="str">
        <f t="shared" si="26"/>
        <v/>
      </c>
      <c r="AN877" s="284" t="e">
        <f t="shared" si="27"/>
        <v>#DIV/0!</v>
      </c>
    </row>
    <row r="878" spans="11:40" x14ac:dyDescent="0.2">
      <c r="K878" s="275"/>
      <c r="O878" s="2"/>
      <c r="P878" s="2"/>
      <c r="AM878" s="1" t="str">
        <f t="shared" si="26"/>
        <v/>
      </c>
      <c r="AN878" s="284" t="e">
        <f t="shared" si="27"/>
        <v>#DIV/0!</v>
      </c>
    </row>
    <row r="879" spans="11:40" x14ac:dyDescent="0.2">
      <c r="K879" s="275"/>
      <c r="O879" s="2"/>
      <c r="P879" s="2"/>
      <c r="AM879" s="1" t="str">
        <f t="shared" si="26"/>
        <v/>
      </c>
      <c r="AN879" s="284" t="e">
        <f t="shared" si="27"/>
        <v>#DIV/0!</v>
      </c>
    </row>
    <row r="880" spans="11:40" x14ac:dyDescent="0.2">
      <c r="K880" s="275"/>
      <c r="O880" s="2"/>
      <c r="P880" s="2"/>
      <c r="AM880" s="1" t="str">
        <f t="shared" si="26"/>
        <v/>
      </c>
      <c r="AN880" s="284" t="e">
        <f t="shared" si="27"/>
        <v>#DIV/0!</v>
      </c>
    </row>
    <row r="881" spans="11:40" x14ac:dyDescent="0.2">
      <c r="K881" s="275"/>
      <c r="O881" s="2"/>
      <c r="P881" s="2"/>
      <c r="AM881" s="1" t="str">
        <f t="shared" si="26"/>
        <v/>
      </c>
      <c r="AN881" s="284" t="e">
        <f t="shared" si="27"/>
        <v>#DIV/0!</v>
      </c>
    </row>
    <row r="882" spans="11:40" x14ac:dyDescent="0.2">
      <c r="K882" s="275"/>
      <c r="O882" s="2"/>
      <c r="P882" s="2"/>
      <c r="AM882" s="1" t="str">
        <f t="shared" si="26"/>
        <v/>
      </c>
      <c r="AN882" s="284" t="e">
        <f t="shared" si="27"/>
        <v>#DIV/0!</v>
      </c>
    </row>
    <row r="883" spans="11:40" x14ac:dyDescent="0.2">
      <c r="K883" s="275"/>
      <c r="O883" s="2"/>
      <c r="P883" s="2"/>
      <c r="AM883" s="1" t="str">
        <f t="shared" si="26"/>
        <v/>
      </c>
      <c r="AN883" s="284" t="e">
        <f t="shared" si="27"/>
        <v>#DIV/0!</v>
      </c>
    </row>
    <row r="884" spans="11:40" x14ac:dyDescent="0.2">
      <c r="K884" s="275"/>
      <c r="O884" s="2"/>
      <c r="P884" s="2"/>
      <c r="AM884" s="1" t="str">
        <f t="shared" si="26"/>
        <v/>
      </c>
      <c r="AN884" s="284" t="e">
        <f t="shared" si="27"/>
        <v>#DIV/0!</v>
      </c>
    </row>
    <row r="885" spans="11:40" x14ac:dyDescent="0.2">
      <c r="K885" s="275"/>
      <c r="O885" s="2"/>
      <c r="P885" s="2"/>
      <c r="AM885" s="1" t="str">
        <f t="shared" si="26"/>
        <v/>
      </c>
      <c r="AN885" s="284" t="e">
        <f t="shared" si="27"/>
        <v>#DIV/0!</v>
      </c>
    </row>
    <row r="886" spans="11:40" x14ac:dyDescent="0.2">
      <c r="K886" s="275"/>
      <c r="O886" s="2"/>
      <c r="P886" s="2"/>
      <c r="AM886" s="1" t="str">
        <f t="shared" si="26"/>
        <v/>
      </c>
      <c r="AN886" s="284" t="e">
        <f t="shared" si="27"/>
        <v>#DIV/0!</v>
      </c>
    </row>
    <row r="887" spans="11:40" x14ac:dyDescent="0.2">
      <c r="K887" s="275"/>
      <c r="O887" s="2"/>
      <c r="P887" s="2"/>
      <c r="AM887" s="1" t="str">
        <f t="shared" si="26"/>
        <v/>
      </c>
      <c r="AN887" s="284" t="e">
        <f t="shared" si="27"/>
        <v>#DIV/0!</v>
      </c>
    </row>
    <row r="888" spans="11:40" x14ac:dyDescent="0.2">
      <c r="K888" s="275"/>
      <c r="O888" s="2"/>
      <c r="P888" s="2"/>
      <c r="AM888" s="1" t="str">
        <f t="shared" si="26"/>
        <v/>
      </c>
      <c r="AN888" s="284" t="e">
        <f t="shared" si="27"/>
        <v>#DIV/0!</v>
      </c>
    </row>
    <row r="889" spans="11:40" x14ac:dyDescent="0.2">
      <c r="K889" s="275"/>
      <c r="O889" s="2"/>
      <c r="P889" s="2"/>
      <c r="AM889" s="1" t="str">
        <f t="shared" si="26"/>
        <v/>
      </c>
      <c r="AN889" s="284" t="e">
        <f t="shared" si="27"/>
        <v>#DIV/0!</v>
      </c>
    </row>
    <row r="890" spans="11:40" x14ac:dyDescent="0.2">
      <c r="K890" s="275"/>
      <c r="O890" s="2"/>
      <c r="P890" s="2"/>
      <c r="AM890" s="1" t="str">
        <f t="shared" si="26"/>
        <v/>
      </c>
      <c r="AN890" s="284" t="e">
        <f t="shared" si="27"/>
        <v>#DIV/0!</v>
      </c>
    </row>
    <row r="891" spans="11:40" x14ac:dyDescent="0.2">
      <c r="K891" s="275"/>
      <c r="O891" s="2"/>
      <c r="P891" s="2"/>
      <c r="AM891" s="1" t="str">
        <f t="shared" si="26"/>
        <v/>
      </c>
      <c r="AN891" s="284" t="e">
        <f t="shared" si="27"/>
        <v>#DIV/0!</v>
      </c>
    </row>
    <row r="892" spans="11:40" x14ac:dyDescent="0.2">
      <c r="K892" s="275"/>
      <c r="O892" s="2"/>
      <c r="P892" s="2"/>
      <c r="AM892" s="1" t="str">
        <f t="shared" si="26"/>
        <v/>
      </c>
      <c r="AN892" s="284" t="e">
        <f t="shared" si="27"/>
        <v>#DIV/0!</v>
      </c>
    </row>
    <row r="893" spans="11:40" x14ac:dyDescent="0.2">
      <c r="K893" s="275"/>
      <c r="O893" s="2"/>
      <c r="P893" s="2"/>
      <c r="AM893" s="1" t="str">
        <f t="shared" si="26"/>
        <v/>
      </c>
      <c r="AN893" s="284" t="e">
        <f t="shared" si="27"/>
        <v>#DIV/0!</v>
      </c>
    </row>
    <row r="894" spans="11:40" x14ac:dyDescent="0.2">
      <c r="K894" s="275"/>
      <c r="O894" s="2"/>
      <c r="P894" s="2"/>
      <c r="AM894" s="1" t="str">
        <f t="shared" si="26"/>
        <v/>
      </c>
      <c r="AN894" s="284" t="e">
        <f t="shared" si="27"/>
        <v>#DIV/0!</v>
      </c>
    </row>
    <row r="895" spans="11:40" x14ac:dyDescent="0.2">
      <c r="K895" s="275"/>
      <c r="O895" s="2"/>
      <c r="P895" s="2"/>
      <c r="AM895" s="1" t="str">
        <f t="shared" si="26"/>
        <v/>
      </c>
      <c r="AN895" s="284" t="e">
        <f t="shared" si="27"/>
        <v>#DIV/0!</v>
      </c>
    </row>
    <row r="896" spans="11:40" x14ac:dyDescent="0.2">
      <c r="K896" s="275"/>
      <c r="O896" s="2"/>
      <c r="P896" s="2"/>
      <c r="AM896" s="1" t="str">
        <f t="shared" si="26"/>
        <v/>
      </c>
      <c r="AN896" s="284" t="e">
        <f t="shared" si="27"/>
        <v>#DIV/0!</v>
      </c>
    </row>
    <row r="897" spans="11:40" x14ac:dyDescent="0.2">
      <c r="K897" s="275"/>
      <c r="O897" s="2"/>
      <c r="P897" s="2"/>
      <c r="AM897" s="1" t="str">
        <f t="shared" si="26"/>
        <v/>
      </c>
      <c r="AN897" s="284" t="e">
        <f t="shared" si="27"/>
        <v>#DIV/0!</v>
      </c>
    </row>
    <row r="898" spans="11:40" x14ac:dyDescent="0.2">
      <c r="K898" s="275"/>
      <c r="O898" s="2"/>
      <c r="P898" s="2"/>
      <c r="AM898" s="1" t="str">
        <f t="shared" si="26"/>
        <v/>
      </c>
      <c r="AN898" s="284" t="e">
        <f t="shared" si="27"/>
        <v>#DIV/0!</v>
      </c>
    </row>
    <row r="899" spans="11:40" x14ac:dyDescent="0.2">
      <c r="K899" s="275"/>
      <c r="O899" s="2"/>
      <c r="P899" s="2"/>
      <c r="AM899" s="1" t="str">
        <f t="shared" ref="AM899:AM962" si="28">IFERROR(AA899/AB899,"")</f>
        <v/>
      </c>
      <c r="AN899" s="284" t="e">
        <f t="shared" ref="AN899:AN962" si="29">STDEV(K899,G899)</f>
        <v>#DIV/0!</v>
      </c>
    </row>
    <row r="900" spans="11:40" x14ac:dyDescent="0.2">
      <c r="K900" s="275"/>
      <c r="O900" s="2"/>
      <c r="P900" s="2"/>
      <c r="AM900" s="1" t="str">
        <f t="shared" si="28"/>
        <v/>
      </c>
      <c r="AN900" s="284" t="e">
        <f t="shared" si="29"/>
        <v>#DIV/0!</v>
      </c>
    </row>
    <row r="901" spans="11:40" x14ac:dyDescent="0.2">
      <c r="K901" s="275"/>
      <c r="O901" s="2"/>
      <c r="P901" s="2"/>
      <c r="AM901" s="1" t="str">
        <f t="shared" si="28"/>
        <v/>
      </c>
      <c r="AN901" s="284" t="e">
        <f t="shared" si="29"/>
        <v>#DIV/0!</v>
      </c>
    </row>
    <row r="902" spans="11:40" x14ac:dyDescent="0.2">
      <c r="K902" s="275"/>
      <c r="O902" s="2"/>
      <c r="P902" s="2"/>
      <c r="AM902" s="1" t="str">
        <f t="shared" si="28"/>
        <v/>
      </c>
      <c r="AN902" s="284" t="e">
        <f t="shared" si="29"/>
        <v>#DIV/0!</v>
      </c>
    </row>
    <row r="903" spans="11:40" x14ac:dyDescent="0.2">
      <c r="K903" s="275"/>
      <c r="O903" s="2"/>
      <c r="P903" s="2"/>
      <c r="AM903" s="1" t="str">
        <f t="shared" si="28"/>
        <v/>
      </c>
      <c r="AN903" s="284" t="e">
        <f t="shared" si="29"/>
        <v>#DIV/0!</v>
      </c>
    </row>
    <row r="904" spans="11:40" x14ac:dyDescent="0.2">
      <c r="K904" s="275"/>
      <c r="O904" s="2"/>
      <c r="P904" s="2"/>
      <c r="AM904" s="1" t="str">
        <f t="shared" si="28"/>
        <v/>
      </c>
      <c r="AN904" s="284" t="e">
        <f t="shared" si="29"/>
        <v>#DIV/0!</v>
      </c>
    </row>
    <row r="905" spans="11:40" x14ac:dyDescent="0.2">
      <c r="K905" s="275"/>
      <c r="O905" s="2"/>
      <c r="P905" s="2"/>
      <c r="AM905" s="1" t="str">
        <f t="shared" si="28"/>
        <v/>
      </c>
      <c r="AN905" s="284" t="e">
        <f t="shared" si="29"/>
        <v>#DIV/0!</v>
      </c>
    </row>
    <row r="906" spans="11:40" x14ac:dyDescent="0.2">
      <c r="K906" s="275"/>
      <c r="O906" s="2"/>
      <c r="P906" s="2"/>
      <c r="AM906" s="1" t="str">
        <f t="shared" si="28"/>
        <v/>
      </c>
      <c r="AN906" s="284" t="e">
        <f t="shared" si="29"/>
        <v>#DIV/0!</v>
      </c>
    </row>
    <row r="907" spans="11:40" x14ac:dyDescent="0.2">
      <c r="K907" s="275"/>
      <c r="O907" s="2"/>
      <c r="P907" s="2"/>
      <c r="AM907" s="1" t="str">
        <f t="shared" si="28"/>
        <v/>
      </c>
      <c r="AN907" s="284" t="e">
        <f t="shared" si="29"/>
        <v>#DIV/0!</v>
      </c>
    </row>
    <row r="908" spans="11:40" x14ac:dyDescent="0.2">
      <c r="K908" s="275"/>
      <c r="O908" s="2"/>
      <c r="P908" s="2"/>
      <c r="AM908" s="1" t="str">
        <f t="shared" si="28"/>
        <v/>
      </c>
      <c r="AN908" s="284" t="e">
        <f t="shared" si="29"/>
        <v>#DIV/0!</v>
      </c>
    </row>
    <row r="909" spans="11:40" x14ac:dyDescent="0.2">
      <c r="K909" s="275"/>
      <c r="O909" s="2"/>
      <c r="P909" s="2"/>
      <c r="AM909" s="1" t="str">
        <f t="shared" si="28"/>
        <v/>
      </c>
      <c r="AN909" s="284" t="e">
        <f t="shared" si="29"/>
        <v>#DIV/0!</v>
      </c>
    </row>
    <row r="910" spans="11:40" x14ac:dyDescent="0.2">
      <c r="K910" s="275"/>
      <c r="O910" s="2"/>
      <c r="P910" s="2"/>
      <c r="AM910" s="1" t="str">
        <f t="shared" si="28"/>
        <v/>
      </c>
      <c r="AN910" s="284" t="e">
        <f t="shared" si="29"/>
        <v>#DIV/0!</v>
      </c>
    </row>
    <row r="911" spans="11:40" x14ac:dyDescent="0.2">
      <c r="K911" s="275"/>
      <c r="O911" s="2"/>
      <c r="P911" s="2"/>
      <c r="AM911" s="1" t="str">
        <f t="shared" si="28"/>
        <v/>
      </c>
      <c r="AN911" s="284" t="e">
        <f t="shared" si="29"/>
        <v>#DIV/0!</v>
      </c>
    </row>
    <row r="912" spans="11:40" x14ac:dyDescent="0.2">
      <c r="K912" s="275"/>
      <c r="O912" s="2"/>
      <c r="P912" s="2"/>
      <c r="AM912" s="1" t="str">
        <f t="shared" si="28"/>
        <v/>
      </c>
      <c r="AN912" s="284" t="e">
        <f t="shared" si="29"/>
        <v>#DIV/0!</v>
      </c>
    </row>
    <row r="913" spans="11:40" x14ac:dyDescent="0.2">
      <c r="K913" s="275"/>
      <c r="O913" s="2"/>
      <c r="P913" s="2"/>
      <c r="AM913" s="1" t="str">
        <f t="shared" si="28"/>
        <v/>
      </c>
      <c r="AN913" s="284" t="e">
        <f t="shared" si="29"/>
        <v>#DIV/0!</v>
      </c>
    </row>
    <row r="914" spans="11:40" x14ac:dyDescent="0.2">
      <c r="K914" s="275"/>
      <c r="O914" s="2"/>
      <c r="P914" s="2"/>
      <c r="AM914" s="1" t="str">
        <f t="shared" si="28"/>
        <v/>
      </c>
      <c r="AN914" s="284" t="e">
        <f t="shared" si="29"/>
        <v>#DIV/0!</v>
      </c>
    </row>
    <row r="915" spans="11:40" x14ac:dyDescent="0.2">
      <c r="K915" s="275"/>
      <c r="O915" s="2"/>
      <c r="P915" s="2"/>
      <c r="AM915" s="1" t="str">
        <f t="shared" si="28"/>
        <v/>
      </c>
      <c r="AN915" s="284" t="e">
        <f t="shared" si="29"/>
        <v>#DIV/0!</v>
      </c>
    </row>
    <row r="916" spans="11:40" x14ac:dyDescent="0.2">
      <c r="K916" s="275"/>
      <c r="O916" s="2"/>
      <c r="P916" s="2"/>
      <c r="AM916" s="1" t="str">
        <f t="shared" si="28"/>
        <v/>
      </c>
      <c r="AN916" s="284" t="e">
        <f t="shared" si="29"/>
        <v>#DIV/0!</v>
      </c>
    </row>
    <row r="917" spans="11:40" x14ac:dyDescent="0.2">
      <c r="K917" s="275"/>
      <c r="O917" s="2"/>
      <c r="P917" s="2"/>
      <c r="AM917" s="1" t="str">
        <f t="shared" si="28"/>
        <v/>
      </c>
      <c r="AN917" s="284" t="e">
        <f t="shared" si="29"/>
        <v>#DIV/0!</v>
      </c>
    </row>
    <row r="918" spans="11:40" x14ac:dyDescent="0.2">
      <c r="K918" s="275"/>
      <c r="O918" s="2"/>
      <c r="P918" s="2"/>
      <c r="AM918" s="1" t="str">
        <f t="shared" si="28"/>
        <v/>
      </c>
      <c r="AN918" s="284" t="e">
        <f t="shared" si="29"/>
        <v>#DIV/0!</v>
      </c>
    </row>
    <row r="919" spans="11:40" x14ac:dyDescent="0.2">
      <c r="K919" s="275"/>
      <c r="O919" s="2"/>
      <c r="P919" s="2"/>
      <c r="AM919" s="1" t="str">
        <f t="shared" si="28"/>
        <v/>
      </c>
      <c r="AN919" s="284" t="e">
        <f t="shared" si="29"/>
        <v>#DIV/0!</v>
      </c>
    </row>
    <row r="920" spans="11:40" x14ac:dyDescent="0.2">
      <c r="K920" s="275"/>
      <c r="O920" s="2"/>
      <c r="P920" s="2"/>
      <c r="AM920" s="1" t="str">
        <f t="shared" si="28"/>
        <v/>
      </c>
      <c r="AN920" s="284" t="e">
        <f t="shared" si="29"/>
        <v>#DIV/0!</v>
      </c>
    </row>
    <row r="921" spans="11:40" x14ac:dyDescent="0.2">
      <c r="K921" s="275"/>
      <c r="O921" s="2"/>
      <c r="P921" s="2"/>
      <c r="AM921" s="1" t="str">
        <f t="shared" si="28"/>
        <v/>
      </c>
      <c r="AN921" s="284" t="e">
        <f t="shared" si="29"/>
        <v>#DIV/0!</v>
      </c>
    </row>
    <row r="922" spans="11:40" x14ac:dyDescent="0.2">
      <c r="K922" s="275"/>
      <c r="O922" s="2"/>
      <c r="P922" s="2"/>
      <c r="AM922" s="1" t="str">
        <f t="shared" si="28"/>
        <v/>
      </c>
      <c r="AN922" s="284" t="e">
        <f t="shared" si="29"/>
        <v>#DIV/0!</v>
      </c>
    </row>
    <row r="923" spans="11:40" x14ac:dyDescent="0.2">
      <c r="K923" s="275"/>
      <c r="O923" s="2"/>
      <c r="P923" s="2"/>
      <c r="AM923" s="1" t="str">
        <f t="shared" si="28"/>
        <v/>
      </c>
      <c r="AN923" s="284" t="e">
        <f t="shared" si="29"/>
        <v>#DIV/0!</v>
      </c>
    </row>
    <row r="924" spans="11:40" x14ac:dyDescent="0.2">
      <c r="K924" s="275"/>
      <c r="O924" s="2"/>
      <c r="P924" s="2"/>
      <c r="AM924" s="1" t="str">
        <f t="shared" si="28"/>
        <v/>
      </c>
      <c r="AN924" s="284" t="e">
        <f t="shared" si="29"/>
        <v>#DIV/0!</v>
      </c>
    </row>
    <row r="925" spans="11:40" x14ac:dyDescent="0.2">
      <c r="K925" s="275"/>
      <c r="O925" s="2"/>
      <c r="P925" s="2"/>
      <c r="AM925" s="1" t="str">
        <f t="shared" si="28"/>
        <v/>
      </c>
      <c r="AN925" s="284" t="e">
        <f t="shared" si="29"/>
        <v>#DIV/0!</v>
      </c>
    </row>
    <row r="926" spans="11:40" x14ac:dyDescent="0.2">
      <c r="K926" s="275"/>
      <c r="O926" s="2"/>
      <c r="P926" s="2"/>
      <c r="AM926" s="1" t="str">
        <f t="shared" si="28"/>
        <v/>
      </c>
      <c r="AN926" s="284" t="e">
        <f t="shared" si="29"/>
        <v>#DIV/0!</v>
      </c>
    </row>
    <row r="927" spans="11:40" x14ac:dyDescent="0.2">
      <c r="K927" s="275"/>
      <c r="O927" s="2"/>
      <c r="P927" s="2"/>
      <c r="AM927" s="1" t="str">
        <f t="shared" si="28"/>
        <v/>
      </c>
      <c r="AN927" s="284" t="e">
        <f t="shared" si="29"/>
        <v>#DIV/0!</v>
      </c>
    </row>
    <row r="928" spans="11:40" x14ac:dyDescent="0.2">
      <c r="K928" s="275"/>
      <c r="O928" s="2"/>
      <c r="P928" s="2"/>
      <c r="AM928" s="1" t="str">
        <f t="shared" si="28"/>
        <v/>
      </c>
      <c r="AN928" s="284" t="e">
        <f t="shared" si="29"/>
        <v>#DIV/0!</v>
      </c>
    </row>
    <row r="929" spans="11:40" x14ac:dyDescent="0.2">
      <c r="K929" s="275"/>
      <c r="O929" s="2"/>
      <c r="P929" s="2"/>
      <c r="AM929" s="1" t="str">
        <f t="shared" si="28"/>
        <v/>
      </c>
      <c r="AN929" s="284" t="e">
        <f t="shared" si="29"/>
        <v>#DIV/0!</v>
      </c>
    </row>
    <row r="930" spans="11:40" x14ac:dyDescent="0.2">
      <c r="K930" s="275"/>
      <c r="O930" s="2"/>
      <c r="P930" s="2"/>
      <c r="AM930" s="1" t="str">
        <f t="shared" si="28"/>
        <v/>
      </c>
      <c r="AN930" s="284" t="e">
        <f t="shared" si="29"/>
        <v>#DIV/0!</v>
      </c>
    </row>
    <row r="931" spans="11:40" x14ac:dyDescent="0.2">
      <c r="K931" s="275"/>
      <c r="O931" s="2"/>
      <c r="P931" s="2"/>
      <c r="AM931" s="1" t="str">
        <f t="shared" si="28"/>
        <v/>
      </c>
      <c r="AN931" s="284" t="e">
        <f t="shared" si="29"/>
        <v>#DIV/0!</v>
      </c>
    </row>
    <row r="932" spans="11:40" x14ac:dyDescent="0.2">
      <c r="K932" s="275"/>
      <c r="O932" s="2"/>
      <c r="P932" s="2"/>
      <c r="AM932" s="1" t="str">
        <f t="shared" si="28"/>
        <v/>
      </c>
      <c r="AN932" s="284" t="e">
        <f t="shared" si="29"/>
        <v>#DIV/0!</v>
      </c>
    </row>
    <row r="933" spans="11:40" x14ac:dyDescent="0.2">
      <c r="K933" s="275"/>
      <c r="O933" s="2"/>
      <c r="P933" s="2"/>
      <c r="AM933" s="1" t="str">
        <f t="shared" si="28"/>
        <v/>
      </c>
      <c r="AN933" s="284" t="e">
        <f t="shared" si="29"/>
        <v>#DIV/0!</v>
      </c>
    </row>
    <row r="934" spans="11:40" x14ac:dyDescent="0.2">
      <c r="K934" s="275"/>
      <c r="O934" s="2"/>
      <c r="P934" s="2"/>
      <c r="AM934" s="1" t="str">
        <f t="shared" si="28"/>
        <v/>
      </c>
      <c r="AN934" s="284" t="e">
        <f t="shared" si="29"/>
        <v>#DIV/0!</v>
      </c>
    </row>
    <row r="935" spans="11:40" x14ac:dyDescent="0.2">
      <c r="K935" s="275"/>
      <c r="O935" s="2"/>
      <c r="P935" s="2"/>
      <c r="AM935" s="1" t="str">
        <f t="shared" si="28"/>
        <v/>
      </c>
      <c r="AN935" s="284" t="e">
        <f t="shared" si="29"/>
        <v>#DIV/0!</v>
      </c>
    </row>
    <row r="936" spans="11:40" x14ac:dyDescent="0.2">
      <c r="K936" s="275"/>
      <c r="O936" s="2"/>
      <c r="P936" s="2"/>
      <c r="AM936" s="1" t="str">
        <f t="shared" si="28"/>
        <v/>
      </c>
      <c r="AN936" s="284" t="e">
        <f t="shared" si="29"/>
        <v>#DIV/0!</v>
      </c>
    </row>
    <row r="937" spans="11:40" x14ac:dyDescent="0.2">
      <c r="K937" s="275"/>
      <c r="O937" s="2"/>
      <c r="P937" s="2"/>
      <c r="AM937" s="1" t="str">
        <f t="shared" si="28"/>
        <v/>
      </c>
      <c r="AN937" s="284" t="e">
        <f t="shared" si="29"/>
        <v>#DIV/0!</v>
      </c>
    </row>
    <row r="938" spans="11:40" x14ac:dyDescent="0.2">
      <c r="K938" s="275"/>
      <c r="O938" s="2"/>
      <c r="P938" s="2"/>
      <c r="AM938" s="1" t="str">
        <f t="shared" si="28"/>
        <v/>
      </c>
      <c r="AN938" s="284" t="e">
        <f t="shared" si="29"/>
        <v>#DIV/0!</v>
      </c>
    </row>
    <row r="939" spans="11:40" x14ac:dyDescent="0.2">
      <c r="K939" s="275"/>
      <c r="O939" s="2"/>
      <c r="P939" s="2"/>
      <c r="AM939" s="1" t="str">
        <f t="shared" si="28"/>
        <v/>
      </c>
      <c r="AN939" s="284" t="e">
        <f t="shared" si="29"/>
        <v>#DIV/0!</v>
      </c>
    </row>
    <row r="940" spans="11:40" x14ac:dyDescent="0.2">
      <c r="K940" s="275"/>
      <c r="O940" s="2"/>
      <c r="P940" s="2"/>
      <c r="AM940" s="1" t="str">
        <f t="shared" si="28"/>
        <v/>
      </c>
      <c r="AN940" s="284" t="e">
        <f t="shared" si="29"/>
        <v>#DIV/0!</v>
      </c>
    </row>
    <row r="941" spans="11:40" x14ac:dyDescent="0.2">
      <c r="K941" s="275"/>
      <c r="O941" s="2"/>
      <c r="P941" s="2"/>
      <c r="AM941" s="1" t="str">
        <f t="shared" si="28"/>
        <v/>
      </c>
      <c r="AN941" s="284" t="e">
        <f t="shared" si="29"/>
        <v>#DIV/0!</v>
      </c>
    </row>
    <row r="942" spans="11:40" x14ac:dyDescent="0.2">
      <c r="K942" s="275"/>
      <c r="O942" s="2"/>
      <c r="P942" s="2"/>
      <c r="AM942" s="1" t="str">
        <f t="shared" si="28"/>
        <v/>
      </c>
      <c r="AN942" s="284" t="e">
        <f t="shared" si="29"/>
        <v>#DIV/0!</v>
      </c>
    </row>
    <row r="943" spans="11:40" x14ac:dyDescent="0.2">
      <c r="K943" s="275"/>
      <c r="O943" s="2"/>
      <c r="P943" s="2"/>
      <c r="AM943" s="1" t="str">
        <f t="shared" si="28"/>
        <v/>
      </c>
      <c r="AN943" s="284" t="e">
        <f t="shared" si="29"/>
        <v>#DIV/0!</v>
      </c>
    </row>
    <row r="944" spans="11:40" x14ac:dyDescent="0.2">
      <c r="K944" s="275"/>
      <c r="O944" s="2"/>
      <c r="P944" s="2"/>
      <c r="AM944" s="1" t="str">
        <f t="shared" si="28"/>
        <v/>
      </c>
      <c r="AN944" s="284" t="e">
        <f t="shared" si="29"/>
        <v>#DIV/0!</v>
      </c>
    </row>
    <row r="945" spans="11:40" x14ac:dyDescent="0.2">
      <c r="K945" s="275"/>
      <c r="O945" s="2"/>
      <c r="P945" s="2"/>
      <c r="AM945" s="1" t="str">
        <f t="shared" si="28"/>
        <v/>
      </c>
      <c r="AN945" s="284" t="e">
        <f t="shared" si="29"/>
        <v>#DIV/0!</v>
      </c>
    </row>
    <row r="946" spans="11:40" x14ac:dyDescent="0.2">
      <c r="K946" s="275"/>
      <c r="O946" s="2"/>
      <c r="P946" s="2"/>
      <c r="AM946" s="1" t="str">
        <f t="shared" si="28"/>
        <v/>
      </c>
      <c r="AN946" s="284" t="e">
        <f t="shared" si="29"/>
        <v>#DIV/0!</v>
      </c>
    </row>
    <row r="947" spans="11:40" x14ac:dyDescent="0.2">
      <c r="K947" s="275"/>
      <c r="O947" s="2"/>
      <c r="P947" s="2"/>
      <c r="AM947" s="1" t="str">
        <f t="shared" si="28"/>
        <v/>
      </c>
      <c r="AN947" s="284" t="e">
        <f t="shared" si="29"/>
        <v>#DIV/0!</v>
      </c>
    </row>
    <row r="948" spans="11:40" x14ac:dyDescent="0.2">
      <c r="K948" s="275"/>
      <c r="O948" s="2"/>
      <c r="P948" s="2"/>
      <c r="AM948" s="1" t="str">
        <f t="shared" si="28"/>
        <v/>
      </c>
      <c r="AN948" s="284" t="e">
        <f t="shared" si="29"/>
        <v>#DIV/0!</v>
      </c>
    </row>
    <row r="949" spans="11:40" x14ac:dyDescent="0.2">
      <c r="K949" s="275"/>
      <c r="O949" s="2"/>
      <c r="P949" s="2"/>
      <c r="AM949" s="1" t="str">
        <f t="shared" si="28"/>
        <v/>
      </c>
      <c r="AN949" s="284" t="e">
        <f t="shared" si="29"/>
        <v>#DIV/0!</v>
      </c>
    </row>
    <row r="950" spans="11:40" x14ac:dyDescent="0.2">
      <c r="K950" s="275"/>
      <c r="O950" s="2"/>
      <c r="P950" s="2"/>
      <c r="AM950" s="1" t="str">
        <f t="shared" si="28"/>
        <v/>
      </c>
      <c r="AN950" s="284" t="e">
        <f t="shared" si="29"/>
        <v>#DIV/0!</v>
      </c>
    </row>
    <row r="951" spans="11:40" x14ac:dyDescent="0.2">
      <c r="K951" s="275"/>
      <c r="O951" s="2"/>
      <c r="P951" s="2"/>
      <c r="AM951" s="1" t="str">
        <f t="shared" si="28"/>
        <v/>
      </c>
      <c r="AN951" s="284" t="e">
        <f t="shared" si="29"/>
        <v>#DIV/0!</v>
      </c>
    </row>
    <row r="952" spans="11:40" x14ac:dyDescent="0.2">
      <c r="K952" s="275"/>
      <c r="O952" s="2"/>
      <c r="P952" s="2"/>
      <c r="AM952" s="1" t="str">
        <f t="shared" si="28"/>
        <v/>
      </c>
      <c r="AN952" s="284" t="e">
        <f t="shared" si="29"/>
        <v>#DIV/0!</v>
      </c>
    </row>
    <row r="953" spans="11:40" x14ac:dyDescent="0.2">
      <c r="K953" s="275"/>
      <c r="O953" s="2"/>
      <c r="P953" s="2"/>
      <c r="AM953" s="1" t="str">
        <f t="shared" si="28"/>
        <v/>
      </c>
      <c r="AN953" s="284" t="e">
        <f t="shared" si="29"/>
        <v>#DIV/0!</v>
      </c>
    </row>
    <row r="954" spans="11:40" x14ac:dyDescent="0.2">
      <c r="K954" s="275"/>
      <c r="O954" s="2"/>
      <c r="P954" s="2"/>
      <c r="AM954" s="1" t="str">
        <f t="shared" si="28"/>
        <v/>
      </c>
      <c r="AN954" s="284" t="e">
        <f t="shared" si="29"/>
        <v>#DIV/0!</v>
      </c>
    </row>
    <row r="955" spans="11:40" x14ac:dyDescent="0.2">
      <c r="K955" s="275"/>
      <c r="O955" s="2"/>
      <c r="P955" s="2"/>
      <c r="AM955" s="1" t="str">
        <f t="shared" si="28"/>
        <v/>
      </c>
      <c r="AN955" s="284" t="e">
        <f t="shared" si="29"/>
        <v>#DIV/0!</v>
      </c>
    </row>
    <row r="956" spans="11:40" x14ac:dyDescent="0.2">
      <c r="K956" s="275"/>
      <c r="O956" s="2"/>
      <c r="P956" s="2"/>
      <c r="AM956" s="1" t="str">
        <f t="shared" si="28"/>
        <v/>
      </c>
      <c r="AN956" s="284" t="e">
        <f t="shared" si="29"/>
        <v>#DIV/0!</v>
      </c>
    </row>
    <row r="957" spans="11:40" x14ac:dyDescent="0.2">
      <c r="K957" s="275"/>
      <c r="O957" s="2"/>
      <c r="P957" s="2"/>
      <c r="AM957" s="1" t="str">
        <f t="shared" si="28"/>
        <v/>
      </c>
      <c r="AN957" s="284" t="e">
        <f t="shared" si="29"/>
        <v>#DIV/0!</v>
      </c>
    </row>
    <row r="958" spans="11:40" x14ac:dyDescent="0.2">
      <c r="K958" s="275"/>
      <c r="O958" s="2"/>
      <c r="P958" s="2"/>
      <c r="AM958" s="1" t="str">
        <f t="shared" si="28"/>
        <v/>
      </c>
      <c r="AN958" s="284" t="e">
        <f t="shared" si="29"/>
        <v>#DIV/0!</v>
      </c>
    </row>
    <row r="959" spans="11:40" x14ac:dyDescent="0.2">
      <c r="K959" s="275"/>
      <c r="O959" s="2"/>
      <c r="P959" s="2"/>
      <c r="AM959" s="1" t="str">
        <f t="shared" si="28"/>
        <v/>
      </c>
      <c r="AN959" s="284" t="e">
        <f t="shared" si="29"/>
        <v>#DIV/0!</v>
      </c>
    </row>
    <row r="960" spans="11:40" x14ac:dyDescent="0.2">
      <c r="K960" s="275"/>
      <c r="O960" s="2"/>
      <c r="P960" s="2"/>
      <c r="AM960" s="1" t="str">
        <f t="shared" si="28"/>
        <v/>
      </c>
      <c r="AN960" s="284" t="e">
        <f t="shared" si="29"/>
        <v>#DIV/0!</v>
      </c>
    </row>
    <row r="961" spans="11:40" x14ac:dyDescent="0.2">
      <c r="K961" s="275"/>
      <c r="O961" s="2"/>
      <c r="P961" s="2"/>
      <c r="AM961" s="1" t="str">
        <f t="shared" si="28"/>
        <v/>
      </c>
      <c r="AN961" s="284" t="e">
        <f t="shared" si="29"/>
        <v>#DIV/0!</v>
      </c>
    </row>
    <row r="962" spans="11:40" x14ac:dyDescent="0.2">
      <c r="K962" s="275"/>
      <c r="O962" s="2"/>
      <c r="P962" s="2"/>
      <c r="AM962" s="1" t="str">
        <f t="shared" si="28"/>
        <v/>
      </c>
      <c r="AN962" s="284" t="e">
        <f t="shared" si="29"/>
        <v>#DIV/0!</v>
      </c>
    </row>
    <row r="963" spans="11:40" x14ac:dyDescent="0.2">
      <c r="K963" s="275"/>
      <c r="O963" s="2"/>
      <c r="P963" s="2"/>
      <c r="AM963" s="1" t="str">
        <f t="shared" ref="AM963:AM1005" si="30">IFERROR(AA963/AB963,"")</f>
        <v/>
      </c>
      <c r="AN963" s="284" t="e">
        <f t="shared" ref="AN963:AN1005" si="31">STDEV(K963,G963)</f>
        <v>#DIV/0!</v>
      </c>
    </row>
    <row r="964" spans="11:40" x14ac:dyDescent="0.2">
      <c r="K964" s="275"/>
      <c r="O964" s="2"/>
      <c r="P964" s="2"/>
      <c r="AM964" s="1" t="str">
        <f t="shared" si="30"/>
        <v/>
      </c>
      <c r="AN964" s="284" t="e">
        <f t="shared" si="31"/>
        <v>#DIV/0!</v>
      </c>
    </row>
    <row r="965" spans="11:40" x14ac:dyDescent="0.2">
      <c r="K965" s="275"/>
      <c r="O965" s="2"/>
      <c r="P965" s="2"/>
      <c r="AM965" s="1" t="str">
        <f t="shared" si="30"/>
        <v/>
      </c>
      <c r="AN965" s="284" t="e">
        <f t="shared" si="31"/>
        <v>#DIV/0!</v>
      </c>
    </row>
    <row r="966" spans="11:40" x14ac:dyDescent="0.2">
      <c r="K966" s="275"/>
      <c r="O966" s="2"/>
      <c r="P966" s="2"/>
      <c r="AM966" s="1" t="str">
        <f t="shared" si="30"/>
        <v/>
      </c>
      <c r="AN966" s="284" t="e">
        <f t="shared" si="31"/>
        <v>#DIV/0!</v>
      </c>
    </row>
    <row r="967" spans="11:40" x14ac:dyDescent="0.2">
      <c r="K967" s="275"/>
      <c r="O967" s="2"/>
      <c r="P967" s="2"/>
      <c r="AM967" s="1" t="str">
        <f t="shared" si="30"/>
        <v/>
      </c>
      <c r="AN967" s="284" t="e">
        <f t="shared" si="31"/>
        <v>#DIV/0!</v>
      </c>
    </row>
    <row r="968" spans="11:40" x14ac:dyDescent="0.2">
      <c r="K968" s="275"/>
      <c r="O968" s="2"/>
      <c r="P968" s="2"/>
      <c r="AM968" s="1" t="str">
        <f t="shared" si="30"/>
        <v/>
      </c>
      <c r="AN968" s="284" t="e">
        <f t="shared" si="31"/>
        <v>#DIV/0!</v>
      </c>
    </row>
    <row r="969" spans="11:40" x14ac:dyDescent="0.2">
      <c r="K969" s="275"/>
      <c r="O969" s="2"/>
      <c r="P969" s="2"/>
      <c r="AM969" s="1" t="str">
        <f t="shared" si="30"/>
        <v/>
      </c>
      <c r="AN969" s="284" t="e">
        <f t="shared" si="31"/>
        <v>#DIV/0!</v>
      </c>
    </row>
    <row r="970" spans="11:40" x14ac:dyDescent="0.2">
      <c r="K970" s="275"/>
      <c r="O970" s="2"/>
      <c r="P970" s="2"/>
      <c r="AM970" s="1" t="str">
        <f t="shared" si="30"/>
        <v/>
      </c>
      <c r="AN970" s="284" t="e">
        <f t="shared" si="31"/>
        <v>#DIV/0!</v>
      </c>
    </row>
    <row r="971" spans="11:40" x14ac:dyDescent="0.2">
      <c r="K971" s="275"/>
      <c r="O971" s="2"/>
      <c r="P971" s="2"/>
      <c r="AM971" s="1" t="str">
        <f t="shared" si="30"/>
        <v/>
      </c>
      <c r="AN971" s="284" t="e">
        <f t="shared" si="31"/>
        <v>#DIV/0!</v>
      </c>
    </row>
    <row r="972" spans="11:40" x14ac:dyDescent="0.2">
      <c r="K972" s="275"/>
      <c r="O972" s="2"/>
      <c r="P972" s="2"/>
      <c r="AM972" s="1" t="str">
        <f t="shared" si="30"/>
        <v/>
      </c>
      <c r="AN972" s="284" t="e">
        <f t="shared" si="31"/>
        <v>#DIV/0!</v>
      </c>
    </row>
    <row r="973" spans="11:40" x14ac:dyDescent="0.2">
      <c r="K973" s="275"/>
      <c r="O973" s="2"/>
      <c r="P973" s="2"/>
      <c r="AM973" s="1" t="str">
        <f t="shared" si="30"/>
        <v/>
      </c>
      <c r="AN973" s="284" t="e">
        <f t="shared" si="31"/>
        <v>#DIV/0!</v>
      </c>
    </row>
    <row r="974" spans="11:40" x14ac:dyDescent="0.2">
      <c r="K974" s="275"/>
      <c r="O974" s="2"/>
      <c r="P974" s="2"/>
      <c r="AM974" s="1" t="str">
        <f t="shared" si="30"/>
        <v/>
      </c>
      <c r="AN974" s="284" t="e">
        <f t="shared" si="31"/>
        <v>#DIV/0!</v>
      </c>
    </row>
    <row r="975" spans="11:40" x14ac:dyDescent="0.2">
      <c r="K975" s="275"/>
      <c r="O975" s="2"/>
      <c r="P975" s="2"/>
      <c r="AM975" s="1" t="str">
        <f t="shared" si="30"/>
        <v/>
      </c>
      <c r="AN975" s="284" t="e">
        <f t="shared" si="31"/>
        <v>#DIV/0!</v>
      </c>
    </row>
    <row r="976" spans="11:40" x14ac:dyDescent="0.2">
      <c r="K976" s="275"/>
      <c r="O976" s="2"/>
      <c r="P976" s="2"/>
      <c r="AM976" s="1" t="str">
        <f t="shared" si="30"/>
        <v/>
      </c>
      <c r="AN976" s="284" t="e">
        <f t="shared" si="31"/>
        <v>#DIV/0!</v>
      </c>
    </row>
    <row r="977" spans="11:40" x14ac:dyDescent="0.2">
      <c r="K977" s="275"/>
      <c r="O977" s="2"/>
      <c r="P977" s="2"/>
      <c r="AM977" s="1" t="str">
        <f t="shared" si="30"/>
        <v/>
      </c>
      <c r="AN977" s="284" t="e">
        <f t="shared" si="31"/>
        <v>#DIV/0!</v>
      </c>
    </row>
    <row r="978" spans="11:40" x14ac:dyDescent="0.2">
      <c r="K978" s="275"/>
      <c r="O978" s="2"/>
      <c r="P978" s="2"/>
      <c r="AM978" s="1" t="str">
        <f t="shared" si="30"/>
        <v/>
      </c>
      <c r="AN978" s="284" t="e">
        <f t="shared" si="31"/>
        <v>#DIV/0!</v>
      </c>
    </row>
    <row r="979" spans="11:40" x14ac:dyDescent="0.2">
      <c r="K979" s="275"/>
      <c r="O979" s="2"/>
      <c r="P979" s="2"/>
      <c r="AM979" s="1" t="str">
        <f t="shared" si="30"/>
        <v/>
      </c>
      <c r="AN979" s="284" t="e">
        <f t="shared" si="31"/>
        <v>#DIV/0!</v>
      </c>
    </row>
    <row r="980" spans="11:40" x14ac:dyDescent="0.2">
      <c r="K980" s="275"/>
      <c r="O980" s="2"/>
      <c r="P980" s="2"/>
      <c r="AM980" s="1" t="str">
        <f t="shared" si="30"/>
        <v/>
      </c>
      <c r="AN980" s="284" t="e">
        <f t="shared" si="31"/>
        <v>#DIV/0!</v>
      </c>
    </row>
    <row r="981" spans="11:40" x14ac:dyDescent="0.2">
      <c r="K981" s="275"/>
      <c r="O981" s="2"/>
      <c r="P981" s="2"/>
      <c r="AM981" s="1" t="str">
        <f t="shared" si="30"/>
        <v/>
      </c>
      <c r="AN981" s="284" t="e">
        <f t="shared" si="31"/>
        <v>#DIV/0!</v>
      </c>
    </row>
    <row r="982" spans="11:40" x14ac:dyDescent="0.2">
      <c r="K982" s="275"/>
      <c r="O982" s="2"/>
      <c r="P982" s="2"/>
      <c r="AM982" s="1" t="str">
        <f t="shared" si="30"/>
        <v/>
      </c>
      <c r="AN982" s="284" t="e">
        <f t="shared" si="31"/>
        <v>#DIV/0!</v>
      </c>
    </row>
    <row r="983" spans="11:40" x14ac:dyDescent="0.2">
      <c r="K983" s="275"/>
      <c r="O983" s="2"/>
      <c r="P983" s="2"/>
      <c r="AM983" s="1" t="str">
        <f t="shared" si="30"/>
        <v/>
      </c>
      <c r="AN983" s="284" t="e">
        <f t="shared" si="31"/>
        <v>#DIV/0!</v>
      </c>
    </row>
    <row r="984" spans="11:40" x14ac:dyDescent="0.2">
      <c r="K984" s="275"/>
      <c r="O984" s="2"/>
      <c r="P984" s="2"/>
      <c r="AM984" s="1" t="str">
        <f t="shared" si="30"/>
        <v/>
      </c>
      <c r="AN984" s="284" t="e">
        <f t="shared" si="31"/>
        <v>#DIV/0!</v>
      </c>
    </row>
    <row r="985" spans="11:40" x14ac:dyDescent="0.2">
      <c r="K985" s="275"/>
      <c r="O985" s="2"/>
      <c r="P985" s="2"/>
      <c r="AM985" s="1" t="str">
        <f t="shared" si="30"/>
        <v/>
      </c>
      <c r="AN985" s="284" t="e">
        <f t="shared" si="31"/>
        <v>#DIV/0!</v>
      </c>
    </row>
    <row r="986" spans="11:40" x14ac:dyDescent="0.2">
      <c r="K986" s="275"/>
      <c r="O986" s="2"/>
      <c r="P986" s="2"/>
      <c r="AM986" s="1" t="str">
        <f t="shared" si="30"/>
        <v/>
      </c>
      <c r="AN986" s="284" t="e">
        <f t="shared" si="31"/>
        <v>#DIV/0!</v>
      </c>
    </row>
    <row r="987" spans="11:40" x14ac:dyDescent="0.2">
      <c r="K987" s="275"/>
      <c r="O987" s="2"/>
      <c r="P987" s="2"/>
      <c r="AM987" s="1" t="str">
        <f t="shared" si="30"/>
        <v/>
      </c>
      <c r="AN987" s="284" t="e">
        <f t="shared" si="31"/>
        <v>#DIV/0!</v>
      </c>
    </row>
    <row r="988" spans="11:40" x14ac:dyDescent="0.2">
      <c r="K988" s="275"/>
      <c r="O988" s="2"/>
      <c r="P988" s="2"/>
      <c r="AM988" s="1" t="str">
        <f t="shared" si="30"/>
        <v/>
      </c>
      <c r="AN988" s="284" t="e">
        <f t="shared" si="31"/>
        <v>#DIV/0!</v>
      </c>
    </row>
    <row r="989" spans="11:40" x14ac:dyDescent="0.2">
      <c r="K989" s="275"/>
      <c r="O989" s="2"/>
      <c r="P989" s="2"/>
      <c r="AM989" s="1" t="str">
        <f t="shared" si="30"/>
        <v/>
      </c>
      <c r="AN989" s="284" t="e">
        <f t="shared" si="31"/>
        <v>#DIV/0!</v>
      </c>
    </row>
    <row r="990" spans="11:40" x14ac:dyDescent="0.2">
      <c r="K990" s="275"/>
      <c r="O990" s="2"/>
      <c r="P990" s="2"/>
      <c r="AM990" s="1" t="str">
        <f t="shared" si="30"/>
        <v/>
      </c>
      <c r="AN990" s="284" t="e">
        <f t="shared" si="31"/>
        <v>#DIV/0!</v>
      </c>
    </row>
    <row r="991" spans="11:40" x14ac:dyDescent="0.2">
      <c r="K991" s="275"/>
      <c r="O991" s="2"/>
      <c r="P991" s="2"/>
      <c r="AM991" s="1" t="str">
        <f t="shared" si="30"/>
        <v/>
      </c>
      <c r="AN991" s="284" t="e">
        <f t="shared" si="31"/>
        <v>#DIV/0!</v>
      </c>
    </row>
    <row r="992" spans="11:40" x14ac:dyDescent="0.2">
      <c r="K992" s="275"/>
      <c r="O992" s="2"/>
      <c r="P992" s="2"/>
      <c r="AM992" s="1" t="str">
        <f t="shared" si="30"/>
        <v/>
      </c>
      <c r="AN992" s="284" t="e">
        <f t="shared" si="31"/>
        <v>#DIV/0!</v>
      </c>
    </row>
    <row r="993" spans="11:40" x14ac:dyDescent="0.2">
      <c r="K993" s="275"/>
      <c r="O993" s="2"/>
      <c r="P993" s="2"/>
      <c r="AM993" s="1" t="str">
        <f t="shared" si="30"/>
        <v/>
      </c>
      <c r="AN993" s="284" t="e">
        <f t="shared" si="31"/>
        <v>#DIV/0!</v>
      </c>
    </row>
    <row r="994" spans="11:40" x14ac:dyDescent="0.2">
      <c r="K994" s="275"/>
      <c r="O994" s="2"/>
      <c r="P994" s="2"/>
      <c r="AM994" s="1" t="str">
        <f t="shared" si="30"/>
        <v/>
      </c>
      <c r="AN994" s="284" t="e">
        <f t="shared" si="31"/>
        <v>#DIV/0!</v>
      </c>
    </row>
    <row r="995" spans="11:40" x14ac:dyDescent="0.2">
      <c r="K995" s="275"/>
      <c r="O995" s="2"/>
      <c r="P995" s="2"/>
      <c r="AM995" s="1" t="str">
        <f t="shared" si="30"/>
        <v/>
      </c>
      <c r="AN995" s="284" t="e">
        <f t="shared" si="31"/>
        <v>#DIV/0!</v>
      </c>
    </row>
    <row r="996" spans="11:40" x14ac:dyDescent="0.2">
      <c r="K996" s="275"/>
      <c r="O996" s="2"/>
      <c r="P996" s="2"/>
      <c r="AM996" s="1" t="str">
        <f t="shared" si="30"/>
        <v/>
      </c>
      <c r="AN996" s="284" t="e">
        <f t="shared" si="31"/>
        <v>#DIV/0!</v>
      </c>
    </row>
    <row r="997" spans="11:40" x14ac:dyDescent="0.2">
      <c r="K997" s="275"/>
      <c r="O997" s="2"/>
      <c r="P997" s="2"/>
      <c r="AM997" s="1" t="str">
        <f t="shared" si="30"/>
        <v/>
      </c>
      <c r="AN997" s="284" t="e">
        <f t="shared" si="31"/>
        <v>#DIV/0!</v>
      </c>
    </row>
    <row r="998" spans="11:40" x14ac:dyDescent="0.2">
      <c r="K998" s="275"/>
      <c r="O998" s="2"/>
      <c r="P998" s="2"/>
      <c r="AM998" s="1" t="str">
        <f t="shared" si="30"/>
        <v/>
      </c>
      <c r="AN998" s="284" t="e">
        <f t="shared" si="31"/>
        <v>#DIV/0!</v>
      </c>
    </row>
    <row r="999" spans="11:40" x14ac:dyDescent="0.2">
      <c r="K999" s="275"/>
      <c r="O999" s="2"/>
      <c r="P999" s="2"/>
      <c r="AM999" s="1" t="str">
        <f t="shared" si="30"/>
        <v/>
      </c>
      <c r="AN999" s="284" t="e">
        <f t="shared" si="31"/>
        <v>#DIV/0!</v>
      </c>
    </row>
    <row r="1000" spans="11:40" x14ac:dyDescent="0.2">
      <c r="K1000" s="275"/>
      <c r="O1000" s="2"/>
      <c r="P1000" s="2"/>
      <c r="AM1000" s="1" t="str">
        <f t="shared" si="30"/>
        <v/>
      </c>
      <c r="AN1000" s="284" t="e">
        <f t="shared" si="31"/>
        <v>#DIV/0!</v>
      </c>
    </row>
    <row r="1001" spans="11:40" x14ac:dyDescent="0.2">
      <c r="K1001" s="275"/>
      <c r="O1001" s="2"/>
      <c r="P1001" s="2"/>
      <c r="AM1001" s="1" t="str">
        <f t="shared" si="30"/>
        <v/>
      </c>
      <c r="AN1001" s="284" t="e">
        <f t="shared" si="31"/>
        <v>#DIV/0!</v>
      </c>
    </row>
    <row r="1002" spans="11:40" x14ac:dyDescent="0.2">
      <c r="K1002" s="275"/>
      <c r="O1002" s="2"/>
      <c r="P1002" s="2"/>
      <c r="AM1002" s="1" t="str">
        <f t="shared" si="30"/>
        <v/>
      </c>
      <c r="AN1002" s="284" t="e">
        <f t="shared" si="31"/>
        <v>#DIV/0!</v>
      </c>
    </row>
    <row r="1003" spans="11:40" x14ac:dyDescent="0.2">
      <c r="K1003" s="275"/>
      <c r="O1003" s="2"/>
      <c r="P1003" s="2"/>
      <c r="AM1003" s="1" t="str">
        <f t="shared" si="30"/>
        <v/>
      </c>
      <c r="AN1003" s="284" t="e">
        <f t="shared" si="31"/>
        <v>#DIV/0!</v>
      </c>
    </row>
    <row r="1004" spans="11:40" x14ac:dyDescent="0.2">
      <c r="K1004" s="275"/>
      <c r="O1004" s="2"/>
      <c r="P1004" s="2"/>
      <c r="AM1004" s="1" t="str">
        <f t="shared" si="30"/>
        <v/>
      </c>
      <c r="AN1004" s="284" t="e">
        <f t="shared" si="31"/>
        <v>#DIV/0!</v>
      </c>
    </row>
    <row r="1005" spans="11:40" x14ac:dyDescent="0.2">
      <c r="K1005" s="275"/>
      <c r="O1005" s="2"/>
      <c r="P1005" s="2"/>
      <c r="AM1005" s="1" t="str">
        <f t="shared" si="30"/>
        <v/>
      </c>
      <c r="AN1005" s="284" t="e">
        <f t="shared" si="31"/>
        <v>#DIV/0!</v>
      </c>
    </row>
  </sheetData>
  <autoFilter ref="A2:AN2" xr:uid="{00000000-0009-0000-0000-000017000000}"/>
  <conditionalFormatting sqref="AM3:AM1005">
    <cfRule type="cellIs" dxfId="64" priority="86" operator="greaterThan">
      <formula>$Z3</formula>
    </cfRule>
    <cfRule type="cellIs" dxfId="63" priority="87" stopIfTrue="1" operator="lessThan">
      <formula>$Z3</formula>
    </cfRule>
    <cfRule type="cellIs" dxfId="62" priority="88" stopIfTrue="1" operator="equal">
      <formula>$Z3</formula>
    </cfRule>
  </conditionalFormatting>
  <conditionalFormatting sqref="K3">
    <cfRule type="cellIs" dxfId="61" priority="70" stopIfTrue="1" operator="between">
      <formula>$G3</formula>
      <formula>$H3</formula>
    </cfRule>
    <cfRule type="expression" dxfId="60" priority="71" stopIfTrue="1">
      <formula>K3&lt;$H3</formula>
    </cfRule>
    <cfRule type="expression" dxfId="59" priority="72" stopIfTrue="1">
      <formula>K3&gt;$I3</formula>
    </cfRule>
    <cfRule type="cellIs" dxfId="58" priority="73" stopIfTrue="1" operator="between">
      <formula>$G3</formula>
      <formula>$H3</formula>
    </cfRule>
    <cfRule type="expression" dxfId="57" priority="74" stopIfTrue="1">
      <formula>K3&lt;$H3</formula>
    </cfRule>
    <cfRule type="expression" dxfId="56" priority="75" stopIfTrue="1">
      <formula>K3&gt;$I3</formula>
    </cfRule>
  </conditionalFormatting>
  <conditionalFormatting sqref="K4:K1005">
    <cfRule type="cellIs" dxfId="55" priority="38" stopIfTrue="1" operator="between">
      <formula>$G4</formula>
      <formula>$H4</formula>
    </cfRule>
    <cfRule type="expression" dxfId="54" priority="39" stopIfTrue="1">
      <formula>K4&lt;$H4</formula>
    </cfRule>
    <cfRule type="expression" dxfId="53" priority="40" stopIfTrue="1">
      <formula>K4&gt;$I4</formula>
    </cfRule>
    <cfRule type="cellIs" dxfId="52" priority="41" stopIfTrue="1" operator="between">
      <formula>$G4</formula>
      <formula>$H4</formula>
    </cfRule>
    <cfRule type="expression" dxfId="51" priority="42" stopIfTrue="1">
      <formula>K4&lt;$H4</formula>
    </cfRule>
    <cfRule type="expression" dxfId="50" priority="43" stopIfTrue="1">
      <formula>K4&gt;$I4</formula>
    </cfRule>
  </conditionalFormatting>
  <conditionalFormatting sqref="O3:O1005">
    <cfRule type="expression" priority="34" stopIfTrue="1">
      <formula>O3=""</formula>
    </cfRule>
    <cfRule type="expression" dxfId="49" priority="35" stopIfTrue="1">
      <formula>O3=$M3</formula>
    </cfRule>
    <cfRule type="expression" dxfId="48" priority="36" stopIfTrue="1">
      <formula>O3&lt;$M3*0.95</formula>
    </cfRule>
    <cfRule type="expression" dxfId="47" priority="37" stopIfTrue="1">
      <formula>O3&gt;$M3*1.05</formula>
    </cfRule>
  </conditionalFormatting>
  <conditionalFormatting sqref="P3:P1005">
    <cfRule type="expression" priority="30" stopIfTrue="1">
      <formula>P3=""</formula>
    </cfRule>
    <cfRule type="expression" dxfId="46" priority="31" stopIfTrue="1">
      <formula>P3=$N3</formula>
    </cfRule>
    <cfRule type="expression" dxfId="45" priority="32" stopIfTrue="1">
      <formula>P3&gt;$N3*0.95</formula>
    </cfRule>
    <cfRule type="expression" dxfId="44" priority="33" stopIfTrue="1">
      <formula>P3&lt;$N3*1.05</formula>
    </cfRule>
  </conditionalFormatting>
  <conditionalFormatting sqref="L3:L117">
    <cfRule type="containsBlanks" priority="10" stopIfTrue="1">
      <formula>LEN(TRIM(L3))=0</formula>
    </cfRule>
    <cfRule type="cellIs" dxfId="43" priority="11" stopIfTrue="1" operator="greaterThan">
      <formula>0.22</formula>
    </cfRule>
  </conditionalFormatting>
  <conditionalFormatting sqref="J4:J6">
    <cfRule type="cellIs" dxfId="42" priority="7" stopIfTrue="1" operator="between">
      <formula>$G4</formula>
      <formula>$H4</formula>
    </cfRule>
    <cfRule type="expression" dxfId="41" priority="8" stopIfTrue="1">
      <formula>J4&lt;$H4</formula>
    </cfRule>
    <cfRule type="expression" dxfId="40" priority="9" stopIfTrue="1">
      <formula>J4&gt;$I4</formula>
    </cfRule>
  </conditionalFormatting>
  <conditionalFormatting sqref="J7:J117">
    <cfRule type="cellIs" dxfId="39" priority="4" stopIfTrue="1" operator="between">
      <formula>$G7</formula>
      <formula>$H7</formula>
    </cfRule>
    <cfRule type="expression" dxfId="38" priority="5" stopIfTrue="1">
      <formula>J7&lt;$H7</formula>
    </cfRule>
    <cfRule type="expression" dxfId="37" priority="6" stopIfTrue="1">
      <formula>J7&gt;$I7</formula>
    </cfRule>
  </conditionalFormatting>
  <conditionalFormatting sqref="J3">
    <cfRule type="cellIs" dxfId="36" priority="1" stopIfTrue="1" operator="between">
      <formula>$G3*1.22</formula>
      <formula>$H3*1.22</formula>
    </cfRule>
    <cfRule type="expression" dxfId="35" priority="2" stopIfTrue="1">
      <formula>J3&lt;$H3*1.22</formula>
    </cfRule>
    <cfRule type="expression" dxfId="34" priority="3" stopIfTrue="1">
      <formula>J3&gt;$I3*1.22</formula>
    </cfRule>
  </conditionalFormatting>
  <hyperlinks>
    <hyperlink ref="P1" location="Dashboard!A1" display="العودة لشاشة العرض" xr:uid="{00000000-0004-0000-1700-000000000000}"/>
    <hyperlink ref="Z1" location="index!A1" display="العودة للفهرس" xr:uid="{00000000-0004-0000-1700-000001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4.25" x14ac:dyDescent="0.2"/>
  <cols>
    <col min="1" max="2" width="5" style="242" customWidth="1"/>
    <col min="3" max="3" width="8.25" style="242" customWidth="1"/>
    <col min="4" max="4" width="16.375" style="242" customWidth="1"/>
    <col min="5" max="7" width="12.125" style="242" customWidth="1"/>
    <col min="8" max="16" width="12.125" style="242" hidden="1" customWidth="1"/>
    <col min="17" max="17" width="12.125" style="16" customWidth="1"/>
    <col min="18" max="19" width="12.125" style="242" customWidth="1"/>
    <col min="20" max="23" width="9.125" style="235" customWidth="1"/>
    <col min="24" max="25" width="12.125" style="242" customWidth="1"/>
    <col min="26" max="26" width="12.125" style="151" customWidth="1"/>
    <col min="27" max="27" width="12.125" style="16" customWidth="1"/>
    <col min="28" max="30" width="9.125" style="235" customWidth="1"/>
    <col min="31" max="16384" width="9.125" style="235"/>
  </cols>
  <sheetData>
    <row r="1" spans="1:27" x14ac:dyDescent="0.2">
      <c r="D1" s="242" t="s">
        <v>798</v>
      </c>
      <c r="E1" s="15"/>
      <c r="Q1" s="66" t="s">
        <v>80</v>
      </c>
      <c r="Y1" s="66"/>
    </row>
    <row r="2" spans="1:27" s="3" customFormat="1" ht="43.5" customHeight="1" x14ac:dyDescent="0.2">
      <c r="A2" s="4" t="s">
        <v>394</v>
      </c>
      <c r="B2" s="4" t="s">
        <v>395</v>
      </c>
      <c r="C2" s="4" t="s">
        <v>276</v>
      </c>
      <c r="D2" s="4" t="s">
        <v>463</v>
      </c>
      <c r="E2" s="4" t="s">
        <v>664</v>
      </c>
      <c r="F2" s="4" t="s">
        <v>403</v>
      </c>
      <c r="G2" s="4" t="s">
        <v>404</v>
      </c>
      <c r="H2" s="4" t="s">
        <v>405</v>
      </c>
      <c r="I2" s="4" t="s">
        <v>406</v>
      </c>
      <c r="J2" s="4" t="s">
        <v>407</v>
      </c>
      <c r="K2" s="4" t="s">
        <v>408</v>
      </c>
      <c r="L2" s="4" t="s">
        <v>409</v>
      </c>
      <c r="M2" s="4" t="s">
        <v>410</v>
      </c>
      <c r="N2" s="4" t="s">
        <v>411</v>
      </c>
      <c r="O2" s="4" t="s">
        <v>412</v>
      </c>
      <c r="P2" s="4" t="s">
        <v>413</v>
      </c>
      <c r="Q2" s="17" t="s">
        <v>481</v>
      </c>
      <c r="R2" s="4" t="s">
        <v>415</v>
      </c>
      <c r="S2" s="4" t="s">
        <v>674</v>
      </c>
      <c r="T2" s="4" t="s">
        <v>296</v>
      </c>
      <c r="U2" s="4" t="s">
        <v>297</v>
      </c>
      <c r="V2" s="4" t="s">
        <v>298</v>
      </c>
      <c r="W2" s="4" t="s">
        <v>299</v>
      </c>
      <c r="X2" s="4" t="s">
        <v>417</v>
      </c>
      <c r="Y2" s="4" t="s">
        <v>418</v>
      </c>
      <c r="Z2" s="4" t="s">
        <v>675</v>
      </c>
      <c r="AA2" s="17" t="s">
        <v>482</v>
      </c>
    </row>
    <row r="3" spans="1:27" x14ac:dyDescent="0.2">
      <c r="A3">
        <v>2021</v>
      </c>
      <c r="B3">
        <v>1</v>
      </c>
      <c r="C3">
        <v>1</v>
      </c>
      <c r="D3" t="s">
        <v>695</v>
      </c>
      <c r="E3">
        <v>100</v>
      </c>
      <c r="F3" s="2">
        <v>90</v>
      </c>
      <c r="G3" s="147">
        <v>120</v>
      </c>
      <c r="H3">
        <v>28</v>
      </c>
      <c r="I3">
        <v>10</v>
      </c>
      <c r="J3">
        <v>27</v>
      </c>
      <c r="K3">
        <v>5</v>
      </c>
      <c r="L3">
        <v>7</v>
      </c>
      <c r="Q3">
        <v>1.4999999999999999E-2</v>
      </c>
      <c r="R3">
        <v>74</v>
      </c>
      <c r="S3">
        <v>12389</v>
      </c>
      <c r="T3">
        <v>3.3</v>
      </c>
      <c r="U3">
        <v>514.4</v>
      </c>
      <c r="V3">
        <v>4.5999999999999996</v>
      </c>
      <c r="W3">
        <v>704.7</v>
      </c>
      <c r="X3">
        <v>6</v>
      </c>
      <c r="Y3">
        <v>0.6</v>
      </c>
      <c r="Z3">
        <v>0.86899999999999999</v>
      </c>
      <c r="AA3" s="1">
        <f t="shared" ref="AA3:AA66" si="0">IFERROR(R3/S3,"")</f>
        <v>5.973040600532731E-3</v>
      </c>
    </row>
    <row r="4" spans="1:27" x14ac:dyDescent="0.2">
      <c r="A4">
        <v>2021</v>
      </c>
      <c r="B4">
        <v>1</v>
      </c>
      <c r="C4">
        <v>10</v>
      </c>
      <c r="D4" t="s">
        <v>590</v>
      </c>
      <c r="E4">
        <v>99</v>
      </c>
      <c r="F4" s="2">
        <v>110</v>
      </c>
      <c r="G4" s="147">
        <v>136</v>
      </c>
      <c r="H4">
        <v>26</v>
      </c>
      <c r="I4">
        <v>16</v>
      </c>
      <c r="J4">
        <v>18</v>
      </c>
      <c r="L4">
        <v>4</v>
      </c>
      <c r="Q4">
        <v>1.4999999999999999E-2</v>
      </c>
      <c r="R4">
        <v>72</v>
      </c>
      <c r="S4">
        <v>9048</v>
      </c>
      <c r="T4">
        <v>2.1</v>
      </c>
      <c r="U4">
        <v>248.4</v>
      </c>
      <c r="V4">
        <v>2.7</v>
      </c>
      <c r="W4">
        <v>319.2</v>
      </c>
      <c r="X4">
        <v>4</v>
      </c>
      <c r="Y4">
        <v>0.5</v>
      </c>
      <c r="Z4">
        <v>0.70899999999999996</v>
      </c>
      <c r="AA4" s="1">
        <f t="shared" si="0"/>
        <v>7.9575596816976128E-3</v>
      </c>
    </row>
    <row r="5" spans="1:27" x14ac:dyDescent="0.2">
      <c r="A5">
        <v>2021</v>
      </c>
      <c r="B5">
        <v>1</v>
      </c>
      <c r="C5">
        <v>18</v>
      </c>
      <c r="D5" t="s">
        <v>676</v>
      </c>
      <c r="E5">
        <v>107</v>
      </c>
      <c r="F5" s="2">
        <v>109</v>
      </c>
      <c r="G5" s="147">
        <v>67</v>
      </c>
      <c r="H5">
        <v>63</v>
      </c>
      <c r="I5">
        <v>12</v>
      </c>
      <c r="J5">
        <v>39</v>
      </c>
      <c r="K5">
        <v>2</v>
      </c>
      <c r="L5">
        <v>2</v>
      </c>
      <c r="Q5">
        <v>1.4999999999999999E-2</v>
      </c>
      <c r="R5">
        <v>126</v>
      </c>
      <c r="S5">
        <v>12810</v>
      </c>
      <c r="T5">
        <v>8.5</v>
      </c>
      <c r="U5">
        <v>749.7</v>
      </c>
      <c r="V5">
        <v>10.7</v>
      </c>
      <c r="W5">
        <v>946.2</v>
      </c>
      <c r="X5">
        <v>9</v>
      </c>
      <c r="Y5">
        <v>1.9</v>
      </c>
      <c r="Z5">
        <v>0.96599999999999997</v>
      </c>
      <c r="AA5" s="1">
        <f t="shared" si="0"/>
        <v>9.8360655737704927E-3</v>
      </c>
    </row>
    <row r="6" spans="1:27" x14ac:dyDescent="0.2">
      <c r="A6">
        <v>2021</v>
      </c>
      <c r="B6">
        <v>1</v>
      </c>
      <c r="C6">
        <v>32</v>
      </c>
      <c r="D6" t="s">
        <v>591</v>
      </c>
      <c r="E6">
        <v>97</v>
      </c>
      <c r="F6" s="2">
        <v>102</v>
      </c>
      <c r="G6" s="147">
        <v>71</v>
      </c>
      <c r="H6">
        <v>59</v>
      </c>
      <c r="I6">
        <v>21</v>
      </c>
      <c r="J6">
        <v>29</v>
      </c>
      <c r="K6">
        <v>2</v>
      </c>
      <c r="Q6">
        <v>1.4999999999999999E-2</v>
      </c>
      <c r="R6">
        <v>113</v>
      </c>
      <c r="S6">
        <v>10612</v>
      </c>
      <c r="T6">
        <v>7.1</v>
      </c>
      <c r="U6">
        <v>517.5</v>
      </c>
      <c r="V6">
        <v>8.6</v>
      </c>
      <c r="W6">
        <v>632.1</v>
      </c>
      <c r="X6">
        <v>10</v>
      </c>
      <c r="Y6">
        <v>1.6</v>
      </c>
      <c r="Z6">
        <v>0.65200000000000002</v>
      </c>
      <c r="AA6" s="1">
        <f t="shared" si="0"/>
        <v>1.0648322653599699E-2</v>
      </c>
    </row>
    <row r="7" spans="1:27" x14ac:dyDescent="0.2">
      <c r="A7">
        <v>2021</v>
      </c>
      <c r="B7">
        <v>1</v>
      </c>
      <c r="C7">
        <v>34</v>
      </c>
      <c r="D7" t="s">
        <v>696</v>
      </c>
      <c r="E7">
        <v>103</v>
      </c>
      <c r="F7" s="2">
        <v>104</v>
      </c>
      <c r="G7" s="147">
        <v>139</v>
      </c>
      <c r="H7">
        <v>7</v>
      </c>
      <c r="I7">
        <v>4</v>
      </c>
      <c r="J7">
        <v>5</v>
      </c>
      <c r="Q7">
        <v>1.4999999999999999E-2</v>
      </c>
      <c r="R7">
        <v>16</v>
      </c>
      <c r="S7">
        <v>3184</v>
      </c>
      <c r="T7">
        <v>10.4</v>
      </c>
      <c r="U7">
        <v>1815.4</v>
      </c>
      <c r="V7">
        <v>15.9</v>
      </c>
      <c r="W7">
        <v>2824.2</v>
      </c>
      <c r="X7">
        <v>2</v>
      </c>
      <c r="Y7">
        <v>0.1</v>
      </c>
      <c r="Z7">
        <v>0.51700000000000002</v>
      </c>
      <c r="AA7" s="1">
        <f t="shared" si="0"/>
        <v>5.0251256281407036E-3</v>
      </c>
    </row>
    <row r="8" spans="1:27" x14ac:dyDescent="0.2">
      <c r="A8">
        <v>2021</v>
      </c>
      <c r="B8">
        <v>1</v>
      </c>
      <c r="C8">
        <v>47</v>
      </c>
      <c r="D8" t="s">
        <v>678</v>
      </c>
      <c r="E8">
        <v>115</v>
      </c>
      <c r="F8" s="2">
        <v>108</v>
      </c>
      <c r="G8" s="147">
        <v>68</v>
      </c>
      <c r="H8">
        <v>66</v>
      </c>
      <c r="I8">
        <v>26</v>
      </c>
      <c r="J8">
        <v>57</v>
      </c>
      <c r="K8">
        <v>15</v>
      </c>
      <c r="L8">
        <v>11</v>
      </c>
      <c r="Q8">
        <v>1.4999999999999999E-2</v>
      </c>
      <c r="R8">
        <v>175</v>
      </c>
      <c r="S8">
        <v>8395</v>
      </c>
      <c r="T8">
        <v>0.6</v>
      </c>
      <c r="U8">
        <v>30</v>
      </c>
      <c r="V8">
        <v>0.6</v>
      </c>
      <c r="W8">
        <v>15.8</v>
      </c>
      <c r="X8">
        <v>15</v>
      </c>
      <c r="Y8">
        <v>2.6</v>
      </c>
      <c r="Z8">
        <v>0.40400000000000003</v>
      </c>
      <c r="AA8" s="1">
        <f t="shared" si="0"/>
        <v>2.084574151280524E-2</v>
      </c>
    </row>
    <row r="9" spans="1:27" x14ac:dyDescent="0.2">
      <c r="A9">
        <v>2021</v>
      </c>
      <c r="B9">
        <v>1</v>
      </c>
      <c r="C9">
        <v>135</v>
      </c>
      <c r="D9" t="s">
        <v>149</v>
      </c>
      <c r="E9">
        <v>95</v>
      </c>
      <c r="F9" s="2">
        <v>92</v>
      </c>
      <c r="G9" s="147">
        <v>157</v>
      </c>
      <c r="H9">
        <v>7</v>
      </c>
      <c r="I9">
        <v>1</v>
      </c>
      <c r="J9">
        <v>5</v>
      </c>
      <c r="Q9">
        <v>1.4999999999999999E-2</v>
      </c>
      <c r="R9">
        <v>12</v>
      </c>
      <c r="S9">
        <v>3112</v>
      </c>
      <c r="T9">
        <v>0.7</v>
      </c>
      <c r="U9">
        <v>174</v>
      </c>
      <c r="V9">
        <v>0.2</v>
      </c>
      <c r="W9">
        <v>60</v>
      </c>
      <c r="X9">
        <v>2</v>
      </c>
      <c r="Y9">
        <v>0.1</v>
      </c>
      <c r="Z9">
        <v>0.46800000000000003</v>
      </c>
      <c r="AA9" s="1">
        <f t="shared" si="0"/>
        <v>3.8560411311053984E-3</v>
      </c>
    </row>
    <row r="10" spans="1:27" x14ac:dyDescent="0.2">
      <c r="A10">
        <v>2021</v>
      </c>
      <c r="B10">
        <v>1</v>
      </c>
      <c r="C10">
        <v>137</v>
      </c>
      <c r="D10" t="s">
        <v>210</v>
      </c>
      <c r="E10">
        <v>116</v>
      </c>
      <c r="F10" s="2">
        <v>138</v>
      </c>
      <c r="G10" s="147">
        <v>79</v>
      </c>
      <c r="H10">
        <v>168</v>
      </c>
      <c r="I10">
        <v>46</v>
      </c>
      <c r="J10">
        <v>184</v>
      </c>
      <c r="K10">
        <v>6</v>
      </c>
      <c r="L10">
        <v>6</v>
      </c>
      <c r="Q10">
        <v>1.4999999999999999E-2</v>
      </c>
      <c r="R10">
        <v>406</v>
      </c>
      <c r="S10">
        <v>24670</v>
      </c>
      <c r="T10">
        <v>6.2</v>
      </c>
      <c r="U10">
        <v>412.8</v>
      </c>
      <c r="V10">
        <v>2</v>
      </c>
      <c r="W10">
        <v>131.6</v>
      </c>
      <c r="X10">
        <v>26</v>
      </c>
      <c r="Y10">
        <v>5.2</v>
      </c>
      <c r="Z10">
        <v>0.46400000000000002</v>
      </c>
      <c r="AA10" s="1">
        <f t="shared" si="0"/>
        <v>1.6457235508715039E-2</v>
      </c>
    </row>
    <row r="11" spans="1:27" x14ac:dyDescent="0.2">
      <c r="A11">
        <v>2021</v>
      </c>
      <c r="B11">
        <v>1</v>
      </c>
      <c r="C11">
        <v>138</v>
      </c>
      <c r="D11" t="s">
        <v>592</v>
      </c>
      <c r="E11">
        <v>120</v>
      </c>
      <c r="F11" s="2">
        <v>127</v>
      </c>
      <c r="G11" s="147">
        <v>86</v>
      </c>
      <c r="H11">
        <v>78</v>
      </c>
      <c r="I11">
        <v>20</v>
      </c>
      <c r="J11">
        <v>50</v>
      </c>
      <c r="L11">
        <v>6</v>
      </c>
      <c r="Q11">
        <v>1.4999999999999999E-2</v>
      </c>
      <c r="R11">
        <v>152</v>
      </c>
      <c r="S11">
        <v>18986</v>
      </c>
      <c r="T11">
        <v>0.3</v>
      </c>
      <c r="U11">
        <v>34.299999999999997</v>
      </c>
      <c r="V11">
        <v>0.2</v>
      </c>
      <c r="W11">
        <v>27.5</v>
      </c>
      <c r="X11">
        <v>16</v>
      </c>
      <c r="Y11">
        <v>1.8</v>
      </c>
      <c r="Z11">
        <v>0.59899999999999998</v>
      </c>
      <c r="AA11" s="1">
        <f t="shared" si="0"/>
        <v>8.0058990835352364E-3</v>
      </c>
    </row>
    <row r="12" spans="1:27" x14ac:dyDescent="0.2">
      <c r="A12">
        <v>2021</v>
      </c>
      <c r="B12">
        <v>1</v>
      </c>
      <c r="C12">
        <v>142</v>
      </c>
      <c r="D12" t="s">
        <v>219</v>
      </c>
      <c r="E12">
        <v>103</v>
      </c>
      <c r="F12" s="2">
        <v>105</v>
      </c>
      <c r="G12" s="147">
        <v>104</v>
      </c>
      <c r="H12">
        <v>18</v>
      </c>
      <c r="I12">
        <v>4</v>
      </c>
      <c r="J12">
        <v>6</v>
      </c>
      <c r="L12">
        <v>2</v>
      </c>
      <c r="M12">
        <v>3</v>
      </c>
      <c r="Q12">
        <v>1.4999999999999999E-2</v>
      </c>
      <c r="R12">
        <v>32</v>
      </c>
      <c r="S12">
        <v>4527</v>
      </c>
      <c r="T12">
        <v>0.3</v>
      </c>
      <c r="U12">
        <v>42</v>
      </c>
      <c r="V12">
        <v>0.3</v>
      </c>
      <c r="W12">
        <v>40.799999999999997</v>
      </c>
      <c r="X12">
        <v>4</v>
      </c>
      <c r="Y12">
        <v>0.3</v>
      </c>
      <c r="Z12">
        <v>0.49</v>
      </c>
      <c r="AA12" s="1">
        <f t="shared" si="0"/>
        <v>7.0686989176054786E-3</v>
      </c>
    </row>
    <row r="13" spans="1:27" x14ac:dyDescent="0.2">
      <c r="A13">
        <v>2021</v>
      </c>
      <c r="B13">
        <v>1</v>
      </c>
      <c r="C13">
        <v>143</v>
      </c>
      <c r="D13" t="s">
        <v>679</v>
      </c>
      <c r="E13">
        <v>120</v>
      </c>
      <c r="F13" s="2">
        <v>114</v>
      </c>
      <c r="G13" s="147">
        <v>126</v>
      </c>
      <c r="H13">
        <v>18</v>
      </c>
      <c r="I13">
        <v>6</v>
      </c>
      <c r="J13">
        <v>18</v>
      </c>
      <c r="K13">
        <v>3</v>
      </c>
      <c r="Q13">
        <v>1.4999999999999999E-2</v>
      </c>
      <c r="R13">
        <v>44</v>
      </c>
      <c r="S13">
        <v>6691</v>
      </c>
      <c r="T13">
        <v>0.2</v>
      </c>
      <c r="U13">
        <v>23.5</v>
      </c>
      <c r="V13">
        <v>0.1</v>
      </c>
      <c r="W13">
        <v>22.2</v>
      </c>
      <c r="X13">
        <v>4</v>
      </c>
      <c r="Y13">
        <v>0.3</v>
      </c>
      <c r="Z13">
        <v>0.63400000000000001</v>
      </c>
      <c r="AA13" s="1">
        <f t="shared" si="0"/>
        <v>6.5759976087281426E-3</v>
      </c>
    </row>
    <row r="14" spans="1:27" x14ac:dyDescent="0.2">
      <c r="A14">
        <v>2021</v>
      </c>
      <c r="B14">
        <v>1</v>
      </c>
      <c r="C14">
        <v>148</v>
      </c>
      <c r="D14" t="s">
        <v>593</v>
      </c>
      <c r="E14">
        <v>144</v>
      </c>
      <c r="F14" s="2">
        <v>161</v>
      </c>
      <c r="G14" s="147">
        <v>44</v>
      </c>
      <c r="H14">
        <v>33</v>
      </c>
      <c r="I14">
        <v>12</v>
      </c>
      <c r="J14">
        <v>9</v>
      </c>
      <c r="K14">
        <v>6</v>
      </c>
      <c r="L14">
        <v>3</v>
      </c>
      <c r="Q14">
        <v>1.4999999999999999E-2</v>
      </c>
      <c r="R14">
        <v>63</v>
      </c>
      <c r="S14">
        <v>2796</v>
      </c>
      <c r="T14">
        <v>0.7</v>
      </c>
      <c r="U14">
        <v>50.6</v>
      </c>
      <c r="V14">
        <v>0.9</v>
      </c>
      <c r="W14">
        <v>62.1</v>
      </c>
      <c r="X14">
        <v>9</v>
      </c>
      <c r="Y14">
        <v>1.4</v>
      </c>
      <c r="Z14">
        <v>0.56499999999999995</v>
      </c>
      <c r="AA14" s="1">
        <f t="shared" si="0"/>
        <v>2.2532188841201718E-2</v>
      </c>
    </row>
    <row r="15" spans="1:27" x14ac:dyDescent="0.2">
      <c r="A15">
        <v>2021</v>
      </c>
      <c r="B15">
        <v>1</v>
      </c>
      <c r="C15">
        <v>181</v>
      </c>
      <c r="D15" t="s">
        <v>701</v>
      </c>
      <c r="E15">
        <v>140</v>
      </c>
      <c r="F15" s="2">
        <v>138</v>
      </c>
      <c r="G15" s="147">
        <v>105</v>
      </c>
      <c r="H15">
        <v>23</v>
      </c>
      <c r="I15">
        <v>23</v>
      </c>
      <c r="J15">
        <v>16</v>
      </c>
      <c r="K15">
        <v>3</v>
      </c>
      <c r="L15">
        <v>4</v>
      </c>
      <c r="Q15">
        <v>1.4999999999999999E-2</v>
      </c>
      <c r="R15">
        <v>68</v>
      </c>
      <c r="S15">
        <v>5540</v>
      </c>
      <c r="T15">
        <v>0.8</v>
      </c>
      <c r="U15">
        <v>61.6</v>
      </c>
      <c r="V15">
        <v>1</v>
      </c>
      <c r="W15">
        <v>79.099999999999994</v>
      </c>
      <c r="X15">
        <v>4</v>
      </c>
      <c r="Y15">
        <v>0.7</v>
      </c>
      <c r="Z15">
        <v>0.61099999999999999</v>
      </c>
      <c r="AA15" s="1">
        <f t="shared" si="0"/>
        <v>1.2274368231046931E-2</v>
      </c>
    </row>
    <row r="16" spans="1:27" x14ac:dyDescent="0.2">
      <c r="A16">
        <v>2021</v>
      </c>
      <c r="B16">
        <v>1</v>
      </c>
      <c r="C16">
        <v>182</v>
      </c>
      <c r="D16" t="s">
        <v>702</v>
      </c>
      <c r="E16">
        <v>131</v>
      </c>
      <c r="F16" s="2">
        <v>128</v>
      </c>
      <c r="G16" s="147">
        <v>113</v>
      </c>
      <c r="H16">
        <v>11</v>
      </c>
      <c r="I16">
        <v>5</v>
      </c>
      <c r="J16">
        <v>6</v>
      </c>
      <c r="Q16">
        <v>1.4999999999999999E-2</v>
      </c>
      <c r="R16">
        <v>22</v>
      </c>
      <c r="S16">
        <v>3166</v>
      </c>
      <c r="T16">
        <v>0.3</v>
      </c>
      <c r="U16">
        <v>43.4</v>
      </c>
      <c r="V16">
        <v>0.4</v>
      </c>
      <c r="W16">
        <v>54.6</v>
      </c>
      <c r="X16">
        <v>3</v>
      </c>
      <c r="Y16">
        <v>0.2</v>
      </c>
      <c r="Z16">
        <v>0.436</v>
      </c>
      <c r="AA16" s="1">
        <f t="shared" si="0"/>
        <v>6.9488313329121917E-3</v>
      </c>
    </row>
    <row r="17" spans="1:27" x14ac:dyDescent="0.2">
      <c r="A17">
        <v>2021</v>
      </c>
      <c r="B17">
        <v>1</v>
      </c>
      <c r="C17">
        <v>190</v>
      </c>
      <c r="D17" t="s">
        <v>616</v>
      </c>
      <c r="E17">
        <v>180</v>
      </c>
      <c r="F17" s="2">
        <v>161</v>
      </c>
      <c r="G17" s="147">
        <v>67</v>
      </c>
      <c r="H17">
        <v>42</v>
      </c>
      <c r="I17">
        <v>25</v>
      </c>
      <c r="J17">
        <v>36</v>
      </c>
      <c r="L17">
        <v>17</v>
      </c>
      <c r="Q17">
        <v>1.4999999999999999E-2</v>
      </c>
      <c r="R17">
        <v>120</v>
      </c>
      <c r="S17">
        <v>5690</v>
      </c>
      <c r="T17">
        <v>1</v>
      </c>
      <c r="U17">
        <v>45.2</v>
      </c>
      <c r="V17">
        <v>1.2</v>
      </c>
      <c r="W17">
        <v>57</v>
      </c>
      <c r="X17">
        <v>7</v>
      </c>
      <c r="Y17">
        <v>1.8</v>
      </c>
      <c r="Z17">
        <v>0.61599999999999999</v>
      </c>
      <c r="AA17" s="1">
        <f t="shared" si="0"/>
        <v>2.10896309314587E-2</v>
      </c>
    </row>
    <row r="18" spans="1:27" x14ac:dyDescent="0.2">
      <c r="A18">
        <v>2021</v>
      </c>
      <c r="B18">
        <v>1</v>
      </c>
      <c r="C18">
        <v>212</v>
      </c>
      <c r="D18" t="s">
        <v>680</v>
      </c>
      <c r="E18">
        <v>120</v>
      </c>
      <c r="F18" s="2">
        <v>141</v>
      </c>
      <c r="G18" s="147">
        <v>52</v>
      </c>
      <c r="H18">
        <v>41</v>
      </c>
      <c r="I18">
        <v>19</v>
      </c>
      <c r="J18">
        <v>17</v>
      </c>
      <c r="Q18">
        <v>1.4999999999999999E-2</v>
      </c>
      <c r="R18">
        <v>75</v>
      </c>
      <c r="S18">
        <v>4979</v>
      </c>
      <c r="T18">
        <v>1.6</v>
      </c>
      <c r="U18">
        <v>85.5</v>
      </c>
      <c r="V18">
        <v>2</v>
      </c>
      <c r="W18">
        <v>107.9</v>
      </c>
      <c r="X18">
        <v>6</v>
      </c>
      <c r="Y18">
        <v>1.4</v>
      </c>
      <c r="Z18">
        <v>0.629</v>
      </c>
      <c r="AA18" s="1">
        <f t="shared" si="0"/>
        <v>1.506326571600723E-2</v>
      </c>
    </row>
    <row r="19" spans="1:27" x14ac:dyDescent="0.2">
      <c r="A19">
        <v>2021</v>
      </c>
      <c r="B19">
        <v>1</v>
      </c>
      <c r="C19">
        <v>236</v>
      </c>
      <c r="D19" t="s">
        <v>703</v>
      </c>
      <c r="E19">
        <v>95</v>
      </c>
      <c r="F19" s="2">
        <v>82</v>
      </c>
      <c r="G19" s="147">
        <v>88</v>
      </c>
      <c r="H19">
        <v>83</v>
      </c>
      <c r="I19">
        <v>31</v>
      </c>
      <c r="J19">
        <v>59</v>
      </c>
      <c r="L19">
        <v>2</v>
      </c>
      <c r="Q19">
        <v>1.4999999999999999E-2</v>
      </c>
      <c r="R19">
        <v>175</v>
      </c>
      <c r="S19">
        <v>19231</v>
      </c>
      <c r="T19">
        <v>0.9</v>
      </c>
      <c r="U19">
        <v>96.2</v>
      </c>
      <c r="V19">
        <v>0.9</v>
      </c>
      <c r="W19">
        <v>99</v>
      </c>
      <c r="X19">
        <v>11</v>
      </c>
      <c r="Y19">
        <v>2</v>
      </c>
      <c r="Z19">
        <v>1.046</v>
      </c>
      <c r="AA19" s="1">
        <f t="shared" si="0"/>
        <v>9.0998908013103837E-3</v>
      </c>
    </row>
    <row r="20" spans="1:27" x14ac:dyDescent="0.2">
      <c r="A20">
        <v>2021</v>
      </c>
      <c r="B20">
        <v>1</v>
      </c>
      <c r="C20">
        <v>241</v>
      </c>
      <c r="D20" t="s">
        <v>265</v>
      </c>
      <c r="E20">
        <v>120</v>
      </c>
      <c r="F20" s="2">
        <v>133</v>
      </c>
      <c r="G20" s="147">
        <v>55</v>
      </c>
      <c r="H20">
        <v>4</v>
      </c>
      <c r="I20">
        <v>1</v>
      </c>
      <c r="J20">
        <v>3</v>
      </c>
      <c r="K20">
        <v>1</v>
      </c>
      <c r="Q20">
        <v>1.4999999999999999E-2</v>
      </c>
      <c r="R20">
        <v>8</v>
      </c>
      <c r="S20">
        <v>1128</v>
      </c>
      <c r="T20">
        <v>0.1</v>
      </c>
      <c r="U20">
        <v>14.4</v>
      </c>
      <c r="V20">
        <v>0</v>
      </c>
      <c r="W20">
        <v>5</v>
      </c>
      <c r="X20">
        <v>2</v>
      </c>
      <c r="Y20">
        <v>0.1</v>
      </c>
      <c r="Z20">
        <v>0.42699999999999999</v>
      </c>
      <c r="AA20" s="1">
        <f t="shared" si="0"/>
        <v>7.0921985815602835E-3</v>
      </c>
    </row>
    <row r="21" spans="1:27" x14ac:dyDescent="0.2">
      <c r="A21">
        <v>2021</v>
      </c>
      <c r="B21">
        <v>1</v>
      </c>
      <c r="C21">
        <v>243</v>
      </c>
      <c r="D21" t="s">
        <v>132</v>
      </c>
      <c r="E21">
        <v>131</v>
      </c>
      <c r="F21" s="2">
        <v>153</v>
      </c>
      <c r="G21" s="147">
        <v>47</v>
      </c>
      <c r="H21">
        <v>14</v>
      </c>
      <c r="I21">
        <v>4</v>
      </c>
      <c r="J21">
        <v>11</v>
      </c>
      <c r="K21">
        <v>1</v>
      </c>
      <c r="Q21">
        <v>1.4999999999999999E-2</v>
      </c>
      <c r="R21">
        <v>30</v>
      </c>
      <c r="S21">
        <v>2473</v>
      </c>
      <c r="T21">
        <v>0.3</v>
      </c>
      <c r="U21">
        <v>25.1</v>
      </c>
      <c r="V21">
        <v>0.1</v>
      </c>
      <c r="W21">
        <v>8</v>
      </c>
      <c r="X21">
        <v>5</v>
      </c>
      <c r="Y21">
        <v>0.6</v>
      </c>
      <c r="Z21">
        <v>0.40899999999999997</v>
      </c>
      <c r="AA21" s="1">
        <f t="shared" si="0"/>
        <v>1.213101496158512E-2</v>
      </c>
    </row>
    <row r="22" spans="1:27" x14ac:dyDescent="0.2">
      <c r="A22">
        <v>2021</v>
      </c>
      <c r="B22">
        <v>1</v>
      </c>
      <c r="C22">
        <v>295</v>
      </c>
      <c r="D22" t="s">
        <v>216</v>
      </c>
      <c r="E22">
        <v>91</v>
      </c>
      <c r="F22" s="2">
        <v>112</v>
      </c>
      <c r="G22" s="147">
        <v>193</v>
      </c>
      <c r="H22">
        <v>11</v>
      </c>
      <c r="J22">
        <v>4</v>
      </c>
      <c r="Q22">
        <v>1.4999999999999999E-2</v>
      </c>
      <c r="R22">
        <v>15</v>
      </c>
      <c r="S22">
        <v>2526</v>
      </c>
      <c r="T22">
        <v>0.1</v>
      </c>
      <c r="U22">
        <v>22.1</v>
      </c>
      <c r="V22">
        <v>0.1</v>
      </c>
      <c r="W22">
        <v>18.7</v>
      </c>
      <c r="X22">
        <v>1</v>
      </c>
      <c r="Y22">
        <v>0.1</v>
      </c>
      <c r="Z22">
        <v>0.48199999999999998</v>
      </c>
      <c r="AA22" s="1">
        <f t="shared" si="0"/>
        <v>5.9382422802850355E-3</v>
      </c>
    </row>
    <row r="23" spans="1:27" x14ac:dyDescent="0.2">
      <c r="A23">
        <v>2021</v>
      </c>
      <c r="B23">
        <v>1</v>
      </c>
      <c r="C23">
        <v>301</v>
      </c>
      <c r="D23" t="s">
        <v>229</v>
      </c>
      <c r="E23">
        <v>128</v>
      </c>
      <c r="F23" s="2"/>
      <c r="G23" s="147"/>
      <c r="H23">
        <v>2</v>
      </c>
      <c r="Q23">
        <v>1.4999999999999999E-2</v>
      </c>
      <c r="R23">
        <v>2</v>
      </c>
      <c r="S23">
        <v>182</v>
      </c>
      <c r="T23">
        <v>0</v>
      </c>
      <c r="U23">
        <v>0.5</v>
      </c>
      <c r="X23">
        <v>0</v>
      </c>
      <c r="AA23" s="1">
        <f t="shared" si="0"/>
        <v>1.098901098901099E-2</v>
      </c>
    </row>
    <row r="24" spans="1:27" x14ac:dyDescent="0.2">
      <c r="A24">
        <v>2021</v>
      </c>
      <c r="B24">
        <v>1</v>
      </c>
      <c r="C24">
        <v>331</v>
      </c>
      <c r="D24" t="s">
        <v>135</v>
      </c>
      <c r="E24">
        <v>89</v>
      </c>
      <c r="F24" s="2">
        <v>87</v>
      </c>
      <c r="G24" s="147">
        <v>125</v>
      </c>
      <c r="H24">
        <v>58</v>
      </c>
      <c r="I24">
        <v>23</v>
      </c>
      <c r="J24">
        <v>38</v>
      </c>
      <c r="K24">
        <v>5</v>
      </c>
      <c r="L24">
        <v>7</v>
      </c>
      <c r="Q24">
        <v>1.4999999999999999E-2</v>
      </c>
      <c r="R24">
        <v>129</v>
      </c>
      <c r="S24">
        <v>23409</v>
      </c>
      <c r="T24">
        <v>1.9</v>
      </c>
      <c r="U24">
        <v>345.9</v>
      </c>
      <c r="V24">
        <v>1.9</v>
      </c>
      <c r="W24">
        <v>357.5</v>
      </c>
      <c r="X24">
        <v>11</v>
      </c>
      <c r="Y24">
        <v>1</v>
      </c>
      <c r="Z24">
        <v>0.79900000000000004</v>
      </c>
      <c r="AA24" s="1">
        <f t="shared" si="0"/>
        <v>5.5107010124311158E-3</v>
      </c>
    </row>
    <row r="25" spans="1:27" x14ac:dyDescent="0.2">
      <c r="A25">
        <v>2021</v>
      </c>
      <c r="B25">
        <v>1</v>
      </c>
      <c r="C25">
        <v>375</v>
      </c>
      <c r="D25" t="s">
        <v>152</v>
      </c>
      <c r="E25">
        <v>120</v>
      </c>
      <c r="F25" s="2">
        <v>112</v>
      </c>
      <c r="G25" s="147">
        <v>129</v>
      </c>
      <c r="H25">
        <v>26</v>
      </c>
      <c r="I25">
        <v>14</v>
      </c>
      <c r="J25">
        <v>25</v>
      </c>
      <c r="K25">
        <v>2</v>
      </c>
      <c r="Q25">
        <v>1.4999999999999999E-2</v>
      </c>
      <c r="R25">
        <v>66</v>
      </c>
      <c r="S25">
        <v>6066</v>
      </c>
      <c r="T25">
        <v>1.8</v>
      </c>
      <c r="U25">
        <v>162.5</v>
      </c>
      <c r="V25">
        <v>2.2000000000000002</v>
      </c>
      <c r="W25">
        <v>206.3</v>
      </c>
      <c r="X25">
        <v>4</v>
      </c>
      <c r="Y25">
        <v>0.5</v>
      </c>
      <c r="Z25">
        <v>0.57399999999999995</v>
      </c>
      <c r="AA25" s="1">
        <f t="shared" si="0"/>
        <v>1.0880316518298714E-2</v>
      </c>
    </row>
    <row r="26" spans="1:27" x14ac:dyDescent="0.2">
      <c r="A26">
        <v>2021</v>
      </c>
      <c r="B26">
        <v>1</v>
      </c>
      <c r="C26">
        <v>376</v>
      </c>
      <c r="D26" t="s">
        <v>222</v>
      </c>
      <c r="E26">
        <v>161</v>
      </c>
      <c r="F26" s="2">
        <v>136</v>
      </c>
      <c r="G26" s="147">
        <v>80</v>
      </c>
      <c r="H26">
        <v>109</v>
      </c>
      <c r="I26">
        <v>53</v>
      </c>
      <c r="J26">
        <v>77</v>
      </c>
      <c r="K26">
        <v>15</v>
      </c>
      <c r="L26">
        <v>32</v>
      </c>
      <c r="Q26">
        <v>1.4999999999999999E-2</v>
      </c>
      <c r="R26">
        <v>281</v>
      </c>
      <c r="S26">
        <v>24861</v>
      </c>
      <c r="T26">
        <v>3.8</v>
      </c>
      <c r="U26">
        <v>333.5</v>
      </c>
      <c r="V26">
        <v>4.9000000000000004</v>
      </c>
      <c r="W26">
        <v>428.5</v>
      </c>
      <c r="X26">
        <v>18</v>
      </c>
      <c r="Y26">
        <v>3.5</v>
      </c>
      <c r="Z26">
        <v>0.93700000000000006</v>
      </c>
      <c r="AA26" s="1">
        <f t="shared" si="0"/>
        <v>1.1302843811592455E-2</v>
      </c>
    </row>
    <row r="27" spans="1:27" x14ac:dyDescent="0.2">
      <c r="A27">
        <v>2021</v>
      </c>
      <c r="B27">
        <v>1</v>
      </c>
      <c r="C27">
        <v>377</v>
      </c>
      <c r="D27" t="s">
        <v>167</v>
      </c>
      <c r="E27">
        <v>320</v>
      </c>
      <c r="F27" s="2">
        <v>297</v>
      </c>
      <c r="G27" s="147">
        <v>50</v>
      </c>
      <c r="H27">
        <v>63</v>
      </c>
      <c r="I27">
        <v>19</v>
      </c>
      <c r="J27">
        <v>93</v>
      </c>
      <c r="K27">
        <v>3</v>
      </c>
      <c r="L27">
        <v>1</v>
      </c>
      <c r="Q27">
        <v>1.4999999999999999E-2</v>
      </c>
      <c r="R27">
        <v>179</v>
      </c>
      <c r="S27">
        <v>5919</v>
      </c>
      <c r="T27">
        <v>0.5</v>
      </c>
      <c r="U27">
        <v>17.3</v>
      </c>
      <c r="V27">
        <v>0.5</v>
      </c>
      <c r="W27">
        <v>16.600000000000001</v>
      </c>
      <c r="X27">
        <v>10</v>
      </c>
      <c r="Y27">
        <v>3.6</v>
      </c>
      <c r="Z27">
        <v>0.59799999999999998</v>
      </c>
      <c r="AA27" s="1">
        <f t="shared" si="0"/>
        <v>3.0241594863997297E-2</v>
      </c>
    </row>
    <row r="28" spans="1:27" x14ac:dyDescent="0.2">
      <c r="A28">
        <v>2021</v>
      </c>
      <c r="B28">
        <v>1</v>
      </c>
      <c r="C28">
        <v>378</v>
      </c>
      <c r="D28" t="s">
        <v>704</v>
      </c>
      <c r="E28">
        <v>120</v>
      </c>
      <c r="F28" s="2">
        <v>137</v>
      </c>
      <c r="G28" s="147">
        <v>80</v>
      </c>
      <c r="H28">
        <v>11</v>
      </c>
      <c r="I28">
        <v>1</v>
      </c>
      <c r="J28">
        <v>10</v>
      </c>
      <c r="Q28">
        <v>1.4999999999999999E-2</v>
      </c>
      <c r="R28">
        <v>23</v>
      </c>
      <c r="S28">
        <v>2123</v>
      </c>
      <c r="T28">
        <v>0.5</v>
      </c>
      <c r="U28">
        <v>55.7</v>
      </c>
      <c r="V28">
        <v>0.6</v>
      </c>
      <c r="W28">
        <v>75.7</v>
      </c>
      <c r="X28">
        <v>2</v>
      </c>
      <c r="Y28">
        <v>0.3</v>
      </c>
      <c r="Z28">
        <v>0.53600000000000003</v>
      </c>
      <c r="AA28" s="1">
        <f t="shared" si="0"/>
        <v>1.0833725859632595E-2</v>
      </c>
    </row>
    <row r="29" spans="1:27" x14ac:dyDescent="0.2">
      <c r="A29">
        <v>2021</v>
      </c>
      <c r="B29">
        <v>1</v>
      </c>
      <c r="C29">
        <v>381</v>
      </c>
      <c r="D29" t="s">
        <v>705</v>
      </c>
      <c r="E29">
        <v>180</v>
      </c>
      <c r="F29" s="2">
        <v>133</v>
      </c>
      <c r="G29" s="147">
        <v>82</v>
      </c>
      <c r="H29">
        <v>10</v>
      </c>
      <c r="I29">
        <v>3</v>
      </c>
      <c r="J29">
        <v>7</v>
      </c>
      <c r="Q29">
        <v>1.4999999999999999E-2</v>
      </c>
      <c r="R29">
        <v>21</v>
      </c>
      <c r="S29">
        <v>2370</v>
      </c>
      <c r="T29">
        <v>3.4</v>
      </c>
      <c r="U29">
        <v>390.9</v>
      </c>
      <c r="V29">
        <v>5.4</v>
      </c>
      <c r="W29">
        <v>599.70000000000005</v>
      </c>
      <c r="X29">
        <v>3</v>
      </c>
      <c r="Y29">
        <v>0.3</v>
      </c>
      <c r="Z29">
        <v>0.59799999999999998</v>
      </c>
      <c r="AA29" s="1">
        <f t="shared" si="0"/>
        <v>8.8607594936708865E-3</v>
      </c>
    </row>
    <row r="30" spans="1:27" x14ac:dyDescent="0.2">
      <c r="A30">
        <v>2021</v>
      </c>
      <c r="B30">
        <v>1</v>
      </c>
      <c r="C30">
        <v>382</v>
      </c>
      <c r="D30" t="s">
        <v>247</v>
      </c>
      <c r="E30">
        <v>100</v>
      </c>
      <c r="F30" s="2">
        <v>88</v>
      </c>
      <c r="G30" s="147">
        <v>124</v>
      </c>
      <c r="H30">
        <v>119</v>
      </c>
      <c r="I30">
        <v>38</v>
      </c>
      <c r="J30">
        <v>105</v>
      </c>
      <c r="L30">
        <v>4</v>
      </c>
      <c r="Q30">
        <v>1.4999999999999999E-2</v>
      </c>
      <c r="R30">
        <v>266</v>
      </c>
      <c r="S30">
        <v>22946</v>
      </c>
      <c r="T30">
        <v>5.8</v>
      </c>
      <c r="U30">
        <v>498.8</v>
      </c>
      <c r="V30">
        <v>5.7</v>
      </c>
      <c r="W30">
        <v>492.5</v>
      </c>
      <c r="X30">
        <v>10</v>
      </c>
      <c r="Y30">
        <v>2.1</v>
      </c>
      <c r="Z30">
        <v>0.96599999999999997</v>
      </c>
      <c r="AA30" s="1">
        <f t="shared" si="0"/>
        <v>1.1592434411226357E-2</v>
      </c>
    </row>
    <row r="31" spans="1:27" x14ac:dyDescent="0.2">
      <c r="A31">
        <v>2021</v>
      </c>
      <c r="B31">
        <v>1</v>
      </c>
      <c r="C31">
        <v>383</v>
      </c>
      <c r="D31" t="s">
        <v>706</v>
      </c>
      <c r="E31">
        <v>100</v>
      </c>
      <c r="F31" s="2">
        <v>80</v>
      </c>
      <c r="G31" s="147">
        <v>136</v>
      </c>
      <c r="H31">
        <v>23</v>
      </c>
      <c r="I31">
        <v>9</v>
      </c>
      <c r="J31">
        <v>23</v>
      </c>
      <c r="Q31">
        <v>1.4999999999999999E-2</v>
      </c>
      <c r="R31">
        <v>55</v>
      </c>
      <c r="S31">
        <v>3995</v>
      </c>
      <c r="T31">
        <v>1.6</v>
      </c>
      <c r="U31">
        <v>114.1</v>
      </c>
      <c r="V31">
        <v>0.5</v>
      </c>
      <c r="W31">
        <v>7</v>
      </c>
      <c r="X31">
        <v>1</v>
      </c>
      <c r="Y31">
        <v>0.4</v>
      </c>
      <c r="Z31">
        <v>1.681</v>
      </c>
      <c r="AA31" s="1">
        <f t="shared" si="0"/>
        <v>1.3767209011264081E-2</v>
      </c>
    </row>
    <row r="32" spans="1:27" x14ac:dyDescent="0.2">
      <c r="A32">
        <v>2021</v>
      </c>
      <c r="B32">
        <v>1</v>
      </c>
      <c r="C32">
        <v>384</v>
      </c>
      <c r="D32" t="s">
        <v>681</v>
      </c>
      <c r="E32">
        <v>180</v>
      </c>
      <c r="F32" s="2">
        <v>140</v>
      </c>
      <c r="G32" s="147">
        <v>26</v>
      </c>
      <c r="H32">
        <v>61</v>
      </c>
      <c r="I32">
        <v>53</v>
      </c>
      <c r="J32">
        <v>75</v>
      </c>
      <c r="K32">
        <v>7</v>
      </c>
      <c r="L32">
        <v>15</v>
      </c>
      <c r="Q32">
        <v>1.4999999999999999E-2</v>
      </c>
      <c r="R32">
        <v>218</v>
      </c>
      <c r="S32">
        <v>9825</v>
      </c>
      <c r="T32">
        <v>15.2</v>
      </c>
      <c r="U32">
        <v>650.9</v>
      </c>
      <c r="V32">
        <v>19.3</v>
      </c>
      <c r="W32">
        <v>838.9</v>
      </c>
      <c r="X32">
        <v>24</v>
      </c>
      <c r="Y32">
        <v>8.5</v>
      </c>
      <c r="Z32">
        <v>0.93</v>
      </c>
      <c r="AA32" s="1">
        <f t="shared" si="0"/>
        <v>2.2188295165394403E-2</v>
      </c>
    </row>
    <row r="33" spans="1:27" x14ac:dyDescent="0.2">
      <c r="A33">
        <v>2021</v>
      </c>
      <c r="B33">
        <v>1</v>
      </c>
      <c r="C33">
        <v>395</v>
      </c>
      <c r="D33" t="s">
        <v>682</v>
      </c>
      <c r="E33">
        <v>120</v>
      </c>
      <c r="F33" s="2">
        <v>109</v>
      </c>
      <c r="G33" s="147">
        <v>100</v>
      </c>
      <c r="H33">
        <v>20</v>
      </c>
      <c r="I33">
        <v>4</v>
      </c>
      <c r="J33">
        <v>9</v>
      </c>
      <c r="Q33">
        <v>1.4999999999999999E-2</v>
      </c>
      <c r="R33">
        <v>35</v>
      </c>
      <c r="S33">
        <v>3711</v>
      </c>
      <c r="T33">
        <v>7.5</v>
      </c>
      <c r="U33">
        <v>641.1</v>
      </c>
      <c r="V33">
        <v>4.8</v>
      </c>
      <c r="W33">
        <v>357.5</v>
      </c>
      <c r="X33">
        <v>3</v>
      </c>
      <c r="Y33">
        <v>0.4</v>
      </c>
      <c r="Z33">
        <v>0.625</v>
      </c>
      <c r="AA33" s="1">
        <f t="shared" si="0"/>
        <v>9.431420102398275E-3</v>
      </c>
    </row>
    <row r="34" spans="1:27" x14ac:dyDescent="0.2">
      <c r="A34">
        <v>2021</v>
      </c>
      <c r="B34">
        <v>1</v>
      </c>
      <c r="C34">
        <v>405</v>
      </c>
      <c r="D34" t="s">
        <v>708</v>
      </c>
      <c r="E34">
        <v>200</v>
      </c>
      <c r="F34" s="2">
        <v>152</v>
      </c>
      <c r="G34" s="147">
        <v>24</v>
      </c>
      <c r="H34">
        <v>4</v>
      </c>
      <c r="J34">
        <v>3</v>
      </c>
      <c r="Q34">
        <v>1.4999999999999999E-2</v>
      </c>
      <c r="R34">
        <v>7</v>
      </c>
      <c r="S34">
        <v>457</v>
      </c>
      <c r="T34">
        <v>0.8</v>
      </c>
      <c r="U34">
        <v>40</v>
      </c>
      <c r="V34">
        <v>1.3</v>
      </c>
      <c r="W34">
        <v>60.3</v>
      </c>
      <c r="X34">
        <v>2</v>
      </c>
      <c r="Y34">
        <v>0.3</v>
      </c>
      <c r="Z34">
        <v>0.57699999999999996</v>
      </c>
      <c r="AA34" s="1">
        <f t="shared" si="0"/>
        <v>1.5317286652078774E-2</v>
      </c>
    </row>
    <row r="35" spans="1:27" x14ac:dyDescent="0.2">
      <c r="A35">
        <v>2021</v>
      </c>
      <c r="B35">
        <v>1</v>
      </c>
      <c r="C35">
        <v>406</v>
      </c>
      <c r="D35" t="s">
        <v>709</v>
      </c>
      <c r="E35">
        <v>200</v>
      </c>
      <c r="F35" s="2">
        <v>137</v>
      </c>
      <c r="G35" s="147">
        <v>26</v>
      </c>
      <c r="H35">
        <v>6</v>
      </c>
      <c r="I35">
        <v>1</v>
      </c>
      <c r="J35">
        <v>3</v>
      </c>
      <c r="Q35">
        <v>1.4999999999999999E-2</v>
      </c>
      <c r="R35">
        <v>13</v>
      </c>
      <c r="S35">
        <v>824</v>
      </c>
      <c r="T35">
        <v>1.4</v>
      </c>
      <c r="U35">
        <v>60.1</v>
      </c>
      <c r="V35">
        <v>2.1</v>
      </c>
      <c r="W35">
        <v>91.9</v>
      </c>
      <c r="X35">
        <v>3</v>
      </c>
      <c r="Y35">
        <v>0.5</v>
      </c>
      <c r="Z35">
        <v>0.69399999999999995</v>
      </c>
      <c r="AA35" s="1">
        <f t="shared" si="0"/>
        <v>1.5776699029126214E-2</v>
      </c>
    </row>
    <row r="36" spans="1:27" x14ac:dyDescent="0.2">
      <c r="A36">
        <v>2021</v>
      </c>
      <c r="B36">
        <v>1</v>
      </c>
      <c r="C36">
        <v>407</v>
      </c>
      <c r="D36" t="s">
        <v>683</v>
      </c>
      <c r="E36">
        <v>200</v>
      </c>
      <c r="F36" s="2">
        <v>166</v>
      </c>
      <c r="G36" s="147">
        <v>22</v>
      </c>
      <c r="H36">
        <v>10</v>
      </c>
      <c r="I36">
        <v>4</v>
      </c>
      <c r="J36">
        <v>6</v>
      </c>
      <c r="Q36">
        <v>1.4999999999999999E-2</v>
      </c>
      <c r="R36">
        <v>22</v>
      </c>
      <c r="S36">
        <v>832</v>
      </c>
      <c r="T36">
        <v>3.1</v>
      </c>
      <c r="U36">
        <v>64.599999999999994</v>
      </c>
      <c r="V36">
        <v>4.7</v>
      </c>
      <c r="W36">
        <v>96.2</v>
      </c>
      <c r="X36">
        <v>3</v>
      </c>
      <c r="Y36">
        <v>1</v>
      </c>
      <c r="Z36">
        <v>0.7</v>
      </c>
      <c r="AA36" s="1">
        <f t="shared" si="0"/>
        <v>2.6442307692307692E-2</v>
      </c>
    </row>
    <row r="37" spans="1:27" x14ac:dyDescent="0.2">
      <c r="A37">
        <v>2021</v>
      </c>
      <c r="B37">
        <v>1</v>
      </c>
      <c r="C37">
        <v>3</v>
      </c>
      <c r="D37" t="s">
        <v>717</v>
      </c>
      <c r="E37">
        <v>154</v>
      </c>
      <c r="F37" s="2">
        <v>160</v>
      </c>
      <c r="G37" s="147">
        <v>45</v>
      </c>
      <c r="H37">
        <v>14</v>
      </c>
      <c r="I37">
        <v>8</v>
      </c>
      <c r="J37">
        <v>13</v>
      </c>
      <c r="Q37">
        <v>0.02</v>
      </c>
      <c r="R37">
        <v>35</v>
      </c>
      <c r="S37">
        <v>1435</v>
      </c>
      <c r="T37">
        <v>2.2000000000000002</v>
      </c>
      <c r="U37">
        <v>88.5</v>
      </c>
      <c r="V37">
        <v>2</v>
      </c>
      <c r="W37">
        <v>80.3</v>
      </c>
      <c r="X37">
        <v>2</v>
      </c>
      <c r="Y37">
        <v>0.8</v>
      </c>
      <c r="Z37">
        <v>0.69399999999999995</v>
      </c>
      <c r="AA37" s="1">
        <f t="shared" si="0"/>
        <v>2.4390243902439025E-2</v>
      </c>
    </row>
    <row r="38" spans="1:27" x14ac:dyDescent="0.2">
      <c r="A38">
        <v>2021</v>
      </c>
      <c r="B38">
        <v>1</v>
      </c>
      <c r="C38">
        <v>4</v>
      </c>
      <c r="D38" t="s">
        <v>718</v>
      </c>
      <c r="E38">
        <v>195</v>
      </c>
      <c r="F38" s="2">
        <v>174</v>
      </c>
      <c r="G38" s="147">
        <v>43</v>
      </c>
      <c r="H38">
        <v>107</v>
      </c>
      <c r="I38">
        <v>59</v>
      </c>
      <c r="J38">
        <v>86</v>
      </c>
      <c r="L38">
        <v>7</v>
      </c>
      <c r="Q38">
        <v>0.02</v>
      </c>
      <c r="R38">
        <v>296</v>
      </c>
      <c r="S38">
        <v>8992</v>
      </c>
      <c r="T38">
        <v>6.5</v>
      </c>
      <c r="U38">
        <v>191.1</v>
      </c>
      <c r="V38">
        <v>8.5</v>
      </c>
      <c r="W38">
        <v>249.3</v>
      </c>
      <c r="X38">
        <v>17</v>
      </c>
      <c r="Y38">
        <v>6.9</v>
      </c>
      <c r="Z38">
        <v>0.65</v>
      </c>
      <c r="AA38" s="1">
        <f t="shared" si="0"/>
        <v>3.2918149466192169E-2</v>
      </c>
    </row>
    <row r="39" spans="1:27" x14ac:dyDescent="0.2">
      <c r="A39">
        <v>2021</v>
      </c>
      <c r="B39">
        <v>1</v>
      </c>
      <c r="C39">
        <v>53</v>
      </c>
      <c r="D39" t="s">
        <v>720</v>
      </c>
      <c r="E39">
        <v>117</v>
      </c>
      <c r="F39" s="2">
        <v>104</v>
      </c>
      <c r="G39" s="147">
        <v>864</v>
      </c>
      <c r="H39">
        <v>81</v>
      </c>
      <c r="I39">
        <v>80</v>
      </c>
      <c r="J39">
        <v>88</v>
      </c>
      <c r="L39">
        <v>13</v>
      </c>
      <c r="Q39">
        <v>0.02</v>
      </c>
      <c r="R39">
        <v>262</v>
      </c>
      <c r="S39">
        <v>79862</v>
      </c>
      <c r="T39">
        <v>26.2</v>
      </c>
      <c r="U39">
        <v>7986.2</v>
      </c>
      <c r="V39">
        <v>26.8</v>
      </c>
      <c r="W39">
        <v>7970.1</v>
      </c>
      <c r="X39">
        <v>5</v>
      </c>
      <c r="Y39">
        <v>0.3</v>
      </c>
      <c r="Z39">
        <v>0.94</v>
      </c>
      <c r="AA39" s="1">
        <f t="shared" si="0"/>
        <v>3.2806591370113445E-3</v>
      </c>
    </row>
    <row r="40" spans="1:27" x14ac:dyDescent="0.2">
      <c r="A40">
        <v>2021</v>
      </c>
      <c r="B40">
        <v>1</v>
      </c>
      <c r="C40">
        <v>123</v>
      </c>
      <c r="D40" t="s">
        <v>573</v>
      </c>
      <c r="E40">
        <v>180</v>
      </c>
      <c r="F40" s="2">
        <v>178</v>
      </c>
      <c r="G40" s="147">
        <v>81</v>
      </c>
      <c r="H40">
        <v>6</v>
      </c>
      <c r="J40">
        <v>2</v>
      </c>
      <c r="Q40">
        <v>0.02</v>
      </c>
      <c r="R40">
        <v>8</v>
      </c>
      <c r="S40">
        <v>1008</v>
      </c>
      <c r="T40">
        <v>0.1</v>
      </c>
      <c r="U40">
        <v>7.6</v>
      </c>
      <c r="V40">
        <v>0.1</v>
      </c>
      <c r="W40">
        <v>0.1</v>
      </c>
      <c r="X40">
        <v>1</v>
      </c>
      <c r="Y40">
        <v>0.1</v>
      </c>
      <c r="Z40">
        <v>0.57299999999999995</v>
      </c>
      <c r="AA40" s="1">
        <f t="shared" si="0"/>
        <v>7.9365079365079361E-3</v>
      </c>
    </row>
    <row r="41" spans="1:27" x14ac:dyDescent="0.2">
      <c r="A41">
        <v>2021</v>
      </c>
      <c r="B41">
        <v>1</v>
      </c>
      <c r="C41">
        <v>159</v>
      </c>
      <c r="D41" t="s">
        <v>244</v>
      </c>
      <c r="E41">
        <v>154</v>
      </c>
      <c r="F41" s="2">
        <v>131</v>
      </c>
      <c r="G41" s="147">
        <v>84</v>
      </c>
      <c r="H41">
        <v>168</v>
      </c>
      <c r="I41">
        <v>104</v>
      </c>
      <c r="J41">
        <v>144</v>
      </c>
      <c r="K41">
        <v>16</v>
      </c>
      <c r="L41">
        <v>28</v>
      </c>
      <c r="Q41">
        <v>0.02</v>
      </c>
      <c r="R41">
        <v>448</v>
      </c>
      <c r="S41">
        <v>35536</v>
      </c>
      <c r="T41">
        <v>9</v>
      </c>
      <c r="U41">
        <v>713</v>
      </c>
      <c r="V41">
        <v>6.1</v>
      </c>
      <c r="W41">
        <v>490.4</v>
      </c>
      <c r="X41">
        <v>32</v>
      </c>
      <c r="Y41">
        <v>5.3</v>
      </c>
      <c r="Z41">
        <v>0.72099999999999997</v>
      </c>
      <c r="AA41" s="1">
        <f t="shared" si="0"/>
        <v>1.2606933813597478E-2</v>
      </c>
    </row>
    <row r="42" spans="1:27" x14ac:dyDescent="0.2">
      <c r="A42">
        <v>2021</v>
      </c>
      <c r="B42">
        <v>1</v>
      </c>
      <c r="C42">
        <v>214</v>
      </c>
      <c r="D42" t="s">
        <v>618</v>
      </c>
      <c r="E42">
        <v>212</v>
      </c>
      <c r="F42" s="2">
        <v>250</v>
      </c>
      <c r="G42" s="147">
        <v>59</v>
      </c>
      <c r="H42">
        <v>57</v>
      </c>
      <c r="I42">
        <v>20</v>
      </c>
      <c r="J42">
        <v>34</v>
      </c>
      <c r="K42">
        <v>4</v>
      </c>
      <c r="Q42">
        <v>0.02</v>
      </c>
      <c r="R42">
        <v>115</v>
      </c>
      <c r="S42">
        <v>4224</v>
      </c>
      <c r="T42">
        <v>0.3</v>
      </c>
      <c r="U42">
        <v>12</v>
      </c>
      <c r="V42">
        <v>0.3</v>
      </c>
      <c r="W42">
        <v>10.6</v>
      </c>
      <c r="X42">
        <v>6</v>
      </c>
      <c r="Y42">
        <v>1.9</v>
      </c>
      <c r="Z42">
        <v>0.47099999999999997</v>
      </c>
      <c r="AA42" s="1">
        <f t="shared" si="0"/>
        <v>2.7225378787878788E-2</v>
      </c>
    </row>
    <row r="43" spans="1:27" x14ac:dyDescent="0.2">
      <c r="A43">
        <v>2021</v>
      </c>
      <c r="B43">
        <v>1</v>
      </c>
      <c r="C43">
        <v>227</v>
      </c>
      <c r="D43" t="s">
        <v>164</v>
      </c>
      <c r="E43">
        <v>177</v>
      </c>
      <c r="F43" s="2">
        <v>129</v>
      </c>
      <c r="G43" s="147">
        <v>83</v>
      </c>
      <c r="H43">
        <v>52</v>
      </c>
      <c r="I43">
        <v>22</v>
      </c>
      <c r="J43">
        <v>38</v>
      </c>
      <c r="K43">
        <v>36</v>
      </c>
      <c r="Q43">
        <v>0.02</v>
      </c>
      <c r="R43">
        <v>148</v>
      </c>
      <c r="S43">
        <v>6316</v>
      </c>
      <c r="T43">
        <v>1.2</v>
      </c>
      <c r="U43">
        <v>51.8</v>
      </c>
      <c r="V43">
        <v>1.2</v>
      </c>
      <c r="W43">
        <v>51.5</v>
      </c>
      <c r="X43">
        <v>7</v>
      </c>
      <c r="Y43">
        <v>1.8</v>
      </c>
      <c r="Z43">
        <v>0.67200000000000004</v>
      </c>
      <c r="AA43" s="1">
        <f t="shared" si="0"/>
        <v>2.3432552248258392E-2</v>
      </c>
    </row>
    <row r="44" spans="1:27" x14ac:dyDescent="0.2">
      <c r="A44">
        <v>2021</v>
      </c>
      <c r="B44">
        <v>1</v>
      </c>
      <c r="C44">
        <v>256</v>
      </c>
      <c r="D44" t="s">
        <v>723</v>
      </c>
      <c r="E44">
        <v>171</v>
      </c>
      <c r="F44" s="2">
        <v>142</v>
      </c>
      <c r="G44" s="147">
        <v>204</v>
      </c>
      <c r="H44">
        <v>32</v>
      </c>
      <c r="I44">
        <v>8</v>
      </c>
      <c r="J44">
        <v>21</v>
      </c>
      <c r="Q44">
        <v>0.02</v>
      </c>
      <c r="R44">
        <v>61</v>
      </c>
      <c r="S44">
        <v>3661</v>
      </c>
      <c r="T44">
        <v>1.9</v>
      </c>
      <c r="U44">
        <v>114.4</v>
      </c>
      <c r="V44">
        <v>1.8</v>
      </c>
      <c r="W44">
        <v>109.1</v>
      </c>
      <c r="X44">
        <v>3</v>
      </c>
      <c r="Y44">
        <v>0.3</v>
      </c>
      <c r="Z44">
        <v>0.33</v>
      </c>
      <c r="AA44" s="1">
        <f t="shared" si="0"/>
        <v>1.666211417645452E-2</v>
      </c>
    </row>
    <row r="45" spans="1:27" x14ac:dyDescent="0.2">
      <c r="A45">
        <v>2021</v>
      </c>
      <c r="B45">
        <v>1</v>
      </c>
      <c r="C45">
        <v>334</v>
      </c>
      <c r="D45" t="s">
        <v>263</v>
      </c>
      <c r="E45">
        <v>164</v>
      </c>
      <c r="F45" s="2">
        <v>137</v>
      </c>
      <c r="G45" s="147">
        <v>105</v>
      </c>
      <c r="H45">
        <v>136</v>
      </c>
      <c r="I45">
        <v>63</v>
      </c>
      <c r="J45">
        <v>109</v>
      </c>
      <c r="K45">
        <v>10</v>
      </c>
      <c r="L45">
        <v>28</v>
      </c>
      <c r="Q45">
        <v>0.02</v>
      </c>
      <c r="R45">
        <v>338</v>
      </c>
      <c r="S45">
        <v>40838</v>
      </c>
      <c r="T45">
        <v>5</v>
      </c>
      <c r="U45">
        <v>603.5</v>
      </c>
      <c r="V45">
        <v>4.8</v>
      </c>
      <c r="W45">
        <v>584.20000000000005</v>
      </c>
      <c r="X45">
        <v>22</v>
      </c>
      <c r="Y45">
        <v>3.2</v>
      </c>
      <c r="Z45">
        <v>0.95899999999999996</v>
      </c>
      <c r="AA45" s="1">
        <f t="shared" si="0"/>
        <v>8.276605122679857E-3</v>
      </c>
    </row>
    <row r="46" spans="1:27" x14ac:dyDescent="0.2">
      <c r="A46">
        <v>2021</v>
      </c>
      <c r="B46">
        <v>1</v>
      </c>
      <c r="C46">
        <v>393</v>
      </c>
      <c r="D46" t="s">
        <v>600</v>
      </c>
      <c r="E46">
        <v>200</v>
      </c>
      <c r="F46" s="2">
        <v>263</v>
      </c>
      <c r="G46" s="147">
        <v>14</v>
      </c>
      <c r="H46">
        <v>60</v>
      </c>
      <c r="I46">
        <v>8</v>
      </c>
      <c r="J46">
        <v>40</v>
      </c>
      <c r="K46">
        <v>3</v>
      </c>
      <c r="Q46">
        <v>0.02</v>
      </c>
      <c r="R46">
        <v>111</v>
      </c>
      <c r="S46">
        <v>1207</v>
      </c>
      <c r="T46">
        <v>0.4</v>
      </c>
      <c r="U46">
        <v>4.2</v>
      </c>
      <c r="V46">
        <v>0.3</v>
      </c>
      <c r="W46">
        <v>3.7</v>
      </c>
      <c r="X46">
        <v>3</v>
      </c>
      <c r="Y46">
        <v>7.9</v>
      </c>
      <c r="Z46">
        <v>1.407</v>
      </c>
      <c r="AA46" s="1">
        <f t="shared" si="0"/>
        <v>9.196354598177299E-2</v>
      </c>
    </row>
    <row r="47" spans="1:27" x14ac:dyDescent="0.2">
      <c r="A47">
        <v>2021</v>
      </c>
      <c r="B47">
        <v>1</v>
      </c>
      <c r="C47">
        <v>415</v>
      </c>
      <c r="D47" t="s">
        <v>689</v>
      </c>
      <c r="E47">
        <v>180</v>
      </c>
      <c r="F47" s="2">
        <v>192</v>
      </c>
      <c r="G47" s="147">
        <v>58</v>
      </c>
      <c r="H47">
        <v>24</v>
      </c>
      <c r="I47">
        <v>13</v>
      </c>
      <c r="J47">
        <v>17</v>
      </c>
      <c r="L47">
        <v>1</v>
      </c>
      <c r="Q47">
        <v>0.02</v>
      </c>
      <c r="R47">
        <v>58</v>
      </c>
      <c r="S47">
        <v>3495</v>
      </c>
      <c r="T47">
        <v>8.4</v>
      </c>
      <c r="U47">
        <v>483.9</v>
      </c>
      <c r="V47">
        <v>14.4</v>
      </c>
      <c r="W47">
        <v>775.7</v>
      </c>
      <c r="X47">
        <v>6</v>
      </c>
      <c r="Y47">
        <v>1</v>
      </c>
      <c r="Z47">
        <v>0.441</v>
      </c>
      <c r="AA47" s="1">
        <f t="shared" si="0"/>
        <v>1.6595135908440629E-2</v>
      </c>
    </row>
    <row r="48" spans="1:27" x14ac:dyDescent="0.2">
      <c r="A48">
        <v>2021</v>
      </c>
      <c r="B48">
        <v>2</v>
      </c>
      <c r="C48">
        <v>1</v>
      </c>
      <c r="D48" t="s">
        <v>695</v>
      </c>
      <c r="E48">
        <v>100</v>
      </c>
      <c r="F48" s="2">
        <v>94</v>
      </c>
      <c r="G48" s="147">
        <v>116</v>
      </c>
      <c r="H48">
        <v>109</v>
      </c>
      <c r="I48">
        <v>39</v>
      </c>
      <c r="J48">
        <v>68</v>
      </c>
      <c r="L48">
        <v>2</v>
      </c>
      <c r="Q48">
        <v>1.4999999999999999E-2</v>
      </c>
      <c r="R48">
        <v>250</v>
      </c>
      <c r="S48">
        <v>31990</v>
      </c>
      <c r="T48">
        <v>11</v>
      </c>
      <c r="U48">
        <v>1308.4000000000001</v>
      </c>
      <c r="V48">
        <v>14.1</v>
      </c>
      <c r="W48">
        <v>1731.5</v>
      </c>
      <c r="X48">
        <v>14</v>
      </c>
      <c r="Y48">
        <v>2.2000000000000002</v>
      </c>
      <c r="Z48">
        <v>0.96199999999999997</v>
      </c>
      <c r="AA48" s="1">
        <f t="shared" si="0"/>
        <v>7.8149421694279457E-3</v>
      </c>
    </row>
    <row r="49" spans="1:27" x14ac:dyDescent="0.2">
      <c r="A49">
        <v>2021</v>
      </c>
      <c r="B49">
        <v>2</v>
      </c>
      <c r="C49">
        <v>10</v>
      </c>
      <c r="D49" t="s">
        <v>590</v>
      </c>
      <c r="E49">
        <v>99</v>
      </c>
      <c r="F49" s="2">
        <v>109</v>
      </c>
      <c r="G49" s="147">
        <v>133</v>
      </c>
      <c r="H49">
        <v>17</v>
      </c>
      <c r="I49">
        <v>8</v>
      </c>
      <c r="J49">
        <v>22</v>
      </c>
      <c r="Q49">
        <v>1.4999999999999999E-2</v>
      </c>
      <c r="R49">
        <v>53</v>
      </c>
      <c r="S49">
        <v>7901</v>
      </c>
      <c r="T49">
        <v>1.5</v>
      </c>
      <c r="U49">
        <v>216.9</v>
      </c>
      <c r="V49">
        <v>2</v>
      </c>
      <c r="W49">
        <v>287.39999999999998</v>
      </c>
      <c r="X49">
        <v>4</v>
      </c>
      <c r="Y49">
        <v>0.4</v>
      </c>
      <c r="Z49">
        <v>0.61899999999999999</v>
      </c>
      <c r="AA49" s="1">
        <f t="shared" si="0"/>
        <v>6.7080116440956837E-3</v>
      </c>
    </row>
    <row r="50" spans="1:27" x14ac:dyDescent="0.2">
      <c r="A50">
        <v>2021</v>
      </c>
      <c r="B50">
        <v>2</v>
      </c>
      <c r="C50">
        <v>18</v>
      </c>
      <c r="D50" t="s">
        <v>676</v>
      </c>
      <c r="E50">
        <v>107</v>
      </c>
      <c r="F50" s="2">
        <v>105</v>
      </c>
      <c r="G50" s="147">
        <v>69</v>
      </c>
      <c r="H50">
        <v>38</v>
      </c>
      <c r="I50">
        <v>16</v>
      </c>
      <c r="J50">
        <v>45</v>
      </c>
      <c r="M50">
        <v>20</v>
      </c>
      <c r="Q50">
        <v>1.4999999999999999E-2</v>
      </c>
      <c r="R50">
        <v>141</v>
      </c>
      <c r="S50">
        <v>14813</v>
      </c>
      <c r="T50">
        <v>9.1</v>
      </c>
      <c r="U50">
        <v>882.1</v>
      </c>
      <c r="V50">
        <v>10.7</v>
      </c>
      <c r="W50">
        <v>1019</v>
      </c>
      <c r="X50">
        <v>8</v>
      </c>
      <c r="Y50">
        <v>2</v>
      </c>
      <c r="Z50">
        <v>1.256</v>
      </c>
      <c r="AA50" s="1">
        <f t="shared" si="0"/>
        <v>9.5186660365894817E-3</v>
      </c>
    </row>
    <row r="51" spans="1:27" x14ac:dyDescent="0.2">
      <c r="A51">
        <v>2021</v>
      </c>
      <c r="B51">
        <v>2</v>
      </c>
      <c r="C51">
        <v>29</v>
      </c>
      <c r="D51" t="s">
        <v>677</v>
      </c>
      <c r="E51">
        <v>120</v>
      </c>
      <c r="F51" s="2">
        <v>119</v>
      </c>
      <c r="G51" s="147">
        <v>61</v>
      </c>
      <c r="H51">
        <v>30</v>
      </c>
      <c r="I51">
        <v>25</v>
      </c>
      <c r="J51">
        <v>25</v>
      </c>
      <c r="Q51">
        <v>1.4999999999999999E-2</v>
      </c>
      <c r="R51">
        <v>80</v>
      </c>
      <c r="S51">
        <v>4760</v>
      </c>
      <c r="T51">
        <v>2.2999999999999998</v>
      </c>
      <c r="U51">
        <v>138.69999999999999</v>
      </c>
      <c r="V51">
        <v>1</v>
      </c>
      <c r="W51">
        <v>61.2</v>
      </c>
      <c r="X51">
        <v>6</v>
      </c>
      <c r="Y51">
        <v>1.3</v>
      </c>
      <c r="Z51">
        <v>0.60099999999999998</v>
      </c>
      <c r="AA51" s="1">
        <f t="shared" si="0"/>
        <v>1.680672268907563E-2</v>
      </c>
    </row>
    <row r="52" spans="1:27" x14ac:dyDescent="0.2">
      <c r="A52">
        <v>2021</v>
      </c>
      <c r="B52">
        <v>2</v>
      </c>
      <c r="C52">
        <v>32</v>
      </c>
      <c r="D52" t="s">
        <v>591</v>
      </c>
      <c r="E52">
        <v>97</v>
      </c>
      <c r="F52" s="2">
        <v>95</v>
      </c>
      <c r="G52" s="147">
        <v>76</v>
      </c>
      <c r="H52">
        <v>39</v>
      </c>
      <c r="I52">
        <v>15</v>
      </c>
      <c r="J52">
        <v>21</v>
      </c>
      <c r="K52">
        <v>2</v>
      </c>
      <c r="L52">
        <v>3</v>
      </c>
      <c r="Q52">
        <v>1.4999999999999999E-2</v>
      </c>
      <c r="R52">
        <v>86</v>
      </c>
      <c r="S52">
        <v>6464</v>
      </c>
      <c r="T52">
        <v>4.7</v>
      </c>
      <c r="U52">
        <v>461.3</v>
      </c>
      <c r="V52">
        <v>5.4</v>
      </c>
      <c r="W52">
        <v>530.4</v>
      </c>
      <c r="X52">
        <v>7</v>
      </c>
      <c r="Y52">
        <v>1.1000000000000001</v>
      </c>
      <c r="Z52">
        <v>0.56699999999999995</v>
      </c>
      <c r="AA52" s="1">
        <f t="shared" si="0"/>
        <v>1.3304455445544554E-2</v>
      </c>
    </row>
    <row r="53" spans="1:27" x14ac:dyDescent="0.2">
      <c r="A53">
        <v>2021</v>
      </c>
      <c r="B53">
        <v>2</v>
      </c>
      <c r="C53">
        <v>34</v>
      </c>
      <c r="D53" t="s">
        <v>696</v>
      </c>
      <c r="E53">
        <v>103</v>
      </c>
      <c r="F53" s="2">
        <v>100</v>
      </c>
      <c r="G53" s="147">
        <v>144</v>
      </c>
      <c r="H53">
        <v>13</v>
      </c>
      <c r="I53">
        <v>13</v>
      </c>
      <c r="J53">
        <v>17</v>
      </c>
      <c r="K53">
        <v>2</v>
      </c>
      <c r="L53">
        <v>2</v>
      </c>
      <c r="Q53">
        <v>1.4999999999999999E-2</v>
      </c>
      <c r="R53">
        <v>48</v>
      </c>
      <c r="S53">
        <v>4332</v>
      </c>
      <c r="T53">
        <v>27.8</v>
      </c>
      <c r="U53">
        <v>2379.8000000000002</v>
      </c>
      <c r="V53">
        <v>47.3</v>
      </c>
      <c r="W53">
        <v>4092.4</v>
      </c>
      <c r="X53">
        <v>3</v>
      </c>
      <c r="Y53">
        <v>0.3</v>
      </c>
      <c r="Z53">
        <v>0.46899999999999997</v>
      </c>
      <c r="AA53" s="1">
        <f t="shared" si="0"/>
        <v>1.1080332409972299E-2</v>
      </c>
    </row>
    <row r="54" spans="1:27" x14ac:dyDescent="0.2">
      <c r="A54">
        <v>2021</v>
      </c>
      <c r="B54">
        <v>2</v>
      </c>
      <c r="C54">
        <v>47</v>
      </c>
      <c r="D54" t="s">
        <v>678</v>
      </c>
      <c r="E54">
        <v>115</v>
      </c>
      <c r="F54" s="2">
        <v>103</v>
      </c>
      <c r="G54" s="147">
        <v>70</v>
      </c>
      <c r="H54">
        <v>31</v>
      </c>
      <c r="I54">
        <v>11</v>
      </c>
      <c r="J54">
        <v>34</v>
      </c>
      <c r="M54">
        <v>20</v>
      </c>
      <c r="Q54">
        <v>1.4999999999999999E-2</v>
      </c>
      <c r="R54">
        <v>96</v>
      </c>
      <c r="S54">
        <v>5576</v>
      </c>
      <c r="T54">
        <v>0.3</v>
      </c>
      <c r="U54">
        <v>19.899999999999999</v>
      </c>
      <c r="V54">
        <v>0.3</v>
      </c>
      <c r="W54">
        <v>7.4</v>
      </c>
      <c r="X54">
        <v>6</v>
      </c>
      <c r="Y54">
        <v>1.4</v>
      </c>
      <c r="Z54">
        <v>0.67100000000000004</v>
      </c>
      <c r="AA54" s="1">
        <f t="shared" si="0"/>
        <v>1.721664275466284E-2</v>
      </c>
    </row>
    <row r="55" spans="1:27" x14ac:dyDescent="0.2">
      <c r="A55">
        <v>2021</v>
      </c>
      <c r="B55">
        <v>2</v>
      </c>
      <c r="C55">
        <v>135</v>
      </c>
      <c r="D55" t="s">
        <v>149</v>
      </c>
      <c r="E55">
        <v>95</v>
      </c>
      <c r="F55" s="2">
        <v>98</v>
      </c>
      <c r="G55" s="147">
        <v>147</v>
      </c>
      <c r="H55">
        <v>19</v>
      </c>
      <c r="I55">
        <v>7</v>
      </c>
      <c r="J55">
        <v>11</v>
      </c>
      <c r="Q55">
        <v>1.4999999999999999E-2</v>
      </c>
      <c r="R55">
        <v>37</v>
      </c>
      <c r="S55">
        <v>10617</v>
      </c>
      <c r="T55">
        <v>2.1</v>
      </c>
      <c r="U55">
        <v>593.5</v>
      </c>
      <c r="V55">
        <v>0.7</v>
      </c>
      <c r="W55">
        <v>195.4</v>
      </c>
      <c r="X55">
        <v>5</v>
      </c>
      <c r="Y55">
        <v>0.3</v>
      </c>
      <c r="Z55">
        <v>0.63900000000000001</v>
      </c>
      <c r="AA55" s="1">
        <f t="shared" si="0"/>
        <v>3.4849769238014506E-3</v>
      </c>
    </row>
    <row r="56" spans="1:27" x14ac:dyDescent="0.2">
      <c r="A56">
        <v>2021</v>
      </c>
      <c r="B56">
        <v>2</v>
      </c>
      <c r="C56">
        <v>137</v>
      </c>
      <c r="D56" t="s">
        <v>210</v>
      </c>
      <c r="E56">
        <v>116</v>
      </c>
      <c r="F56" s="2">
        <v>141</v>
      </c>
      <c r="G56" s="147">
        <v>77</v>
      </c>
      <c r="H56">
        <v>56</v>
      </c>
      <c r="I56">
        <v>22</v>
      </c>
      <c r="J56">
        <v>34</v>
      </c>
      <c r="Q56">
        <v>1.4999999999999999E-2</v>
      </c>
      <c r="R56">
        <v>112</v>
      </c>
      <c r="S56">
        <v>11752</v>
      </c>
      <c r="T56">
        <v>2.1</v>
      </c>
      <c r="U56">
        <v>221</v>
      </c>
      <c r="V56">
        <v>0.7</v>
      </c>
      <c r="W56">
        <v>72.3</v>
      </c>
      <c r="X56">
        <v>14</v>
      </c>
      <c r="Y56">
        <v>1.4</v>
      </c>
      <c r="Z56">
        <v>0.41</v>
      </c>
      <c r="AA56" s="1">
        <f t="shared" si="0"/>
        <v>9.5302927161334244E-3</v>
      </c>
    </row>
    <row r="57" spans="1:27" x14ac:dyDescent="0.2">
      <c r="A57">
        <v>2021</v>
      </c>
      <c r="B57">
        <v>2</v>
      </c>
      <c r="C57">
        <v>142</v>
      </c>
      <c r="D57" t="s">
        <v>219</v>
      </c>
      <c r="E57">
        <v>103</v>
      </c>
      <c r="F57" s="2">
        <v>126</v>
      </c>
      <c r="G57" s="147">
        <v>87</v>
      </c>
      <c r="H57">
        <v>32</v>
      </c>
      <c r="I57">
        <v>15</v>
      </c>
      <c r="J57">
        <v>22</v>
      </c>
      <c r="Q57">
        <v>1.4999999999999999E-2</v>
      </c>
      <c r="R57">
        <v>67</v>
      </c>
      <c r="S57">
        <v>7122</v>
      </c>
      <c r="T57">
        <v>0.6</v>
      </c>
      <c r="U57">
        <v>66.099999999999994</v>
      </c>
      <c r="V57">
        <v>0.6</v>
      </c>
      <c r="W57">
        <v>64.7</v>
      </c>
      <c r="X57">
        <v>7</v>
      </c>
      <c r="Y57">
        <v>0.8</v>
      </c>
      <c r="Z57">
        <v>0.44</v>
      </c>
      <c r="AA57" s="1">
        <f t="shared" si="0"/>
        <v>9.407469811850604E-3</v>
      </c>
    </row>
    <row r="58" spans="1:27" x14ac:dyDescent="0.2">
      <c r="A58">
        <v>2021</v>
      </c>
      <c r="B58">
        <v>2</v>
      </c>
      <c r="C58">
        <v>143</v>
      </c>
      <c r="D58" t="s">
        <v>679</v>
      </c>
      <c r="E58">
        <v>120</v>
      </c>
      <c r="F58" s="2">
        <v>126</v>
      </c>
      <c r="G58" s="147">
        <v>115</v>
      </c>
      <c r="H58">
        <v>12</v>
      </c>
      <c r="I58">
        <v>8</v>
      </c>
      <c r="J58">
        <v>18</v>
      </c>
      <c r="L58">
        <v>1</v>
      </c>
      <c r="Q58">
        <v>1.4999999999999999E-2</v>
      </c>
      <c r="R58">
        <v>38</v>
      </c>
      <c r="S58">
        <v>5680</v>
      </c>
      <c r="T58">
        <v>0.1</v>
      </c>
      <c r="U58">
        <v>19.899999999999999</v>
      </c>
      <c r="V58">
        <v>0.1</v>
      </c>
      <c r="W58">
        <v>18.7</v>
      </c>
      <c r="X58">
        <v>4</v>
      </c>
      <c r="Y58">
        <v>0.3</v>
      </c>
      <c r="Z58">
        <v>0.53800000000000003</v>
      </c>
      <c r="AA58" s="1">
        <f t="shared" si="0"/>
        <v>6.6901408450704223E-3</v>
      </c>
    </row>
    <row r="59" spans="1:27" x14ac:dyDescent="0.2">
      <c r="A59">
        <v>2021</v>
      </c>
      <c r="B59">
        <v>2</v>
      </c>
      <c r="C59">
        <v>148</v>
      </c>
      <c r="D59" t="s">
        <v>593</v>
      </c>
      <c r="E59">
        <v>144</v>
      </c>
      <c r="F59" s="2">
        <v>169</v>
      </c>
      <c r="G59" s="147">
        <v>43</v>
      </c>
      <c r="H59">
        <v>42</v>
      </c>
      <c r="I59">
        <v>6</v>
      </c>
      <c r="J59">
        <v>18</v>
      </c>
      <c r="Q59">
        <v>1.4999999999999999E-2</v>
      </c>
      <c r="R59">
        <v>69</v>
      </c>
      <c r="S59">
        <v>2256</v>
      </c>
      <c r="T59">
        <v>1</v>
      </c>
      <c r="U59">
        <v>42.8</v>
      </c>
      <c r="V59">
        <v>1</v>
      </c>
      <c r="W59">
        <v>46.6</v>
      </c>
      <c r="X59">
        <v>6</v>
      </c>
      <c r="Y59">
        <v>1.6</v>
      </c>
      <c r="Z59">
        <v>0.68400000000000005</v>
      </c>
      <c r="AA59" s="1">
        <f t="shared" si="0"/>
        <v>3.0585106382978722E-2</v>
      </c>
    </row>
    <row r="60" spans="1:27" x14ac:dyDescent="0.2">
      <c r="A60">
        <v>2021</v>
      </c>
      <c r="B60">
        <v>2</v>
      </c>
      <c r="C60">
        <v>153</v>
      </c>
      <c r="D60" t="s">
        <v>699</v>
      </c>
      <c r="E60">
        <v>180</v>
      </c>
      <c r="F60" s="2">
        <v>164</v>
      </c>
      <c r="G60" s="147">
        <v>44</v>
      </c>
      <c r="H60">
        <v>4</v>
      </c>
      <c r="I60">
        <v>1</v>
      </c>
      <c r="J60">
        <v>3</v>
      </c>
      <c r="Q60">
        <v>1.4999999999999999E-2</v>
      </c>
      <c r="R60">
        <v>9</v>
      </c>
      <c r="S60">
        <v>2227</v>
      </c>
      <c r="T60">
        <v>0.3</v>
      </c>
      <c r="U60">
        <v>58.8</v>
      </c>
      <c r="V60">
        <v>0.4</v>
      </c>
      <c r="W60">
        <v>86.5</v>
      </c>
      <c r="X60">
        <v>4</v>
      </c>
      <c r="Y60">
        <v>0.2</v>
      </c>
      <c r="Z60">
        <v>0.63300000000000001</v>
      </c>
      <c r="AA60" s="1">
        <f t="shared" si="0"/>
        <v>4.0413111809609343E-3</v>
      </c>
    </row>
    <row r="61" spans="1:27" x14ac:dyDescent="0.2">
      <c r="A61">
        <v>2021</v>
      </c>
      <c r="B61">
        <v>2</v>
      </c>
      <c r="C61">
        <v>157</v>
      </c>
      <c r="D61" t="s">
        <v>700</v>
      </c>
      <c r="E61">
        <v>150</v>
      </c>
      <c r="F61" s="2">
        <v>139</v>
      </c>
      <c r="G61" s="147">
        <v>69</v>
      </c>
      <c r="H61">
        <v>5</v>
      </c>
      <c r="I61">
        <v>2</v>
      </c>
      <c r="J61">
        <v>3</v>
      </c>
      <c r="Q61">
        <v>1.4999999999999999E-2</v>
      </c>
      <c r="R61">
        <v>13</v>
      </c>
      <c r="S61">
        <v>373</v>
      </c>
      <c r="T61">
        <v>1.3</v>
      </c>
      <c r="U61">
        <v>31.2</v>
      </c>
      <c r="V61">
        <v>1.6</v>
      </c>
      <c r="W61">
        <v>37.6</v>
      </c>
      <c r="X61">
        <v>1</v>
      </c>
      <c r="Y61">
        <v>0.2</v>
      </c>
      <c r="Z61">
        <v>0.35299999999999998</v>
      </c>
      <c r="AA61" s="1">
        <f t="shared" si="0"/>
        <v>3.4852546916890083E-2</v>
      </c>
    </row>
    <row r="62" spans="1:27" x14ac:dyDescent="0.2">
      <c r="A62">
        <v>2021</v>
      </c>
      <c r="B62">
        <v>2</v>
      </c>
      <c r="C62">
        <v>181</v>
      </c>
      <c r="D62" t="s">
        <v>701</v>
      </c>
      <c r="E62">
        <v>140</v>
      </c>
      <c r="F62" s="2">
        <v>135</v>
      </c>
      <c r="G62" s="147">
        <v>107</v>
      </c>
      <c r="H62">
        <v>23</v>
      </c>
      <c r="I62">
        <v>12</v>
      </c>
      <c r="J62">
        <v>16</v>
      </c>
      <c r="K62">
        <v>4</v>
      </c>
      <c r="Q62">
        <v>1.4999999999999999E-2</v>
      </c>
      <c r="R62">
        <v>54</v>
      </c>
      <c r="S62">
        <v>6354</v>
      </c>
      <c r="T62">
        <v>0.6</v>
      </c>
      <c r="U62">
        <v>70.599999999999994</v>
      </c>
      <c r="V62">
        <v>0.8</v>
      </c>
      <c r="W62">
        <v>91.3</v>
      </c>
      <c r="X62">
        <v>4</v>
      </c>
      <c r="Y62">
        <v>0.5</v>
      </c>
      <c r="Z62">
        <v>0.70099999999999996</v>
      </c>
      <c r="AA62" s="1">
        <f t="shared" si="0"/>
        <v>8.4985835694051E-3</v>
      </c>
    </row>
    <row r="63" spans="1:27" x14ac:dyDescent="0.2">
      <c r="A63">
        <v>2021</v>
      </c>
      <c r="B63">
        <v>2</v>
      </c>
      <c r="C63">
        <v>182</v>
      </c>
      <c r="D63" t="s">
        <v>702</v>
      </c>
      <c r="E63">
        <v>131</v>
      </c>
      <c r="F63" s="2">
        <v>133</v>
      </c>
      <c r="G63" s="147">
        <v>109</v>
      </c>
      <c r="H63">
        <v>4</v>
      </c>
      <c r="J63">
        <v>5</v>
      </c>
      <c r="Q63">
        <v>1.4999999999999999E-2</v>
      </c>
      <c r="R63">
        <v>9</v>
      </c>
      <c r="S63">
        <v>69</v>
      </c>
      <c r="T63">
        <v>0.1</v>
      </c>
      <c r="U63">
        <v>0.9</v>
      </c>
      <c r="V63">
        <v>0.2</v>
      </c>
      <c r="W63">
        <v>1.2</v>
      </c>
      <c r="X63">
        <v>2</v>
      </c>
      <c r="Y63">
        <v>0.1</v>
      </c>
      <c r="Z63">
        <v>1.4E-2</v>
      </c>
      <c r="AA63" s="1">
        <f t="shared" si="0"/>
        <v>0.13043478260869565</v>
      </c>
    </row>
    <row r="64" spans="1:27" x14ac:dyDescent="0.2">
      <c r="A64">
        <v>2021</v>
      </c>
      <c r="B64">
        <v>2</v>
      </c>
      <c r="C64">
        <v>190</v>
      </c>
      <c r="D64" t="s">
        <v>616</v>
      </c>
      <c r="E64">
        <v>180</v>
      </c>
      <c r="F64" s="2">
        <v>138</v>
      </c>
      <c r="G64" s="147">
        <v>78</v>
      </c>
      <c r="H64">
        <v>16</v>
      </c>
      <c r="I64">
        <v>9</v>
      </c>
      <c r="J64">
        <v>9</v>
      </c>
      <c r="L64">
        <v>9</v>
      </c>
      <c r="Q64">
        <v>1.4999999999999999E-2</v>
      </c>
      <c r="R64">
        <v>43</v>
      </c>
      <c r="S64">
        <v>2653</v>
      </c>
      <c r="T64">
        <v>0.3</v>
      </c>
      <c r="U64">
        <v>21.1</v>
      </c>
      <c r="V64">
        <v>0.4</v>
      </c>
      <c r="W64">
        <v>27.5</v>
      </c>
      <c r="X64">
        <v>3</v>
      </c>
      <c r="Y64">
        <v>0.5</v>
      </c>
      <c r="Z64">
        <v>0.67</v>
      </c>
      <c r="AA64" s="1">
        <f t="shared" si="0"/>
        <v>1.6208066339992461E-2</v>
      </c>
    </row>
    <row r="65" spans="1:27" x14ac:dyDescent="0.2">
      <c r="A65">
        <v>2021</v>
      </c>
      <c r="B65">
        <v>2</v>
      </c>
      <c r="C65">
        <v>224</v>
      </c>
      <c r="D65" t="s">
        <v>594</v>
      </c>
      <c r="E65">
        <v>101</v>
      </c>
      <c r="F65" s="2">
        <v>103</v>
      </c>
      <c r="G65" s="147">
        <v>141</v>
      </c>
      <c r="H65">
        <v>7</v>
      </c>
      <c r="I65">
        <v>4</v>
      </c>
      <c r="J65">
        <v>5</v>
      </c>
      <c r="Q65">
        <v>1.4999999999999999E-2</v>
      </c>
      <c r="R65">
        <v>16</v>
      </c>
      <c r="S65">
        <v>3016</v>
      </c>
      <c r="T65">
        <v>0.1</v>
      </c>
      <c r="U65">
        <v>19.5</v>
      </c>
      <c r="V65">
        <v>0.1</v>
      </c>
      <c r="W65">
        <v>19.100000000000001</v>
      </c>
      <c r="X65">
        <v>2</v>
      </c>
      <c r="Y65">
        <v>0.1</v>
      </c>
      <c r="Z65">
        <v>0.48299999999999998</v>
      </c>
      <c r="AA65" s="1">
        <f t="shared" si="0"/>
        <v>5.3050397877984082E-3</v>
      </c>
    </row>
    <row r="66" spans="1:27" x14ac:dyDescent="0.2">
      <c r="A66">
        <v>2021</v>
      </c>
      <c r="B66">
        <v>2</v>
      </c>
      <c r="C66">
        <v>236</v>
      </c>
      <c r="D66" t="s">
        <v>703</v>
      </c>
      <c r="E66">
        <v>95</v>
      </c>
      <c r="F66" s="2">
        <v>90</v>
      </c>
      <c r="G66" s="147">
        <v>81</v>
      </c>
      <c r="H66">
        <v>60</v>
      </c>
      <c r="I66">
        <v>19</v>
      </c>
      <c r="J66">
        <v>27</v>
      </c>
      <c r="Q66">
        <v>1.4999999999999999E-2</v>
      </c>
      <c r="R66">
        <v>106</v>
      </c>
      <c r="S66">
        <v>9220</v>
      </c>
      <c r="T66">
        <v>0.5</v>
      </c>
      <c r="U66">
        <v>46.1</v>
      </c>
      <c r="V66">
        <v>0.5</v>
      </c>
      <c r="W66">
        <v>46</v>
      </c>
      <c r="X66">
        <v>6</v>
      </c>
      <c r="Y66">
        <v>1.3</v>
      </c>
      <c r="Z66">
        <v>0.91900000000000004</v>
      </c>
      <c r="AA66" s="1">
        <f t="shared" si="0"/>
        <v>1.1496746203904555E-2</v>
      </c>
    </row>
    <row r="67" spans="1:27" x14ac:dyDescent="0.2">
      <c r="A67">
        <v>2021</v>
      </c>
      <c r="B67">
        <v>2</v>
      </c>
      <c r="C67">
        <v>241</v>
      </c>
      <c r="D67" t="s">
        <v>265</v>
      </c>
      <c r="E67">
        <v>120</v>
      </c>
      <c r="F67" s="2">
        <v>134</v>
      </c>
      <c r="G67" s="147">
        <v>54</v>
      </c>
      <c r="H67">
        <v>23</v>
      </c>
      <c r="I67">
        <v>7</v>
      </c>
      <c r="J67">
        <v>28</v>
      </c>
      <c r="L67">
        <v>1</v>
      </c>
      <c r="Q67">
        <v>1.4999999999999999E-2</v>
      </c>
      <c r="R67">
        <v>58</v>
      </c>
      <c r="S67">
        <v>2523</v>
      </c>
      <c r="T67">
        <v>0.7</v>
      </c>
      <c r="U67">
        <v>32.200000000000003</v>
      </c>
      <c r="V67">
        <v>0.2</v>
      </c>
      <c r="W67">
        <v>9.4</v>
      </c>
      <c r="X67">
        <v>4</v>
      </c>
      <c r="Y67">
        <v>1.1000000000000001</v>
      </c>
      <c r="Z67">
        <v>0.47799999999999998</v>
      </c>
      <c r="AA67" s="1">
        <f t="shared" ref="AA67:AA130" si="1">IFERROR(R67/S67,"")</f>
        <v>2.2988505747126436E-2</v>
      </c>
    </row>
    <row r="68" spans="1:27" x14ac:dyDescent="0.2">
      <c r="A68">
        <v>2021</v>
      </c>
      <c r="B68">
        <v>2</v>
      </c>
      <c r="C68">
        <v>243</v>
      </c>
      <c r="D68" t="s">
        <v>132</v>
      </c>
      <c r="E68">
        <v>131</v>
      </c>
      <c r="F68" s="2">
        <v>145</v>
      </c>
      <c r="G68" s="147">
        <v>50</v>
      </c>
      <c r="H68">
        <v>12</v>
      </c>
      <c r="I68">
        <v>4</v>
      </c>
      <c r="J68">
        <v>6</v>
      </c>
      <c r="Q68">
        <v>1.4999999999999999E-2</v>
      </c>
      <c r="R68">
        <v>21</v>
      </c>
      <c r="S68">
        <v>1649</v>
      </c>
      <c r="T68">
        <v>0.2</v>
      </c>
      <c r="U68">
        <v>16.7</v>
      </c>
      <c r="V68">
        <v>0.1</v>
      </c>
      <c r="W68">
        <v>5.4</v>
      </c>
      <c r="X68">
        <v>3</v>
      </c>
      <c r="Y68">
        <v>0.4</v>
      </c>
      <c r="Z68">
        <v>0.45400000000000001</v>
      </c>
      <c r="AA68" s="1">
        <f t="shared" si="1"/>
        <v>1.2734990903577926E-2</v>
      </c>
    </row>
    <row r="69" spans="1:27" x14ac:dyDescent="0.2">
      <c r="A69">
        <v>2021</v>
      </c>
      <c r="B69">
        <v>2</v>
      </c>
      <c r="C69">
        <v>295</v>
      </c>
      <c r="D69" t="s">
        <v>216</v>
      </c>
      <c r="E69">
        <v>91</v>
      </c>
      <c r="F69" s="2">
        <v>85</v>
      </c>
      <c r="G69" s="147">
        <v>255</v>
      </c>
      <c r="H69">
        <v>8</v>
      </c>
      <c r="I69">
        <v>4</v>
      </c>
      <c r="J69">
        <v>4</v>
      </c>
      <c r="Q69">
        <v>1.4999999999999999E-2</v>
      </c>
      <c r="R69">
        <v>16</v>
      </c>
      <c r="S69">
        <v>5497</v>
      </c>
      <c r="T69">
        <v>0.1</v>
      </c>
      <c r="U69">
        <v>48.1</v>
      </c>
      <c r="V69">
        <v>0.1</v>
      </c>
      <c r="W69">
        <v>49.2</v>
      </c>
      <c r="X69">
        <v>2</v>
      </c>
      <c r="Y69">
        <v>0.1</v>
      </c>
      <c r="Z69">
        <v>0.52500000000000002</v>
      </c>
      <c r="AA69" s="1">
        <f t="shared" si="1"/>
        <v>2.9106785519374206E-3</v>
      </c>
    </row>
    <row r="70" spans="1:27" x14ac:dyDescent="0.2">
      <c r="A70">
        <v>2021</v>
      </c>
      <c r="B70">
        <v>2</v>
      </c>
      <c r="C70">
        <v>301</v>
      </c>
      <c r="D70" t="s">
        <v>229</v>
      </c>
      <c r="E70">
        <v>128</v>
      </c>
      <c r="F70" s="2">
        <v>149</v>
      </c>
      <c r="G70" s="147">
        <v>146</v>
      </c>
      <c r="H70">
        <v>30</v>
      </c>
      <c r="I70">
        <v>6</v>
      </c>
      <c r="J70">
        <v>18</v>
      </c>
      <c r="Q70">
        <v>1.4999999999999999E-2</v>
      </c>
      <c r="R70">
        <v>54</v>
      </c>
      <c r="S70">
        <v>4401</v>
      </c>
      <c r="T70">
        <v>0.1</v>
      </c>
      <c r="U70">
        <v>11.8</v>
      </c>
      <c r="V70">
        <v>0.1</v>
      </c>
      <c r="W70">
        <v>8.6</v>
      </c>
      <c r="X70">
        <v>4</v>
      </c>
      <c r="Y70">
        <v>0.4</v>
      </c>
      <c r="Z70">
        <v>0.29599999999999999</v>
      </c>
      <c r="AA70" s="1">
        <f t="shared" si="1"/>
        <v>1.2269938650306749E-2</v>
      </c>
    </row>
    <row r="71" spans="1:27" x14ac:dyDescent="0.2">
      <c r="A71">
        <v>2021</v>
      </c>
      <c r="B71">
        <v>2</v>
      </c>
      <c r="C71">
        <v>331</v>
      </c>
      <c r="D71" t="s">
        <v>135</v>
      </c>
      <c r="E71">
        <v>89</v>
      </c>
      <c r="F71" s="2">
        <v>92</v>
      </c>
      <c r="G71" s="147">
        <v>117</v>
      </c>
      <c r="H71">
        <v>31</v>
      </c>
      <c r="I71">
        <v>20</v>
      </c>
      <c r="J71">
        <v>28</v>
      </c>
      <c r="Q71">
        <v>1.4999999999999999E-2</v>
      </c>
      <c r="R71">
        <v>78</v>
      </c>
      <c r="S71">
        <v>10128</v>
      </c>
      <c r="T71">
        <v>1.2</v>
      </c>
      <c r="U71">
        <v>149.69999999999999</v>
      </c>
      <c r="V71">
        <v>1.1000000000000001</v>
      </c>
      <c r="W71">
        <v>148.6</v>
      </c>
      <c r="X71">
        <v>5</v>
      </c>
      <c r="Y71">
        <v>0.7</v>
      </c>
      <c r="Z71">
        <v>0.76100000000000001</v>
      </c>
      <c r="AA71" s="1">
        <f t="shared" si="1"/>
        <v>7.701421800947867E-3</v>
      </c>
    </row>
    <row r="72" spans="1:27" x14ac:dyDescent="0.2">
      <c r="A72">
        <v>2021</v>
      </c>
      <c r="B72">
        <v>2</v>
      </c>
      <c r="C72">
        <v>375</v>
      </c>
      <c r="D72" t="s">
        <v>152</v>
      </c>
      <c r="E72">
        <v>120</v>
      </c>
      <c r="F72" s="2">
        <v>116</v>
      </c>
      <c r="G72" s="147">
        <v>125</v>
      </c>
      <c r="H72">
        <v>49</v>
      </c>
      <c r="I72">
        <v>24</v>
      </c>
      <c r="J72">
        <v>26</v>
      </c>
      <c r="L72">
        <v>15</v>
      </c>
      <c r="M72">
        <v>8</v>
      </c>
      <c r="Q72">
        <v>1.4999999999999999E-2</v>
      </c>
      <c r="R72">
        <v>122</v>
      </c>
      <c r="S72">
        <v>9272</v>
      </c>
      <c r="T72">
        <v>3.3</v>
      </c>
      <c r="U72">
        <v>248.4</v>
      </c>
      <c r="V72">
        <v>4</v>
      </c>
      <c r="W72">
        <v>264.8</v>
      </c>
      <c r="X72">
        <v>4</v>
      </c>
      <c r="Y72">
        <v>1</v>
      </c>
      <c r="Z72">
        <v>0.878</v>
      </c>
      <c r="AA72" s="1">
        <f t="shared" si="1"/>
        <v>1.3157894736842105E-2</v>
      </c>
    </row>
    <row r="73" spans="1:27" x14ac:dyDescent="0.2">
      <c r="A73">
        <v>2021</v>
      </c>
      <c r="B73">
        <v>2</v>
      </c>
      <c r="C73">
        <v>376</v>
      </c>
      <c r="D73" t="s">
        <v>222</v>
      </c>
      <c r="E73">
        <v>161</v>
      </c>
      <c r="F73" s="2">
        <v>133</v>
      </c>
      <c r="G73" s="147">
        <v>83</v>
      </c>
      <c r="H73">
        <v>36</v>
      </c>
      <c r="I73">
        <v>18</v>
      </c>
      <c r="J73">
        <v>39</v>
      </c>
      <c r="K73">
        <v>5</v>
      </c>
      <c r="L73">
        <v>2</v>
      </c>
      <c r="Q73">
        <v>1.4999999999999999E-2</v>
      </c>
      <c r="R73">
        <v>99</v>
      </c>
      <c r="S73">
        <v>7551</v>
      </c>
      <c r="T73">
        <v>1.3</v>
      </c>
      <c r="U73">
        <v>101.3</v>
      </c>
      <c r="V73">
        <v>1.6</v>
      </c>
      <c r="W73">
        <v>112.8</v>
      </c>
      <c r="X73">
        <v>6</v>
      </c>
      <c r="Y73">
        <v>1.2</v>
      </c>
      <c r="Z73">
        <v>0.85399999999999998</v>
      </c>
      <c r="AA73" s="1">
        <f t="shared" si="1"/>
        <v>1.3110846245530394E-2</v>
      </c>
    </row>
    <row r="74" spans="1:27" x14ac:dyDescent="0.2">
      <c r="A74">
        <v>2021</v>
      </c>
      <c r="B74">
        <v>2</v>
      </c>
      <c r="C74">
        <v>377</v>
      </c>
      <c r="D74" t="s">
        <v>167</v>
      </c>
      <c r="E74">
        <v>320</v>
      </c>
      <c r="F74" s="2">
        <v>248</v>
      </c>
      <c r="G74" s="147">
        <v>59</v>
      </c>
      <c r="H74">
        <v>3</v>
      </c>
      <c r="I74">
        <v>2</v>
      </c>
      <c r="J74">
        <v>9</v>
      </c>
      <c r="L74">
        <v>10</v>
      </c>
      <c r="O74">
        <v>3</v>
      </c>
      <c r="Q74">
        <v>1.4999999999999999E-2</v>
      </c>
      <c r="R74">
        <v>27</v>
      </c>
      <c r="S74">
        <v>1082</v>
      </c>
      <c r="T74">
        <v>0.1</v>
      </c>
      <c r="U74">
        <v>3.2</v>
      </c>
      <c r="V74">
        <v>0.1</v>
      </c>
      <c r="W74">
        <v>3.1</v>
      </c>
      <c r="X74">
        <v>2</v>
      </c>
      <c r="Y74">
        <v>0.5</v>
      </c>
      <c r="Z74">
        <v>0.54600000000000004</v>
      </c>
      <c r="AA74" s="1">
        <f t="shared" si="1"/>
        <v>2.4953789279112754E-2</v>
      </c>
    </row>
    <row r="75" spans="1:27" x14ac:dyDescent="0.2">
      <c r="A75">
        <v>2021</v>
      </c>
      <c r="B75">
        <v>2</v>
      </c>
      <c r="C75">
        <v>378</v>
      </c>
      <c r="D75" t="s">
        <v>704</v>
      </c>
      <c r="E75">
        <v>120</v>
      </c>
      <c r="F75" s="2">
        <v>99</v>
      </c>
      <c r="G75" s="147">
        <v>110</v>
      </c>
      <c r="H75">
        <v>5</v>
      </c>
      <c r="I75">
        <v>1</v>
      </c>
      <c r="J75">
        <v>3</v>
      </c>
      <c r="Q75">
        <v>1.4999999999999999E-2</v>
      </c>
      <c r="R75">
        <v>11</v>
      </c>
      <c r="S75">
        <v>1961</v>
      </c>
      <c r="T75">
        <v>0.4</v>
      </c>
      <c r="U75">
        <v>68.8</v>
      </c>
      <c r="V75">
        <v>0.5</v>
      </c>
      <c r="W75">
        <v>90.1</v>
      </c>
      <c r="X75">
        <v>2</v>
      </c>
      <c r="Y75">
        <v>0.1</v>
      </c>
      <c r="Z75">
        <v>0.495</v>
      </c>
      <c r="AA75" s="1">
        <f t="shared" si="1"/>
        <v>5.6093829678735335E-3</v>
      </c>
    </row>
    <row r="76" spans="1:27" x14ac:dyDescent="0.2">
      <c r="A76">
        <v>2021</v>
      </c>
      <c r="B76">
        <v>2</v>
      </c>
      <c r="C76">
        <v>381</v>
      </c>
      <c r="D76" t="s">
        <v>705</v>
      </c>
      <c r="E76">
        <v>180</v>
      </c>
      <c r="F76" s="2">
        <v>120</v>
      </c>
      <c r="G76" s="147">
        <v>90</v>
      </c>
      <c r="H76">
        <v>8</v>
      </c>
      <c r="I76">
        <v>2</v>
      </c>
      <c r="J76">
        <v>4</v>
      </c>
      <c r="Q76">
        <v>1.4999999999999999E-2</v>
      </c>
      <c r="R76">
        <v>20</v>
      </c>
      <c r="S76">
        <v>3244</v>
      </c>
      <c r="T76">
        <v>3.5</v>
      </c>
      <c r="U76">
        <v>457.1</v>
      </c>
      <c r="V76">
        <v>5.5</v>
      </c>
      <c r="W76">
        <v>705.5</v>
      </c>
      <c r="X76">
        <v>3</v>
      </c>
      <c r="Y76">
        <v>0.2</v>
      </c>
      <c r="Z76">
        <v>0.81899999999999995</v>
      </c>
      <c r="AA76" s="1">
        <f t="shared" si="1"/>
        <v>6.1652281134401974E-3</v>
      </c>
    </row>
    <row r="77" spans="1:27" x14ac:dyDescent="0.2">
      <c r="A77">
        <v>2021</v>
      </c>
      <c r="B77">
        <v>2</v>
      </c>
      <c r="C77">
        <v>382</v>
      </c>
      <c r="D77" t="s">
        <v>247</v>
      </c>
      <c r="E77">
        <v>100</v>
      </c>
      <c r="F77" s="2">
        <v>92</v>
      </c>
      <c r="G77" s="147">
        <v>118</v>
      </c>
      <c r="H77">
        <v>49</v>
      </c>
      <c r="I77">
        <v>20</v>
      </c>
      <c r="J77">
        <v>41</v>
      </c>
      <c r="Q77">
        <v>1.4999999999999999E-2</v>
      </c>
      <c r="R77">
        <v>110</v>
      </c>
      <c r="S77">
        <v>6950</v>
      </c>
      <c r="T77">
        <v>2.4</v>
      </c>
      <c r="U77">
        <v>151.1</v>
      </c>
      <c r="V77">
        <v>2.4</v>
      </c>
      <c r="W77">
        <v>154</v>
      </c>
      <c r="X77">
        <v>5</v>
      </c>
      <c r="Y77">
        <v>0.9</v>
      </c>
      <c r="Z77">
        <v>0.58499999999999996</v>
      </c>
      <c r="AA77" s="1">
        <f t="shared" si="1"/>
        <v>1.5827338129496403E-2</v>
      </c>
    </row>
    <row r="78" spans="1:27" x14ac:dyDescent="0.2">
      <c r="A78">
        <v>2021</v>
      </c>
      <c r="B78">
        <v>2</v>
      </c>
      <c r="C78">
        <v>383</v>
      </c>
      <c r="D78" t="s">
        <v>706</v>
      </c>
      <c r="E78">
        <v>100</v>
      </c>
      <c r="F78" s="2">
        <v>92</v>
      </c>
      <c r="G78" s="147">
        <v>118</v>
      </c>
      <c r="H78">
        <v>2</v>
      </c>
      <c r="I78">
        <v>1</v>
      </c>
      <c r="J78">
        <v>1</v>
      </c>
      <c r="Q78">
        <v>1.4999999999999999E-2</v>
      </c>
      <c r="R78">
        <v>4</v>
      </c>
      <c r="S78">
        <v>2044</v>
      </c>
      <c r="T78">
        <v>0.1</v>
      </c>
      <c r="U78">
        <v>58.4</v>
      </c>
      <c r="V78">
        <v>0.1</v>
      </c>
      <c r="W78">
        <v>0.1</v>
      </c>
      <c r="X78">
        <v>2</v>
      </c>
      <c r="Y78">
        <v>0</v>
      </c>
      <c r="Z78">
        <v>0.43</v>
      </c>
      <c r="AA78" s="1">
        <f t="shared" si="1"/>
        <v>1.9569471624266144E-3</v>
      </c>
    </row>
    <row r="79" spans="1:27" x14ac:dyDescent="0.2">
      <c r="A79">
        <v>2021</v>
      </c>
      <c r="B79">
        <v>2</v>
      </c>
      <c r="C79">
        <v>384</v>
      </c>
      <c r="D79" t="s">
        <v>681</v>
      </c>
      <c r="E79">
        <v>180</v>
      </c>
      <c r="F79" s="2">
        <v>136</v>
      </c>
      <c r="G79" s="147">
        <v>27</v>
      </c>
      <c r="H79">
        <v>16</v>
      </c>
      <c r="I79">
        <v>13</v>
      </c>
      <c r="J79">
        <v>17</v>
      </c>
      <c r="K79">
        <v>0</v>
      </c>
      <c r="L79">
        <v>10</v>
      </c>
      <c r="O79">
        <v>0</v>
      </c>
      <c r="Q79">
        <v>1.4999999999999999E-2</v>
      </c>
      <c r="R79">
        <v>59</v>
      </c>
      <c r="S79">
        <v>3659</v>
      </c>
      <c r="T79">
        <v>4</v>
      </c>
      <c r="U79">
        <v>237.6</v>
      </c>
      <c r="V79">
        <v>5.2</v>
      </c>
      <c r="W79">
        <v>311.3</v>
      </c>
      <c r="X79">
        <v>7</v>
      </c>
      <c r="Y79">
        <v>2.2000000000000002</v>
      </c>
      <c r="Z79">
        <v>1.1879999999999999</v>
      </c>
      <c r="AA79" s="1">
        <f t="shared" si="1"/>
        <v>1.6124624214266192E-2</v>
      </c>
    </row>
    <row r="80" spans="1:27" x14ac:dyDescent="0.2">
      <c r="A80">
        <v>2021</v>
      </c>
      <c r="B80">
        <v>2</v>
      </c>
      <c r="C80">
        <v>387</v>
      </c>
      <c r="D80" t="s">
        <v>707</v>
      </c>
      <c r="E80">
        <v>240</v>
      </c>
      <c r="F80" s="2">
        <v>220</v>
      </c>
      <c r="G80" s="147">
        <v>42</v>
      </c>
      <c r="H80">
        <v>3</v>
      </c>
      <c r="I80">
        <v>3</v>
      </c>
      <c r="J80">
        <v>3</v>
      </c>
      <c r="L80">
        <v>2</v>
      </c>
      <c r="Q80">
        <v>1.4999999999999999E-2</v>
      </c>
      <c r="R80">
        <v>12</v>
      </c>
      <c r="S80">
        <v>642</v>
      </c>
      <c r="T80">
        <v>2.6</v>
      </c>
      <c r="U80">
        <v>67.400000000000006</v>
      </c>
      <c r="V80">
        <v>3.2</v>
      </c>
      <c r="W80">
        <v>83.6</v>
      </c>
      <c r="X80">
        <v>2</v>
      </c>
      <c r="Y80">
        <v>0.3</v>
      </c>
      <c r="Z80">
        <v>0.48599999999999999</v>
      </c>
      <c r="AA80" s="1">
        <f t="shared" si="1"/>
        <v>1.8691588785046728E-2</v>
      </c>
    </row>
    <row r="81" spans="1:27" x14ac:dyDescent="0.2">
      <c r="A81">
        <v>2021</v>
      </c>
      <c r="B81">
        <v>2</v>
      </c>
      <c r="C81">
        <v>395</v>
      </c>
      <c r="D81" t="s">
        <v>682</v>
      </c>
      <c r="E81">
        <v>120</v>
      </c>
      <c r="F81" s="2">
        <v>108</v>
      </c>
      <c r="G81" s="147">
        <v>100</v>
      </c>
      <c r="H81">
        <v>9</v>
      </c>
      <c r="I81">
        <v>5</v>
      </c>
      <c r="J81">
        <v>8</v>
      </c>
      <c r="Q81">
        <v>1.4999999999999999E-2</v>
      </c>
      <c r="R81">
        <v>25</v>
      </c>
      <c r="S81">
        <v>3121</v>
      </c>
      <c r="T81">
        <v>4.7</v>
      </c>
      <c r="U81">
        <v>535.4</v>
      </c>
      <c r="V81">
        <v>3.5</v>
      </c>
      <c r="W81">
        <v>180</v>
      </c>
      <c r="X81">
        <v>3</v>
      </c>
      <c r="Y81">
        <v>0.3</v>
      </c>
      <c r="Z81">
        <v>0.52500000000000002</v>
      </c>
      <c r="AA81" s="1">
        <f t="shared" si="1"/>
        <v>8.0102531239987177E-3</v>
      </c>
    </row>
    <row r="82" spans="1:27" x14ac:dyDescent="0.2">
      <c r="A82">
        <v>2021</v>
      </c>
      <c r="B82">
        <v>2</v>
      </c>
      <c r="C82">
        <v>405</v>
      </c>
      <c r="D82" t="s">
        <v>708</v>
      </c>
      <c r="E82">
        <v>200</v>
      </c>
      <c r="F82" s="2">
        <v>152</v>
      </c>
      <c r="G82" s="147">
        <v>24</v>
      </c>
      <c r="H82">
        <v>5</v>
      </c>
      <c r="I82">
        <v>1</v>
      </c>
      <c r="J82">
        <v>2</v>
      </c>
      <c r="K82">
        <v>1</v>
      </c>
      <c r="Q82">
        <v>1.4999999999999999E-2</v>
      </c>
      <c r="R82">
        <v>12</v>
      </c>
      <c r="S82">
        <v>807</v>
      </c>
      <c r="T82">
        <v>1.6</v>
      </c>
      <c r="U82">
        <v>70.900000000000006</v>
      </c>
      <c r="V82">
        <v>2.4</v>
      </c>
      <c r="W82">
        <v>103.4</v>
      </c>
      <c r="X82">
        <v>2</v>
      </c>
      <c r="Y82">
        <v>0.5</v>
      </c>
      <c r="Z82">
        <v>1.0189999999999999</v>
      </c>
      <c r="AA82" s="1">
        <f t="shared" si="1"/>
        <v>1.4869888475836431E-2</v>
      </c>
    </row>
    <row r="83" spans="1:27" x14ac:dyDescent="0.2">
      <c r="A83">
        <v>2021</v>
      </c>
      <c r="B83">
        <v>2</v>
      </c>
      <c r="C83">
        <v>406</v>
      </c>
      <c r="D83" t="s">
        <v>709</v>
      </c>
      <c r="E83">
        <v>200</v>
      </c>
      <c r="F83" s="2">
        <v>146</v>
      </c>
      <c r="G83" s="147">
        <v>25</v>
      </c>
      <c r="H83">
        <v>9</v>
      </c>
      <c r="I83">
        <v>2</v>
      </c>
      <c r="J83">
        <v>5</v>
      </c>
      <c r="Q83">
        <v>1.4999999999999999E-2</v>
      </c>
      <c r="R83">
        <v>19</v>
      </c>
      <c r="S83">
        <v>784</v>
      </c>
      <c r="T83">
        <v>2</v>
      </c>
      <c r="U83">
        <v>58.3</v>
      </c>
      <c r="V83">
        <v>2.7</v>
      </c>
      <c r="W83">
        <v>83</v>
      </c>
      <c r="X83">
        <v>2</v>
      </c>
      <c r="Y83">
        <v>0.8</v>
      </c>
      <c r="Z83">
        <v>0.99</v>
      </c>
      <c r="AA83" s="1">
        <f t="shared" si="1"/>
        <v>2.423469387755102E-2</v>
      </c>
    </row>
    <row r="84" spans="1:27" x14ac:dyDescent="0.2">
      <c r="A84">
        <v>2021</v>
      </c>
      <c r="B84">
        <v>2</v>
      </c>
      <c r="C84">
        <v>407</v>
      </c>
      <c r="D84" t="s">
        <v>683</v>
      </c>
      <c r="E84">
        <v>200</v>
      </c>
      <c r="F84" s="2">
        <v>166</v>
      </c>
      <c r="G84" s="147">
        <v>22</v>
      </c>
      <c r="H84">
        <v>6</v>
      </c>
      <c r="I84">
        <v>2</v>
      </c>
      <c r="J84">
        <v>2</v>
      </c>
      <c r="Q84">
        <v>1.4999999999999999E-2</v>
      </c>
      <c r="R84">
        <v>12</v>
      </c>
      <c r="S84">
        <v>852</v>
      </c>
      <c r="T84">
        <v>2.2000000000000002</v>
      </c>
      <c r="U84">
        <v>66</v>
      </c>
      <c r="V84">
        <v>3.2</v>
      </c>
      <c r="W84">
        <v>98.5</v>
      </c>
      <c r="X84">
        <v>2</v>
      </c>
      <c r="Y84">
        <v>0.6</v>
      </c>
      <c r="Z84">
        <v>1.0760000000000001</v>
      </c>
      <c r="AA84" s="1">
        <f t="shared" si="1"/>
        <v>1.4084507042253521E-2</v>
      </c>
    </row>
    <row r="85" spans="1:27" x14ac:dyDescent="0.2">
      <c r="A85">
        <v>2021</v>
      </c>
      <c r="B85">
        <v>2</v>
      </c>
      <c r="C85">
        <v>416</v>
      </c>
      <c r="D85" t="s">
        <v>684</v>
      </c>
      <c r="E85">
        <v>180</v>
      </c>
      <c r="F85" s="2">
        <v>108</v>
      </c>
      <c r="G85" s="147">
        <v>67</v>
      </c>
      <c r="H85">
        <v>6</v>
      </c>
      <c r="J85">
        <v>1</v>
      </c>
      <c r="Q85">
        <v>1.4999999999999999E-2</v>
      </c>
      <c r="R85">
        <v>7</v>
      </c>
      <c r="S85">
        <v>7</v>
      </c>
      <c r="T85">
        <v>0</v>
      </c>
      <c r="U85">
        <v>0</v>
      </c>
      <c r="V85">
        <v>0</v>
      </c>
      <c r="W85">
        <v>0</v>
      </c>
      <c r="X85">
        <v>1</v>
      </c>
      <c r="Y85">
        <v>0.1</v>
      </c>
      <c r="Z85">
        <v>8.0000000000000002E-3</v>
      </c>
      <c r="AA85" s="1">
        <f t="shared" si="1"/>
        <v>1</v>
      </c>
    </row>
    <row r="86" spans="1:27" x14ac:dyDescent="0.2">
      <c r="A86">
        <v>2021</v>
      </c>
      <c r="B86">
        <v>2</v>
      </c>
      <c r="C86">
        <v>417</v>
      </c>
      <c r="D86" t="s">
        <v>685</v>
      </c>
      <c r="E86">
        <v>180</v>
      </c>
      <c r="F86" s="2">
        <v>148</v>
      </c>
      <c r="G86" s="147">
        <v>24</v>
      </c>
      <c r="H86">
        <v>2</v>
      </c>
      <c r="I86">
        <v>1</v>
      </c>
      <c r="J86">
        <v>2</v>
      </c>
      <c r="L86">
        <v>1</v>
      </c>
      <c r="Q86">
        <v>1.4999999999999999E-2</v>
      </c>
      <c r="R86">
        <v>5</v>
      </c>
      <c r="S86">
        <v>5</v>
      </c>
      <c r="T86">
        <v>0.1</v>
      </c>
      <c r="U86">
        <v>0.1</v>
      </c>
      <c r="V86">
        <v>0.1</v>
      </c>
      <c r="W86">
        <v>0.1</v>
      </c>
      <c r="X86">
        <v>1</v>
      </c>
      <c r="Y86">
        <v>0.2</v>
      </c>
      <c r="Z86">
        <v>1.0999999999999999E-2</v>
      </c>
      <c r="AA86" s="1">
        <f t="shared" si="1"/>
        <v>1</v>
      </c>
    </row>
    <row r="87" spans="1:27" x14ac:dyDescent="0.2">
      <c r="A87">
        <v>2021</v>
      </c>
      <c r="B87">
        <v>2</v>
      </c>
      <c r="C87">
        <v>418</v>
      </c>
      <c r="D87" t="s">
        <v>711</v>
      </c>
      <c r="E87">
        <v>180</v>
      </c>
      <c r="F87" s="2">
        <v>166</v>
      </c>
      <c r="G87" s="147">
        <v>22</v>
      </c>
      <c r="H87">
        <v>101</v>
      </c>
      <c r="I87">
        <v>35</v>
      </c>
      <c r="J87">
        <v>320</v>
      </c>
      <c r="L87">
        <v>6</v>
      </c>
      <c r="Q87">
        <v>1.4999999999999999E-2</v>
      </c>
      <c r="R87">
        <v>458</v>
      </c>
      <c r="S87">
        <v>3110</v>
      </c>
      <c r="T87">
        <v>6.9</v>
      </c>
      <c r="U87">
        <v>59.6</v>
      </c>
      <c r="V87">
        <v>13.7</v>
      </c>
      <c r="W87">
        <v>84</v>
      </c>
      <c r="X87">
        <v>4</v>
      </c>
      <c r="Y87">
        <v>21.1</v>
      </c>
      <c r="Z87">
        <v>1.7669999999999999</v>
      </c>
      <c r="AA87" s="1">
        <f t="shared" si="1"/>
        <v>0.1472668810289389</v>
      </c>
    </row>
    <row r="88" spans="1:27" x14ac:dyDescent="0.2">
      <c r="A88">
        <v>2021</v>
      </c>
      <c r="B88">
        <v>2</v>
      </c>
      <c r="C88">
        <v>420</v>
      </c>
      <c r="D88" t="s">
        <v>595</v>
      </c>
      <c r="E88">
        <v>150</v>
      </c>
      <c r="F88" s="2">
        <v>156</v>
      </c>
      <c r="G88" s="147">
        <v>69</v>
      </c>
      <c r="H88">
        <v>3</v>
      </c>
      <c r="J88">
        <v>10</v>
      </c>
      <c r="Q88">
        <v>1.4999999999999999E-2</v>
      </c>
      <c r="R88">
        <v>13</v>
      </c>
      <c r="S88">
        <v>293</v>
      </c>
      <c r="T88">
        <v>0.1</v>
      </c>
      <c r="U88">
        <v>2.7</v>
      </c>
      <c r="V88">
        <v>0.2</v>
      </c>
      <c r="W88">
        <v>1.7</v>
      </c>
      <c r="X88">
        <v>1</v>
      </c>
      <c r="Y88">
        <v>0.2</v>
      </c>
      <c r="Z88">
        <v>0.185</v>
      </c>
      <c r="AA88" s="1">
        <f t="shared" si="1"/>
        <v>4.4368600682593858E-2</v>
      </c>
    </row>
    <row r="89" spans="1:27" x14ac:dyDescent="0.2">
      <c r="A89">
        <v>2021</v>
      </c>
      <c r="B89">
        <v>2</v>
      </c>
      <c r="C89">
        <v>421</v>
      </c>
      <c r="D89" t="s">
        <v>712</v>
      </c>
      <c r="E89">
        <v>200</v>
      </c>
      <c r="F89" s="2">
        <v>182</v>
      </c>
      <c r="G89" s="147">
        <v>20</v>
      </c>
      <c r="H89">
        <v>3</v>
      </c>
      <c r="J89">
        <v>1</v>
      </c>
      <c r="L89">
        <v>1</v>
      </c>
      <c r="Q89">
        <v>1.4999999999999999E-2</v>
      </c>
      <c r="R89">
        <v>5</v>
      </c>
      <c r="S89">
        <v>245</v>
      </c>
      <c r="T89">
        <v>0.1</v>
      </c>
      <c r="U89">
        <v>3.6</v>
      </c>
      <c r="V89">
        <v>0.1</v>
      </c>
      <c r="W89">
        <v>0.1</v>
      </c>
      <c r="X89">
        <v>1</v>
      </c>
      <c r="Y89">
        <v>0.3</v>
      </c>
      <c r="Z89">
        <v>0.61899999999999999</v>
      </c>
      <c r="AA89" s="1">
        <f t="shared" si="1"/>
        <v>2.0408163265306121E-2</v>
      </c>
    </row>
    <row r="90" spans="1:27" x14ac:dyDescent="0.2">
      <c r="A90">
        <v>2021</v>
      </c>
      <c r="B90">
        <v>2</v>
      </c>
      <c r="C90">
        <v>422</v>
      </c>
      <c r="D90" t="s">
        <v>596</v>
      </c>
      <c r="E90">
        <v>70</v>
      </c>
      <c r="F90" s="2">
        <v>92</v>
      </c>
      <c r="G90" s="147">
        <v>78</v>
      </c>
      <c r="H90">
        <v>10</v>
      </c>
      <c r="I90">
        <v>2</v>
      </c>
      <c r="J90">
        <v>12</v>
      </c>
      <c r="Q90">
        <v>1.4999999999999999E-2</v>
      </c>
      <c r="R90">
        <v>24</v>
      </c>
      <c r="S90">
        <v>744</v>
      </c>
      <c r="T90">
        <v>0.2</v>
      </c>
      <c r="U90">
        <v>7.2</v>
      </c>
      <c r="V90">
        <v>0.2</v>
      </c>
      <c r="W90">
        <v>7.2</v>
      </c>
      <c r="X90">
        <v>1</v>
      </c>
      <c r="Y90">
        <v>0.3</v>
      </c>
      <c r="Z90">
        <v>0.32800000000000001</v>
      </c>
      <c r="AA90" s="1">
        <f t="shared" si="1"/>
        <v>3.2258064516129031E-2</v>
      </c>
    </row>
    <row r="91" spans="1:27" x14ac:dyDescent="0.2">
      <c r="A91">
        <v>2021</v>
      </c>
      <c r="B91">
        <v>2</v>
      </c>
      <c r="C91">
        <v>423</v>
      </c>
      <c r="D91" t="s">
        <v>138</v>
      </c>
      <c r="E91">
        <v>180</v>
      </c>
      <c r="F91" s="2">
        <v>194</v>
      </c>
      <c r="G91" s="147">
        <v>37</v>
      </c>
      <c r="H91">
        <v>11</v>
      </c>
      <c r="I91">
        <v>6</v>
      </c>
      <c r="J91">
        <v>11</v>
      </c>
      <c r="L91">
        <v>2</v>
      </c>
      <c r="Q91">
        <v>1.4999999999999999E-2</v>
      </c>
      <c r="R91">
        <v>30</v>
      </c>
      <c r="S91">
        <v>1104</v>
      </c>
      <c r="T91">
        <v>0.1</v>
      </c>
      <c r="U91">
        <v>5.2</v>
      </c>
      <c r="V91">
        <v>0.2</v>
      </c>
      <c r="W91">
        <v>6.7</v>
      </c>
      <c r="X91">
        <v>3</v>
      </c>
      <c r="Y91">
        <v>0.8</v>
      </c>
      <c r="Z91">
        <v>0.41799999999999998</v>
      </c>
      <c r="AA91" s="1">
        <f t="shared" si="1"/>
        <v>2.717391304347826E-2</v>
      </c>
    </row>
    <row r="92" spans="1:27" x14ac:dyDescent="0.2">
      <c r="A92">
        <v>2021</v>
      </c>
      <c r="B92">
        <v>2</v>
      </c>
      <c r="C92">
        <v>3</v>
      </c>
      <c r="D92" t="s">
        <v>717</v>
      </c>
      <c r="E92">
        <v>154</v>
      </c>
      <c r="F92" s="2">
        <v>114</v>
      </c>
      <c r="G92" s="147">
        <v>69</v>
      </c>
      <c r="H92">
        <v>24</v>
      </c>
      <c r="I92">
        <v>11</v>
      </c>
      <c r="J92">
        <v>17</v>
      </c>
      <c r="L92">
        <v>2</v>
      </c>
      <c r="Q92">
        <v>0.02</v>
      </c>
      <c r="R92">
        <v>54</v>
      </c>
      <c r="S92">
        <v>1254</v>
      </c>
      <c r="T92">
        <v>3.3</v>
      </c>
      <c r="U92">
        <v>77.3</v>
      </c>
      <c r="V92">
        <v>3.2</v>
      </c>
      <c r="W92">
        <v>72.7</v>
      </c>
      <c r="X92">
        <v>2</v>
      </c>
      <c r="Y92">
        <v>0.8</v>
      </c>
      <c r="Z92">
        <v>0.60599999999999998</v>
      </c>
      <c r="AA92" s="1">
        <f t="shared" si="1"/>
        <v>4.3062200956937802E-2</v>
      </c>
    </row>
    <row r="93" spans="1:27" x14ac:dyDescent="0.2">
      <c r="A93">
        <v>2021</v>
      </c>
      <c r="B93">
        <v>2</v>
      </c>
      <c r="C93">
        <v>4</v>
      </c>
      <c r="D93" t="s">
        <v>718</v>
      </c>
      <c r="E93">
        <v>195</v>
      </c>
      <c r="F93" s="2">
        <v>129</v>
      </c>
      <c r="G93" s="147">
        <v>56</v>
      </c>
      <c r="H93">
        <v>18</v>
      </c>
      <c r="I93">
        <v>5</v>
      </c>
      <c r="J93">
        <v>17</v>
      </c>
      <c r="Q93">
        <v>0.02</v>
      </c>
      <c r="R93">
        <v>47</v>
      </c>
      <c r="S93">
        <v>3735</v>
      </c>
      <c r="T93">
        <v>1</v>
      </c>
      <c r="U93">
        <v>79.3</v>
      </c>
      <c r="V93">
        <v>1.4</v>
      </c>
      <c r="W93">
        <v>102.4</v>
      </c>
      <c r="X93">
        <v>5</v>
      </c>
      <c r="Y93">
        <v>0.8</v>
      </c>
      <c r="Z93">
        <v>0.91800000000000004</v>
      </c>
      <c r="AA93" s="1">
        <f t="shared" si="1"/>
        <v>1.2583668005354752E-2</v>
      </c>
    </row>
    <row r="94" spans="1:27" x14ac:dyDescent="0.2">
      <c r="A94">
        <v>2021</v>
      </c>
      <c r="B94">
        <v>2</v>
      </c>
      <c r="C94">
        <v>52</v>
      </c>
      <c r="D94" t="s">
        <v>598</v>
      </c>
      <c r="E94">
        <v>96</v>
      </c>
      <c r="F94" s="2">
        <v>118</v>
      </c>
      <c r="G94" s="147">
        <v>276</v>
      </c>
      <c r="H94">
        <v>27</v>
      </c>
      <c r="I94">
        <v>34</v>
      </c>
      <c r="J94">
        <v>12</v>
      </c>
      <c r="Q94">
        <v>0.02</v>
      </c>
      <c r="R94">
        <v>73</v>
      </c>
      <c r="S94">
        <v>8873</v>
      </c>
      <c r="T94">
        <v>6.1</v>
      </c>
      <c r="U94">
        <v>739.4</v>
      </c>
      <c r="V94">
        <v>6.2</v>
      </c>
      <c r="W94">
        <v>753.2</v>
      </c>
      <c r="X94">
        <v>2</v>
      </c>
      <c r="Y94">
        <v>0.3</v>
      </c>
      <c r="Z94">
        <v>0.6</v>
      </c>
      <c r="AA94" s="1">
        <f t="shared" si="1"/>
        <v>8.2272061309590899E-3</v>
      </c>
    </row>
    <row r="95" spans="1:27" x14ac:dyDescent="0.2">
      <c r="A95">
        <v>2021</v>
      </c>
      <c r="B95">
        <v>2</v>
      </c>
      <c r="C95">
        <v>123</v>
      </c>
      <c r="D95" t="s">
        <v>573</v>
      </c>
      <c r="E95">
        <v>180</v>
      </c>
      <c r="F95" s="2">
        <v>201</v>
      </c>
      <c r="G95" s="147">
        <v>80</v>
      </c>
      <c r="H95">
        <v>42</v>
      </c>
      <c r="I95">
        <v>16</v>
      </c>
      <c r="J95">
        <v>25</v>
      </c>
      <c r="O95">
        <v>25</v>
      </c>
      <c r="Q95">
        <v>0.02</v>
      </c>
      <c r="R95">
        <v>108</v>
      </c>
      <c r="S95">
        <v>2988</v>
      </c>
      <c r="T95">
        <v>0.8</v>
      </c>
      <c r="U95">
        <v>22.5</v>
      </c>
      <c r="V95">
        <v>0.6</v>
      </c>
      <c r="W95">
        <v>16.7</v>
      </c>
      <c r="X95">
        <v>7</v>
      </c>
      <c r="Y95">
        <v>1.3</v>
      </c>
      <c r="Z95">
        <v>0.24299999999999999</v>
      </c>
      <c r="AA95" s="1">
        <f t="shared" si="1"/>
        <v>3.614457831325301E-2</v>
      </c>
    </row>
    <row r="96" spans="1:27" x14ac:dyDescent="0.2">
      <c r="A96">
        <v>2021</v>
      </c>
      <c r="B96">
        <v>2</v>
      </c>
      <c r="C96">
        <v>159</v>
      </c>
      <c r="D96" t="s">
        <v>244</v>
      </c>
      <c r="E96">
        <v>154</v>
      </c>
      <c r="F96" s="2">
        <v>116</v>
      </c>
      <c r="G96" s="147">
        <v>93</v>
      </c>
      <c r="H96">
        <v>88</v>
      </c>
      <c r="I96">
        <v>24</v>
      </c>
      <c r="J96">
        <v>78</v>
      </c>
      <c r="L96">
        <v>10</v>
      </c>
      <c r="Q96">
        <v>0.02</v>
      </c>
      <c r="R96">
        <v>198</v>
      </c>
      <c r="S96">
        <v>20838</v>
      </c>
      <c r="T96">
        <v>4</v>
      </c>
      <c r="U96">
        <v>418.1</v>
      </c>
      <c r="V96">
        <v>2.7</v>
      </c>
      <c r="W96">
        <v>283.5</v>
      </c>
      <c r="X96">
        <v>14</v>
      </c>
      <c r="Y96">
        <v>2.1</v>
      </c>
      <c r="Z96">
        <v>0.96699999999999997</v>
      </c>
      <c r="AA96" s="1">
        <f t="shared" si="1"/>
        <v>9.5018715807659079E-3</v>
      </c>
    </row>
    <row r="97" spans="1:27" x14ac:dyDescent="0.2">
      <c r="A97">
        <v>2021</v>
      </c>
      <c r="B97">
        <v>2</v>
      </c>
      <c r="C97">
        <v>164</v>
      </c>
      <c r="F97" s="2">
        <v>172</v>
      </c>
      <c r="G97" s="147">
        <v>23</v>
      </c>
      <c r="Q97">
        <v>0.02</v>
      </c>
      <c r="S97">
        <v>580</v>
      </c>
      <c r="U97">
        <v>33.9</v>
      </c>
      <c r="X97">
        <v>4</v>
      </c>
      <c r="AA97" s="1">
        <f t="shared" si="1"/>
        <v>0</v>
      </c>
    </row>
    <row r="98" spans="1:27" x14ac:dyDescent="0.2">
      <c r="A98">
        <v>2021</v>
      </c>
      <c r="B98">
        <v>2</v>
      </c>
      <c r="C98">
        <v>165</v>
      </c>
      <c r="D98" t="s">
        <v>687</v>
      </c>
      <c r="E98">
        <v>180</v>
      </c>
      <c r="F98" s="2">
        <v>172</v>
      </c>
      <c r="G98" s="147">
        <v>23</v>
      </c>
      <c r="H98">
        <v>2</v>
      </c>
      <c r="I98">
        <v>4</v>
      </c>
      <c r="J98">
        <v>4</v>
      </c>
      <c r="Q98">
        <v>0.02</v>
      </c>
      <c r="R98">
        <v>10</v>
      </c>
      <c r="S98">
        <v>370</v>
      </c>
      <c r="T98">
        <v>0</v>
      </c>
      <c r="U98">
        <v>1.8</v>
      </c>
      <c r="V98">
        <v>0.1</v>
      </c>
      <c r="W98">
        <v>2</v>
      </c>
      <c r="X98">
        <v>4</v>
      </c>
      <c r="Y98">
        <v>0.4</v>
      </c>
      <c r="Z98">
        <v>0.21</v>
      </c>
      <c r="AA98" s="1">
        <f t="shared" si="1"/>
        <v>2.7027027027027029E-2</v>
      </c>
    </row>
    <row r="99" spans="1:27" x14ac:dyDescent="0.2">
      <c r="A99">
        <v>2021</v>
      </c>
      <c r="B99">
        <v>2</v>
      </c>
      <c r="C99">
        <v>214</v>
      </c>
      <c r="D99" t="s">
        <v>618</v>
      </c>
      <c r="E99">
        <v>212</v>
      </c>
      <c r="F99" s="2">
        <v>189</v>
      </c>
      <c r="G99" s="147">
        <v>76</v>
      </c>
      <c r="H99">
        <v>20</v>
      </c>
      <c r="I99">
        <v>16</v>
      </c>
      <c r="J99">
        <v>19</v>
      </c>
      <c r="L99">
        <v>2</v>
      </c>
      <c r="Q99">
        <v>0.02</v>
      </c>
      <c r="R99">
        <v>57</v>
      </c>
      <c r="S99">
        <v>2332</v>
      </c>
      <c r="T99">
        <v>0.2</v>
      </c>
      <c r="U99">
        <v>6.6</v>
      </c>
      <c r="V99">
        <v>0.2</v>
      </c>
      <c r="W99">
        <v>6.8</v>
      </c>
      <c r="X99">
        <v>2</v>
      </c>
      <c r="Y99">
        <v>0.8</v>
      </c>
      <c r="Z99">
        <v>0.77900000000000003</v>
      </c>
      <c r="AA99" s="1">
        <f t="shared" si="1"/>
        <v>2.4442538593481989E-2</v>
      </c>
    </row>
    <row r="100" spans="1:27" x14ac:dyDescent="0.2">
      <c r="A100">
        <v>2021</v>
      </c>
      <c r="B100">
        <v>2</v>
      </c>
      <c r="C100">
        <v>227</v>
      </c>
      <c r="D100" t="s">
        <v>164</v>
      </c>
      <c r="E100">
        <v>177</v>
      </c>
      <c r="F100" s="2">
        <v>130</v>
      </c>
      <c r="G100" s="147">
        <v>83</v>
      </c>
      <c r="H100">
        <v>27</v>
      </c>
      <c r="I100">
        <v>10</v>
      </c>
      <c r="J100">
        <v>25</v>
      </c>
      <c r="K100">
        <v>2</v>
      </c>
      <c r="L100">
        <v>2</v>
      </c>
      <c r="Q100">
        <v>0.02</v>
      </c>
      <c r="R100">
        <v>65</v>
      </c>
      <c r="S100">
        <v>6665</v>
      </c>
      <c r="T100">
        <v>0.5</v>
      </c>
      <c r="U100">
        <v>54.6</v>
      </c>
      <c r="V100">
        <v>0.5</v>
      </c>
      <c r="W100">
        <v>50.8</v>
      </c>
      <c r="X100">
        <v>5</v>
      </c>
      <c r="Y100">
        <v>0.8</v>
      </c>
      <c r="Z100">
        <v>0.99299999999999999</v>
      </c>
      <c r="AA100" s="1">
        <f t="shared" si="1"/>
        <v>9.7524381095273824E-3</v>
      </c>
    </row>
    <row r="101" spans="1:27" x14ac:dyDescent="0.2">
      <c r="A101">
        <v>2021</v>
      </c>
      <c r="B101">
        <v>2</v>
      </c>
      <c r="C101">
        <v>256</v>
      </c>
      <c r="D101" t="s">
        <v>723</v>
      </c>
      <c r="E101">
        <v>171</v>
      </c>
      <c r="F101" s="2">
        <v>134</v>
      </c>
      <c r="G101" s="147">
        <v>215</v>
      </c>
      <c r="H101">
        <v>36</v>
      </c>
      <c r="I101">
        <v>10</v>
      </c>
      <c r="J101">
        <v>62</v>
      </c>
      <c r="Q101">
        <v>0.02</v>
      </c>
      <c r="R101">
        <v>108</v>
      </c>
      <c r="S101">
        <v>10108</v>
      </c>
      <c r="T101">
        <v>3.4</v>
      </c>
      <c r="U101">
        <v>315.89999999999998</v>
      </c>
      <c r="V101">
        <v>3.2</v>
      </c>
      <c r="W101">
        <v>288.5</v>
      </c>
      <c r="X101">
        <v>3</v>
      </c>
      <c r="Y101">
        <v>0.5</v>
      </c>
      <c r="Z101">
        <v>0.91200000000000003</v>
      </c>
      <c r="AA101" s="1">
        <f t="shared" si="1"/>
        <v>1.0684606252473288E-2</v>
      </c>
    </row>
    <row r="102" spans="1:27" x14ac:dyDescent="0.2">
      <c r="A102">
        <v>2021</v>
      </c>
      <c r="B102">
        <v>2</v>
      </c>
      <c r="C102">
        <v>259</v>
      </c>
      <c r="D102" t="s">
        <v>599</v>
      </c>
      <c r="E102">
        <v>85</v>
      </c>
      <c r="F102" s="2">
        <v>105</v>
      </c>
      <c r="G102" s="147">
        <v>414</v>
      </c>
      <c r="H102">
        <v>108</v>
      </c>
      <c r="I102">
        <v>60</v>
      </c>
      <c r="J102">
        <v>136</v>
      </c>
      <c r="L102">
        <v>17</v>
      </c>
      <c r="Q102">
        <v>0.02</v>
      </c>
      <c r="R102">
        <v>321</v>
      </c>
      <c r="S102">
        <v>37321</v>
      </c>
      <c r="T102">
        <v>107</v>
      </c>
      <c r="U102">
        <v>12440.3</v>
      </c>
      <c r="V102">
        <v>109.4</v>
      </c>
      <c r="W102">
        <v>12583.4</v>
      </c>
      <c r="X102">
        <v>8</v>
      </c>
      <c r="Y102">
        <v>0.8</v>
      </c>
      <c r="Z102">
        <v>0.41699999999999998</v>
      </c>
      <c r="AA102" s="1">
        <f t="shared" si="1"/>
        <v>8.6010557059028429E-3</v>
      </c>
    </row>
    <row r="103" spans="1:27" x14ac:dyDescent="0.2">
      <c r="A103">
        <v>2021</v>
      </c>
      <c r="B103">
        <v>2</v>
      </c>
      <c r="C103">
        <v>334</v>
      </c>
      <c r="D103" t="s">
        <v>263</v>
      </c>
      <c r="E103">
        <v>164</v>
      </c>
      <c r="F103" s="2">
        <v>139</v>
      </c>
      <c r="G103" s="147">
        <v>104</v>
      </c>
      <c r="H103">
        <v>142</v>
      </c>
      <c r="I103">
        <v>82</v>
      </c>
      <c r="J103">
        <v>154</v>
      </c>
      <c r="K103">
        <v>1</v>
      </c>
      <c r="L103">
        <v>13</v>
      </c>
      <c r="M103">
        <v>5</v>
      </c>
      <c r="Q103">
        <v>0.02</v>
      </c>
      <c r="R103">
        <v>390</v>
      </c>
      <c r="S103">
        <v>35160</v>
      </c>
      <c r="T103">
        <v>5.8</v>
      </c>
      <c r="U103">
        <v>519.6</v>
      </c>
      <c r="V103">
        <v>5.6</v>
      </c>
      <c r="W103">
        <v>506</v>
      </c>
      <c r="X103">
        <v>19</v>
      </c>
      <c r="Y103">
        <v>3.8</v>
      </c>
      <c r="Z103">
        <v>0.95599999999999996</v>
      </c>
      <c r="AA103" s="1">
        <f t="shared" si="1"/>
        <v>1.1092150170648464E-2</v>
      </c>
    </row>
    <row r="104" spans="1:27" x14ac:dyDescent="0.2">
      <c r="A104">
        <v>2021</v>
      </c>
      <c r="B104">
        <v>2</v>
      </c>
      <c r="C104">
        <v>393</v>
      </c>
      <c r="D104" t="s">
        <v>600</v>
      </c>
      <c r="E104">
        <v>200</v>
      </c>
      <c r="F104" s="2">
        <v>241</v>
      </c>
      <c r="G104" s="147">
        <v>15</v>
      </c>
      <c r="H104">
        <v>29</v>
      </c>
      <c r="I104">
        <v>11</v>
      </c>
      <c r="J104">
        <v>18</v>
      </c>
      <c r="L104">
        <v>1</v>
      </c>
      <c r="Q104">
        <v>0.02</v>
      </c>
      <c r="R104">
        <v>59</v>
      </c>
      <c r="S104">
        <v>659</v>
      </c>
      <c r="T104">
        <v>0.2</v>
      </c>
      <c r="U104">
        <v>2.2999999999999998</v>
      </c>
      <c r="V104">
        <v>0.3</v>
      </c>
      <c r="W104">
        <v>3</v>
      </c>
      <c r="X104">
        <v>3</v>
      </c>
      <c r="Y104">
        <v>3.8</v>
      </c>
      <c r="Z104">
        <v>0.76800000000000002</v>
      </c>
      <c r="AA104" s="1">
        <f t="shared" si="1"/>
        <v>8.9529590288315627E-2</v>
      </c>
    </row>
    <row r="105" spans="1:27" x14ac:dyDescent="0.2">
      <c r="A105">
        <v>2021</v>
      </c>
      <c r="B105">
        <v>2</v>
      </c>
      <c r="C105">
        <v>415</v>
      </c>
      <c r="D105" t="s">
        <v>689</v>
      </c>
      <c r="E105">
        <v>180</v>
      </c>
      <c r="F105" s="2">
        <v>161</v>
      </c>
      <c r="G105" s="147">
        <v>68</v>
      </c>
      <c r="H105">
        <v>6</v>
      </c>
      <c r="I105">
        <v>4</v>
      </c>
      <c r="J105">
        <v>6</v>
      </c>
      <c r="K105">
        <v>5</v>
      </c>
      <c r="Q105">
        <v>0.02</v>
      </c>
      <c r="R105">
        <v>24</v>
      </c>
      <c r="S105">
        <v>1569</v>
      </c>
      <c r="T105">
        <v>3.5</v>
      </c>
      <c r="U105">
        <v>216.6</v>
      </c>
      <c r="V105">
        <v>6</v>
      </c>
      <c r="W105">
        <v>367.7</v>
      </c>
      <c r="X105">
        <v>3</v>
      </c>
      <c r="Y105">
        <v>0.4</v>
      </c>
      <c r="Z105">
        <v>0.39600000000000002</v>
      </c>
      <c r="AA105" s="1">
        <f t="shared" si="1"/>
        <v>1.5296367112810707E-2</v>
      </c>
    </row>
    <row r="106" spans="1:27" x14ac:dyDescent="0.2">
      <c r="A106">
        <v>2021</v>
      </c>
      <c r="B106">
        <v>3</v>
      </c>
      <c r="C106">
        <v>1</v>
      </c>
      <c r="D106" t="s">
        <v>695</v>
      </c>
      <c r="E106">
        <v>100</v>
      </c>
      <c r="F106" s="2">
        <v>95</v>
      </c>
      <c r="G106" s="147">
        <v>113</v>
      </c>
      <c r="H106">
        <v>113</v>
      </c>
      <c r="I106">
        <v>34</v>
      </c>
      <c r="J106">
        <v>65</v>
      </c>
      <c r="Q106">
        <v>1.4999999999999999E-2</v>
      </c>
      <c r="R106">
        <v>231</v>
      </c>
      <c r="S106">
        <v>33148</v>
      </c>
      <c r="T106">
        <v>10</v>
      </c>
      <c r="U106">
        <v>1339.3</v>
      </c>
      <c r="V106">
        <v>13.3</v>
      </c>
      <c r="W106">
        <v>1774.7</v>
      </c>
      <c r="X106">
        <v>16</v>
      </c>
      <c r="Y106">
        <v>2</v>
      </c>
      <c r="Z106">
        <v>0.872</v>
      </c>
      <c r="AA106" s="1">
        <f t="shared" si="1"/>
        <v>6.9687462290334255E-3</v>
      </c>
    </row>
    <row r="107" spans="1:27" x14ac:dyDescent="0.2">
      <c r="A107">
        <v>2021</v>
      </c>
      <c r="B107">
        <v>3</v>
      </c>
      <c r="C107">
        <v>10</v>
      </c>
      <c r="D107" t="s">
        <v>590</v>
      </c>
      <c r="E107">
        <v>99</v>
      </c>
      <c r="F107" s="2">
        <v>108</v>
      </c>
      <c r="G107" s="147">
        <v>134</v>
      </c>
      <c r="H107">
        <v>26</v>
      </c>
      <c r="I107">
        <v>5</v>
      </c>
      <c r="J107">
        <v>17</v>
      </c>
      <c r="Q107">
        <v>1.4999999999999999E-2</v>
      </c>
      <c r="R107">
        <v>51</v>
      </c>
      <c r="S107">
        <v>9411</v>
      </c>
      <c r="T107">
        <v>1.5</v>
      </c>
      <c r="U107">
        <v>258.39999999999998</v>
      </c>
      <c r="V107">
        <v>2</v>
      </c>
      <c r="W107">
        <v>338.2</v>
      </c>
      <c r="X107">
        <v>4</v>
      </c>
      <c r="Y107">
        <v>0.4</v>
      </c>
      <c r="Z107">
        <v>0.73799999999999999</v>
      </c>
      <c r="AA107" s="1">
        <f t="shared" si="1"/>
        <v>5.4191903092126233E-3</v>
      </c>
    </row>
    <row r="108" spans="1:27" x14ac:dyDescent="0.2">
      <c r="A108">
        <v>2021</v>
      </c>
      <c r="B108">
        <v>3</v>
      </c>
      <c r="C108">
        <v>18</v>
      </c>
      <c r="D108" t="s">
        <v>676</v>
      </c>
      <c r="E108">
        <v>107</v>
      </c>
      <c r="F108" s="2">
        <v>105</v>
      </c>
      <c r="G108" s="147">
        <v>69</v>
      </c>
      <c r="H108">
        <v>31</v>
      </c>
      <c r="I108">
        <v>8</v>
      </c>
      <c r="J108">
        <v>18</v>
      </c>
      <c r="M108">
        <v>5</v>
      </c>
      <c r="Q108">
        <v>1.4999999999999999E-2</v>
      </c>
      <c r="R108">
        <v>74</v>
      </c>
      <c r="S108">
        <v>6374</v>
      </c>
      <c r="T108">
        <v>4.5</v>
      </c>
      <c r="U108">
        <v>372.7</v>
      </c>
      <c r="V108">
        <v>5.7</v>
      </c>
      <c r="W108">
        <v>402</v>
      </c>
      <c r="X108">
        <v>5</v>
      </c>
      <c r="Y108">
        <v>1.1000000000000001</v>
      </c>
      <c r="Z108">
        <v>0.86499999999999999</v>
      </c>
      <c r="AA108" s="1">
        <f t="shared" si="1"/>
        <v>1.1609664261060559E-2</v>
      </c>
    </row>
    <row r="109" spans="1:27" x14ac:dyDescent="0.2">
      <c r="A109">
        <v>2021</v>
      </c>
      <c r="B109">
        <v>3</v>
      </c>
      <c r="C109">
        <v>29</v>
      </c>
      <c r="D109" t="s">
        <v>677</v>
      </c>
      <c r="E109">
        <v>120</v>
      </c>
      <c r="F109" s="2">
        <v>105</v>
      </c>
      <c r="G109" s="147">
        <v>69</v>
      </c>
      <c r="H109">
        <v>20</v>
      </c>
      <c r="I109">
        <v>4</v>
      </c>
      <c r="J109">
        <v>19</v>
      </c>
      <c r="Q109">
        <v>1.4999999999999999E-2</v>
      </c>
      <c r="R109">
        <v>43</v>
      </c>
      <c r="S109">
        <v>2293</v>
      </c>
      <c r="T109">
        <v>1.3</v>
      </c>
      <c r="U109">
        <v>66.8</v>
      </c>
      <c r="V109">
        <v>0.6</v>
      </c>
      <c r="W109">
        <v>29.3</v>
      </c>
      <c r="X109">
        <v>3</v>
      </c>
      <c r="Y109">
        <v>0.6</v>
      </c>
      <c r="Z109">
        <v>0.57899999999999996</v>
      </c>
      <c r="AA109" s="1">
        <f t="shared" si="1"/>
        <v>1.8752725686873091E-2</v>
      </c>
    </row>
    <row r="110" spans="1:27" x14ac:dyDescent="0.2">
      <c r="A110">
        <v>2021</v>
      </c>
      <c r="B110">
        <v>3</v>
      </c>
      <c r="C110">
        <v>32</v>
      </c>
      <c r="D110" t="s">
        <v>591</v>
      </c>
      <c r="E110">
        <v>97</v>
      </c>
      <c r="F110" s="2">
        <v>101</v>
      </c>
      <c r="G110" s="147">
        <v>72</v>
      </c>
      <c r="H110">
        <v>63</v>
      </c>
      <c r="I110">
        <v>14</v>
      </c>
      <c r="J110">
        <v>46</v>
      </c>
      <c r="Q110">
        <v>1.4999999999999999E-2</v>
      </c>
      <c r="R110">
        <v>134</v>
      </c>
      <c r="S110">
        <v>11686</v>
      </c>
      <c r="T110">
        <v>6.1</v>
      </c>
      <c r="U110">
        <v>453</v>
      </c>
      <c r="V110">
        <v>6.5</v>
      </c>
      <c r="W110">
        <v>469.4</v>
      </c>
      <c r="X110">
        <v>10</v>
      </c>
      <c r="Y110">
        <v>1.9</v>
      </c>
      <c r="Z110">
        <v>0.71799999999999997</v>
      </c>
      <c r="AA110" s="1">
        <f t="shared" si="1"/>
        <v>1.1466712305322608E-2</v>
      </c>
    </row>
    <row r="111" spans="1:27" x14ac:dyDescent="0.2">
      <c r="A111">
        <v>2021</v>
      </c>
      <c r="B111">
        <v>3</v>
      </c>
      <c r="C111">
        <v>34</v>
      </c>
      <c r="D111" t="s">
        <v>696</v>
      </c>
      <c r="E111">
        <v>103</v>
      </c>
      <c r="F111" s="2">
        <v>99</v>
      </c>
      <c r="G111" s="147">
        <v>146</v>
      </c>
      <c r="H111">
        <v>37</v>
      </c>
      <c r="I111">
        <v>27</v>
      </c>
      <c r="J111">
        <v>43</v>
      </c>
      <c r="L111">
        <v>9</v>
      </c>
      <c r="Q111">
        <v>1.4999999999999999E-2</v>
      </c>
      <c r="R111">
        <v>127</v>
      </c>
      <c r="S111">
        <v>16192</v>
      </c>
      <c r="T111">
        <v>75.2</v>
      </c>
      <c r="U111">
        <v>9079.7999999999993</v>
      </c>
      <c r="V111">
        <v>128.1</v>
      </c>
      <c r="W111">
        <v>15427.8</v>
      </c>
      <c r="X111">
        <v>9</v>
      </c>
      <c r="Y111">
        <v>0.9</v>
      </c>
      <c r="Z111">
        <v>0.58399999999999996</v>
      </c>
      <c r="AA111" s="1">
        <f t="shared" si="1"/>
        <v>7.843379446640316E-3</v>
      </c>
    </row>
    <row r="112" spans="1:27" x14ac:dyDescent="0.2">
      <c r="A112">
        <v>2021</v>
      </c>
      <c r="B112">
        <v>3</v>
      </c>
      <c r="C112">
        <v>47</v>
      </c>
      <c r="D112" t="s">
        <v>678</v>
      </c>
      <c r="E112">
        <v>115</v>
      </c>
      <c r="F112" s="2">
        <v>102</v>
      </c>
      <c r="G112" s="147">
        <v>71</v>
      </c>
      <c r="H112">
        <v>25</v>
      </c>
      <c r="I112">
        <v>13</v>
      </c>
      <c r="J112">
        <v>28</v>
      </c>
      <c r="Q112">
        <v>1.4999999999999999E-2</v>
      </c>
      <c r="R112">
        <v>66</v>
      </c>
      <c r="S112">
        <v>6926</v>
      </c>
      <c r="T112">
        <v>0.2</v>
      </c>
      <c r="U112">
        <v>24.7</v>
      </c>
      <c r="V112">
        <v>0.2</v>
      </c>
      <c r="W112">
        <v>10.7</v>
      </c>
      <c r="X112">
        <v>6</v>
      </c>
      <c r="Y112">
        <v>0.9</v>
      </c>
      <c r="Z112">
        <v>0.83299999999999996</v>
      </c>
      <c r="AA112" s="1">
        <f t="shared" si="1"/>
        <v>9.5293098469535088E-3</v>
      </c>
    </row>
    <row r="113" spans="1:27" x14ac:dyDescent="0.2">
      <c r="A113">
        <v>2021</v>
      </c>
      <c r="B113">
        <v>3</v>
      </c>
      <c r="C113">
        <v>135</v>
      </c>
      <c r="D113" t="s">
        <v>149</v>
      </c>
      <c r="E113">
        <v>95</v>
      </c>
      <c r="F113" s="2">
        <v>92</v>
      </c>
      <c r="G113" s="147">
        <v>157</v>
      </c>
      <c r="H113">
        <v>7</v>
      </c>
      <c r="I113">
        <v>1</v>
      </c>
      <c r="J113">
        <v>6</v>
      </c>
      <c r="Q113">
        <v>1.4999999999999999E-2</v>
      </c>
      <c r="R113">
        <v>14</v>
      </c>
      <c r="S113">
        <v>2364</v>
      </c>
      <c r="T113">
        <v>0.8</v>
      </c>
      <c r="U113">
        <v>132.1</v>
      </c>
      <c r="V113">
        <v>0.2</v>
      </c>
      <c r="W113">
        <v>35.4</v>
      </c>
      <c r="X113">
        <v>1</v>
      </c>
      <c r="Y113">
        <v>0.1</v>
      </c>
      <c r="Z113">
        <v>0.71199999999999997</v>
      </c>
      <c r="AA113" s="1">
        <f t="shared" si="1"/>
        <v>5.9221658206429781E-3</v>
      </c>
    </row>
    <row r="114" spans="1:27" x14ac:dyDescent="0.2">
      <c r="A114">
        <v>2021</v>
      </c>
      <c r="B114">
        <v>3</v>
      </c>
      <c r="C114">
        <v>137</v>
      </c>
      <c r="D114" t="s">
        <v>210</v>
      </c>
      <c r="E114">
        <v>116</v>
      </c>
      <c r="F114" s="2">
        <v>150</v>
      </c>
      <c r="G114" s="147">
        <v>72</v>
      </c>
      <c r="H114">
        <v>130</v>
      </c>
      <c r="I114">
        <v>78</v>
      </c>
      <c r="J114">
        <v>104</v>
      </c>
      <c r="L114">
        <v>14</v>
      </c>
      <c r="Q114">
        <v>1.4999999999999999E-2</v>
      </c>
      <c r="R114">
        <v>322</v>
      </c>
      <c r="S114">
        <v>25864</v>
      </c>
      <c r="T114">
        <v>4.9000000000000004</v>
      </c>
      <c r="U114">
        <v>416.1</v>
      </c>
      <c r="V114">
        <v>1.7</v>
      </c>
      <c r="W114">
        <v>136.1</v>
      </c>
      <c r="X114">
        <v>22</v>
      </c>
      <c r="Y114">
        <v>4.4000000000000004</v>
      </c>
      <c r="Z114">
        <v>0.57499999999999996</v>
      </c>
      <c r="AA114" s="1">
        <f t="shared" si="1"/>
        <v>1.2449737086297557E-2</v>
      </c>
    </row>
    <row r="115" spans="1:27" x14ac:dyDescent="0.2">
      <c r="A115">
        <v>2021</v>
      </c>
      <c r="B115">
        <v>3</v>
      </c>
      <c r="C115">
        <v>143</v>
      </c>
      <c r="D115" t="s">
        <v>679</v>
      </c>
      <c r="E115">
        <v>120</v>
      </c>
      <c r="F115" s="2">
        <v>119</v>
      </c>
      <c r="G115" s="147">
        <v>122</v>
      </c>
      <c r="H115">
        <v>21</v>
      </c>
      <c r="I115">
        <v>8</v>
      </c>
      <c r="J115">
        <v>15</v>
      </c>
      <c r="Q115">
        <v>1.4999999999999999E-2</v>
      </c>
      <c r="R115">
        <v>42</v>
      </c>
      <c r="S115">
        <v>5126</v>
      </c>
      <c r="T115">
        <v>0.1</v>
      </c>
      <c r="U115">
        <v>18</v>
      </c>
      <c r="V115">
        <v>0.1</v>
      </c>
      <c r="W115">
        <v>17.3</v>
      </c>
      <c r="X115">
        <v>4</v>
      </c>
      <c r="Y115">
        <v>0.3</v>
      </c>
      <c r="Z115">
        <v>0.48499999999999999</v>
      </c>
      <c r="AA115" s="1">
        <f t="shared" si="1"/>
        <v>8.1935232149824427E-3</v>
      </c>
    </row>
    <row r="116" spans="1:27" x14ac:dyDescent="0.2">
      <c r="A116">
        <v>2021</v>
      </c>
      <c r="B116">
        <v>3</v>
      </c>
      <c r="C116">
        <v>181</v>
      </c>
      <c r="D116" t="s">
        <v>701</v>
      </c>
      <c r="E116">
        <v>140</v>
      </c>
      <c r="F116" s="2">
        <v>133</v>
      </c>
      <c r="G116" s="147">
        <v>108</v>
      </c>
      <c r="H116">
        <v>5</v>
      </c>
      <c r="I116">
        <v>1</v>
      </c>
      <c r="J116">
        <v>4</v>
      </c>
      <c r="Q116">
        <v>1.4999999999999999E-2</v>
      </c>
      <c r="R116">
        <v>9</v>
      </c>
      <c r="S116">
        <v>549</v>
      </c>
      <c r="T116">
        <v>0.1</v>
      </c>
      <c r="U116">
        <v>6.1</v>
      </c>
      <c r="V116">
        <v>0.1</v>
      </c>
      <c r="W116">
        <v>8</v>
      </c>
      <c r="X116">
        <v>1</v>
      </c>
      <c r="Y116">
        <v>0.1</v>
      </c>
      <c r="Z116">
        <v>0.24199999999999999</v>
      </c>
      <c r="AA116" s="1">
        <f t="shared" si="1"/>
        <v>1.6393442622950821E-2</v>
      </c>
    </row>
    <row r="117" spans="1:27" x14ac:dyDescent="0.2">
      <c r="A117">
        <v>2021</v>
      </c>
      <c r="B117">
        <v>3</v>
      </c>
      <c r="C117">
        <v>190</v>
      </c>
      <c r="D117" t="s">
        <v>616</v>
      </c>
      <c r="E117">
        <v>180</v>
      </c>
      <c r="F117" s="2">
        <v>157</v>
      </c>
      <c r="G117" s="147">
        <v>69</v>
      </c>
      <c r="H117">
        <v>15</v>
      </c>
      <c r="I117">
        <v>9</v>
      </c>
      <c r="J117">
        <v>15</v>
      </c>
      <c r="K117">
        <v>4</v>
      </c>
      <c r="L117">
        <v>6</v>
      </c>
      <c r="Q117">
        <v>1.4999999999999999E-2</v>
      </c>
      <c r="R117">
        <v>49</v>
      </c>
      <c r="S117">
        <v>1559</v>
      </c>
      <c r="T117">
        <v>0.4</v>
      </c>
      <c r="U117">
        <v>12.4</v>
      </c>
      <c r="V117">
        <v>0.4</v>
      </c>
      <c r="W117">
        <v>15.6</v>
      </c>
      <c r="X117">
        <v>2</v>
      </c>
      <c r="Y117">
        <v>0.7</v>
      </c>
      <c r="Z117">
        <v>0.59099999999999997</v>
      </c>
      <c r="AA117" s="1">
        <f t="shared" si="1"/>
        <v>3.1430404105195639E-2</v>
      </c>
    </row>
    <row r="118" spans="1:27" x14ac:dyDescent="0.2">
      <c r="A118">
        <v>2021</v>
      </c>
      <c r="B118">
        <v>3</v>
      </c>
      <c r="C118">
        <v>212</v>
      </c>
      <c r="D118" t="s">
        <v>680</v>
      </c>
      <c r="E118">
        <v>120</v>
      </c>
      <c r="F118" s="2">
        <v>101</v>
      </c>
      <c r="G118" s="147">
        <v>72</v>
      </c>
      <c r="H118">
        <v>22</v>
      </c>
      <c r="I118">
        <v>7</v>
      </c>
      <c r="J118">
        <v>14</v>
      </c>
      <c r="Q118">
        <v>1.4999999999999999E-2</v>
      </c>
      <c r="R118">
        <v>46</v>
      </c>
      <c r="S118">
        <v>4405</v>
      </c>
      <c r="T118">
        <v>1.1000000000000001</v>
      </c>
      <c r="U118">
        <v>75.400000000000006</v>
      </c>
      <c r="V118">
        <v>1.4</v>
      </c>
      <c r="W118">
        <v>99.7</v>
      </c>
      <c r="X118">
        <v>4</v>
      </c>
      <c r="Y118">
        <v>0.6</v>
      </c>
      <c r="Z118">
        <v>0.83399999999999996</v>
      </c>
      <c r="AA118" s="1">
        <f t="shared" si="1"/>
        <v>1.0442678774120319E-2</v>
      </c>
    </row>
    <row r="119" spans="1:27" x14ac:dyDescent="0.2">
      <c r="A119">
        <v>2021</v>
      </c>
      <c r="B119">
        <v>3</v>
      </c>
      <c r="C119">
        <v>224</v>
      </c>
      <c r="D119" t="s">
        <v>594</v>
      </c>
      <c r="E119">
        <v>101</v>
      </c>
      <c r="F119" s="2">
        <v>103</v>
      </c>
      <c r="G119" s="147">
        <v>139</v>
      </c>
      <c r="H119">
        <v>16</v>
      </c>
      <c r="I119">
        <v>4</v>
      </c>
      <c r="J119">
        <v>14</v>
      </c>
      <c r="L119">
        <v>1</v>
      </c>
      <c r="Q119">
        <v>1.4999999999999999E-2</v>
      </c>
      <c r="R119">
        <v>33</v>
      </c>
      <c r="S119">
        <v>6738</v>
      </c>
      <c r="T119">
        <v>0.2</v>
      </c>
      <c r="U119">
        <v>43.5</v>
      </c>
      <c r="V119">
        <v>0.2</v>
      </c>
      <c r="W119">
        <v>42.6</v>
      </c>
      <c r="X119">
        <v>3</v>
      </c>
      <c r="Y119">
        <v>0.2</v>
      </c>
      <c r="Z119">
        <v>0.71899999999999997</v>
      </c>
      <c r="AA119" s="1">
        <f t="shared" si="1"/>
        <v>4.8975957257346393E-3</v>
      </c>
    </row>
    <row r="120" spans="1:27" x14ac:dyDescent="0.2">
      <c r="A120">
        <v>2021</v>
      </c>
      <c r="B120">
        <v>3</v>
      </c>
      <c r="C120">
        <v>236</v>
      </c>
      <c r="D120" t="s">
        <v>703</v>
      </c>
      <c r="E120">
        <v>95</v>
      </c>
      <c r="F120" s="2">
        <v>88</v>
      </c>
      <c r="G120" s="147">
        <v>82</v>
      </c>
      <c r="H120">
        <v>68</v>
      </c>
      <c r="I120">
        <v>22</v>
      </c>
      <c r="J120">
        <v>35</v>
      </c>
      <c r="Q120">
        <v>1.4999999999999999E-2</v>
      </c>
      <c r="R120">
        <v>125</v>
      </c>
      <c r="S120">
        <v>14507</v>
      </c>
      <c r="T120">
        <v>0.6</v>
      </c>
      <c r="U120">
        <v>72.5</v>
      </c>
      <c r="V120">
        <v>0.6</v>
      </c>
      <c r="W120">
        <v>73.8</v>
      </c>
      <c r="X120">
        <v>9</v>
      </c>
      <c r="Y120">
        <v>1.5</v>
      </c>
      <c r="Z120">
        <v>0.96399999999999997</v>
      </c>
      <c r="AA120" s="1">
        <f t="shared" si="1"/>
        <v>8.6165299510581102E-3</v>
      </c>
    </row>
    <row r="121" spans="1:27" x14ac:dyDescent="0.2">
      <c r="A121">
        <v>2021</v>
      </c>
      <c r="B121">
        <v>3</v>
      </c>
      <c r="C121">
        <v>243</v>
      </c>
      <c r="D121" t="s">
        <v>132</v>
      </c>
      <c r="E121">
        <v>131</v>
      </c>
      <c r="F121" s="2">
        <v>154</v>
      </c>
      <c r="G121" s="147">
        <v>47</v>
      </c>
      <c r="H121">
        <v>18</v>
      </c>
      <c r="I121">
        <v>5</v>
      </c>
      <c r="J121">
        <v>16</v>
      </c>
      <c r="K121">
        <v>1</v>
      </c>
      <c r="L121">
        <v>2</v>
      </c>
      <c r="Q121">
        <v>1.4999999999999999E-2</v>
      </c>
      <c r="R121">
        <v>41</v>
      </c>
      <c r="S121">
        <v>2861</v>
      </c>
      <c r="T121">
        <v>0.4</v>
      </c>
      <c r="U121">
        <v>29</v>
      </c>
      <c r="V121">
        <v>0.1</v>
      </c>
      <c r="W121">
        <v>9.8000000000000007</v>
      </c>
      <c r="X121">
        <v>6</v>
      </c>
      <c r="Y121">
        <v>0.9</v>
      </c>
      <c r="Z121">
        <v>0.39400000000000002</v>
      </c>
      <c r="AA121" s="1">
        <f t="shared" si="1"/>
        <v>1.4330653617616217E-2</v>
      </c>
    </row>
    <row r="122" spans="1:27" x14ac:dyDescent="0.2">
      <c r="A122">
        <v>2021</v>
      </c>
      <c r="B122">
        <v>3</v>
      </c>
      <c r="C122">
        <v>295</v>
      </c>
      <c r="D122" t="s">
        <v>216</v>
      </c>
      <c r="E122">
        <v>91</v>
      </c>
      <c r="F122" s="2">
        <v>100</v>
      </c>
      <c r="G122" s="147">
        <v>216</v>
      </c>
      <c r="H122">
        <v>10</v>
      </c>
      <c r="J122">
        <v>3</v>
      </c>
      <c r="Q122">
        <v>1.4999999999999999E-2</v>
      </c>
      <c r="R122">
        <v>13</v>
      </c>
      <c r="S122">
        <v>1620</v>
      </c>
      <c r="T122">
        <v>0.1</v>
      </c>
      <c r="U122">
        <v>14.2</v>
      </c>
      <c r="V122">
        <v>0.1</v>
      </c>
      <c r="W122">
        <v>8.6</v>
      </c>
      <c r="X122">
        <v>1</v>
      </c>
      <c r="Y122">
        <v>0.1</v>
      </c>
      <c r="Z122">
        <v>0.309</v>
      </c>
      <c r="AA122" s="1">
        <f t="shared" si="1"/>
        <v>8.024691358024692E-3</v>
      </c>
    </row>
    <row r="123" spans="1:27" x14ac:dyDescent="0.2">
      <c r="A123">
        <v>2021</v>
      </c>
      <c r="B123">
        <v>3</v>
      </c>
      <c r="C123">
        <v>301</v>
      </c>
      <c r="D123" t="s">
        <v>229</v>
      </c>
      <c r="E123">
        <v>128</v>
      </c>
      <c r="F123" s="2">
        <v>168</v>
      </c>
      <c r="G123" s="147">
        <v>129</v>
      </c>
      <c r="H123">
        <v>12</v>
      </c>
      <c r="I123">
        <v>2</v>
      </c>
      <c r="J123">
        <v>10</v>
      </c>
      <c r="Q123">
        <v>1.4999999999999999E-2</v>
      </c>
      <c r="R123">
        <v>24</v>
      </c>
      <c r="S123">
        <v>3402</v>
      </c>
      <c r="T123">
        <v>0.1</v>
      </c>
      <c r="U123">
        <v>9.1</v>
      </c>
      <c r="V123">
        <v>0.1</v>
      </c>
      <c r="W123">
        <v>5</v>
      </c>
      <c r="X123">
        <v>2</v>
      </c>
      <c r="Y123">
        <v>0.2</v>
      </c>
      <c r="Z123">
        <v>0.45800000000000002</v>
      </c>
      <c r="AA123" s="1">
        <f t="shared" si="1"/>
        <v>7.0546737213403876E-3</v>
      </c>
    </row>
    <row r="124" spans="1:27" x14ac:dyDescent="0.2">
      <c r="A124">
        <v>2021</v>
      </c>
      <c r="B124">
        <v>3</v>
      </c>
      <c r="C124">
        <v>331</v>
      </c>
      <c r="D124" t="s">
        <v>135</v>
      </c>
      <c r="E124">
        <v>89</v>
      </c>
      <c r="F124" s="2">
        <v>91</v>
      </c>
      <c r="G124" s="147">
        <v>119</v>
      </c>
      <c r="H124">
        <v>9</v>
      </c>
      <c r="I124">
        <v>3</v>
      </c>
      <c r="J124">
        <v>9</v>
      </c>
      <c r="Q124">
        <v>1.4999999999999999E-2</v>
      </c>
      <c r="R124">
        <v>21</v>
      </c>
      <c r="S124">
        <v>3741</v>
      </c>
      <c r="T124">
        <v>0.3</v>
      </c>
      <c r="U124">
        <v>55.3</v>
      </c>
      <c r="V124">
        <v>0.3</v>
      </c>
      <c r="W124">
        <v>54.2</v>
      </c>
      <c r="X124">
        <v>1</v>
      </c>
      <c r="Y124">
        <v>0.2</v>
      </c>
      <c r="Z124">
        <v>1.405</v>
      </c>
      <c r="AA124" s="1">
        <f t="shared" si="1"/>
        <v>5.6134723336006415E-3</v>
      </c>
    </row>
    <row r="125" spans="1:27" x14ac:dyDescent="0.2">
      <c r="A125">
        <v>2021</v>
      </c>
      <c r="B125">
        <v>3</v>
      </c>
      <c r="C125">
        <v>375</v>
      </c>
      <c r="D125" t="s">
        <v>152</v>
      </c>
      <c r="E125">
        <v>120</v>
      </c>
      <c r="F125" s="2">
        <v>106</v>
      </c>
      <c r="G125" s="147">
        <v>136</v>
      </c>
      <c r="H125">
        <v>40</v>
      </c>
      <c r="I125">
        <v>10</v>
      </c>
      <c r="J125">
        <v>24</v>
      </c>
      <c r="L125">
        <v>2</v>
      </c>
      <c r="Q125">
        <v>1.4999999999999999E-2</v>
      </c>
      <c r="R125">
        <v>75</v>
      </c>
      <c r="S125">
        <v>11750</v>
      </c>
      <c r="T125">
        <v>2</v>
      </c>
      <c r="U125">
        <v>314.7</v>
      </c>
      <c r="V125">
        <v>2.6</v>
      </c>
      <c r="W125">
        <v>404</v>
      </c>
      <c r="X125">
        <v>6</v>
      </c>
      <c r="Y125">
        <v>0.6</v>
      </c>
      <c r="Z125">
        <v>0.74199999999999999</v>
      </c>
      <c r="AA125" s="1">
        <f t="shared" si="1"/>
        <v>6.382978723404255E-3</v>
      </c>
    </row>
    <row r="126" spans="1:27" x14ac:dyDescent="0.2">
      <c r="A126">
        <v>2021</v>
      </c>
      <c r="B126">
        <v>3</v>
      </c>
      <c r="C126">
        <v>376</v>
      </c>
      <c r="D126" t="s">
        <v>222</v>
      </c>
      <c r="E126">
        <v>161</v>
      </c>
      <c r="F126" s="2">
        <v>130</v>
      </c>
      <c r="G126" s="147">
        <v>84</v>
      </c>
      <c r="H126">
        <v>107</v>
      </c>
      <c r="I126">
        <v>46</v>
      </c>
      <c r="J126">
        <v>91</v>
      </c>
      <c r="K126">
        <v>3</v>
      </c>
      <c r="L126">
        <v>4</v>
      </c>
      <c r="Q126">
        <v>1.4999999999999999E-2</v>
      </c>
      <c r="R126">
        <v>250</v>
      </c>
      <c r="S126">
        <v>22798</v>
      </c>
      <c r="T126">
        <v>3.4</v>
      </c>
      <c r="U126">
        <v>305.8</v>
      </c>
      <c r="V126">
        <v>4.3</v>
      </c>
      <c r="W126">
        <v>371.6</v>
      </c>
      <c r="X126">
        <v>15</v>
      </c>
      <c r="Y126">
        <v>3</v>
      </c>
      <c r="Z126">
        <v>1.0309999999999999</v>
      </c>
      <c r="AA126" s="1">
        <f t="shared" si="1"/>
        <v>1.0965874199491183E-2</v>
      </c>
    </row>
    <row r="127" spans="1:27" x14ac:dyDescent="0.2">
      <c r="A127">
        <v>2021</v>
      </c>
      <c r="B127">
        <v>3</v>
      </c>
      <c r="C127">
        <v>377</v>
      </c>
      <c r="D127" t="s">
        <v>167</v>
      </c>
      <c r="E127">
        <v>320</v>
      </c>
      <c r="F127" s="2">
        <v>300</v>
      </c>
      <c r="G127" s="147">
        <v>49</v>
      </c>
      <c r="H127">
        <v>22</v>
      </c>
      <c r="I127">
        <v>3</v>
      </c>
      <c r="J127">
        <v>35</v>
      </c>
      <c r="O127">
        <v>4</v>
      </c>
      <c r="Q127">
        <v>1.4999999999999999E-2</v>
      </c>
      <c r="R127">
        <v>64</v>
      </c>
      <c r="S127">
        <v>3684</v>
      </c>
      <c r="T127">
        <v>0.2</v>
      </c>
      <c r="U127">
        <v>10.7</v>
      </c>
      <c r="V127">
        <v>0.2</v>
      </c>
      <c r="W127">
        <v>10.1</v>
      </c>
      <c r="X127">
        <v>4</v>
      </c>
      <c r="Y127">
        <v>1.3</v>
      </c>
      <c r="Z127">
        <v>0.93</v>
      </c>
      <c r="AA127" s="1">
        <f t="shared" si="1"/>
        <v>1.737242128121607E-2</v>
      </c>
    </row>
    <row r="128" spans="1:27" x14ac:dyDescent="0.2">
      <c r="A128">
        <v>2021</v>
      </c>
      <c r="B128">
        <v>3</v>
      </c>
      <c r="C128">
        <v>378</v>
      </c>
      <c r="D128" t="s">
        <v>704</v>
      </c>
      <c r="E128">
        <v>120</v>
      </c>
      <c r="F128" s="2">
        <v>104</v>
      </c>
      <c r="G128" s="147">
        <v>104</v>
      </c>
      <c r="H128">
        <v>8</v>
      </c>
      <c r="I128">
        <v>4</v>
      </c>
      <c r="J128">
        <v>9</v>
      </c>
      <c r="Q128">
        <v>1.4999999999999999E-2</v>
      </c>
      <c r="R128">
        <v>20</v>
      </c>
      <c r="S128">
        <v>1580</v>
      </c>
      <c r="T128">
        <v>0.3</v>
      </c>
      <c r="U128">
        <v>27.6</v>
      </c>
      <c r="V128">
        <v>0.5</v>
      </c>
      <c r="W128">
        <v>37.200000000000003</v>
      </c>
      <c r="X128">
        <v>1</v>
      </c>
      <c r="Y128">
        <v>0.2</v>
      </c>
      <c r="Z128">
        <v>0.79800000000000004</v>
      </c>
      <c r="AA128" s="1">
        <f t="shared" si="1"/>
        <v>1.2658227848101266E-2</v>
      </c>
    </row>
    <row r="129" spans="1:27" x14ac:dyDescent="0.2">
      <c r="A129">
        <v>2021</v>
      </c>
      <c r="B129">
        <v>3</v>
      </c>
      <c r="C129">
        <v>381</v>
      </c>
      <c r="D129" t="s">
        <v>705</v>
      </c>
      <c r="E129">
        <v>180</v>
      </c>
      <c r="F129" s="2">
        <v>130</v>
      </c>
      <c r="G129" s="147">
        <v>88</v>
      </c>
      <c r="H129">
        <v>9</v>
      </c>
      <c r="I129">
        <v>6</v>
      </c>
      <c r="J129">
        <v>9</v>
      </c>
      <c r="Q129">
        <v>1.4999999999999999E-2</v>
      </c>
      <c r="R129">
        <v>25</v>
      </c>
      <c r="S129">
        <v>3333</v>
      </c>
      <c r="T129">
        <v>4.5</v>
      </c>
      <c r="U129">
        <v>453.4</v>
      </c>
      <c r="V129">
        <v>5.8</v>
      </c>
      <c r="W129">
        <v>693.4</v>
      </c>
      <c r="X129">
        <v>2</v>
      </c>
      <c r="Y129">
        <v>0.3</v>
      </c>
      <c r="Z129">
        <v>1.2629999999999999</v>
      </c>
      <c r="AA129" s="1">
        <f t="shared" si="1"/>
        <v>7.5007500750075007E-3</v>
      </c>
    </row>
    <row r="130" spans="1:27" x14ac:dyDescent="0.2">
      <c r="A130">
        <v>2021</v>
      </c>
      <c r="B130">
        <v>3</v>
      </c>
      <c r="C130">
        <v>382</v>
      </c>
      <c r="D130" t="s">
        <v>247</v>
      </c>
      <c r="E130">
        <v>100</v>
      </c>
      <c r="F130" s="2">
        <v>88</v>
      </c>
      <c r="G130" s="147">
        <v>125</v>
      </c>
      <c r="H130">
        <v>113</v>
      </c>
      <c r="I130">
        <v>45</v>
      </c>
      <c r="J130">
        <v>101</v>
      </c>
      <c r="L130">
        <v>5</v>
      </c>
      <c r="Q130">
        <v>1.4999999999999999E-2</v>
      </c>
      <c r="R130">
        <v>264</v>
      </c>
      <c r="S130">
        <v>27624</v>
      </c>
      <c r="T130">
        <v>5.7</v>
      </c>
      <c r="U130">
        <v>600.5</v>
      </c>
      <c r="V130">
        <v>6</v>
      </c>
      <c r="W130">
        <v>630.70000000000005</v>
      </c>
      <c r="X130">
        <v>12</v>
      </c>
      <c r="Y130">
        <v>2.1</v>
      </c>
      <c r="Z130">
        <v>0.96899999999999997</v>
      </c>
      <c r="AA130" s="1">
        <f t="shared" si="1"/>
        <v>9.5569070373588191E-3</v>
      </c>
    </row>
    <row r="131" spans="1:27" x14ac:dyDescent="0.2">
      <c r="A131">
        <v>2021</v>
      </c>
      <c r="B131">
        <v>3</v>
      </c>
      <c r="C131">
        <v>383</v>
      </c>
      <c r="D131" t="s">
        <v>706</v>
      </c>
      <c r="E131">
        <v>100</v>
      </c>
      <c r="F131" s="2">
        <v>99</v>
      </c>
      <c r="G131" s="147">
        <v>110</v>
      </c>
      <c r="H131">
        <v>23</v>
      </c>
      <c r="I131">
        <v>10</v>
      </c>
      <c r="J131">
        <v>13</v>
      </c>
      <c r="Q131">
        <v>1.4999999999999999E-2</v>
      </c>
      <c r="R131">
        <v>46</v>
      </c>
      <c r="S131">
        <v>4486</v>
      </c>
      <c r="T131">
        <v>1.3</v>
      </c>
      <c r="U131">
        <v>128.19999999999999</v>
      </c>
      <c r="V131">
        <v>1.3</v>
      </c>
      <c r="W131">
        <v>126.8</v>
      </c>
      <c r="X131">
        <v>3</v>
      </c>
      <c r="Y131">
        <v>0.4</v>
      </c>
      <c r="Z131">
        <v>0.629</v>
      </c>
      <c r="AA131" s="1">
        <f t="shared" ref="AA131:AA194" si="2">IFERROR(R131/S131,"")</f>
        <v>1.0254123941150245E-2</v>
      </c>
    </row>
    <row r="132" spans="1:27" x14ac:dyDescent="0.2">
      <c r="A132">
        <v>2021</v>
      </c>
      <c r="B132">
        <v>3</v>
      </c>
      <c r="C132">
        <v>384</v>
      </c>
      <c r="D132" t="s">
        <v>681</v>
      </c>
      <c r="E132">
        <v>180</v>
      </c>
      <c r="F132" s="2">
        <v>156</v>
      </c>
      <c r="G132" s="147">
        <v>23</v>
      </c>
      <c r="H132">
        <v>19</v>
      </c>
      <c r="I132">
        <v>17</v>
      </c>
      <c r="J132">
        <v>28</v>
      </c>
      <c r="K132">
        <v>3</v>
      </c>
      <c r="L132">
        <v>12</v>
      </c>
      <c r="Q132">
        <v>1.4999999999999999E-2</v>
      </c>
      <c r="R132">
        <v>76</v>
      </c>
      <c r="S132">
        <v>2327</v>
      </c>
      <c r="T132">
        <v>5.2</v>
      </c>
      <c r="U132">
        <v>164.9</v>
      </c>
      <c r="V132">
        <v>6.8</v>
      </c>
      <c r="W132">
        <v>214.9</v>
      </c>
      <c r="X132">
        <v>9</v>
      </c>
      <c r="Y132">
        <v>3.3</v>
      </c>
      <c r="Z132">
        <v>0.58799999999999997</v>
      </c>
      <c r="AA132" s="1">
        <f t="shared" si="2"/>
        <v>3.266007735281478E-2</v>
      </c>
    </row>
    <row r="133" spans="1:27" x14ac:dyDescent="0.2">
      <c r="A133">
        <v>2021</v>
      </c>
      <c r="B133">
        <v>3</v>
      </c>
      <c r="C133">
        <v>395</v>
      </c>
      <c r="D133" t="s">
        <v>682</v>
      </c>
      <c r="E133">
        <v>120</v>
      </c>
      <c r="F133" s="2">
        <v>123</v>
      </c>
      <c r="G133" s="147">
        <v>90</v>
      </c>
      <c r="H133">
        <v>39</v>
      </c>
      <c r="I133">
        <v>13</v>
      </c>
      <c r="J133">
        <v>24</v>
      </c>
      <c r="Q133">
        <v>1.4999999999999999E-2</v>
      </c>
      <c r="R133">
        <v>86</v>
      </c>
      <c r="S133">
        <v>8294</v>
      </c>
      <c r="T133">
        <v>16.600000000000001</v>
      </c>
      <c r="U133">
        <v>1423.7</v>
      </c>
      <c r="V133">
        <v>12.4</v>
      </c>
      <c r="W133">
        <v>1062.4000000000001</v>
      </c>
      <c r="X133">
        <v>6</v>
      </c>
      <c r="Y133">
        <v>1</v>
      </c>
      <c r="Z133">
        <v>0.69799999999999995</v>
      </c>
      <c r="AA133" s="1">
        <f t="shared" si="2"/>
        <v>1.0368941403424162E-2</v>
      </c>
    </row>
    <row r="134" spans="1:27" x14ac:dyDescent="0.2">
      <c r="A134">
        <v>2021</v>
      </c>
      <c r="B134">
        <v>3</v>
      </c>
      <c r="C134">
        <v>405</v>
      </c>
      <c r="D134" t="s">
        <v>708</v>
      </c>
      <c r="E134">
        <v>200</v>
      </c>
      <c r="F134" s="2">
        <v>149</v>
      </c>
      <c r="G134" s="147">
        <v>25</v>
      </c>
      <c r="H134">
        <v>7</v>
      </c>
      <c r="I134">
        <v>3</v>
      </c>
      <c r="J134">
        <v>5</v>
      </c>
      <c r="M134">
        <v>2</v>
      </c>
      <c r="Q134">
        <v>1.4999999999999999E-2</v>
      </c>
      <c r="R134">
        <v>17</v>
      </c>
      <c r="S134">
        <v>767</v>
      </c>
      <c r="T134">
        <v>2</v>
      </c>
      <c r="U134">
        <v>67.400000000000006</v>
      </c>
      <c r="V134">
        <v>2.8</v>
      </c>
      <c r="W134">
        <v>96.3</v>
      </c>
      <c r="X134">
        <v>2</v>
      </c>
      <c r="Y134">
        <v>0.7</v>
      </c>
      <c r="Z134">
        <v>0.96799999999999997</v>
      </c>
      <c r="AA134" s="1">
        <f t="shared" si="2"/>
        <v>2.2164276401564539E-2</v>
      </c>
    </row>
    <row r="135" spans="1:27" x14ac:dyDescent="0.2">
      <c r="A135">
        <v>2021</v>
      </c>
      <c r="B135">
        <v>3</v>
      </c>
      <c r="C135">
        <v>406</v>
      </c>
      <c r="D135" t="s">
        <v>709</v>
      </c>
      <c r="E135">
        <v>200</v>
      </c>
      <c r="F135" s="2">
        <v>147</v>
      </c>
      <c r="G135" s="147">
        <v>25</v>
      </c>
      <c r="H135">
        <v>9</v>
      </c>
      <c r="I135">
        <v>3</v>
      </c>
      <c r="J135">
        <v>8</v>
      </c>
      <c r="Q135">
        <v>1.4999999999999999E-2</v>
      </c>
      <c r="R135">
        <v>23</v>
      </c>
      <c r="S135">
        <v>1148</v>
      </c>
      <c r="T135">
        <v>2.2000000000000002</v>
      </c>
      <c r="U135">
        <v>74.400000000000006</v>
      </c>
      <c r="V135">
        <v>3.4</v>
      </c>
      <c r="W135">
        <v>113</v>
      </c>
      <c r="X135">
        <v>4</v>
      </c>
      <c r="Y135">
        <v>0.9</v>
      </c>
      <c r="Z135">
        <v>0.72499999999999998</v>
      </c>
      <c r="AA135" s="1">
        <f t="shared" si="2"/>
        <v>2.0034843205574911E-2</v>
      </c>
    </row>
    <row r="136" spans="1:27" x14ac:dyDescent="0.2">
      <c r="A136">
        <v>2021</v>
      </c>
      <c r="B136">
        <v>3</v>
      </c>
      <c r="C136">
        <v>407</v>
      </c>
      <c r="D136" t="s">
        <v>683</v>
      </c>
      <c r="E136">
        <v>200</v>
      </c>
      <c r="F136" s="2">
        <v>159</v>
      </c>
      <c r="G136" s="147">
        <v>23</v>
      </c>
      <c r="H136">
        <v>11</v>
      </c>
      <c r="I136">
        <v>4</v>
      </c>
      <c r="J136">
        <v>7</v>
      </c>
      <c r="Q136">
        <v>1.4999999999999999E-2</v>
      </c>
      <c r="R136">
        <v>26</v>
      </c>
      <c r="S136">
        <v>1451</v>
      </c>
      <c r="T136">
        <v>3.2</v>
      </c>
      <c r="U136">
        <v>111.4</v>
      </c>
      <c r="V136">
        <v>4.9000000000000004</v>
      </c>
      <c r="W136">
        <v>169.2</v>
      </c>
      <c r="X136">
        <v>4</v>
      </c>
      <c r="Y136">
        <v>1.1000000000000001</v>
      </c>
      <c r="Z136">
        <v>0.91600000000000004</v>
      </c>
      <c r="AA136" s="1">
        <f t="shared" si="2"/>
        <v>1.7918676774638181E-2</v>
      </c>
    </row>
    <row r="137" spans="1:27" x14ac:dyDescent="0.2">
      <c r="A137">
        <v>2021</v>
      </c>
      <c r="B137">
        <v>3</v>
      </c>
      <c r="C137">
        <v>416</v>
      </c>
      <c r="D137" t="s">
        <v>684</v>
      </c>
      <c r="E137">
        <v>180</v>
      </c>
      <c r="F137" s="2"/>
      <c r="G137" s="147"/>
      <c r="H137">
        <v>3</v>
      </c>
      <c r="J137">
        <v>1</v>
      </c>
      <c r="Q137">
        <v>1.4999999999999999E-2</v>
      </c>
      <c r="R137">
        <v>4</v>
      </c>
      <c r="S137">
        <v>607</v>
      </c>
      <c r="T137">
        <v>0</v>
      </c>
      <c r="U137">
        <v>2</v>
      </c>
      <c r="X137">
        <v>0</v>
      </c>
      <c r="AA137" s="1">
        <f t="shared" si="2"/>
        <v>6.5897858319604614E-3</v>
      </c>
    </row>
    <row r="138" spans="1:27" x14ac:dyDescent="0.2">
      <c r="A138">
        <v>2021</v>
      </c>
      <c r="B138">
        <v>3</v>
      </c>
      <c r="C138">
        <v>417</v>
      </c>
      <c r="D138" t="s">
        <v>685</v>
      </c>
      <c r="E138">
        <v>180</v>
      </c>
      <c r="F138" s="2">
        <v>157</v>
      </c>
      <c r="G138" s="147">
        <v>23</v>
      </c>
      <c r="H138">
        <v>1</v>
      </c>
      <c r="I138">
        <v>0</v>
      </c>
      <c r="J138">
        <v>2</v>
      </c>
      <c r="L138">
        <v>1</v>
      </c>
      <c r="Q138">
        <v>1.4999999999999999E-2</v>
      </c>
      <c r="R138">
        <v>4</v>
      </c>
      <c r="S138">
        <v>184</v>
      </c>
      <c r="T138">
        <v>0.1</v>
      </c>
      <c r="U138">
        <v>4</v>
      </c>
      <c r="V138">
        <v>0.1</v>
      </c>
      <c r="W138">
        <v>4.3</v>
      </c>
      <c r="X138">
        <v>1</v>
      </c>
      <c r="Y138">
        <v>0.2</v>
      </c>
      <c r="Z138">
        <v>0.41799999999999998</v>
      </c>
      <c r="AA138" s="1">
        <f t="shared" si="2"/>
        <v>2.1739130434782608E-2</v>
      </c>
    </row>
    <row r="139" spans="1:27" x14ac:dyDescent="0.2">
      <c r="A139">
        <v>2021</v>
      </c>
      <c r="B139">
        <v>3</v>
      </c>
      <c r="C139">
        <v>419</v>
      </c>
      <c r="D139" t="s">
        <v>686</v>
      </c>
      <c r="E139">
        <v>150</v>
      </c>
      <c r="F139" s="2">
        <v>134</v>
      </c>
      <c r="G139" s="147">
        <v>108</v>
      </c>
      <c r="H139">
        <v>8</v>
      </c>
      <c r="I139">
        <v>4</v>
      </c>
      <c r="J139">
        <v>5</v>
      </c>
      <c r="Q139">
        <v>1.4999999999999999E-2</v>
      </c>
      <c r="R139">
        <v>17</v>
      </c>
      <c r="S139">
        <v>893</v>
      </c>
      <c r="T139">
        <v>0.3</v>
      </c>
      <c r="U139">
        <v>13.5</v>
      </c>
      <c r="V139">
        <v>0.3</v>
      </c>
      <c r="W139">
        <v>12.7</v>
      </c>
      <c r="X139">
        <v>2</v>
      </c>
      <c r="Y139">
        <v>0.2</v>
      </c>
      <c r="Z139">
        <v>0.21099999999999999</v>
      </c>
      <c r="AA139" s="1">
        <f t="shared" si="2"/>
        <v>1.9036954087346025E-2</v>
      </c>
    </row>
    <row r="140" spans="1:27" x14ac:dyDescent="0.2">
      <c r="A140">
        <v>2021</v>
      </c>
      <c r="B140">
        <v>3</v>
      </c>
      <c r="C140">
        <v>421</v>
      </c>
      <c r="D140" t="s">
        <v>712</v>
      </c>
      <c r="E140">
        <v>200</v>
      </c>
      <c r="F140" s="2">
        <v>177</v>
      </c>
      <c r="G140" s="147">
        <v>20</v>
      </c>
      <c r="H140">
        <v>17</v>
      </c>
      <c r="I140">
        <v>8</v>
      </c>
      <c r="J140">
        <v>20</v>
      </c>
      <c r="K140">
        <v>2</v>
      </c>
      <c r="L140">
        <v>5</v>
      </c>
      <c r="Q140">
        <v>1.4999999999999999E-2</v>
      </c>
      <c r="R140">
        <v>51</v>
      </c>
      <c r="S140">
        <v>2091</v>
      </c>
      <c r="T140">
        <v>1.9</v>
      </c>
      <c r="U140">
        <v>59.1</v>
      </c>
      <c r="V140">
        <v>1.7</v>
      </c>
      <c r="W140">
        <v>42.7</v>
      </c>
      <c r="X140">
        <v>4</v>
      </c>
      <c r="Y140">
        <v>2.5</v>
      </c>
      <c r="Z140">
        <v>1.32</v>
      </c>
      <c r="AA140" s="1">
        <f t="shared" si="2"/>
        <v>2.4390243902439025E-2</v>
      </c>
    </row>
    <row r="141" spans="1:27" x14ac:dyDescent="0.2">
      <c r="A141">
        <v>2021</v>
      </c>
      <c r="B141">
        <v>3</v>
      </c>
      <c r="C141">
        <v>422</v>
      </c>
      <c r="D141" t="s">
        <v>596</v>
      </c>
      <c r="E141">
        <v>70</v>
      </c>
      <c r="F141" s="2">
        <v>108</v>
      </c>
      <c r="G141" s="147">
        <v>67</v>
      </c>
      <c r="H141">
        <v>10</v>
      </c>
      <c r="I141">
        <v>10</v>
      </c>
      <c r="J141">
        <v>17</v>
      </c>
      <c r="Q141">
        <v>1.4999999999999999E-2</v>
      </c>
      <c r="R141">
        <v>37</v>
      </c>
      <c r="S141">
        <v>4437</v>
      </c>
      <c r="T141">
        <v>0.4</v>
      </c>
      <c r="U141">
        <v>43.1</v>
      </c>
      <c r="V141">
        <v>0.3</v>
      </c>
      <c r="W141">
        <v>41.8</v>
      </c>
      <c r="X141">
        <v>3</v>
      </c>
      <c r="Y141">
        <v>0.6</v>
      </c>
      <c r="Z141">
        <v>0.65300000000000002</v>
      </c>
      <c r="AA141" s="1">
        <f t="shared" si="2"/>
        <v>8.338967771016453E-3</v>
      </c>
    </row>
    <row r="142" spans="1:27" x14ac:dyDescent="0.2">
      <c r="A142">
        <v>2021</v>
      </c>
      <c r="B142">
        <v>3</v>
      </c>
      <c r="C142">
        <v>423</v>
      </c>
      <c r="D142" t="s">
        <v>138</v>
      </c>
      <c r="E142">
        <v>180</v>
      </c>
      <c r="F142" s="2">
        <v>197</v>
      </c>
      <c r="G142" s="147">
        <v>37</v>
      </c>
      <c r="H142">
        <v>130</v>
      </c>
      <c r="I142">
        <v>69</v>
      </c>
      <c r="J142">
        <v>147</v>
      </c>
      <c r="K142">
        <v>3</v>
      </c>
      <c r="L142">
        <v>26</v>
      </c>
      <c r="Q142">
        <v>1.4999999999999999E-2</v>
      </c>
      <c r="R142">
        <v>374</v>
      </c>
      <c r="S142">
        <v>6236</v>
      </c>
      <c r="T142">
        <v>1.8</v>
      </c>
      <c r="U142">
        <v>29.4</v>
      </c>
      <c r="V142">
        <v>2.2999999999999998</v>
      </c>
      <c r="W142">
        <v>37.6</v>
      </c>
      <c r="X142">
        <v>14</v>
      </c>
      <c r="Y142">
        <v>10.199999999999999</v>
      </c>
      <c r="Z142">
        <v>0.50600000000000001</v>
      </c>
      <c r="AA142" s="1">
        <f t="shared" si="2"/>
        <v>5.9974342527261068E-2</v>
      </c>
    </row>
    <row r="143" spans="1:27" x14ac:dyDescent="0.2">
      <c r="A143">
        <v>2021</v>
      </c>
      <c r="B143">
        <v>3</v>
      </c>
      <c r="C143">
        <v>3</v>
      </c>
      <c r="D143" t="s">
        <v>717</v>
      </c>
      <c r="E143">
        <v>154</v>
      </c>
      <c r="F143" s="2">
        <v>79</v>
      </c>
      <c r="G143" s="147">
        <v>92</v>
      </c>
      <c r="H143">
        <v>18</v>
      </c>
      <c r="I143">
        <v>1</v>
      </c>
      <c r="J143">
        <v>17</v>
      </c>
      <c r="Q143">
        <v>0.02</v>
      </c>
      <c r="R143">
        <v>36</v>
      </c>
      <c r="S143">
        <v>1596</v>
      </c>
      <c r="T143">
        <v>2.2000000000000002</v>
      </c>
      <c r="U143">
        <v>98.4</v>
      </c>
      <c r="V143">
        <v>2.1</v>
      </c>
      <c r="W143">
        <v>92.7</v>
      </c>
      <c r="X143">
        <v>2</v>
      </c>
      <c r="Y143">
        <v>0.4</v>
      </c>
      <c r="Z143">
        <v>0.77200000000000002</v>
      </c>
      <c r="AA143" s="1">
        <f t="shared" si="2"/>
        <v>2.2556390977443608E-2</v>
      </c>
    </row>
    <row r="144" spans="1:27" x14ac:dyDescent="0.2">
      <c r="A144">
        <v>2021</v>
      </c>
      <c r="B144">
        <v>3</v>
      </c>
      <c r="C144">
        <v>4</v>
      </c>
      <c r="D144" t="s">
        <v>718</v>
      </c>
      <c r="E144">
        <v>195</v>
      </c>
      <c r="F144" s="2">
        <v>141</v>
      </c>
      <c r="G144" s="147">
        <v>52</v>
      </c>
      <c r="H144">
        <v>64</v>
      </c>
      <c r="I144">
        <v>32</v>
      </c>
      <c r="J144">
        <v>49</v>
      </c>
      <c r="Q144">
        <v>0.02</v>
      </c>
      <c r="R144">
        <v>158</v>
      </c>
      <c r="S144">
        <v>6886</v>
      </c>
      <c r="T144">
        <v>3.5</v>
      </c>
      <c r="U144">
        <v>146.30000000000001</v>
      </c>
      <c r="V144">
        <v>4.7</v>
      </c>
      <c r="W144">
        <v>165</v>
      </c>
      <c r="X144">
        <v>10</v>
      </c>
      <c r="Y144">
        <v>3</v>
      </c>
      <c r="Z144">
        <v>0.84599999999999997</v>
      </c>
      <c r="AA144" s="1">
        <f t="shared" si="2"/>
        <v>2.2945106012198666E-2</v>
      </c>
    </row>
    <row r="145" spans="1:27" x14ac:dyDescent="0.2">
      <c r="A145">
        <v>2021</v>
      </c>
      <c r="B145">
        <v>3</v>
      </c>
      <c r="C145">
        <v>52</v>
      </c>
      <c r="D145" t="s">
        <v>598</v>
      </c>
      <c r="E145">
        <v>96</v>
      </c>
      <c r="F145" s="2">
        <v>113</v>
      </c>
      <c r="G145" s="147">
        <v>288</v>
      </c>
      <c r="H145">
        <v>38</v>
      </c>
      <c r="I145">
        <v>12</v>
      </c>
      <c r="J145">
        <v>42</v>
      </c>
      <c r="Q145">
        <v>0.02</v>
      </c>
      <c r="R145">
        <v>92</v>
      </c>
      <c r="S145">
        <v>8892</v>
      </c>
      <c r="T145">
        <v>7.7</v>
      </c>
      <c r="U145">
        <v>741</v>
      </c>
      <c r="V145">
        <v>7.7</v>
      </c>
      <c r="W145">
        <v>737.3</v>
      </c>
      <c r="X145">
        <v>4</v>
      </c>
      <c r="Y145">
        <v>0.3</v>
      </c>
      <c r="Z145">
        <v>0.30099999999999999</v>
      </c>
      <c r="AA145" s="1">
        <f t="shared" si="2"/>
        <v>1.03463787674314E-2</v>
      </c>
    </row>
    <row r="146" spans="1:27" x14ac:dyDescent="0.2">
      <c r="A146">
        <v>2021</v>
      </c>
      <c r="B146">
        <v>3</v>
      </c>
      <c r="C146">
        <v>53</v>
      </c>
      <c r="D146" t="s">
        <v>720</v>
      </c>
      <c r="E146">
        <v>117</v>
      </c>
      <c r="F146" s="2">
        <v>90</v>
      </c>
      <c r="G146" s="147">
        <v>998</v>
      </c>
      <c r="H146">
        <v>72</v>
      </c>
      <c r="I146">
        <v>45</v>
      </c>
      <c r="J146">
        <v>75</v>
      </c>
      <c r="Q146">
        <v>0.02</v>
      </c>
      <c r="R146">
        <v>192</v>
      </c>
      <c r="S146">
        <v>66792</v>
      </c>
      <c r="T146">
        <v>19.2</v>
      </c>
      <c r="U146">
        <v>6679.2</v>
      </c>
      <c r="V146">
        <v>19.399999999999999</v>
      </c>
      <c r="W146">
        <v>6758.1</v>
      </c>
      <c r="X146">
        <v>8</v>
      </c>
      <c r="Y146">
        <v>0.2</v>
      </c>
      <c r="Z146">
        <v>0.49199999999999999</v>
      </c>
      <c r="AA146" s="1">
        <f t="shared" si="2"/>
        <v>2.8745957599712541E-3</v>
      </c>
    </row>
    <row r="147" spans="1:27" x14ac:dyDescent="0.2">
      <c r="A147">
        <v>2021</v>
      </c>
      <c r="B147">
        <v>3</v>
      </c>
      <c r="C147">
        <v>56</v>
      </c>
      <c r="D147" t="s">
        <v>571</v>
      </c>
      <c r="E147">
        <v>101</v>
      </c>
      <c r="F147" s="2">
        <v>109</v>
      </c>
      <c r="G147" s="147">
        <v>399</v>
      </c>
      <c r="H147">
        <v>63</v>
      </c>
      <c r="I147">
        <v>54</v>
      </c>
      <c r="J147">
        <v>83</v>
      </c>
      <c r="L147">
        <v>5</v>
      </c>
      <c r="Q147">
        <v>0.02</v>
      </c>
      <c r="R147">
        <v>205</v>
      </c>
      <c r="S147">
        <v>23925</v>
      </c>
      <c r="T147">
        <v>20.7</v>
      </c>
      <c r="U147">
        <v>2413.1</v>
      </c>
      <c r="V147">
        <v>15.5</v>
      </c>
      <c r="W147">
        <v>1807.9</v>
      </c>
      <c r="X147">
        <v>7</v>
      </c>
      <c r="Y147">
        <v>0.5</v>
      </c>
      <c r="Z147">
        <v>0.36199999999999999</v>
      </c>
      <c r="AA147" s="1">
        <f t="shared" si="2"/>
        <v>8.5684430512016716E-3</v>
      </c>
    </row>
    <row r="148" spans="1:27" x14ac:dyDescent="0.2">
      <c r="A148">
        <v>2021</v>
      </c>
      <c r="B148">
        <v>3</v>
      </c>
      <c r="C148">
        <v>57</v>
      </c>
      <c r="D148" t="s">
        <v>721</v>
      </c>
      <c r="E148">
        <v>125</v>
      </c>
      <c r="F148" s="2">
        <v>125</v>
      </c>
      <c r="G148" s="147">
        <v>346</v>
      </c>
      <c r="H148">
        <v>22</v>
      </c>
      <c r="I148">
        <v>10</v>
      </c>
      <c r="J148">
        <v>21</v>
      </c>
      <c r="L148">
        <v>16</v>
      </c>
      <c r="Q148">
        <v>0.02</v>
      </c>
      <c r="R148">
        <v>69</v>
      </c>
      <c r="S148">
        <v>12949</v>
      </c>
      <c r="T148">
        <v>6.5</v>
      </c>
      <c r="U148">
        <v>1218.7</v>
      </c>
      <c r="W148">
        <v>221.5</v>
      </c>
      <c r="X148">
        <v>1</v>
      </c>
      <c r="Y148">
        <v>0.2</v>
      </c>
      <c r="Z148">
        <v>1.706</v>
      </c>
      <c r="AA148" s="1">
        <f t="shared" si="2"/>
        <v>5.3285968028419185E-3</v>
      </c>
    </row>
    <row r="149" spans="1:27" x14ac:dyDescent="0.2">
      <c r="A149">
        <v>2021</v>
      </c>
      <c r="B149">
        <v>3</v>
      </c>
      <c r="C149">
        <v>123</v>
      </c>
      <c r="D149" t="s">
        <v>573</v>
      </c>
      <c r="E149">
        <v>180</v>
      </c>
      <c r="F149" s="2">
        <v>208</v>
      </c>
      <c r="G149" s="147">
        <v>70</v>
      </c>
      <c r="H149">
        <v>37</v>
      </c>
      <c r="I149">
        <v>14</v>
      </c>
      <c r="J149">
        <v>12</v>
      </c>
      <c r="Q149">
        <v>0.02</v>
      </c>
      <c r="R149">
        <v>63</v>
      </c>
      <c r="S149">
        <v>3663</v>
      </c>
      <c r="T149">
        <v>0.5</v>
      </c>
      <c r="U149">
        <v>27.5</v>
      </c>
      <c r="V149">
        <v>0.5</v>
      </c>
      <c r="W149">
        <v>26.5</v>
      </c>
      <c r="X149">
        <v>4</v>
      </c>
      <c r="Y149">
        <v>0.9</v>
      </c>
      <c r="Z149">
        <v>0.52</v>
      </c>
      <c r="AA149" s="1">
        <f t="shared" si="2"/>
        <v>1.7199017199017199E-2</v>
      </c>
    </row>
    <row r="150" spans="1:27" x14ac:dyDescent="0.2">
      <c r="A150">
        <v>2021</v>
      </c>
      <c r="B150">
        <v>3</v>
      </c>
      <c r="C150">
        <v>133</v>
      </c>
      <c r="D150" t="s">
        <v>610</v>
      </c>
      <c r="E150">
        <v>257</v>
      </c>
      <c r="F150" s="2">
        <v>220</v>
      </c>
      <c r="G150" s="147">
        <v>16</v>
      </c>
      <c r="H150">
        <v>18</v>
      </c>
      <c r="I150">
        <v>5</v>
      </c>
      <c r="J150">
        <v>16</v>
      </c>
      <c r="Q150">
        <v>0.02</v>
      </c>
      <c r="R150">
        <v>38</v>
      </c>
      <c r="S150">
        <v>1416</v>
      </c>
      <c r="T150">
        <v>0.1</v>
      </c>
      <c r="U150">
        <v>2.7</v>
      </c>
      <c r="V150">
        <v>0.1</v>
      </c>
      <c r="W150">
        <v>2.5</v>
      </c>
      <c r="X150">
        <v>3</v>
      </c>
      <c r="Y150">
        <v>2.2999999999999998</v>
      </c>
      <c r="Z150">
        <v>1.532</v>
      </c>
      <c r="AA150" s="1">
        <f t="shared" si="2"/>
        <v>2.6836158192090395E-2</v>
      </c>
    </row>
    <row r="151" spans="1:27" x14ac:dyDescent="0.2">
      <c r="A151">
        <v>2021</v>
      </c>
      <c r="B151">
        <v>3</v>
      </c>
      <c r="C151">
        <v>159</v>
      </c>
      <c r="D151" t="s">
        <v>244</v>
      </c>
      <c r="E151">
        <v>154</v>
      </c>
      <c r="F151" s="2">
        <v>112</v>
      </c>
      <c r="G151" s="147">
        <v>97</v>
      </c>
      <c r="H151">
        <v>198</v>
      </c>
      <c r="I151">
        <v>82</v>
      </c>
      <c r="J151">
        <v>192</v>
      </c>
      <c r="L151">
        <v>12</v>
      </c>
      <c r="Q151">
        <v>0.02</v>
      </c>
      <c r="R151">
        <v>478</v>
      </c>
      <c r="S151">
        <v>54382</v>
      </c>
      <c r="T151">
        <v>9.6</v>
      </c>
      <c r="U151">
        <v>1091.0999999999999</v>
      </c>
      <c r="V151">
        <v>6.4</v>
      </c>
      <c r="W151">
        <v>730.1</v>
      </c>
      <c r="X151">
        <v>38</v>
      </c>
      <c r="Y151">
        <v>4.9000000000000004</v>
      </c>
      <c r="Z151">
        <v>0.92900000000000005</v>
      </c>
      <c r="AA151" s="1">
        <f t="shared" si="2"/>
        <v>8.789673053583906E-3</v>
      </c>
    </row>
    <row r="152" spans="1:27" x14ac:dyDescent="0.2">
      <c r="A152">
        <v>2021</v>
      </c>
      <c r="B152">
        <v>3</v>
      </c>
      <c r="C152">
        <v>164</v>
      </c>
      <c r="F152" s="2">
        <v>172</v>
      </c>
      <c r="G152" s="147">
        <v>21</v>
      </c>
      <c r="Q152">
        <v>0.02</v>
      </c>
      <c r="X152">
        <v>2</v>
      </c>
      <c r="AA152" s="1" t="str">
        <f t="shared" si="2"/>
        <v/>
      </c>
    </row>
    <row r="153" spans="1:27" x14ac:dyDescent="0.2">
      <c r="A153">
        <v>2021</v>
      </c>
      <c r="B153">
        <v>3</v>
      </c>
      <c r="C153">
        <v>165</v>
      </c>
      <c r="D153" t="s">
        <v>687</v>
      </c>
      <c r="E153">
        <v>180</v>
      </c>
      <c r="F153" s="2">
        <v>158</v>
      </c>
      <c r="G153" s="147">
        <v>23</v>
      </c>
      <c r="H153">
        <v>16</v>
      </c>
      <c r="I153">
        <v>4</v>
      </c>
      <c r="J153">
        <v>12</v>
      </c>
      <c r="L153">
        <v>4</v>
      </c>
      <c r="Q153">
        <v>0.02</v>
      </c>
      <c r="R153">
        <v>34</v>
      </c>
      <c r="S153">
        <v>1754</v>
      </c>
      <c r="T153">
        <v>0.2</v>
      </c>
      <c r="U153">
        <v>8.6</v>
      </c>
      <c r="V153">
        <v>0.2</v>
      </c>
      <c r="W153">
        <v>7.4</v>
      </c>
      <c r="X153">
        <v>6</v>
      </c>
      <c r="Y153">
        <v>1.5</v>
      </c>
      <c r="Z153">
        <v>0.66400000000000003</v>
      </c>
      <c r="AA153" s="1">
        <f t="shared" si="2"/>
        <v>1.9384264538198404E-2</v>
      </c>
    </row>
    <row r="154" spans="1:27" x14ac:dyDescent="0.2">
      <c r="A154">
        <v>2021</v>
      </c>
      <c r="B154">
        <v>3</v>
      </c>
      <c r="C154">
        <v>214</v>
      </c>
      <c r="D154" t="s">
        <v>618</v>
      </c>
      <c r="E154">
        <v>212</v>
      </c>
      <c r="F154" s="2">
        <v>190</v>
      </c>
      <c r="G154" s="147">
        <v>76</v>
      </c>
      <c r="H154">
        <v>3</v>
      </c>
      <c r="J154">
        <v>2</v>
      </c>
      <c r="Q154">
        <v>0.02</v>
      </c>
      <c r="R154">
        <v>5</v>
      </c>
      <c r="S154">
        <v>544</v>
      </c>
      <c r="T154">
        <v>0</v>
      </c>
      <c r="U154">
        <v>1.6</v>
      </c>
      <c r="V154">
        <v>0</v>
      </c>
      <c r="W154">
        <v>1.6</v>
      </c>
      <c r="X154">
        <v>1</v>
      </c>
      <c r="Y154">
        <v>0.1</v>
      </c>
      <c r="Z154">
        <v>0.36399999999999999</v>
      </c>
      <c r="AA154" s="1">
        <f t="shared" si="2"/>
        <v>9.1911764705882356E-3</v>
      </c>
    </row>
    <row r="155" spans="1:27" x14ac:dyDescent="0.2">
      <c r="A155">
        <v>2021</v>
      </c>
      <c r="B155">
        <v>3</v>
      </c>
      <c r="C155">
        <v>227</v>
      </c>
      <c r="D155" t="s">
        <v>164</v>
      </c>
      <c r="E155">
        <v>177</v>
      </c>
      <c r="F155" s="2">
        <v>135</v>
      </c>
      <c r="G155" s="147">
        <v>81</v>
      </c>
      <c r="H155">
        <v>21</v>
      </c>
      <c r="I155">
        <v>5</v>
      </c>
      <c r="J155">
        <v>19</v>
      </c>
      <c r="L155">
        <v>4</v>
      </c>
      <c r="M155">
        <v>8</v>
      </c>
      <c r="Q155">
        <v>0.02</v>
      </c>
      <c r="R155">
        <v>56</v>
      </c>
      <c r="S155">
        <v>4688</v>
      </c>
      <c r="T155">
        <v>0.5</v>
      </c>
      <c r="U155">
        <v>38.4</v>
      </c>
      <c r="V155">
        <v>0.5</v>
      </c>
      <c r="W155">
        <v>37.9</v>
      </c>
      <c r="X155">
        <v>4</v>
      </c>
      <c r="Y155">
        <v>0.7</v>
      </c>
      <c r="Z155">
        <v>0.873</v>
      </c>
      <c r="AA155" s="1">
        <f t="shared" si="2"/>
        <v>1.1945392491467578E-2</v>
      </c>
    </row>
    <row r="156" spans="1:27" x14ac:dyDescent="0.2">
      <c r="A156">
        <v>2021</v>
      </c>
      <c r="B156">
        <v>3</v>
      </c>
      <c r="C156">
        <v>259</v>
      </c>
      <c r="D156" t="s">
        <v>599</v>
      </c>
      <c r="E156">
        <v>85</v>
      </c>
      <c r="F156" s="2">
        <v>89</v>
      </c>
      <c r="G156" s="147">
        <v>491</v>
      </c>
      <c r="H156">
        <v>53</v>
      </c>
      <c r="I156">
        <v>42</v>
      </c>
      <c r="J156">
        <v>55</v>
      </c>
      <c r="L156">
        <v>5</v>
      </c>
      <c r="Q156">
        <v>0.02</v>
      </c>
      <c r="R156">
        <v>155</v>
      </c>
      <c r="S156">
        <v>19155</v>
      </c>
      <c r="T156">
        <v>51.7</v>
      </c>
      <c r="U156">
        <v>6385</v>
      </c>
      <c r="V156">
        <v>53</v>
      </c>
      <c r="W156">
        <v>6552.5</v>
      </c>
      <c r="X156">
        <v>5</v>
      </c>
      <c r="Y156">
        <v>0.3</v>
      </c>
      <c r="Z156">
        <v>0.34300000000000003</v>
      </c>
      <c r="AA156" s="1">
        <f t="shared" si="2"/>
        <v>8.0918820151396498E-3</v>
      </c>
    </row>
    <row r="157" spans="1:27" x14ac:dyDescent="0.2">
      <c r="A157">
        <v>2021</v>
      </c>
      <c r="B157">
        <v>3</v>
      </c>
      <c r="C157">
        <v>334</v>
      </c>
      <c r="D157" t="s">
        <v>263</v>
      </c>
      <c r="E157">
        <v>164</v>
      </c>
      <c r="F157" s="2">
        <v>140</v>
      </c>
      <c r="G157" s="147">
        <v>103</v>
      </c>
      <c r="H157">
        <v>155</v>
      </c>
      <c r="I157">
        <v>85</v>
      </c>
      <c r="J157">
        <v>167</v>
      </c>
      <c r="L157">
        <v>6</v>
      </c>
      <c r="Q157">
        <v>0.02</v>
      </c>
      <c r="R157">
        <v>410</v>
      </c>
      <c r="S157">
        <v>36110</v>
      </c>
      <c r="T157">
        <v>6.1</v>
      </c>
      <c r="U157">
        <v>533.6</v>
      </c>
      <c r="V157">
        <v>5.9</v>
      </c>
      <c r="W157">
        <v>519.79999999999995</v>
      </c>
      <c r="X157">
        <v>23</v>
      </c>
      <c r="Y157">
        <v>4</v>
      </c>
      <c r="Z157">
        <v>0.81100000000000005</v>
      </c>
      <c r="AA157" s="1">
        <f t="shared" si="2"/>
        <v>1.1354195513708113E-2</v>
      </c>
    </row>
    <row r="158" spans="1:27" x14ac:dyDescent="0.2">
      <c r="A158">
        <v>2021</v>
      </c>
      <c r="B158">
        <v>3</v>
      </c>
      <c r="C158">
        <v>393</v>
      </c>
      <c r="D158" t="s">
        <v>600</v>
      </c>
      <c r="E158">
        <v>200</v>
      </c>
      <c r="F158" s="2">
        <v>206</v>
      </c>
      <c r="G158" s="147">
        <v>18</v>
      </c>
      <c r="H158">
        <v>33</v>
      </c>
      <c r="I158">
        <v>16</v>
      </c>
      <c r="J158">
        <v>18</v>
      </c>
      <c r="Q158">
        <v>0.02</v>
      </c>
      <c r="R158">
        <v>67</v>
      </c>
      <c r="S158">
        <v>1067</v>
      </c>
      <c r="T158">
        <v>0.2</v>
      </c>
      <c r="U158">
        <v>3.7</v>
      </c>
      <c r="V158">
        <v>0.3</v>
      </c>
      <c r="W158">
        <v>5</v>
      </c>
      <c r="X158">
        <v>4</v>
      </c>
      <c r="Y158">
        <v>3.8</v>
      </c>
      <c r="Z158">
        <v>0.93300000000000005</v>
      </c>
      <c r="AA158" s="1">
        <f t="shared" si="2"/>
        <v>6.2792877225866919E-2</v>
      </c>
    </row>
    <row r="159" spans="1:27" x14ac:dyDescent="0.2">
      <c r="A159">
        <v>2021</v>
      </c>
      <c r="B159">
        <v>3</v>
      </c>
      <c r="C159">
        <v>415</v>
      </c>
      <c r="D159" t="s">
        <v>689</v>
      </c>
      <c r="E159">
        <v>180</v>
      </c>
      <c r="F159" s="2">
        <v>160</v>
      </c>
      <c r="G159" s="147">
        <v>68</v>
      </c>
      <c r="H159">
        <v>31</v>
      </c>
      <c r="I159">
        <v>18</v>
      </c>
      <c r="J159">
        <v>23</v>
      </c>
      <c r="Q159">
        <v>0.02</v>
      </c>
      <c r="R159">
        <v>80</v>
      </c>
      <c r="S159">
        <v>4292</v>
      </c>
      <c r="T159">
        <v>10.1</v>
      </c>
      <c r="U159">
        <v>574.9</v>
      </c>
      <c r="V159">
        <v>17.2</v>
      </c>
      <c r="W159">
        <v>912.1</v>
      </c>
      <c r="X159">
        <v>4</v>
      </c>
      <c r="Y159">
        <v>1.2</v>
      </c>
      <c r="Z159">
        <v>0.81299999999999994</v>
      </c>
      <c r="AA159" s="1">
        <f t="shared" si="2"/>
        <v>1.8639328984156569E-2</v>
      </c>
    </row>
    <row r="160" spans="1:27" x14ac:dyDescent="0.2">
      <c r="A160">
        <v>2021</v>
      </c>
      <c r="B160">
        <v>4</v>
      </c>
      <c r="C160">
        <v>1</v>
      </c>
      <c r="D160" t="s">
        <v>695</v>
      </c>
      <c r="E160">
        <v>100</v>
      </c>
      <c r="F160" s="2">
        <v>101</v>
      </c>
      <c r="G160" s="147">
        <v>107</v>
      </c>
      <c r="H160">
        <v>21</v>
      </c>
      <c r="I160">
        <v>5</v>
      </c>
      <c r="J160">
        <v>10</v>
      </c>
      <c r="Q160">
        <v>1.4999999999999999E-2</v>
      </c>
      <c r="R160">
        <v>42</v>
      </c>
      <c r="S160">
        <v>5016</v>
      </c>
      <c r="T160">
        <v>1.8</v>
      </c>
      <c r="U160">
        <v>203.2</v>
      </c>
      <c r="V160">
        <v>2.4</v>
      </c>
      <c r="W160">
        <v>274.39999999999998</v>
      </c>
      <c r="X160">
        <v>3</v>
      </c>
      <c r="Y160">
        <v>0.4</v>
      </c>
      <c r="Z160">
        <v>0.70399999999999996</v>
      </c>
      <c r="AA160" s="1">
        <f t="shared" si="2"/>
        <v>8.3732057416267946E-3</v>
      </c>
    </row>
    <row r="161" spans="1:27" x14ac:dyDescent="0.2">
      <c r="A161">
        <v>2021</v>
      </c>
      <c r="B161">
        <v>4</v>
      </c>
      <c r="C161">
        <v>10</v>
      </c>
      <c r="D161" t="s">
        <v>590</v>
      </c>
      <c r="E161">
        <v>99</v>
      </c>
      <c r="F161" s="2">
        <v>103</v>
      </c>
      <c r="G161" s="147">
        <v>140</v>
      </c>
      <c r="H161">
        <v>26</v>
      </c>
      <c r="I161">
        <v>10</v>
      </c>
      <c r="J161">
        <v>26</v>
      </c>
      <c r="Q161">
        <v>1.4999999999999999E-2</v>
      </c>
      <c r="R161">
        <v>75</v>
      </c>
      <c r="S161">
        <v>8283</v>
      </c>
      <c r="T161">
        <v>2.2000000000000002</v>
      </c>
      <c r="U161">
        <v>227.4</v>
      </c>
      <c r="V161">
        <v>2.9</v>
      </c>
      <c r="W161">
        <v>297.8</v>
      </c>
      <c r="X161">
        <v>6</v>
      </c>
      <c r="Y161">
        <v>0.5</v>
      </c>
      <c r="Z161">
        <v>0.433</v>
      </c>
      <c r="AA161" s="1">
        <f t="shared" si="2"/>
        <v>9.0546903295907286E-3</v>
      </c>
    </row>
    <row r="162" spans="1:27" x14ac:dyDescent="0.2">
      <c r="A162">
        <v>2021</v>
      </c>
      <c r="B162">
        <v>4</v>
      </c>
      <c r="C162">
        <v>18</v>
      </c>
      <c r="D162" t="s">
        <v>676</v>
      </c>
      <c r="E162">
        <v>107</v>
      </c>
      <c r="F162" s="2">
        <v>98</v>
      </c>
      <c r="G162" s="147">
        <v>74</v>
      </c>
      <c r="H162">
        <v>35</v>
      </c>
      <c r="I162">
        <v>12</v>
      </c>
      <c r="J162">
        <v>21</v>
      </c>
      <c r="K162">
        <v>3</v>
      </c>
      <c r="Q162">
        <v>1.4999999999999999E-2</v>
      </c>
      <c r="R162">
        <v>82</v>
      </c>
      <c r="S162">
        <v>11086</v>
      </c>
      <c r="T162">
        <v>5.3</v>
      </c>
      <c r="U162">
        <v>650.79999999999995</v>
      </c>
      <c r="V162">
        <v>6.4</v>
      </c>
      <c r="W162">
        <v>616.70000000000005</v>
      </c>
      <c r="X162">
        <v>5</v>
      </c>
      <c r="Y162">
        <v>1.1000000000000001</v>
      </c>
      <c r="Z162">
        <v>1.504</v>
      </c>
      <c r="AA162" s="1">
        <f t="shared" si="2"/>
        <v>7.396716579469601E-3</v>
      </c>
    </row>
    <row r="163" spans="1:27" x14ac:dyDescent="0.2">
      <c r="A163">
        <v>2021</v>
      </c>
      <c r="B163">
        <v>4</v>
      </c>
      <c r="C163">
        <v>29</v>
      </c>
      <c r="D163" t="s">
        <v>677</v>
      </c>
      <c r="E163">
        <v>120</v>
      </c>
      <c r="F163" s="2">
        <v>111</v>
      </c>
      <c r="G163" s="147">
        <v>65</v>
      </c>
      <c r="H163">
        <v>38</v>
      </c>
      <c r="I163">
        <v>28</v>
      </c>
      <c r="J163">
        <v>34</v>
      </c>
      <c r="K163">
        <v>5</v>
      </c>
      <c r="Q163">
        <v>1.4999999999999999E-2</v>
      </c>
      <c r="R163">
        <v>105</v>
      </c>
      <c r="S163">
        <v>5325</v>
      </c>
      <c r="T163">
        <v>3.1</v>
      </c>
      <c r="U163">
        <v>155.19999999999999</v>
      </c>
      <c r="V163">
        <v>1.3</v>
      </c>
      <c r="W163">
        <v>67.400000000000006</v>
      </c>
      <c r="X163">
        <v>7</v>
      </c>
      <c r="Y163">
        <v>1.6</v>
      </c>
      <c r="Z163">
        <v>0.57599999999999996</v>
      </c>
      <c r="AA163" s="1">
        <f t="shared" si="2"/>
        <v>1.9718309859154931E-2</v>
      </c>
    </row>
    <row r="164" spans="1:27" x14ac:dyDescent="0.2">
      <c r="A164">
        <v>2021</v>
      </c>
      <c r="B164">
        <v>4</v>
      </c>
      <c r="C164">
        <v>32</v>
      </c>
      <c r="D164" t="s">
        <v>591</v>
      </c>
      <c r="E164">
        <v>97</v>
      </c>
      <c r="F164" s="2">
        <v>104</v>
      </c>
      <c r="G164" s="147">
        <v>69</v>
      </c>
      <c r="H164">
        <v>45</v>
      </c>
      <c r="I164">
        <v>23</v>
      </c>
      <c r="J164">
        <v>33</v>
      </c>
      <c r="K164">
        <v>3</v>
      </c>
      <c r="L164">
        <v>12</v>
      </c>
      <c r="Q164">
        <v>1.4999999999999999E-2</v>
      </c>
      <c r="R164">
        <v>131</v>
      </c>
      <c r="S164">
        <v>6710</v>
      </c>
      <c r="T164">
        <v>9.6</v>
      </c>
      <c r="U164">
        <v>419.2</v>
      </c>
      <c r="V164">
        <v>13.8</v>
      </c>
      <c r="W164">
        <v>603.5</v>
      </c>
      <c r="X164">
        <v>9</v>
      </c>
      <c r="Y164">
        <v>1.9</v>
      </c>
      <c r="Z164">
        <v>0.45800000000000002</v>
      </c>
      <c r="AA164" s="1">
        <f t="shared" si="2"/>
        <v>1.9523099850968704E-2</v>
      </c>
    </row>
    <row r="165" spans="1:27" x14ac:dyDescent="0.2">
      <c r="A165">
        <v>2021</v>
      </c>
      <c r="B165">
        <v>4</v>
      </c>
      <c r="C165">
        <v>34</v>
      </c>
      <c r="D165" t="s">
        <v>696</v>
      </c>
      <c r="E165">
        <v>103</v>
      </c>
      <c r="F165" s="2">
        <v>96</v>
      </c>
      <c r="G165" s="147">
        <v>152</v>
      </c>
      <c r="H165">
        <v>53</v>
      </c>
      <c r="I165">
        <v>29</v>
      </c>
      <c r="J165">
        <v>37</v>
      </c>
      <c r="K165">
        <v>3</v>
      </c>
      <c r="L165">
        <v>1</v>
      </c>
      <c r="Q165">
        <v>1.4999999999999999E-2</v>
      </c>
      <c r="R165">
        <v>123</v>
      </c>
      <c r="S165">
        <v>22659</v>
      </c>
      <c r="T165">
        <v>72.400000000000006</v>
      </c>
      <c r="U165">
        <v>12912.6</v>
      </c>
      <c r="V165">
        <v>121.5</v>
      </c>
      <c r="W165">
        <v>21619.9</v>
      </c>
      <c r="X165">
        <v>10</v>
      </c>
      <c r="Y165">
        <v>0.8</v>
      </c>
      <c r="Z165">
        <v>0.73599999999999999</v>
      </c>
      <c r="AA165" s="1">
        <f t="shared" si="2"/>
        <v>5.4283066331259101E-3</v>
      </c>
    </row>
    <row r="166" spans="1:27" x14ac:dyDescent="0.2">
      <c r="A166">
        <v>2021</v>
      </c>
      <c r="B166">
        <v>4</v>
      </c>
      <c r="C166">
        <v>47</v>
      </c>
      <c r="D166" t="s">
        <v>678</v>
      </c>
      <c r="E166">
        <v>115</v>
      </c>
      <c r="F166" s="2">
        <v>107</v>
      </c>
      <c r="G166" s="147">
        <v>68</v>
      </c>
      <c r="H166">
        <v>47</v>
      </c>
      <c r="I166">
        <v>30</v>
      </c>
      <c r="J166">
        <v>51</v>
      </c>
      <c r="Q166">
        <v>1.4999999999999999E-2</v>
      </c>
      <c r="R166">
        <v>128</v>
      </c>
      <c r="S166">
        <v>3828</v>
      </c>
      <c r="T166">
        <v>0.5</v>
      </c>
      <c r="U166">
        <v>13.7</v>
      </c>
      <c r="V166">
        <v>0.5</v>
      </c>
      <c r="W166">
        <v>7.6</v>
      </c>
      <c r="X166">
        <v>8</v>
      </c>
      <c r="Y166">
        <v>1.9</v>
      </c>
      <c r="Z166">
        <v>0.34499999999999997</v>
      </c>
      <c r="AA166" s="1">
        <f t="shared" si="2"/>
        <v>3.343782654127482E-2</v>
      </c>
    </row>
    <row r="167" spans="1:27" x14ac:dyDescent="0.2">
      <c r="A167">
        <v>2021</v>
      </c>
      <c r="B167">
        <v>4</v>
      </c>
      <c r="C167">
        <v>135</v>
      </c>
      <c r="D167" t="s">
        <v>149</v>
      </c>
      <c r="E167">
        <v>95</v>
      </c>
      <c r="F167" s="2">
        <v>106</v>
      </c>
      <c r="G167" s="147">
        <v>137</v>
      </c>
      <c r="H167">
        <v>12</v>
      </c>
      <c r="J167">
        <v>12</v>
      </c>
      <c r="Q167">
        <v>1.4999999999999999E-2</v>
      </c>
      <c r="R167">
        <v>24</v>
      </c>
      <c r="S167">
        <v>3534</v>
      </c>
      <c r="T167">
        <v>1.3</v>
      </c>
      <c r="U167">
        <v>197.6</v>
      </c>
      <c r="V167">
        <v>0.4</v>
      </c>
      <c r="W167">
        <v>59.7</v>
      </c>
      <c r="X167">
        <v>2</v>
      </c>
      <c r="Y167">
        <v>0.2</v>
      </c>
      <c r="Z167">
        <v>0.53200000000000003</v>
      </c>
      <c r="AA167" s="1">
        <f t="shared" si="2"/>
        <v>6.7911714770797962E-3</v>
      </c>
    </row>
    <row r="168" spans="1:27" x14ac:dyDescent="0.2">
      <c r="A168">
        <v>2021</v>
      </c>
      <c r="B168">
        <v>4</v>
      </c>
      <c r="C168">
        <v>137</v>
      </c>
      <c r="D168" t="s">
        <v>210</v>
      </c>
      <c r="E168">
        <v>116</v>
      </c>
      <c r="F168" s="2">
        <v>129</v>
      </c>
      <c r="G168" s="147">
        <v>84</v>
      </c>
      <c r="H168">
        <v>142</v>
      </c>
      <c r="I168">
        <v>44</v>
      </c>
      <c r="J168">
        <v>124</v>
      </c>
      <c r="K168">
        <v>10</v>
      </c>
      <c r="L168">
        <v>6</v>
      </c>
      <c r="Q168">
        <v>1.4999999999999999E-2</v>
      </c>
      <c r="R168">
        <v>314</v>
      </c>
      <c r="S168">
        <v>32768</v>
      </c>
      <c r="T168">
        <v>5.3</v>
      </c>
      <c r="U168">
        <v>549.29999999999995</v>
      </c>
      <c r="V168">
        <v>1.7</v>
      </c>
      <c r="W168">
        <v>179.3</v>
      </c>
      <c r="X168">
        <v>34</v>
      </c>
      <c r="Y168">
        <v>3.7</v>
      </c>
      <c r="Z168">
        <v>0.47099999999999997</v>
      </c>
      <c r="AA168" s="1">
        <f t="shared" si="2"/>
        <v>9.58251953125E-3</v>
      </c>
    </row>
    <row r="169" spans="1:27" x14ac:dyDescent="0.2">
      <c r="A169">
        <v>2021</v>
      </c>
      <c r="B169">
        <v>4</v>
      </c>
      <c r="C169">
        <v>138</v>
      </c>
      <c r="D169" t="s">
        <v>592</v>
      </c>
      <c r="E169">
        <v>120</v>
      </c>
      <c r="F169" s="2">
        <v>133</v>
      </c>
      <c r="G169" s="147">
        <v>81</v>
      </c>
      <c r="H169">
        <v>54</v>
      </c>
      <c r="I169">
        <v>24</v>
      </c>
      <c r="J169">
        <v>68</v>
      </c>
      <c r="Q169">
        <v>1.4999999999999999E-2</v>
      </c>
      <c r="R169">
        <v>144</v>
      </c>
      <c r="S169">
        <v>11160</v>
      </c>
      <c r="T169">
        <v>0.3</v>
      </c>
      <c r="U169">
        <v>20.2</v>
      </c>
      <c r="V169">
        <v>0.2</v>
      </c>
      <c r="W169">
        <v>16.8</v>
      </c>
      <c r="X169">
        <v>14</v>
      </c>
      <c r="Y169">
        <v>1.8</v>
      </c>
      <c r="Z169">
        <v>0.40300000000000002</v>
      </c>
      <c r="AA169" s="1">
        <f t="shared" si="2"/>
        <v>1.2903225806451613E-2</v>
      </c>
    </row>
    <row r="170" spans="1:27" x14ac:dyDescent="0.2">
      <c r="A170">
        <v>2021</v>
      </c>
      <c r="B170">
        <v>4</v>
      </c>
      <c r="C170">
        <v>142</v>
      </c>
      <c r="D170" t="s">
        <v>219</v>
      </c>
      <c r="E170">
        <v>103</v>
      </c>
      <c r="F170" s="2">
        <v>121</v>
      </c>
      <c r="G170" s="147">
        <v>90</v>
      </c>
      <c r="H170">
        <v>10</v>
      </c>
      <c r="I170">
        <v>6</v>
      </c>
      <c r="J170">
        <v>11</v>
      </c>
      <c r="Q170">
        <v>1.4999999999999999E-2</v>
      </c>
      <c r="R170">
        <v>26</v>
      </c>
      <c r="S170">
        <v>2296</v>
      </c>
      <c r="T170">
        <v>0.2</v>
      </c>
      <c r="U170">
        <v>21.3</v>
      </c>
      <c r="V170">
        <v>0.2</v>
      </c>
      <c r="W170">
        <v>20.5</v>
      </c>
      <c r="X170">
        <v>2</v>
      </c>
      <c r="Y170">
        <v>0.3</v>
      </c>
      <c r="Z170">
        <v>0.497</v>
      </c>
      <c r="AA170" s="1">
        <f t="shared" si="2"/>
        <v>1.1324041811846691E-2</v>
      </c>
    </row>
    <row r="171" spans="1:27" x14ac:dyDescent="0.2">
      <c r="A171">
        <v>2021</v>
      </c>
      <c r="B171">
        <v>4</v>
      </c>
      <c r="C171">
        <v>182</v>
      </c>
      <c r="D171" t="s">
        <v>702</v>
      </c>
      <c r="E171">
        <v>131</v>
      </c>
      <c r="F171" s="2">
        <v>107</v>
      </c>
      <c r="G171" s="147">
        <v>135</v>
      </c>
      <c r="Q171">
        <v>1.4999999999999999E-2</v>
      </c>
      <c r="S171">
        <v>840</v>
      </c>
      <c r="U171">
        <v>11.5</v>
      </c>
      <c r="W171">
        <v>16</v>
      </c>
      <c r="X171">
        <v>1</v>
      </c>
      <c r="Z171">
        <v>0.34699999999999998</v>
      </c>
      <c r="AA171" s="1">
        <f t="shared" si="2"/>
        <v>0</v>
      </c>
    </row>
    <row r="172" spans="1:27" x14ac:dyDescent="0.2">
      <c r="A172">
        <v>2021</v>
      </c>
      <c r="B172">
        <v>4</v>
      </c>
      <c r="C172">
        <v>212</v>
      </c>
      <c r="D172" t="s">
        <v>680</v>
      </c>
      <c r="E172">
        <v>120</v>
      </c>
      <c r="F172" s="2">
        <v>123</v>
      </c>
      <c r="G172" s="147">
        <v>59</v>
      </c>
      <c r="H172">
        <v>29</v>
      </c>
      <c r="I172">
        <v>9</v>
      </c>
      <c r="J172">
        <v>24</v>
      </c>
      <c r="Q172">
        <v>1.4999999999999999E-2</v>
      </c>
      <c r="R172">
        <v>62</v>
      </c>
      <c r="S172">
        <v>3996</v>
      </c>
      <c r="T172">
        <v>1.2</v>
      </c>
      <c r="U172">
        <v>68.8</v>
      </c>
      <c r="V172">
        <v>1.5</v>
      </c>
      <c r="W172">
        <v>89.3</v>
      </c>
      <c r="X172">
        <v>3</v>
      </c>
      <c r="Y172">
        <v>1.1000000000000001</v>
      </c>
      <c r="Z172">
        <v>1.0089999999999999</v>
      </c>
      <c r="AA172" s="1">
        <f t="shared" si="2"/>
        <v>1.5515515515515516E-2</v>
      </c>
    </row>
    <row r="173" spans="1:27" x14ac:dyDescent="0.2">
      <c r="A173">
        <v>2021</v>
      </c>
      <c r="B173">
        <v>4</v>
      </c>
      <c r="C173">
        <v>224</v>
      </c>
      <c r="D173" t="s">
        <v>594</v>
      </c>
      <c r="E173">
        <v>101</v>
      </c>
      <c r="F173" s="2">
        <v>116</v>
      </c>
      <c r="G173" s="147">
        <v>124</v>
      </c>
      <c r="H173">
        <v>1</v>
      </c>
      <c r="J173">
        <v>2</v>
      </c>
      <c r="Q173">
        <v>1.4999999999999999E-2</v>
      </c>
      <c r="R173">
        <v>3</v>
      </c>
      <c r="S173">
        <v>768</v>
      </c>
      <c r="T173">
        <v>0</v>
      </c>
      <c r="U173">
        <v>5</v>
      </c>
      <c r="V173">
        <v>0</v>
      </c>
      <c r="W173">
        <v>5</v>
      </c>
      <c r="X173">
        <v>1</v>
      </c>
      <c r="Y173">
        <v>0</v>
      </c>
      <c r="Z173">
        <v>0.246</v>
      </c>
      <c r="AA173" s="1">
        <f t="shared" si="2"/>
        <v>3.90625E-3</v>
      </c>
    </row>
    <row r="174" spans="1:27" x14ac:dyDescent="0.2">
      <c r="A174">
        <v>2021</v>
      </c>
      <c r="B174">
        <v>4</v>
      </c>
      <c r="C174">
        <v>236</v>
      </c>
      <c r="D174" t="s">
        <v>703</v>
      </c>
      <c r="E174">
        <v>95</v>
      </c>
      <c r="F174" s="2">
        <v>95</v>
      </c>
      <c r="G174" s="147">
        <v>76</v>
      </c>
      <c r="H174">
        <v>27</v>
      </c>
      <c r="I174">
        <v>9</v>
      </c>
      <c r="J174">
        <v>22</v>
      </c>
      <c r="L174">
        <v>2</v>
      </c>
      <c r="Q174">
        <v>1.4999999999999999E-2</v>
      </c>
      <c r="R174">
        <v>60</v>
      </c>
      <c r="S174">
        <v>4212</v>
      </c>
      <c r="T174">
        <v>0.3</v>
      </c>
      <c r="U174">
        <v>21.1</v>
      </c>
      <c r="V174">
        <v>0.3</v>
      </c>
      <c r="W174">
        <v>20.9</v>
      </c>
      <c r="X174">
        <v>6</v>
      </c>
      <c r="Y174">
        <v>0.8</v>
      </c>
      <c r="Z174">
        <v>0.42</v>
      </c>
      <c r="AA174" s="1">
        <f t="shared" si="2"/>
        <v>1.4245014245014245E-2</v>
      </c>
    </row>
    <row r="175" spans="1:27" x14ac:dyDescent="0.2">
      <c r="A175">
        <v>2021</v>
      </c>
      <c r="B175">
        <v>4</v>
      </c>
      <c r="C175">
        <v>243</v>
      </c>
      <c r="D175" t="s">
        <v>132</v>
      </c>
      <c r="E175">
        <v>131</v>
      </c>
      <c r="F175" s="2">
        <v>137</v>
      </c>
      <c r="G175" s="147">
        <v>53</v>
      </c>
      <c r="H175">
        <v>4</v>
      </c>
      <c r="I175">
        <v>6</v>
      </c>
      <c r="J175">
        <v>5</v>
      </c>
      <c r="K175">
        <v>2</v>
      </c>
      <c r="Q175">
        <v>1.4999999999999999E-2</v>
      </c>
      <c r="R175">
        <v>15</v>
      </c>
      <c r="S175">
        <v>1095</v>
      </c>
      <c r="T175">
        <v>0.2</v>
      </c>
      <c r="U175">
        <v>11.1</v>
      </c>
      <c r="V175">
        <v>0</v>
      </c>
      <c r="W175">
        <v>3.6</v>
      </c>
      <c r="X175">
        <v>2</v>
      </c>
      <c r="Y175">
        <v>0.3</v>
      </c>
      <c r="Z175">
        <v>0.45200000000000001</v>
      </c>
      <c r="AA175" s="1">
        <f t="shared" si="2"/>
        <v>1.3698630136986301E-2</v>
      </c>
    </row>
    <row r="176" spans="1:27" x14ac:dyDescent="0.2">
      <c r="A176">
        <v>2021</v>
      </c>
      <c r="B176">
        <v>4</v>
      </c>
      <c r="C176">
        <v>375</v>
      </c>
      <c r="D176" t="s">
        <v>152</v>
      </c>
      <c r="E176">
        <v>120</v>
      </c>
      <c r="F176" s="2">
        <v>111</v>
      </c>
      <c r="G176" s="147">
        <v>130</v>
      </c>
      <c r="H176">
        <v>12</v>
      </c>
      <c r="I176">
        <v>7</v>
      </c>
      <c r="J176">
        <v>11</v>
      </c>
      <c r="L176">
        <v>4</v>
      </c>
      <c r="Q176">
        <v>1.4999999999999999E-2</v>
      </c>
      <c r="R176">
        <v>34</v>
      </c>
      <c r="S176">
        <v>6534</v>
      </c>
      <c r="T176">
        <v>0.9</v>
      </c>
      <c r="U176">
        <v>175</v>
      </c>
      <c r="V176">
        <v>1.2</v>
      </c>
      <c r="W176">
        <v>219.9</v>
      </c>
      <c r="X176">
        <v>3</v>
      </c>
      <c r="Y176">
        <v>0.3</v>
      </c>
      <c r="Z176">
        <v>0.82499999999999996</v>
      </c>
      <c r="AA176" s="1">
        <f t="shared" si="2"/>
        <v>5.2035506580961127E-3</v>
      </c>
    </row>
    <row r="177" spans="1:27" x14ac:dyDescent="0.2">
      <c r="A177">
        <v>2021</v>
      </c>
      <c r="B177">
        <v>4</v>
      </c>
      <c r="C177">
        <v>376</v>
      </c>
      <c r="D177" t="s">
        <v>222</v>
      </c>
      <c r="E177">
        <v>161</v>
      </c>
      <c r="F177" s="2">
        <v>131</v>
      </c>
      <c r="G177" s="147">
        <v>83</v>
      </c>
      <c r="H177">
        <v>84</v>
      </c>
      <c r="I177">
        <v>25</v>
      </c>
      <c r="J177">
        <v>66</v>
      </c>
      <c r="K177">
        <v>1</v>
      </c>
      <c r="Q177">
        <v>1.4999999999999999E-2</v>
      </c>
      <c r="R177">
        <v>176</v>
      </c>
      <c r="S177">
        <v>12284</v>
      </c>
      <c r="T177">
        <v>2.4</v>
      </c>
      <c r="U177">
        <v>164.8</v>
      </c>
      <c r="V177">
        <v>3</v>
      </c>
      <c r="W177">
        <v>204.4</v>
      </c>
      <c r="X177">
        <v>13</v>
      </c>
      <c r="Y177">
        <v>2.1</v>
      </c>
      <c r="Z177">
        <v>0.64100000000000001</v>
      </c>
      <c r="AA177" s="1">
        <f t="shared" si="2"/>
        <v>1.4327580592640833E-2</v>
      </c>
    </row>
    <row r="178" spans="1:27" x14ac:dyDescent="0.2">
      <c r="A178">
        <v>2021</v>
      </c>
      <c r="B178">
        <v>4</v>
      </c>
      <c r="C178">
        <v>377</v>
      </c>
      <c r="D178" t="s">
        <v>167</v>
      </c>
      <c r="E178">
        <v>320</v>
      </c>
      <c r="F178" s="2">
        <v>248</v>
      </c>
      <c r="G178" s="147">
        <v>59</v>
      </c>
      <c r="H178">
        <v>14</v>
      </c>
      <c r="I178">
        <v>4</v>
      </c>
      <c r="J178">
        <v>19</v>
      </c>
      <c r="Q178">
        <v>1.4999999999999999E-2</v>
      </c>
      <c r="R178">
        <v>37</v>
      </c>
      <c r="S178">
        <v>1767</v>
      </c>
      <c r="T178">
        <v>0.1</v>
      </c>
      <c r="U178">
        <v>5.2</v>
      </c>
      <c r="V178">
        <v>0.1</v>
      </c>
      <c r="W178">
        <v>4.9000000000000004</v>
      </c>
      <c r="X178">
        <v>3</v>
      </c>
      <c r="Y178">
        <v>0.6</v>
      </c>
      <c r="Z178">
        <v>0.59499999999999997</v>
      </c>
      <c r="AA178" s="1">
        <f t="shared" si="2"/>
        <v>2.0939445387662705E-2</v>
      </c>
    </row>
    <row r="179" spans="1:27" x14ac:dyDescent="0.2">
      <c r="A179">
        <v>2021</v>
      </c>
      <c r="B179">
        <v>4</v>
      </c>
      <c r="C179">
        <v>378</v>
      </c>
      <c r="D179" t="s">
        <v>704</v>
      </c>
      <c r="E179">
        <v>120</v>
      </c>
      <c r="F179" s="2">
        <v>101</v>
      </c>
      <c r="G179" s="147">
        <v>107</v>
      </c>
      <c r="H179">
        <v>3</v>
      </c>
      <c r="I179">
        <v>2</v>
      </c>
      <c r="J179">
        <v>4</v>
      </c>
      <c r="Q179">
        <v>1.4999999999999999E-2</v>
      </c>
      <c r="R179">
        <v>9</v>
      </c>
      <c r="S179">
        <v>997</v>
      </c>
      <c r="T179">
        <v>0.2</v>
      </c>
      <c r="U179">
        <v>17.399999999999999</v>
      </c>
      <c r="V179">
        <v>0.2</v>
      </c>
      <c r="W179">
        <v>22.7</v>
      </c>
      <c r="X179">
        <v>1</v>
      </c>
      <c r="Y179">
        <v>0.1</v>
      </c>
      <c r="Z179">
        <v>0.504</v>
      </c>
      <c r="AA179" s="1">
        <f t="shared" si="2"/>
        <v>9.0270812437311942E-3</v>
      </c>
    </row>
    <row r="180" spans="1:27" x14ac:dyDescent="0.2">
      <c r="A180">
        <v>2021</v>
      </c>
      <c r="B180">
        <v>4</v>
      </c>
      <c r="C180">
        <v>382</v>
      </c>
      <c r="D180" t="s">
        <v>247</v>
      </c>
      <c r="E180">
        <v>100</v>
      </c>
      <c r="F180" s="2">
        <v>90</v>
      </c>
      <c r="G180" s="147">
        <v>120</v>
      </c>
      <c r="H180">
        <v>23</v>
      </c>
      <c r="I180">
        <v>14</v>
      </c>
      <c r="J180">
        <v>22</v>
      </c>
      <c r="Q180">
        <v>1.4999999999999999E-2</v>
      </c>
      <c r="R180">
        <v>59</v>
      </c>
      <c r="S180">
        <v>6329</v>
      </c>
      <c r="T180">
        <v>1.3</v>
      </c>
      <c r="U180">
        <v>137.6</v>
      </c>
      <c r="V180">
        <v>1.3</v>
      </c>
      <c r="W180">
        <v>123.4</v>
      </c>
      <c r="X180">
        <v>3</v>
      </c>
      <c r="Y180">
        <v>0.5</v>
      </c>
      <c r="Z180">
        <v>0.88800000000000001</v>
      </c>
      <c r="AA180" s="1">
        <f t="shared" si="2"/>
        <v>9.3221677990203821E-3</v>
      </c>
    </row>
    <row r="181" spans="1:27" x14ac:dyDescent="0.2">
      <c r="A181">
        <v>2021</v>
      </c>
      <c r="B181">
        <v>4</v>
      </c>
      <c r="C181">
        <v>383</v>
      </c>
      <c r="D181" t="s">
        <v>706</v>
      </c>
      <c r="E181">
        <v>100</v>
      </c>
      <c r="F181" s="2">
        <v>83</v>
      </c>
      <c r="G181" s="147">
        <v>131</v>
      </c>
      <c r="H181">
        <v>28</v>
      </c>
      <c r="I181">
        <v>14</v>
      </c>
      <c r="J181">
        <v>11</v>
      </c>
      <c r="Q181">
        <v>1.4999999999999999E-2</v>
      </c>
      <c r="R181">
        <v>53</v>
      </c>
      <c r="S181">
        <v>3053</v>
      </c>
      <c r="T181">
        <v>1.5</v>
      </c>
      <c r="U181">
        <v>87.2</v>
      </c>
      <c r="V181">
        <v>1.5</v>
      </c>
      <c r="W181">
        <v>88.1</v>
      </c>
      <c r="X181">
        <v>3</v>
      </c>
      <c r="Y181">
        <v>0.4</v>
      </c>
      <c r="Z181">
        <v>0.42799999999999999</v>
      </c>
      <c r="AA181" s="1">
        <f t="shared" si="2"/>
        <v>1.7359973796265967E-2</v>
      </c>
    </row>
    <row r="182" spans="1:27" x14ac:dyDescent="0.2">
      <c r="A182">
        <v>2021</v>
      </c>
      <c r="B182">
        <v>4</v>
      </c>
      <c r="C182">
        <v>384</v>
      </c>
      <c r="D182" t="s">
        <v>681</v>
      </c>
      <c r="E182">
        <v>180</v>
      </c>
      <c r="F182" s="2">
        <v>144</v>
      </c>
      <c r="G182" s="147">
        <v>25</v>
      </c>
      <c r="H182">
        <v>22</v>
      </c>
      <c r="I182">
        <v>29</v>
      </c>
      <c r="J182">
        <v>34</v>
      </c>
      <c r="K182">
        <v>2</v>
      </c>
      <c r="L182">
        <v>8</v>
      </c>
      <c r="Q182">
        <v>1.4999999999999999E-2</v>
      </c>
      <c r="R182">
        <v>100</v>
      </c>
      <c r="S182">
        <v>3748</v>
      </c>
      <c r="T182">
        <v>6.8</v>
      </c>
      <c r="U182">
        <v>243.6</v>
      </c>
      <c r="V182">
        <v>8.5</v>
      </c>
      <c r="W182">
        <v>287</v>
      </c>
      <c r="X182">
        <v>11</v>
      </c>
      <c r="Y182">
        <v>4</v>
      </c>
      <c r="Z182">
        <v>0.77400000000000002</v>
      </c>
      <c r="AA182" s="1">
        <f t="shared" si="2"/>
        <v>2.6680896478121666E-2</v>
      </c>
    </row>
    <row r="183" spans="1:27" x14ac:dyDescent="0.2">
      <c r="A183">
        <v>2021</v>
      </c>
      <c r="B183">
        <v>4</v>
      </c>
      <c r="C183">
        <v>395</v>
      </c>
      <c r="D183" t="s">
        <v>682</v>
      </c>
      <c r="E183">
        <v>120</v>
      </c>
      <c r="F183" s="2">
        <v>111</v>
      </c>
      <c r="G183" s="147">
        <v>97</v>
      </c>
      <c r="H183">
        <v>14</v>
      </c>
      <c r="I183">
        <v>8</v>
      </c>
      <c r="J183">
        <v>18</v>
      </c>
      <c r="L183">
        <v>1</v>
      </c>
      <c r="Q183">
        <v>1.4999999999999999E-2</v>
      </c>
      <c r="R183">
        <v>53</v>
      </c>
      <c r="S183">
        <v>6965</v>
      </c>
      <c r="T183">
        <v>11.1</v>
      </c>
      <c r="U183">
        <v>1196</v>
      </c>
      <c r="V183">
        <v>8.3000000000000007</v>
      </c>
      <c r="W183">
        <v>653.70000000000005</v>
      </c>
      <c r="X183">
        <v>5</v>
      </c>
      <c r="Y183">
        <v>0.5</v>
      </c>
      <c r="Z183">
        <v>0.70399999999999996</v>
      </c>
      <c r="AA183" s="1">
        <f t="shared" si="2"/>
        <v>7.6094759511844941E-3</v>
      </c>
    </row>
    <row r="184" spans="1:27" x14ac:dyDescent="0.2">
      <c r="A184">
        <v>2021</v>
      </c>
      <c r="B184">
        <v>4</v>
      </c>
      <c r="C184">
        <v>405</v>
      </c>
      <c r="D184" t="s">
        <v>708</v>
      </c>
      <c r="E184">
        <v>200</v>
      </c>
      <c r="F184" s="2">
        <v>138</v>
      </c>
      <c r="G184" s="147">
        <v>27</v>
      </c>
      <c r="H184">
        <v>4</v>
      </c>
      <c r="I184">
        <v>1</v>
      </c>
      <c r="J184">
        <v>4</v>
      </c>
      <c r="Q184">
        <v>1.4999999999999999E-2</v>
      </c>
      <c r="R184">
        <v>11</v>
      </c>
      <c r="S184">
        <v>881</v>
      </c>
      <c r="T184">
        <v>1.2</v>
      </c>
      <c r="U184">
        <v>77</v>
      </c>
      <c r="V184">
        <v>1.8</v>
      </c>
      <c r="W184">
        <v>103.9</v>
      </c>
      <c r="X184">
        <v>2</v>
      </c>
      <c r="Y184">
        <v>0.4</v>
      </c>
      <c r="Z184">
        <v>1.1120000000000001</v>
      </c>
      <c r="AA184" s="1">
        <f t="shared" si="2"/>
        <v>1.2485811577752554E-2</v>
      </c>
    </row>
    <row r="185" spans="1:27" x14ac:dyDescent="0.2">
      <c r="A185">
        <v>2021</v>
      </c>
      <c r="B185">
        <v>4</v>
      </c>
      <c r="C185">
        <v>406</v>
      </c>
      <c r="D185" t="s">
        <v>709</v>
      </c>
      <c r="E185">
        <v>200</v>
      </c>
      <c r="F185" s="2">
        <v>140</v>
      </c>
      <c r="G185" s="147">
        <v>26</v>
      </c>
      <c r="H185">
        <v>16</v>
      </c>
      <c r="I185">
        <v>4</v>
      </c>
      <c r="J185">
        <v>8</v>
      </c>
      <c r="L185">
        <v>1</v>
      </c>
      <c r="Q185">
        <v>1.4999999999999999E-2</v>
      </c>
      <c r="R185">
        <v>31</v>
      </c>
      <c r="S185">
        <v>1621</v>
      </c>
      <c r="T185">
        <v>2.9</v>
      </c>
      <c r="U185">
        <v>104.9</v>
      </c>
      <c r="V185">
        <v>4</v>
      </c>
      <c r="W185">
        <v>147.80000000000001</v>
      </c>
      <c r="X185">
        <v>5</v>
      </c>
      <c r="Y185">
        <v>1.2</v>
      </c>
      <c r="Z185">
        <v>0.81899999999999995</v>
      </c>
      <c r="AA185" s="1">
        <f t="shared" si="2"/>
        <v>1.9123997532387416E-2</v>
      </c>
    </row>
    <row r="186" spans="1:27" x14ac:dyDescent="0.2">
      <c r="A186">
        <v>2021</v>
      </c>
      <c r="B186">
        <v>4</v>
      </c>
      <c r="C186">
        <v>407</v>
      </c>
      <c r="D186" t="s">
        <v>683</v>
      </c>
      <c r="E186">
        <v>200</v>
      </c>
      <c r="F186" s="2">
        <v>147</v>
      </c>
      <c r="G186" s="147">
        <v>25</v>
      </c>
      <c r="H186">
        <v>6</v>
      </c>
      <c r="I186">
        <v>3</v>
      </c>
      <c r="J186">
        <v>5</v>
      </c>
      <c r="Q186">
        <v>1.4999999999999999E-2</v>
      </c>
      <c r="R186">
        <v>18</v>
      </c>
      <c r="S186">
        <v>1128</v>
      </c>
      <c r="T186">
        <v>1.9</v>
      </c>
      <c r="U186">
        <v>86.2</v>
      </c>
      <c r="V186">
        <v>2.9</v>
      </c>
      <c r="W186">
        <v>131.4</v>
      </c>
      <c r="X186">
        <v>4</v>
      </c>
      <c r="Y186">
        <v>0.7</v>
      </c>
      <c r="Z186">
        <v>0.71199999999999997</v>
      </c>
      <c r="AA186" s="1">
        <f t="shared" si="2"/>
        <v>1.5957446808510637E-2</v>
      </c>
    </row>
    <row r="187" spans="1:27" x14ac:dyDescent="0.2">
      <c r="A187">
        <v>2021</v>
      </c>
      <c r="B187">
        <v>4</v>
      </c>
      <c r="C187">
        <v>417</v>
      </c>
      <c r="D187" t="s">
        <v>685</v>
      </c>
      <c r="E187">
        <v>180</v>
      </c>
      <c r="F187" s="2">
        <v>144</v>
      </c>
      <c r="G187" s="147">
        <v>25</v>
      </c>
      <c r="H187">
        <v>3</v>
      </c>
      <c r="I187">
        <v>3</v>
      </c>
      <c r="J187">
        <v>2</v>
      </c>
      <c r="K187">
        <v>2</v>
      </c>
      <c r="L187">
        <v>0</v>
      </c>
      <c r="Q187">
        <v>1.4999999999999999E-2</v>
      </c>
      <c r="R187">
        <v>10</v>
      </c>
      <c r="S187">
        <v>226</v>
      </c>
      <c r="T187">
        <v>0.4</v>
      </c>
      <c r="U187">
        <v>9.6999999999999993</v>
      </c>
      <c r="V187">
        <v>0.5</v>
      </c>
      <c r="W187">
        <v>10.3</v>
      </c>
      <c r="X187">
        <v>1</v>
      </c>
      <c r="Y187">
        <v>0.4</v>
      </c>
      <c r="Z187">
        <v>0.51400000000000001</v>
      </c>
      <c r="AA187" s="1">
        <f t="shared" si="2"/>
        <v>4.4247787610619468E-2</v>
      </c>
    </row>
    <row r="188" spans="1:27" x14ac:dyDescent="0.2">
      <c r="A188">
        <v>2021</v>
      </c>
      <c r="B188">
        <v>4</v>
      </c>
      <c r="C188">
        <v>419</v>
      </c>
      <c r="D188" t="s">
        <v>686</v>
      </c>
      <c r="E188">
        <v>150</v>
      </c>
      <c r="F188" s="2">
        <v>162</v>
      </c>
      <c r="G188" s="147">
        <v>90</v>
      </c>
      <c r="H188">
        <v>28</v>
      </c>
      <c r="I188">
        <v>11</v>
      </c>
      <c r="J188">
        <v>23</v>
      </c>
      <c r="L188">
        <v>4</v>
      </c>
      <c r="Q188">
        <v>1.4999999999999999E-2</v>
      </c>
      <c r="R188">
        <v>66</v>
      </c>
      <c r="S188">
        <v>4590</v>
      </c>
      <c r="T188">
        <v>1</v>
      </c>
      <c r="U188">
        <v>69.3</v>
      </c>
      <c r="V188">
        <v>1.3</v>
      </c>
      <c r="W188">
        <v>79.900000000000006</v>
      </c>
      <c r="X188">
        <v>6</v>
      </c>
      <c r="Y188">
        <v>0.7</v>
      </c>
      <c r="Z188">
        <v>0.36199999999999999</v>
      </c>
      <c r="AA188" s="1">
        <f t="shared" si="2"/>
        <v>1.4379084967320261E-2</v>
      </c>
    </row>
    <row r="189" spans="1:27" x14ac:dyDescent="0.2">
      <c r="A189">
        <v>2021</v>
      </c>
      <c r="B189">
        <v>4</v>
      </c>
      <c r="C189">
        <v>420</v>
      </c>
      <c r="D189" t="s">
        <v>595</v>
      </c>
      <c r="E189">
        <v>150</v>
      </c>
      <c r="F189" s="2">
        <v>162</v>
      </c>
      <c r="G189" s="147">
        <v>67</v>
      </c>
      <c r="H189">
        <v>22</v>
      </c>
      <c r="I189">
        <v>8</v>
      </c>
      <c r="J189">
        <v>19</v>
      </c>
      <c r="L189">
        <v>3</v>
      </c>
      <c r="Q189">
        <v>1.4999999999999999E-2</v>
      </c>
      <c r="R189">
        <v>51</v>
      </c>
      <c r="S189">
        <v>2211</v>
      </c>
      <c r="T189">
        <v>0.5</v>
      </c>
      <c r="U189">
        <v>20.6</v>
      </c>
      <c r="V189">
        <v>0.6</v>
      </c>
      <c r="W189">
        <v>26.3</v>
      </c>
      <c r="X189">
        <v>4</v>
      </c>
      <c r="Y189">
        <v>0.8</v>
      </c>
      <c r="Z189">
        <v>0.34899999999999998</v>
      </c>
      <c r="AA189" s="1">
        <f t="shared" si="2"/>
        <v>2.3066485753052916E-2</v>
      </c>
    </row>
    <row r="190" spans="1:27" x14ac:dyDescent="0.2">
      <c r="A190">
        <v>2021</v>
      </c>
      <c r="B190">
        <v>4</v>
      </c>
      <c r="C190">
        <v>421</v>
      </c>
      <c r="D190" t="s">
        <v>712</v>
      </c>
      <c r="E190">
        <v>200</v>
      </c>
      <c r="F190" s="2">
        <v>166</v>
      </c>
      <c r="G190" s="147">
        <v>22</v>
      </c>
      <c r="H190">
        <v>26</v>
      </c>
      <c r="I190">
        <v>23</v>
      </c>
      <c r="J190">
        <v>33</v>
      </c>
      <c r="K190">
        <v>2</v>
      </c>
      <c r="L190">
        <v>5</v>
      </c>
      <c r="Q190">
        <v>1.4999999999999999E-2</v>
      </c>
      <c r="R190">
        <v>89</v>
      </c>
      <c r="S190">
        <v>3055</v>
      </c>
      <c r="T190">
        <v>3.1</v>
      </c>
      <c r="U190">
        <v>79.599999999999994</v>
      </c>
      <c r="V190">
        <v>2.5</v>
      </c>
      <c r="W190">
        <v>56.6</v>
      </c>
      <c r="X190">
        <v>7</v>
      </c>
      <c r="Y190">
        <v>4.0999999999999996</v>
      </c>
      <c r="Z190">
        <v>1.1020000000000001</v>
      </c>
      <c r="AA190" s="1">
        <f t="shared" si="2"/>
        <v>2.9132569558101472E-2</v>
      </c>
    </row>
    <row r="191" spans="1:27" x14ac:dyDescent="0.2">
      <c r="A191">
        <v>2021</v>
      </c>
      <c r="B191">
        <v>4</v>
      </c>
      <c r="C191">
        <v>422</v>
      </c>
      <c r="D191" t="s">
        <v>596</v>
      </c>
      <c r="E191">
        <v>70</v>
      </c>
      <c r="F191" s="2">
        <v>98</v>
      </c>
      <c r="G191" s="147">
        <v>78</v>
      </c>
      <c r="H191">
        <v>22</v>
      </c>
      <c r="I191">
        <v>20</v>
      </c>
      <c r="J191">
        <v>30</v>
      </c>
      <c r="Q191">
        <v>1.4999999999999999E-2</v>
      </c>
      <c r="R191">
        <v>72</v>
      </c>
      <c r="S191">
        <v>3512</v>
      </c>
      <c r="T191">
        <v>0.7</v>
      </c>
      <c r="U191">
        <v>34.1</v>
      </c>
      <c r="V191">
        <v>0.7</v>
      </c>
      <c r="W191">
        <v>27</v>
      </c>
      <c r="X191">
        <v>4</v>
      </c>
      <c r="Y191">
        <v>0.9</v>
      </c>
      <c r="Z191">
        <v>0.38700000000000001</v>
      </c>
      <c r="AA191" s="1">
        <f t="shared" si="2"/>
        <v>2.0501138952164009E-2</v>
      </c>
    </row>
    <row r="192" spans="1:27" x14ac:dyDescent="0.2">
      <c r="A192">
        <v>2021</v>
      </c>
      <c r="B192">
        <v>4</v>
      </c>
      <c r="C192">
        <v>423</v>
      </c>
      <c r="D192" t="s">
        <v>138</v>
      </c>
      <c r="E192">
        <v>180</v>
      </c>
      <c r="F192" s="2">
        <v>186</v>
      </c>
      <c r="G192" s="147">
        <v>39</v>
      </c>
      <c r="H192">
        <v>92</v>
      </c>
      <c r="I192">
        <v>42</v>
      </c>
      <c r="J192">
        <v>85</v>
      </c>
      <c r="K192">
        <v>5</v>
      </c>
      <c r="L192">
        <v>6</v>
      </c>
      <c r="O192">
        <v>1</v>
      </c>
      <c r="Q192">
        <v>1.4999999999999999E-2</v>
      </c>
      <c r="R192">
        <v>230</v>
      </c>
      <c r="S192">
        <v>4454</v>
      </c>
      <c r="T192">
        <v>1.1000000000000001</v>
      </c>
      <c r="U192">
        <v>21</v>
      </c>
      <c r="V192">
        <v>1</v>
      </c>
      <c r="W192">
        <v>26.1</v>
      </c>
      <c r="X192">
        <v>9</v>
      </c>
      <c r="Y192">
        <v>5.9</v>
      </c>
      <c r="Z192">
        <v>0.56200000000000006</v>
      </c>
      <c r="AA192" s="1">
        <f t="shared" si="2"/>
        <v>5.1638976201167489E-2</v>
      </c>
    </row>
    <row r="193" spans="1:27" x14ac:dyDescent="0.2">
      <c r="A193">
        <v>2021</v>
      </c>
      <c r="B193">
        <v>4</v>
      </c>
      <c r="C193">
        <v>425</v>
      </c>
      <c r="D193" t="s">
        <v>155</v>
      </c>
      <c r="E193">
        <v>180</v>
      </c>
      <c r="F193" s="2">
        <v>110</v>
      </c>
      <c r="G193" s="147">
        <v>66</v>
      </c>
      <c r="H193">
        <v>8</v>
      </c>
      <c r="I193">
        <v>13</v>
      </c>
      <c r="J193">
        <v>12</v>
      </c>
      <c r="K193">
        <v>3</v>
      </c>
      <c r="Q193">
        <v>1.4999999999999999E-2</v>
      </c>
      <c r="R193">
        <v>36</v>
      </c>
      <c r="S193">
        <v>2636</v>
      </c>
      <c r="T193">
        <v>0.1</v>
      </c>
      <c r="U193">
        <v>10.3</v>
      </c>
      <c r="V193">
        <v>0.1</v>
      </c>
      <c r="W193">
        <v>2.7</v>
      </c>
      <c r="X193">
        <v>4</v>
      </c>
      <c r="Y193">
        <v>0.5</v>
      </c>
      <c r="Z193">
        <v>0.749</v>
      </c>
      <c r="AA193" s="1">
        <f t="shared" si="2"/>
        <v>1.3657056145675266E-2</v>
      </c>
    </row>
    <row r="194" spans="1:27" x14ac:dyDescent="0.2">
      <c r="A194">
        <v>2021</v>
      </c>
      <c r="B194">
        <v>4</v>
      </c>
      <c r="C194">
        <v>3</v>
      </c>
      <c r="D194" t="s">
        <v>717</v>
      </c>
      <c r="E194">
        <v>154</v>
      </c>
      <c r="F194" s="2">
        <v>145</v>
      </c>
      <c r="G194" s="147">
        <v>51</v>
      </c>
      <c r="H194">
        <v>18</v>
      </c>
      <c r="I194">
        <v>5</v>
      </c>
      <c r="J194">
        <v>5</v>
      </c>
      <c r="Q194">
        <v>0.02</v>
      </c>
      <c r="R194">
        <v>28</v>
      </c>
      <c r="S194">
        <v>628</v>
      </c>
      <c r="T194">
        <v>1.7</v>
      </c>
      <c r="U194">
        <v>38.700000000000003</v>
      </c>
      <c r="V194">
        <v>1.5</v>
      </c>
      <c r="W194">
        <v>31.5</v>
      </c>
      <c r="X194">
        <v>3</v>
      </c>
      <c r="Y194">
        <v>0.6</v>
      </c>
      <c r="Z194">
        <v>0.20200000000000001</v>
      </c>
      <c r="AA194" s="1">
        <f t="shared" si="2"/>
        <v>4.4585987261146494E-2</v>
      </c>
    </row>
    <row r="195" spans="1:27" x14ac:dyDescent="0.2">
      <c r="A195">
        <v>2021</v>
      </c>
      <c r="B195">
        <v>4</v>
      </c>
      <c r="C195">
        <v>4</v>
      </c>
      <c r="D195" t="s">
        <v>718</v>
      </c>
      <c r="E195">
        <v>195</v>
      </c>
      <c r="F195" s="2">
        <v>135</v>
      </c>
      <c r="G195" s="147">
        <v>54</v>
      </c>
      <c r="H195">
        <v>53</v>
      </c>
      <c r="I195">
        <v>21</v>
      </c>
      <c r="J195">
        <v>38</v>
      </c>
      <c r="K195">
        <v>2</v>
      </c>
      <c r="Q195">
        <v>0.02</v>
      </c>
      <c r="R195">
        <v>135</v>
      </c>
      <c r="S195">
        <v>6503</v>
      </c>
      <c r="T195">
        <v>3</v>
      </c>
      <c r="U195">
        <v>138.19999999999999</v>
      </c>
      <c r="V195">
        <v>3.8</v>
      </c>
      <c r="W195">
        <v>170.9</v>
      </c>
      <c r="X195">
        <v>12</v>
      </c>
      <c r="Y195">
        <v>2.5</v>
      </c>
      <c r="Z195">
        <v>0.66600000000000004</v>
      </c>
      <c r="AA195" s="1">
        <f t="shared" ref="AA195:AA258" si="3">IFERROR(R195/S195,"")</f>
        <v>2.0759649392588037E-2</v>
      </c>
    </row>
    <row r="196" spans="1:27" x14ac:dyDescent="0.2">
      <c r="A196">
        <v>2021</v>
      </c>
      <c r="B196">
        <v>4</v>
      </c>
      <c r="C196">
        <v>52</v>
      </c>
      <c r="D196" t="s">
        <v>598</v>
      </c>
      <c r="E196">
        <v>96</v>
      </c>
      <c r="F196" s="2">
        <v>128</v>
      </c>
      <c r="G196" s="147">
        <v>256</v>
      </c>
      <c r="H196">
        <v>32</v>
      </c>
      <c r="I196">
        <v>24</v>
      </c>
      <c r="J196">
        <v>35</v>
      </c>
      <c r="Q196">
        <v>0.02</v>
      </c>
      <c r="R196">
        <v>91</v>
      </c>
      <c r="S196">
        <v>10491</v>
      </c>
      <c r="T196">
        <v>7.6</v>
      </c>
      <c r="U196">
        <v>874.3</v>
      </c>
      <c r="V196">
        <v>7.7</v>
      </c>
      <c r="W196">
        <v>884.9</v>
      </c>
      <c r="X196">
        <v>4</v>
      </c>
      <c r="Y196">
        <v>0.4</v>
      </c>
      <c r="Z196">
        <v>0.35499999999999998</v>
      </c>
      <c r="AA196" s="1">
        <f t="shared" si="3"/>
        <v>8.6741016109045856E-3</v>
      </c>
    </row>
    <row r="197" spans="1:27" x14ac:dyDescent="0.2">
      <c r="A197">
        <v>2021</v>
      </c>
      <c r="B197">
        <v>4</v>
      </c>
      <c r="C197">
        <v>53</v>
      </c>
      <c r="D197" t="s">
        <v>720</v>
      </c>
      <c r="E197">
        <v>117</v>
      </c>
      <c r="F197" s="2">
        <v>93</v>
      </c>
      <c r="G197" s="147">
        <v>976</v>
      </c>
      <c r="H197">
        <v>95</v>
      </c>
      <c r="I197">
        <v>62</v>
      </c>
      <c r="J197">
        <v>69</v>
      </c>
      <c r="L197">
        <v>9</v>
      </c>
      <c r="Q197">
        <v>0.02</v>
      </c>
      <c r="R197">
        <v>235</v>
      </c>
      <c r="S197">
        <v>65435</v>
      </c>
      <c r="T197">
        <v>23.5</v>
      </c>
      <c r="U197">
        <v>6543.5</v>
      </c>
      <c r="V197">
        <v>24.1</v>
      </c>
      <c r="W197">
        <v>6663.1</v>
      </c>
      <c r="X197">
        <v>6</v>
      </c>
      <c r="Y197">
        <v>0.2</v>
      </c>
      <c r="Z197">
        <v>0.64200000000000002</v>
      </c>
      <c r="AA197" s="1">
        <f t="shared" si="3"/>
        <v>3.5913501948498512E-3</v>
      </c>
    </row>
    <row r="198" spans="1:27" x14ac:dyDescent="0.2">
      <c r="A198">
        <v>2021</v>
      </c>
      <c r="B198">
        <v>4</v>
      </c>
      <c r="C198">
        <v>159</v>
      </c>
      <c r="D198" t="s">
        <v>244</v>
      </c>
      <c r="E198">
        <v>154</v>
      </c>
      <c r="F198" s="2">
        <v>108</v>
      </c>
      <c r="G198" s="147">
        <v>101</v>
      </c>
      <c r="H198">
        <v>166</v>
      </c>
      <c r="I198">
        <v>64</v>
      </c>
      <c r="J198">
        <v>148</v>
      </c>
      <c r="K198">
        <v>8</v>
      </c>
      <c r="Q198">
        <v>0.02</v>
      </c>
      <c r="R198">
        <v>384</v>
      </c>
      <c r="S198">
        <v>36000</v>
      </c>
      <c r="T198">
        <v>7.7</v>
      </c>
      <c r="U198">
        <v>722.3</v>
      </c>
      <c r="V198">
        <v>5.3</v>
      </c>
      <c r="W198">
        <v>501.2</v>
      </c>
      <c r="X198">
        <v>26</v>
      </c>
      <c r="Y198">
        <v>3.8</v>
      </c>
      <c r="Z198">
        <v>0.89900000000000002</v>
      </c>
      <c r="AA198" s="1">
        <f t="shared" si="3"/>
        <v>1.0666666666666666E-2</v>
      </c>
    </row>
    <row r="199" spans="1:27" x14ac:dyDescent="0.2">
      <c r="A199">
        <v>2021</v>
      </c>
      <c r="B199">
        <v>4</v>
      </c>
      <c r="C199">
        <v>214</v>
      </c>
      <c r="D199" t="s">
        <v>618</v>
      </c>
      <c r="E199">
        <v>212</v>
      </c>
      <c r="F199" s="2">
        <v>197</v>
      </c>
      <c r="G199" s="147">
        <v>73</v>
      </c>
      <c r="H199">
        <v>42</v>
      </c>
      <c r="I199">
        <v>130</v>
      </c>
      <c r="J199">
        <v>23</v>
      </c>
      <c r="Q199">
        <v>0.02</v>
      </c>
      <c r="R199">
        <v>195</v>
      </c>
      <c r="S199">
        <v>3485</v>
      </c>
      <c r="T199">
        <v>0.6</v>
      </c>
      <c r="U199">
        <v>9.9</v>
      </c>
      <c r="V199">
        <v>0.6</v>
      </c>
      <c r="W199">
        <v>9.6999999999999993</v>
      </c>
      <c r="X199">
        <v>3</v>
      </c>
      <c r="Y199">
        <v>2.7</v>
      </c>
      <c r="Z199">
        <v>0.77700000000000002</v>
      </c>
      <c r="AA199" s="1">
        <f t="shared" si="3"/>
        <v>5.5954088952654232E-2</v>
      </c>
    </row>
    <row r="200" spans="1:27" x14ac:dyDescent="0.2">
      <c r="A200">
        <v>2021</v>
      </c>
      <c r="B200">
        <v>4</v>
      </c>
      <c r="C200">
        <v>227</v>
      </c>
      <c r="D200" t="s">
        <v>164</v>
      </c>
      <c r="E200">
        <v>177</v>
      </c>
      <c r="F200" s="2">
        <v>123</v>
      </c>
      <c r="G200" s="147">
        <v>89</v>
      </c>
      <c r="H200">
        <v>45</v>
      </c>
      <c r="I200">
        <v>12</v>
      </c>
      <c r="J200">
        <v>39</v>
      </c>
      <c r="Q200">
        <v>0.02</v>
      </c>
      <c r="R200">
        <v>96</v>
      </c>
      <c r="S200">
        <v>7608</v>
      </c>
      <c r="T200">
        <v>0.8</v>
      </c>
      <c r="U200">
        <v>62.4</v>
      </c>
      <c r="V200">
        <v>0.8</v>
      </c>
      <c r="W200">
        <v>57.1</v>
      </c>
      <c r="X200">
        <v>8</v>
      </c>
      <c r="Y200">
        <v>1.1000000000000001</v>
      </c>
      <c r="Z200">
        <v>0.70899999999999996</v>
      </c>
      <c r="AA200" s="1">
        <f t="shared" si="3"/>
        <v>1.2618296529968454E-2</v>
      </c>
    </row>
    <row r="201" spans="1:27" x14ac:dyDescent="0.2">
      <c r="A201">
        <v>2021</v>
      </c>
      <c r="B201">
        <v>4</v>
      </c>
      <c r="C201">
        <v>245</v>
      </c>
      <c r="D201" t="s">
        <v>722</v>
      </c>
      <c r="E201">
        <v>200</v>
      </c>
      <c r="F201" s="2">
        <v>177</v>
      </c>
      <c r="G201" s="147">
        <v>41</v>
      </c>
      <c r="H201">
        <v>14</v>
      </c>
      <c r="I201">
        <v>5</v>
      </c>
      <c r="J201">
        <v>11</v>
      </c>
      <c r="Q201">
        <v>0.02</v>
      </c>
      <c r="R201">
        <v>29</v>
      </c>
      <c r="S201">
        <v>1679</v>
      </c>
      <c r="T201">
        <v>0.7</v>
      </c>
      <c r="U201">
        <v>39.200000000000003</v>
      </c>
      <c r="V201">
        <v>0.2</v>
      </c>
      <c r="W201">
        <v>11.9</v>
      </c>
      <c r="X201">
        <v>2</v>
      </c>
      <c r="Y201">
        <v>0.7</v>
      </c>
      <c r="Z201">
        <v>1.06</v>
      </c>
      <c r="AA201" s="1">
        <f t="shared" si="3"/>
        <v>1.7272185824895772E-2</v>
      </c>
    </row>
    <row r="202" spans="1:27" x14ac:dyDescent="0.2">
      <c r="A202">
        <v>2021</v>
      </c>
      <c r="B202">
        <v>4</v>
      </c>
      <c r="C202">
        <v>259</v>
      </c>
      <c r="D202" t="s">
        <v>599</v>
      </c>
      <c r="E202">
        <v>85</v>
      </c>
      <c r="F202" s="2">
        <v>95</v>
      </c>
      <c r="G202" s="147">
        <v>455</v>
      </c>
      <c r="H202">
        <v>30</v>
      </c>
      <c r="I202">
        <v>70</v>
      </c>
      <c r="J202">
        <v>40</v>
      </c>
      <c r="L202">
        <v>10</v>
      </c>
      <c r="Q202">
        <v>0.02</v>
      </c>
      <c r="R202">
        <v>150</v>
      </c>
      <c r="S202">
        <v>1150</v>
      </c>
      <c r="T202">
        <v>50</v>
      </c>
      <c r="U202">
        <v>383.3</v>
      </c>
      <c r="V202">
        <v>50.8</v>
      </c>
      <c r="W202">
        <v>389.8</v>
      </c>
      <c r="X202">
        <v>1</v>
      </c>
      <c r="Y202">
        <v>0.3</v>
      </c>
      <c r="Z202">
        <v>0.10299999999999999</v>
      </c>
      <c r="AA202" s="1">
        <f t="shared" si="3"/>
        <v>0.13043478260869565</v>
      </c>
    </row>
    <row r="203" spans="1:27" x14ac:dyDescent="0.2">
      <c r="A203">
        <v>2021</v>
      </c>
      <c r="B203">
        <v>4</v>
      </c>
      <c r="C203">
        <v>334</v>
      </c>
      <c r="D203" t="s">
        <v>263</v>
      </c>
      <c r="E203">
        <v>164</v>
      </c>
      <c r="F203" s="2">
        <v>135</v>
      </c>
      <c r="G203" s="147">
        <v>107</v>
      </c>
      <c r="H203">
        <v>117</v>
      </c>
      <c r="I203">
        <v>57</v>
      </c>
      <c r="J203">
        <v>91</v>
      </c>
      <c r="K203">
        <v>13</v>
      </c>
      <c r="L203">
        <v>13</v>
      </c>
      <c r="Q203">
        <v>0.02</v>
      </c>
      <c r="R203">
        <v>288</v>
      </c>
      <c r="S203">
        <v>20958</v>
      </c>
      <c r="T203">
        <v>4.3</v>
      </c>
      <c r="U203">
        <v>309.7</v>
      </c>
      <c r="V203">
        <v>4.0999999999999996</v>
      </c>
      <c r="W203">
        <v>297.5</v>
      </c>
      <c r="X203">
        <v>16</v>
      </c>
      <c r="Y203">
        <v>2.7</v>
      </c>
      <c r="Z203">
        <v>0.67700000000000005</v>
      </c>
      <c r="AA203" s="1">
        <f t="shared" si="3"/>
        <v>1.3741769252791297E-2</v>
      </c>
    </row>
    <row r="204" spans="1:27" x14ac:dyDescent="0.2">
      <c r="A204">
        <v>2021</v>
      </c>
      <c r="B204">
        <v>4</v>
      </c>
      <c r="C204">
        <v>337</v>
      </c>
      <c r="D204" t="s">
        <v>724</v>
      </c>
      <c r="E204">
        <v>240</v>
      </c>
      <c r="F204" s="2">
        <v>145</v>
      </c>
      <c r="G204" s="147">
        <v>50</v>
      </c>
      <c r="H204">
        <v>17</v>
      </c>
      <c r="I204">
        <v>11</v>
      </c>
      <c r="J204">
        <v>12</v>
      </c>
      <c r="Q204">
        <v>0.02</v>
      </c>
      <c r="R204">
        <v>40</v>
      </c>
      <c r="S204">
        <v>3080</v>
      </c>
      <c r="T204">
        <v>0.6</v>
      </c>
      <c r="U204">
        <v>44.6</v>
      </c>
      <c r="V204">
        <v>0.6</v>
      </c>
      <c r="W204">
        <v>39.9</v>
      </c>
      <c r="X204">
        <v>3</v>
      </c>
      <c r="Y204">
        <v>0.8</v>
      </c>
      <c r="Z204">
        <v>1.556</v>
      </c>
      <c r="AA204" s="1">
        <f t="shared" si="3"/>
        <v>1.2987012987012988E-2</v>
      </c>
    </row>
    <row r="205" spans="1:27" x14ac:dyDescent="0.2">
      <c r="A205">
        <v>2021</v>
      </c>
      <c r="B205">
        <v>4</v>
      </c>
      <c r="C205">
        <v>393</v>
      </c>
      <c r="D205" t="s">
        <v>600</v>
      </c>
      <c r="E205">
        <v>200</v>
      </c>
      <c r="F205" s="2">
        <v>215</v>
      </c>
      <c r="G205" s="147">
        <v>17</v>
      </c>
      <c r="H205">
        <v>2</v>
      </c>
      <c r="I205">
        <v>4</v>
      </c>
      <c r="J205">
        <v>4</v>
      </c>
      <c r="Q205">
        <v>0.02</v>
      </c>
      <c r="R205">
        <v>12</v>
      </c>
      <c r="S205">
        <v>12</v>
      </c>
      <c r="T205">
        <v>0.1</v>
      </c>
      <c r="U205">
        <v>0.1</v>
      </c>
      <c r="X205">
        <v>1</v>
      </c>
      <c r="Y205">
        <v>0.7</v>
      </c>
      <c r="Z205">
        <v>4.2000000000000003E-2</v>
      </c>
      <c r="AA205" s="1">
        <f t="shared" si="3"/>
        <v>1</v>
      </c>
    </row>
    <row r="206" spans="1:27" x14ac:dyDescent="0.2">
      <c r="A206">
        <v>2021</v>
      </c>
      <c r="B206">
        <v>4</v>
      </c>
      <c r="C206">
        <v>415</v>
      </c>
      <c r="D206" t="s">
        <v>689</v>
      </c>
      <c r="E206">
        <v>180</v>
      </c>
      <c r="F206" s="2">
        <v>162</v>
      </c>
      <c r="G206" s="147">
        <v>67</v>
      </c>
      <c r="H206">
        <v>30</v>
      </c>
      <c r="I206">
        <v>20</v>
      </c>
      <c r="J206">
        <v>24</v>
      </c>
      <c r="Q206">
        <v>0.02</v>
      </c>
      <c r="R206">
        <v>76</v>
      </c>
      <c r="S206">
        <v>1921</v>
      </c>
      <c r="T206">
        <v>10.1</v>
      </c>
      <c r="U206">
        <v>309.3</v>
      </c>
      <c r="V206">
        <v>14.3</v>
      </c>
      <c r="W206">
        <v>400</v>
      </c>
      <c r="X206">
        <v>4</v>
      </c>
      <c r="Y206">
        <v>1.1000000000000001</v>
      </c>
      <c r="Z206">
        <v>0.36399999999999999</v>
      </c>
      <c r="AA206" s="1">
        <f t="shared" si="3"/>
        <v>3.9562727745965642E-2</v>
      </c>
    </row>
    <row r="207" spans="1:27" x14ac:dyDescent="0.2">
      <c r="A207">
        <v>2021</v>
      </c>
      <c r="B207">
        <v>5</v>
      </c>
      <c r="C207">
        <v>1</v>
      </c>
      <c r="D207" t="s">
        <v>695</v>
      </c>
      <c r="E207">
        <v>100</v>
      </c>
      <c r="F207" s="2">
        <v>108</v>
      </c>
      <c r="G207" s="147">
        <v>101</v>
      </c>
      <c r="H207">
        <v>8</v>
      </c>
      <c r="I207">
        <v>2</v>
      </c>
      <c r="J207">
        <v>7</v>
      </c>
      <c r="K207">
        <v>3</v>
      </c>
      <c r="Q207">
        <v>1.4999999999999999E-2</v>
      </c>
      <c r="R207">
        <v>20</v>
      </c>
      <c r="S207">
        <v>2560</v>
      </c>
      <c r="T207">
        <v>0.8</v>
      </c>
      <c r="U207">
        <v>103.5</v>
      </c>
      <c r="V207">
        <v>1.1000000000000001</v>
      </c>
      <c r="W207">
        <v>133.19999999999999</v>
      </c>
      <c r="X207">
        <v>2</v>
      </c>
      <c r="Y207">
        <v>0.2</v>
      </c>
      <c r="Z207">
        <v>0.53900000000000003</v>
      </c>
      <c r="AA207" s="1">
        <f t="shared" si="3"/>
        <v>7.8125E-3</v>
      </c>
    </row>
    <row r="208" spans="1:27" x14ac:dyDescent="0.2">
      <c r="A208">
        <v>2021</v>
      </c>
      <c r="B208">
        <v>5</v>
      </c>
      <c r="C208">
        <v>10</v>
      </c>
      <c r="D208" t="s">
        <v>590</v>
      </c>
      <c r="E208">
        <v>99</v>
      </c>
      <c r="F208" s="2">
        <v>101</v>
      </c>
      <c r="G208" s="147">
        <v>144</v>
      </c>
      <c r="H208">
        <v>28</v>
      </c>
      <c r="I208">
        <v>24</v>
      </c>
      <c r="J208">
        <v>26</v>
      </c>
      <c r="L208">
        <v>1</v>
      </c>
      <c r="Q208">
        <v>1.4999999999999999E-2</v>
      </c>
      <c r="R208">
        <v>83</v>
      </c>
      <c r="S208">
        <v>8219</v>
      </c>
      <c r="T208">
        <v>2.5</v>
      </c>
      <c r="U208">
        <v>226.4</v>
      </c>
      <c r="V208">
        <v>2.8</v>
      </c>
      <c r="W208">
        <v>293.3</v>
      </c>
      <c r="X208">
        <v>5</v>
      </c>
      <c r="Y208">
        <v>0.6</v>
      </c>
      <c r="Z208">
        <v>0.51500000000000001</v>
      </c>
      <c r="AA208" s="1">
        <f t="shared" si="3"/>
        <v>1.0098552135296264E-2</v>
      </c>
    </row>
    <row r="209" spans="1:27" x14ac:dyDescent="0.2">
      <c r="A209">
        <v>2021</v>
      </c>
      <c r="B209">
        <v>5</v>
      </c>
      <c r="C209">
        <v>18</v>
      </c>
      <c r="D209" t="s">
        <v>676</v>
      </c>
      <c r="E209">
        <v>107</v>
      </c>
      <c r="F209" s="2">
        <v>102</v>
      </c>
      <c r="G209" s="147">
        <v>70</v>
      </c>
      <c r="H209">
        <v>35</v>
      </c>
      <c r="I209">
        <v>13</v>
      </c>
      <c r="J209">
        <v>46</v>
      </c>
      <c r="K209">
        <v>4</v>
      </c>
      <c r="Q209">
        <v>1.4999999999999999E-2</v>
      </c>
      <c r="R209">
        <v>122</v>
      </c>
      <c r="S209">
        <v>9559</v>
      </c>
      <c r="T209">
        <v>8.1999999999999993</v>
      </c>
      <c r="U209">
        <v>644.70000000000005</v>
      </c>
      <c r="V209">
        <v>9.4</v>
      </c>
      <c r="W209">
        <v>691.1</v>
      </c>
      <c r="X209">
        <v>7</v>
      </c>
      <c r="Y209">
        <v>1.7</v>
      </c>
      <c r="Z209">
        <v>0.92600000000000005</v>
      </c>
      <c r="AA209" s="1">
        <f t="shared" si="3"/>
        <v>1.2762841301391359E-2</v>
      </c>
    </row>
    <row r="210" spans="1:27" x14ac:dyDescent="0.2">
      <c r="A210">
        <v>2021</v>
      </c>
      <c r="B210">
        <v>5</v>
      </c>
      <c r="C210">
        <v>29</v>
      </c>
      <c r="D210" t="s">
        <v>677</v>
      </c>
      <c r="E210">
        <v>120</v>
      </c>
      <c r="F210" s="2">
        <v>112</v>
      </c>
      <c r="G210" s="147">
        <v>65</v>
      </c>
      <c r="H210">
        <v>53</v>
      </c>
      <c r="I210">
        <v>17</v>
      </c>
      <c r="J210">
        <v>21</v>
      </c>
      <c r="K210">
        <v>2</v>
      </c>
      <c r="L210">
        <v>3</v>
      </c>
      <c r="Q210">
        <v>1.4999999999999999E-2</v>
      </c>
      <c r="R210">
        <v>96</v>
      </c>
      <c r="S210">
        <v>4716</v>
      </c>
      <c r="T210">
        <v>2.8</v>
      </c>
      <c r="U210">
        <v>137.4</v>
      </c>
      <c r="V210">
        <v>0.9</v>
      </c>
      <c r="W210">
        <v>58.2</v>
      </c>
      <c r="X210">
        <v>5</v>
      </c>
      <c r="Y210">
        <v>1.5</v>
      </c>
      <c r="Z210">
        <v>0.71499999999999997</v>
      </c>
      <c r="AA210" s="1">
        <f t="shared" si="3"/>
        <v>2.0356234096692113E-2</v>
      </c>
    </row>
    <row r="211" spans="1:27" x14ac:dyDescent="0.2">
      <c r="A211">
        <v>2021</v>
      </c>
      <c r="B211">
        <v>5</v>
      </c>
      <c r="C211">
        <v>32</v>
      </c>
      <c r="D211" t="s">
        <v>591</v>
      </c>
      <c r="E211">
        <v>97</v>
      </c>
      <c r="F211" s="2">
        <v>109</v>
      </c>
      <c r="G211" s="147">
        <v>66</v>
      </c>
      <c r="H211">
        <v>72</v>
      </c>
      <c r="I211">
        <v>18</v>
      </c>
      <c r="J211">
        <v>35</v>
      </c>
      <c r="L211">
        <v>1</v>
      </c>
      <c r="Q211">
        <v>1.4999999999999999E-2</v>
      </c>
      <c r="R211">
        <v>131</v>
      </c>
      <c r="S211">
        <v>10025</v>
      </c>
      <c r="T211">
        <v>6</v>
      </c>
      <c r="U211">
        <v>447</v>
      </c>
      <c r="V211">
        <v>6.7</v>
      </c>
      <c r="W211">
        <v>483.6</v>
      </c>
      <c r="X211">
        <v>10</v>
      </c>
      <c r="Y211">
        <v>2</v>
      </c>
      <c r="Z211">
        <v>0.61599999999999999</v>
      </c>
      <c r="AA211" s="1">
        <f t="shared" si="3"/>
        <v>1.3067331670822942E-2</v>
      </c>
    </row>
    <row r="212" spans="1:27" x14ac:dyDescent="0.2">
      <c r="A212">
        <v>2021</v>
      </c>
      <c r="B212">
        <v>5</v>
      </c>
      <c r="C212">
        <v>34</v>
      </c>
      <c r="D212" t="s">
        <v>696</v>
      </c>
      <c r="E212">
        <v>103</v>
      </c>
      <c r="F212" s="2">
        <v>107</v>
      </c>
      <c r="G212" s="147">
        <v>135</v>
      </c>
      <c r="H212">
        <v>26</v>
      </c>
      <c r="I212">
        <v>8</v>
      </c>
      <c r="J212">
        <v>20</v>
      </c>
      <c r="Q212">
        <v>1.4999999999999999E-2</v>
      </c>
      <c r="R212">
        <v>57</v>
      </c>
      <c r="S212">
        <v>7275</v>
      </c>
      <c r="T212">
        <v>35.5</v>
      </c>
      <c r="U212">
        <v>4387.3999999999996</v>
      </c>
      <c r="V212">
        <v>59.2</v>
      </c>
      <c r="W212">
        <v>7325.2</v>
      </c>
      <c r="X212">
        <v>4</v>
      </c>
      <c r="Y212">
        <v>0.4</v>
      </c>
      <c r="Z212">
        <v>0.59099999999999997</v>
      </c>
      <c r="AA212" s="1">
        <f t="shared" si="3"/>
        <v>7.8350515463917522E-3</v>
      </c>
    </row>
    <row r="213" spans="1:27" x14ac:dyDescent="0.2">
      <c r="A213">
        <v>2021</v>
      </c>
      <c r="B213">
        <v>5</v>
      </c>
      <c r="C213">
        <v>47</v>
      </c>
      <c r="D213" t="s">
        <v>678</v>
      </c>
      <c r="E213">
        <v>115</v>
      </c>
      <c r="F213" s="2">
        <v>107</v>
      </c>
      <c r="G213" s="147">
        <v>68</v>
      </c>
      <c r="H213">
        <v>53</v>
      </c>
      <c r="I213">
        <v>21</v>
      </c>
      <c r="J213">
        <v>31</v>
      </c>
      <c r="Q213">
        <v>1.4999999999999999E-2</v>
      </c>
      <c r="R213">
        <v>105</v>
      </c>
      <c r="S213">
        <v>5315</v>
      </c>
      <c r="T213">
        <v>0.4</v>
      </c>
      <c r="U213">
        <v>19</v>
      </c>
      <c r="V213">
        <v>0.4</v>
      </c>
      <c r="W213">
        <v>9.8000000000000007</v>
      </c>
      <c r="X213">
        <v>8</v>
      </c>
      <c r="Y213">
        <v>1.5</v>
      </c>
      <c r="Z213">
        <v>0.47899999999999998</v>
      </c>
      <c r="AA213" s="1">
        <f t="shared" si="3"/>
        <v>1.9755409219190969E-2</v>
      </c>
    </row>
    <row r="214" spans="1:27" x14ac:dyDescent="0.2">
      <c r="A214">
        <v>2021</v>
      </c>
      <c r="B214">
        <v>5</v>
      </c>
      <c r="C214">
        <v>137</v>
      </c>
      <c r="D214" t="s">
        <v>210</v>
      </c>
      <c r="E214">
        <v>116</v>
      </c>
      <c r="F214" s="2">
        <v>139</v>
      </c>
      <c r="G214" s="147">
        <v>79</v>
      </c>
      <c r="H214">
        <v>72</v>
      </c>
      <c r="I214">
        <v>20</v>
      </c>
      <c r="J214">
        <v>46</v>
      </c>
      <c r="L214">
        <v>8</v>
      </c>
      <c r="Q214">
        <v>1.4999999999999999E-2</v>
      </c>
      <c r="R214">
        <v>142</v>
      </c>
      <c r="S214">
        <v>18766</v>
      </c>
      <c r="T214">
        <v>2.2000000000000002</v>
      </c>
      <c r="U214">
        <v>286.2</v>
      </c>
      <c r="V214">
        <v>0.7</v>
      </c>
      <c r="W214">
        <v>95.6</v>
      </c>
      <c r="X214">
        <v>14</v>
      </c>
      <c r="Y214">
        <v>1.8</v>
      </c>
      <c r="Z214">
        <v>0.65500000000000003</v>
      </c>
      <c r="AA214" s="1">
        <f t="shared" si="3"/>
        <v>7.5668762655866995E-3</v>
      </c>
    </row>
    <row r="215" spans="1:27" x14ac:dyDescent="0.2">
      <c r="A215">
        <v>2021</v>
      </c>
      <c r="B215">
        <v>5</v>
      </c>
      <c r="C215">
        <v>143</v>
      </c>
      <c r="D215" t="s">
        <v>679</v>
      </c>
      <c r="E215">
        <v>120</v>
      </c>
      <c r="F215" s="2">
        <v>124</v>
      </c>
      <c r="G215" s="147">
        <v>117</v>
      </c>
      <c r="H215">
        <v>10</v>
      </c>
      <c r="I215">
        <v>6</v>
      </c>
      <c r="J215">
        <v>9</v>
      </c>
      <c r="Q215">
        <v>1.4999999999999999E-2</v>
      </c>
      <c r="R215">
        <v>23</v>
      </c>
      <c r="S215">
        <v>3699</v>
      </c>
      <c r="T215">
        <v>0.1</v>
      </c>
      <c r="U215">
        <v>13</v>
      </c>
      <c r="V215">
        <v>0.1</v>
      </c>
      <c r="W215">
        <v>12</v>
      </c>
      <c r="X215">
        <v>2</v>
      </c>
      <c r="Y215">
        <v>0.2</v>
      </c>
      <c r="Z215">
        <v>0.70099999999999996</v>
      </c>
      <c r="AA215" s="1">
        <f t="shared" si="3"/>
        <v>6.2178967288456337E-3</v>
      </c>
    </row>
    <row r="216" spans="1:27" x14ac:dyDescent="0.2">
      <c r="A216">
        <v>2021</v>
      </c>
      <c r="B216">
        <v>5</v>
      </c>
      <c r="C216">
        <v>182</v>
      </c>
      <c r="D216" t="s">
        <v>702</v>
      </c>
      <c r="E216">
        <v>131</v>
      </c>
      <c r="F216" s="2">
        <v>138</v>
      </c>
      <c r="G216" s="147">
        <v>105</v>
      </c>
      <c r="H216">
        <v>14</v>
      </c>
      <c r="I216">
        <v>17</v>
      </c>
      <c r="J216">
        <v>21</v>
      </c>
      <c r="K216">
        <v>2</v>
      </c>
      <c r="L216">
        <v>1</v>
      </c>
      <c r="Q216">
        <v>1.4999999999999999E-2</v>
      </c>
      <c r="R216">
        <v>55</v>
      </c>
      <c r="S216">
        <v>2755</v>
      </c>
      <c r="T216">
        <v>0.8</v>
      </c>
      <c r="U216">
        <v>37.700000000000003</v>
      </c>
      <c r="V216">
        <v>0.4</v>
      </c>
      <c r="W216">
        <v>26.6</v>
      </c>
      <c r="X216">
        <v>3</v>
      </c>
      <c r="Y216">
        <v>0.5</v>
      </c>
      <c r="Z216">
        <v>0.379</v>
      </c>
      <c r="AA216" s="1">
        <f t="shared" si="3"/>
        <v>1.9963702359346643E-2</v>
      </c>
    </row>
    <row r="217" spans="1:27" x14ac:dyDescent="0.2">
      <c r="A217">
        <v>2021</v>
      </c>
      <c r="B217">
        <v>5</v>
      </c>
      <c r="C217">
        <v>212</v>
      </c>
      <c r="D217" t="s">
        <v>680</v>
      </c>
      <c r="E217">
        <v>120</v>
      </c>
      <c r="F217" s="2">
        <v>118</v>
      </c>
      <c r="G217" s="147">
        <v>61</v>
      </c>
      <c r="H217">
        <v>27</v>
      </c>
      <c r="I217">
        <v>12</v>
      </c>
      <c r="J217">
        <v>28</v>
      </c>
      <c r="K217">
        <v>3</v>
      </c>
      <c r="Q217">
        <v>1.4999999999999999E-2</v>
      </c>
      <c r="R217">
        <v>75</v>
      </c>
      <c r="S217">
        <v>3924</v>
      </c>
      <c r="T217">
        <v>1.8</v>
      </c>
      <c r="U217">
        <v>68.3</v>
      </c>
      <c r="V217">
        <v>1.8</v>
      </c>
      <c r="W217">
        <v>76</v>
      </c>
      <c r="X217">
        <v>5</v>
      </c>
      <c r="Y217">
        <v>1.2</v>
      </c>
      <c r="Z217">
        <v>0.59499999999999997</v>
      </c>
      <c r="AA217" s="1">
        <f t="shared" si="3"/>
        <v>1.91131498470948E-2</v>
      </c>
    </row>
    <row r="218" spans="1:27" x14ac:dyDescent="0.2">
      <c r="A218">
        <v>2021</v>
      </c>
      <c r="B218">
        <v>5</v>
      </c>
      <c r="C218">
        <v>236</v>
      </c>
      <c r="D218" t="s">
        <v>703</v>
      </c>
      <c r="E218">
        <v>95</v>
      </c>
      <c r="F218" s="2">
        <v>93</v>
      </c>
      <c r="G218" s="147">
        <v>78</v>
      </c>
      <c r="H218">
        <v>26</v>
      </c>
      <c r="I218">
        <v>12</v>
      </c>
      <c r="J218">
        <v>19</v>
      </c>
      <c r="Q218">
        <v>1.4999999999999999E-2</v>
      </c>
      <c r="R218">
        <v>57</v>
      </c>
      <c r="S218">
        <v>4281</v>
      </c>
      <c r="T218">
        <v>0.3</v>
      </c>
      <c r="U218">
        <v>21.4</v>
      </c>
      <c r="V218">
        <v>0.3</v>
      </c>
      <c r="W218">
        <v>21.7</v>
      </c>
      <c r="X218">
        <v>3</v>
      </c>
      <c r="Y218">
        <v>0.7</v>
      </c>
      <c r="Z218">
        <v>0.85299999999999998</v>
      </c>
      <c r="AA218" s="1">
        <f t="shared" si="3"/>
        <v>1.3314646110721794E-2</v>
      </c>
    </row>
    <row r="219" spans="1:27" x14ac:dyDescent="0.2">
      <c r="A219">
        <v>2021</v>
      </c>
      <c r="B219">
        <v>5</v>
      </c>
      <c r="C219">
        <v>243</v>
      </c>
      <c r="D219" t="s">
        <v>132</v>
      </c>
      <c r="E219">
        <v>131</v>
      </c>
      <c r="F219" s="2">
        <v>152</v>
      </c>
      <c r="G219" s="147">
        <v>48</v>
      </c>
      <c r="H219">
        <v>20</v>
      </c>
      <c r="I219">
        <v>11</v>
      </c>
      <c r="J219">
        <v>14</v>
      </c>
      <c r="K219">
        <v>3</v>
      </c>
      <c r="M219">
        <v>5</v>
      </c>
      <c r="Q219">
        <v>1.4999999999999999E-2</v>
      </c>
      <c r="R219">
        <v>53</v>
      </c>
      <c r="S219">
        <v>2829</v>
      </c>
      <c r="T219">
        <v>0.5</v>
      </c>
      <c r="U219">
        <v>28.7</v>
      </c>
      <c r="V219">
        <v>0.2</v>
      </c>
      <c r="W219">
        <v>9</v>
      </c>
      <c r="X219">
        <v>4</v>
      </c>
      <c r="Y219">
        <v>1.1000000000000001</v>
      </c>
      <c r="Z219">
        <v>0.58499999999999996</v>
      </c>
      <c r="AA219" s="1">
        <f t="shared" si="3"/>
        <v>1.8734535171438672E-2</v>
      </c>
    </row>
    <row r="220" spans="1:27" x14ac:dyDescent="0.2">
      <c r="A220">
        <v>2021</v>
      </c>
      <c r="B220">
        <v>5</v>
      </c>
      <c r="C220">
        <v>375</v>
      </c>
      <c r="D220" t="s">
        <v>152</v>
      </c>
      <c r="E220">
        <v>120</v>
      </c>
      <c r="F220" s="2">
        <v>120</v>
      </c>
      <c r="G220" s="147">
        <v>121</v>
      </c>
      <c r="H220">
        <v>55</v>
      </c>
      <c r="I220">
        <v>36</v>
      </c>
      <c r="J220">
        <v>69</v>
      </c>
      <c r="Q220">
        <v>1.4999999999999999E-2</v>
      </c>
      <c r="R220">
        <v>160</v>
      </c>
      <c r="S220">
        <v>9685</v>
      </c>
      <c r="T220">
        <v>4.3</v>
      </c>
      <c r="U220">
        <v>259.39999999999998</v>
      </c>
      <c r="V220">
        <v>5.3</v>
      </c>
      <c r="W220">
        <v>287.10000000000002</v>
      </c>
      <c r="X220">
        <v>7</v>
      </c>
      <c r="Y220">
        <v>1.3</v>
      </c>
      <c r="Z220">
        <v>0.52400000000000002</v>
      </c>
      <c r="AA220" s="1">
        <f t="shared" si="3"/>
        <v>1.6520392359318535E-2</v>
      </c>
    </row>
    <row r="221" spans="1:27" x14ac:dyDescent="0.2">
      <c r="A221">
        <v>2021</v>
      </c>
      <c r="B221">
        <v>5</v>
      </c>
      <c r="C221">
        <v>376</v>
      </c>
      <c r="D221" t="s">
        <v>222</v>
      </c>
      <c r="E221">
        <v>161</v>
      </c>
      <c r="F221" s="2">
        <v>132</v>
      </c>
      <c r="G221" s="147">
        <v>82</v>
      </c>
      <c r="H221">
        <v>63</v>
      </c>
      <c r="I221">
        <v>34</v>
      </c>
      <c r="J221">
        <v>51</v>
      </c>
      <c r="L221">
        <v>3</v>
      </c>
      <c r="Q221">
        <v>1.4999999999999999E-2</v>
      </c>
      <c r="R221">
        <v>148</v>
      </c>
      <c r="S221">
        <v>13762</v>
      </c>
      <c r="T221">
        <v>2</v>
      </c>
      <c r="U221">
        <v>184.6</v>
      </c>
      <c r="V221">
        <v>2.6</v>
      </c>
      <c r="W221">
        <v>239.4</v>
      </c>
      <c r="X221">
        <v>12</v>
      </c>
      <c r="Y221">
        <v>1.8</v>
      </c>
      <c r="Z221">
        <v>0.77800000000000002</v>
      </c>
      <c r="AA221" s="1">
        <f t="shared" si="3"/>
        <v>1.0754250835634355E-2</v>
      </c>
    </row>
    <row r="222" spans="1:27" x14ac:dyDescent="0.2">
      <c r="A222">
        <v>2021</v>
      </c>
      <c r="B222">
        <v>5</v>
      </c>
      <c r="C222">
        <v>377</v>
      </c>
      <c r="D222" t="s">
        <v>167</v>
      </c>
      <c r="E222">
        <v>320</v>
      </c>
      <c r="F222" s="2">
        <v>306</v>
      </c>
      <c r="G222" s="147">
        <v>47</v>
      </c>
      <c r="H222">
        <v>54</v>
      </c>
      <c r="I222">
        <v>36</v>
      </c>
      <c r="J222">
        <v>52</v>
      </c>
      <c r="K222">
        <v>8</v>
      </c>
      <c r="Q222">
        <v>1.4999999999999999E-2</v>
      </c>
      <c r="R222">
        <v>150</v>
      </c>
      <c r="S222">
        <v>2810</v>
      </c>
      <c r="T222">
        <v>0.4</v>
      </c>
      <c r="U222">
        <v>8.1999999999999993</v>
      </c>
      <c r="V222">
        <v>0.4</v>
      </c>
      <c r="W222">
        <v>7.2</v>
      </c>
      <c r="X222">
        <v>7</v>
      </c>
      <c r="Y222">
        <v>3.2</v>
      </c>
      <c r="Z222">
        <v>0.40500000000000003</v>
      </c>
      <c r="AA222" s="1">
        <f t="shared" si="3"/>
        <v>5.3380782918149468E-2</v>
      </c>
    </row>
    <row r="223" spans="1:27" x14ac:dyDescent="0.2">
      <c r="A223">
        <v>2021</v>
      </c>
      <c r="B223">
        <v>5</v>
      </c>
      <c r="C223">
        <v>378</v>
      </c>
      <c r="D223" t="s">
        <v>704</v>
      </c>
      <c r="E223">
        <v>120</v>
      </c>
      <c r="F223" s="2">
        <v>103</v>
      </c>
      <c r="G223" s="147">
        <v>105</v>
      </c>
      <c r="H223">
        <v>12</v>
      </c>
      <c r="I223">
        <v>7</v>
      </c>
      <c r="J223">
        <v>7</v>
      </c>
      <c r="Q223">
        <v>1.4999999999999999E-2</v>
      </c>
      <c r="R223">
        <v>26</v>
      </c>
      <c r="S223">
        <v>2002</v>
      </c>
      <c r="T223">
        <v>0.5</v>
      </c>
      <c r="U223">
        <v>34.9</v>
      </c>
      <c r="V223">
        <v>0.6</v>
      </c>
      <c r="W223">
        <v>37.799999999999997</v>
      </c>
      <c r="X223">
        <v>1</v>
      </c>
      <c r="Y223">
        <v>0.2</v>
      </c>
      <c r="Z223">
        <v>1.0109999999999999</v>
      </c>
      <c r="AA223" s="1">
        <f t="shared" si="3"/>
        <v>1.2987012987012988E-2</v>
      </c>
    </row>
    <row r="224" spans="1:27" x14ac:dyDescent="0.2">
      <c r="A224">
        <v>2021</v>
      </c>
      <c r="B224">
        <v>5</v>
      </c>
      <c r="C224">
        <v>381</v>
      </c>
      <c r="D224" t="s">
        <v>705</v>
      </c>
      <c r="E224">
        <v>180</v>
      </c>
      <c r="F224" s="2">
        <v>116</v>
      </c>
      <c r="G224" s="147">
        <v>94</v>
      </c>
      <c r="H224">
        <v>13</v>
      </c>
      <c r="I224">
        <v>4</v>
      </c>
      <c r="J224">
        <v>11</v>
      </c>
      <c r="Q224">
        <v>1.4999999999999999E-2</v>
      </c>
      <c r="R224">
        <v>37</v>
      </c>
      <c r="S224">
        <v>3046</v>
      </c>
      <c r="T224">
        <v>5.9</v>
      </c>
      <c r="U224">
        <v>434.1</v>
      </c>
      <c r="V224">
        <v>9.8000000000000007</v>
      </c>
      <c r="W224">
        <v>723.4</v>
      </c>
      <c r="X224">
        <v>4</v>
      </c>
      <c r="Y224">
        <v>0.4</v>
      </c>
      <c r="Z224">
        <v>0.57699999999999996</v>
      </c>
      <c r="AA224" s="1">
        <f t="shared" si="3"/>
        <v>1.2147078135259356E-2</v>
      </c>
    </row>
    <row r="225" spans="1:27" x14ac:dyDescent="0.2">
      <c r="A225">
        <v>2021</v>
      </c>
      <c r="B225">
        <v>5</v>
      </c>
      <c r="C225">
        <v>382</v>
      </c>
      <c r="D225" t="s">
        <v>247</v>
      </c>
      <c r="E225">
        <v>100</v>
      </c>
      <c r="F225" s="2">
        <v>90</v>
      </c>
      <c r="G225" s="147">
        <v>120</v>
      </c>
      <c r="H225">
        <v>97</v>
      </c>
      <c r="I225">
        <v>51</v>
      </c>
      <c r="J225">
        <v>61</v>
      </c>
      <c r="Q225">
        <v>1.4999999999999999E-2</v>
      </c>
      <c r="R225">
        <v>209</v>
      </c>
      <c r="S225">
        <v>14879</v>
      </c>
      <c r="T225">
        <v>4.5</v>
      </c>
      <c r="U225">
        <v>323.5</v>
      </c>
      <c r="V225">
        <v>4.5999999999999996</v>
      </c>
      <c r="W225">
        <v>325.10000000000002</v>
      </c>
      <c r="X225">
        <v>9</v>
      </c>
      <c r="Y225">
        <v>1.7</v>
      </c>
      <c r="Z225">
        <v>0.69599999999999995</v>
      </c>
      <c r="AA225" s="1">
        <f t="shared" si="3"/>
        <v>1.4046642919551044E-2</v>
      </c>
    </row>
    <row r="226" spans="1:27" x14ac:dyDescent="0.2">
      <c r="A226">
        <v>2021</v>
      </c>
      <c r="B226">
        <v>5</v>
      </c>
      <c r="C226">
        <v>383</v>
      </c>
      <c r="D226" t="s">
        <v>706</v>
      </c>
      <c r="E226">
        <v>100</v>
      </c>
      <c r="F226" s="2">
        <v>105</v>
      </c>
      <c r="G226" s="147">
        <v>106</v>
      </c>
      <c r="H226">
        <v>21</v>
      </c>
      <c r="I226">
        <v>10</v>
      </c>
      <c r="J226">
        <v>21</v>
      </c>
      <c r="L226">
        <v>2</v>
      </c>
      <c r="Q226">
        <v>1.4999999999999999E-2</v>
      </c>
      <c r="R226">
        <v>54</v>
      </c>
      <c r="S226">
        <v>5454</v>
      </c>
      <c r="T226">
        <v>1.5</v>
      </c>
      <c r="U226">
        <v>155.80000000000001</v>
      </c>
      <c r="V226">
        <v>1.6</v>
      </c>
      <c r="W226">
        <v>161.5</v>
      </c>
      <c r="X226">
        <v>3</v>
      </c>
      <c r="Y226">
        <v>0.5</v>
      </c>
      <c r="Z226">
        <v>0.76500000000000001</v>
      </c>
      <c r="AA226" s="1">
        <f t="shared" si="3"/>
        <v>9.9009900990099011E-3</v>
      </c>
    </row>
    <row r="227" spans="1:27" x14ac:dyDescent="0.2">
      <c r="A227">
        <v>2021</v>
      </c>
      <c r="B227">
        <v>5</v>
      </c>
      <c r="C227">
        <v>384</v>
      </c>
      <c r="D227" t="s">
        <v>681</v>
      </c>
      <c r="E227">
        <v>180</v>
      </c>
      <c r="F227" s="2">
        <v>177</v>
      </c>
      <c r="G227" s="147">
        <v>20</v>
      </c>
      <c r="H227">
        <v>16</v>
      </c>
      <c r="I227">
        <v>24</v>
      </c>
      <c r="J227">
        <v>31</v>
      </c>
      <c r="K227">
        <v>2</v>
      </c>
      <c r="L227">
        <v>7</v>
      </c>
      <c r="Q227">
        <v>1.4999999999999999E-2</v>
      </c>
      <c r="R227">
        <v>80</v>
      </c>
      <c r="S227">
        <v>2264</v>
      </c>
      <c r="T227">
        <v>6.3</v>
      </c>
      <c r="U227">
        <v>163.69999999999999</v>
      </c>
      <c r="V227">
        <v>7</v>
      </c>
      <c r="W227">
        <v>211.5</v>
      </c>
      <c r="X227">
        <v>10</v>
      </c>
      <c r="Y227">
        <v>3.9</v>
      </c>
      <c r="Z227">
        <v>0.51500000000000001</v>
      </c>
      <c r="AA227" s="1">
        <f t="shared" si="3"/>
        <v>3.5335689045936397E-2</v>
      </c>
    </row>
    <row r="228" spans="1:27" x14ac:dyDescent="0.2">
      <c r="A228">
        <v>2021</v>
      </c>
      <c r="B228">
        <v>5</v>
      </c>
      <c r="C228">
        <v>405</v>
      </c>
      <c r="D228" t="s">
        <v>708</v>
      </c>
      <c r="E228">
        <v>200</v>
      </c>
      <c r="F228" s="2">
        <v>147</v>
      </c>
      <c r="G228" s="147">
        <v>25</v>
      </c>
      <c r="H228">
        <v>10</v>
      </c>
      <c r="I228">
        <v>3</v>
      </c>
      <c r="J228">
        <v>9</v>
      </c>
      <c r="Q228">
        <v>1.4999999999999999E-2</v>
      </c>
      <c r="R228">
        <v>27</v>
      </c>
      <c r="S228">
        <v>972</v>
      </c>
      <c r="T228">
        <v>3.4</v>
      </c>
      <c r="U228">
        <v>87</v>
      </c>
      <c r="V228">
        <v>4.8</v>
      </c>
      <c r="W228">
        <v>128</v>
      </c>
      <c r="X228">
        <v>4</v>
      </c>
      <c r="Y228">
        <v>1.1000000000000001</v>
      </c>
      <c r="Z228">
        <v>0.61399999999999999</v>
      </c>
      <c r="AA228" s="1">
        <f t="shared" si="3"/>
        <v>2.7777777777777776E-2</v>
      </c>
    </row>
    <row r="229" spans="1:27" x14ac:dyDescent="0.2">
      <c r="A229">
        <v>2021</v>
      </c>
      <c r="B229">
        <v>5</v>
      </c>
      <c r="C229">
        <v>406</v>
      </c>
      <c r="D229" t="s">
        <v>709</v>
      </c>
      <c r="E229">
        <v>200</v>
      </c>
      <c r="F229" s="2">
        <v>144</v>
      </c>
      <c r="G229" s="147">
        <v>25</v>
      </c>
      <c r="H229">
        <v>11</v>
      </c>
      <c r="I229">
        <v>4</v>
      </c>
      <c r="J229">
        <v>8</v>
      </c>
      <c r="Q229">
        <v>1.4999999999999999E-2</v>
      </c>
      <c r="R229">
        <v>25</v>
      </c>
      <c r="S229">
        <v>610</v>
      </c>
      <c r="T229">
        <v>2.4</v>
      </c>
      <c r="U229">
        <v>40</v>
      </c>
      <c r="V229">
        <v>2.7</v>
      </c>
      <c r="W229">
        <v>31.4</v>
      </c>
      <c r="X229">
        <v>4</v>
      </c>
      <c r="Y229">
        <v>1</v>
      </c>
      <c r="Z229">
        <v>0.38500000000000001</v>
      </c>
      <c r="AA229" s="1">
        <f t="shared" si="3"/>
        <v>4.0983606557377046E-2</v>
      </c>
    </row>
    <row r="230" spans="1:27" x14ac:dyDescent="0.2">
      <c r="A230">
        <v>2021</v>
      </c>
      <c r="B230">
        <v>5</v>
      </c>
      <c r="C230">
        <v>407</v>
      </c>
      <c r="D230" t="s">
        <v>683</v>
      </c>
      <c r="E230">
        <v>200</v>
      </c>
      <c r="F230" s="2">
        <v>161</v>
      </c>
      <c r="G230" s="147">
        <v>23</v>
      </c>
      <c r="H230">
        <v>18</v>
      </c>
      <c r="I230">
        <v>6</v>
      </c>
      <c r="J230">
        <v>10</v>
      </c>
      <c r="L230">
        <v>2</v>
      </c>
      <c r="Q230">
        <v>1.4999999999999999E-2</v>
      </c>
      <c r="R230">
        <v>37</v>
      </c>
      <c r="S230">
        <v>2077</v>
      </c>
      <c r="T230">
        <v>3.6</v>
      </c>
      <c r="U230">
        <v>158.5</v>
      </c>
      <c r="V230">
        <v>5.4</v>
      </c>
      <c r="W230">
        <v>240.5</v>
      </c>
      <c r="X230">
        <v>5</v>
      </c>
      <c r="Y230">
        <v>1.6</v>
      </c>
      <c r="Z230">
        <v>1.0489999999999999</v>
      </c>
      <c r="AA230" s="1">
        <f t="shared" si="3"/>
        <v>1.7814155031295138E-2</v>
      </c>
    </row>
    <row r="231" spans="1:27" x14ac:dyDescent="0.2">
      <c r="A231">
        <v>2021</v>
      </c>
      <c r="B231">
        <v>5</v>
      </c>
      <c r="C231">
        <v>416</v>
      </c>
      <c r="D231" t="s">
        <v>684</v>
      </c>
      <c r="E231">
        <v>180</v>
      </c>
      <c r="F231" s="2">
        <v>127</v>
      </c>
      <c r="G231" s="147">
        <v>57</v>
      </c>
      <c r="H231">
        <v>7</v>
      </c>
      <c r="I231">
        <v>6</v>
      </c>
      <c r="J231">
        <v>17</v>
      </c>
      <c r="Q231">
        <v>1.4999999999999999E-2</v>
      </c>
      <c r="R231">
        <v>30</v>
      </c>
      <c r="S231">
        <v>1821</v>
      </c>
      <c r="T231">
        <v>0.1</v>
      </c>
      <c r="U231">
        <v>6.1</v>
      </c>
      <c r="V231">
        <v>0.1</v>
      </c>
      <c r="W231">
        <v>5.4</v>
      </c>
      <c r="X231">
        <v>3</v>
      </c>
      <c r="Y231">
        <v>0.5</v>
      </c>
      <c r="Z231">
        <v>0.69</v>
      </c>
      <c r="AA231" s="1">
        <f t="shared" si="3"/>
        <v>1.6474464579901153E-2</v>
      </c>
    </row>
    <row r="232" spans="1:27" x14ac:dyDescent="0.2">
      <c r="A232">
        <v>2021</v>
      </c>
      <c r="B232">
        <v>5</v>
      </c>
      <c r="C232">
        <v>417</v>
      </c>
      <c r="D232" t="s">
        <v>685</v>
      </c>
      <c r="E232">
        <v>180</v>
      </c>
      <c r="F232" s="2">
        <v>182</v>
      </c>
      <c r="G232" s="147">
        <v>20</v>
      </c>
      <c r="H232">
        <v>22</v>
      </c>
      <c r="I232">
        <v>22</v>
      </c>
      <c r="J232">
        <v>30</v>
      </c>
      <c r="K232">
        <v>1</v>
      </c>
      <c r="L232">
        <v>2</v>
      </c>
      <c r="Q232">
        <v>1.4999999999999999E-2</v>
      </c>
      <c r="R232">
        <v>76</v>
      </c>
      <c r="S232">
        <v>2380</v>
      </c>
      <c r="T232">
        <v>3.4</v>
      </c>
      <c r="U232">
        <v>102.7</v>
      </c>
      <c r="V232">
        <v>4.3</v>
      </c>
      <c r="W232">
        <v>117.6</v>
      </c>
      <c r="X232">
        <v>8</v>
      </c>
      <c r="Y232">
        <v>3.8</v>
      </c>
      <c r="Z232">
        <v>0.67600000000000005</v>
      </c>
      <c r="AA232" s="1">
        <f t="shared" si="3"/>
        <v>3.1932773109243695E-2</v>
      </c>
    </row>
    <row r="233" spans="1:27" x14ac:dyDescent="0.2">
      <c r="A233">
        <v>2021</v>
      </c>
      <c r="B233">
        <v>5</v>
      </c>
      <c r="C233">
        <v>419</v>
      </c>
      <c r="D233" t="s">
        <v>686</v>
      </c>
      <c r="E233">
        <v>150</v>
      </c>
      <c r="F233" s="2">
        <v>142</v>
      </c>
      <c r="G233" s="147">
        <v>101</v>
      </c>
      <c r="H233">
        <v>29</v>
      </c>
      <c r="I233">
        <v>14</v>
      </c>
      <c r="J233">
        <v>29</v>
      </c>
      <c r="Q233">
        <v>1.4999999999999999E-2</v>
      </c>
      <c r="R233">
        <v>72</v>
      </c>
      <c r="S233">
        <v>5856</v>
      </c>
      <c r="T233">
        <v>1.1000000000000001</v>
      </c>
      <c r="U233">
        <v>88.4</v>
      </c>
      <c r="V233">
        <v>1.4</v>
      </c>
      <c r="W233">
        <v>115</v>
      </c>
      <c r="X233">
        <v>6</v>
      </c>
      <c r="Y233">
        <v>0.7</v>
      </c>
      <c r="Z233">
        <v>0.46200000000000002</v>
      </c>
      <c r="AA233" s="1">
        <f t="shared" si="3"/>
        <v>1.2295081967213115E-2</v>
      </c>
    </row>
    <row r="234" spans="1:27" x14ac:dyDescent="0.2">
      <c r="A234">
        <v>2021</v>
      </c>
      <c r="B234">
        <v>5</v>
      </c>
      <c r="C234">
        <v>421</v>
      </c>
      <c r="D234" t="s">
        <v>712</v>
      </c>
      <c r="E234">
        <v>200</v>
      </c>
      <c r="F234" s="2">
        <v>188</v>
      </c>
      <c r="G234" s="147">
        <v>19</v>
      </c>
      <c r="H234">
        <v>42</v>
      </c>
      <c r="I234">
        <v>40</v>
      </c>
      <c r="J234">
        <v>55</v>
      </c>
      <c r="L234">
        <v>12</v>
      </c>
      <c r="Q234">
        <v>1.4999999999999999E-2</v>
      </c>
      <c r="R234">
        <v>145</v>
      </c>
      <c r="S234">
        <v>3834</v>
      </c>
      <c r="T234">
        <v>3.7</v>
      </c>
      <c r="U234">
        <v>85.2</v>
      </c>
      <c r="V234">
        <v>2.8</v>
      </c>
      <c r="W234">
        <v>60</v>
      </c>
      <c r="X234">
        <v>7</v>
      </c>
      <c r="Y234">
        <v>7.5</v>
      </c>
      <c r="Z234">
        <v>1.383</v>
      </c>
      <c r="AA234" s="1">
        <f t="shared" si="3"/>
        <v>3.7819509650495568E-2</v>
      </c>
    </row>
    <row r="235" spans="1:27" x14ac:dyDescent="0.2">
      <c r="A235">
        <v>2021</v>
      </c>
      <c r="B235">
        <v>5</v>
      </c>
      <c r="C235">
        <v>422</v>
      </c>
      <c r="D235" t="s">
        <v>596</v>
      </c>
      <c r="E235">
        <v>70</v>
      </c>
      <c r="F235" s="2">
        <v>117</v>
      </c>
      <c r="G235" s="147">
        <v>63</v>
      </c>
      <c r="H235">
        <v>27</v>
      </c>
      <c r="I235">
        <v>4</v>
      </c>
      <c r="J235">
        <v>16</v>
      </c>
      <c r="Q235">
        <v>1.4999999999999999E-2</v>
      </c>
      <c r="R235">
        <v>47</v>
      </c>
      <c r="S235">
        <v>5247</v>
      </c>
      <c r="T235">
        <v>0.5</v>
      </c>
      <c r="U235">
        <v>50.9</v>
      </c>
      <c r="V235">
        <v>0.4</v>
      </c>
      <c r="W235">
        <v>49.4</v>
      </c>
      <c r="X235">
        <v>4</v>
      </c>
      <c r="Y235">
        <v>0.8</v>
      </c>
      <c r="Z235">
        <v>0.57899999999999996</v>
      </c>
      <c r="AA235" s="1">
        <f t="shared" si="3"/>
        <v>8.9574995235372594E-3</v>
      </c>
    </row>
    <row r="236" spans="1:27" x14ac:dyDescent="0.2">
      <c r="A236">
        <v>2021</v>
      </c>
      <c r="B236">
        <v>5</v>
      </c>
      <c r="C236">
        <v>423</v>
      </c>
      <c r="D236" t="s">
        <v>138</v>
      </c>
      <c r="E236">
        <v>180</v>
      </c>
      <c r="F236" s="2">
        <v>219</v>
      </c>
      <c r="G236" s="147">
        <v>33</v>
      </c>
      <c r="H236">
        <v>133</v>
      </c>
      <c r="I236">
        <v>95</v>
      </c>
      <c r="J236">
        <v>125</v>
      </c>
      <c r="K236">
        <v>3</v>
      </c>
      <c r="L236">
        <v>5</v>
      </c>
      <c r="Q236">
        <v>1.4999999999999999E-2</v>
      </c>
      <c r="R236">
        <v>359</v>
      </c>
      <c r="S236">
        <v>4817</v>
      </c>
      <c r="T236">
        <v>1.7</v>
      </c>
      <c r="U236">
        <v>22.7</v>
      </c>
      <c r="V236">
        <v>2.2000000000000002</v>
      </c>
      <c r="W236">
        <v>29</v>
      </c>
      <c r="X236">
        <v>12</v>
      </c>
      <c r="Y236">
        <v>10.8</v>
      </c>
      <c r="Z236">
        <v>0.45600000000000002</v>
      </c>
      <c r="AA236" s="1">
        <f t="shared" si="3"/>
        <v>7.4527714345028029E-2</v>
      </c>
    </row>
    <row r="237" spans="1:27" x14ac:dyDescent="0.2">
      <c r="A237">
        <v>2021</v>
      </c>
      <c r="B237">
        <v>5</v>
      </c>
      <c r="C237">
        <v>425</v>
      </c>
      <c r="D237" t="s">
        <v>155</v>
      </c>
      <c r="E237">
        <v>180</v>
      </c>
      <c r="F237" s="2">
        <v>93</v>
      </c>
      <c r="G237" s="147">
        <v>78</v>
      </c>
      <c r="H237">
        <v>6</v>
      </c>
      <c r="I237">
        <v>2</v>
      </c>
      <c r="J237">
        <v>7</v>
      </c>
      <c r="Q237">
        <v>1.4999999999999999E-2</v>
      </c>
      <c r="R237">
        <v>15</v>
      </c>
      <c r="S237">
        <v>2815</v>
      </c>
      <c r="T237">
        <v>0.1</v>
      </c>
      <c r="U237">
        <v>11</v>
      </c>
      <c r="V237">
        <v>0.1</v>
      </c>
      <c r="W237">
        <v>6.3</v>
      </c>
      <c r="X237">
        <v>2</v>
      </c>
      <c r="Y237">
        <v>0.2</v>
      </c>
      <c r="Z237">
        <v>1.599</v>
      </c>
      <c r="AA237" s="1">
        <f t="shared" si="3"/>
        <v>5.3285968028419185E-3</v>
      </c>
    </row>
    <row r="238" spans="1:27" x14ac:dyDescent="0.2">
      <c r="A238">
        <v>2021</v>
      </c>
      <c r="B238">
        <v>5</v>
      </c>
      <c r="C238">
        <v>3</v>
      </c>
      <c r="D238" t="s">
        <v>717</v>
      </c>
      <c r="E238">
        <v>154</v>
      </c>
      <c r="F238" s="2">
        <v>156</v>
      </c>
      <c r="G238" s="147">
        <v>46</v>
      </c>
      <c r="H238">
        <v>23</v>
      </c>
      <c r="I238">
        <v>14</v>
      </c>
      <c r="J238">
        <v>17</v>
      </c>
      <c r="Q238">
        <v>0.02</v>
      </c>
      <c r="R238">
        <v>54</v>
      </c>
      <c r="S238">
        <v>894</v>
      </c>
      <c r="T238">
        <v>3.3</v>
      </c>
      <c r="U238">
        <v>55.1</v>
      </c>
      <c r="V238">
        <v>3.3</v>
      </c>
      <c r="W238">
        <v>24.8</v>
      </c>
      <c r="X238">
        <v>2</v>
      </c>
      <c r="Y238">
        <v>1.2</v>
      </c>
      <c r="Z238">
        <v>0.432</v>
      </c>
      <c r="AA238" s="1">
        <f t="shared" si="3"/>
        <v>6.0402684563758392E-2</v>
      </c>
    </row>
    <row r="239" spans="1:27" x14ac:dyDescent="0.2">
      <c r="A239">
        <v>2021</v>
      </c>
      <c r="B239">
        <v>5</v>
      </c>
      <c r="C239">
        <v>5</v>
      </c>
      <c r="D239" t="s">
        <v>719</v>
      </c>
      <c r="E239">
        <v>122</v>
      </c>
      <c r="F239" s="2">
        <v>175</v>
      </c>
      <c r="G239" s="147">
        <v>42</v>
      </c>
      <c r="H239">
        <v>18</v>
      </c>
      <c r="I239">
        <v>10</v>
      </c>
      <c r="J239">
        <v>21</v>
      </c>
      <c r="Q239">
        <v>0.02</v>
      </c>
      <c r="R239">
        <v>49</v>
      </c>
      <c r="S239">
        <v>1009</v>
      </c>
      <c r="T239">
        <v>3.5</v>
      </c>
      <c r="U239">
        <v>72.2</v>
      </c>
      <c r="V239">
        <v>4</v>
      </c>
      <c r="W239">
        <v>81.599999999999994</v>
      </c>
      <c r="X239">
        <v>2</v>
      </c>
      <c r="Y239">
        <v>1.2</v>
      </c>
      <c r="Z239">
        <v>0.38900000000000001</v>
      </c>
      <c r="AA239" s="1">
        <f t="shared" si="3"/>
        <v>4.8562933597621406E-2</v>
      </c>
    </row>
    <row r="240" spans="1:27" x14ac:dyDescent="0.2">
      <c r="A240">
        <v>2021</v>
      </c>
      <c r="B240">
        <v>5</v>
      </c>
      <c r="C240">
        <v>52</v>
      </c>
      <c r="D240" t="s">
        <v>598</v>
      </c>
      <c r="E240">
        <v>96</v>
      </c>
      <c r="F240" s="2">
        <v>104</v>
      </c>
      <c r="G240" s="147">
        <v>314</v>
      </c>
      <c r="H240">
        <v>26</v>
      </c>
      <c r="I240">
        <v>10</v>
      </c>
      <c r="J240">
        <v>31</v>
      </c>
      <c r="Q240">
        <v>0.02</v>
      </c>
      <c r="R240">
        <v>67</v>
      </c>
      <c r="S240">
        <v>13667</v>
      </c>
      <c r="T240">
        <v>5.6</v>
      </c>
      <c r="U240">
        <v>1138.9000000000001</v>
      </c>
      <c r="V240">
        <v>5.2</v>
      </c>
      <c r="W240">
        <v>1029.4000000000001</v>
      </c>
      <c r="X240">
        <v>4</v>
      </c>
      <c r="Y240">
        <v>0.2</v>
      </c>
      <c r="Z240">
        <v>0.46200000000000002</v>
      </c>
      <c r="AA240" s="1">
        <f t="shared" si="3"/>
        <v>4.9023194556230337E-3</v>
      </c>
    </row>
    <row r="241" spans="1:27" x14ac:dyDescent="0.2">
      <c r="A241">
        <v>2021</v>
      </c>
      <c r="B241">
        <v>5</v>
      </c>
      <c r="C241">
        <v>53</v>
      </c>
      <c r="D241" t="s">
        <v>720</v>
      </c>
      <c r="E241">
        <v>117</v>
      </c>
      <c r="F241" s="2"/>
      <c r="G241" s="147"/>
      <c r="Q241">
        <v>0.02</v>
      </c>
      <c r="S241">
        <v>2270</v>
      </c>
      <c r="U241">
        <v>227</v>
      </c>
      <c r="X241">
        <v>0</v>
      </c>
      <c r="AA241" s="1">
        <f t="shared" si="3"/>
        <v>0</v>
      </c>
    </row>
    <row r="242" spans="1:27" x14ac:dyDescent="0.2">
      <c r="A242">
        <v>2021</v>
      </c>
      <c r="B242">
        <v>5</v>
      </c>
      <c r="C242">
        <v>56</v>
      </c>
      <c r="D242" t="s">
        <v>571</v>
      </c>
      <c r="E242">
        <v>101</v>
      </c>
      <c r="F242" s="2">
        <v>108</v>
      </c>
      <c r="G242" s="147">
        <v>402</v>
      </c>
      <c r="H242">
        <v>32</v>
      </c>
      <c r="I242">
        <v>6</v>
      </c>
      <c r="J242">
        <v>32</v>
      </c>
      <c r="Q242">
        <v>0.02</v>
      </c>
      <c r="R242">
        <v>70</v>
      </c>
      <c r="S242">
        <v>10070</v>
      </c>
      <c r="T242">
        <v>7.1</v>
      </c>
      <c r="U242">
        <v>1015.7</v>
      </c>
      <c r="V242">
        <v>6.6</v>
      </c>
      <c r="W242">
        <v>953.6</v>
      </c>
      <c r="X242">
        <v>3</v>
      </c>
      <c r="Y242">
        <v>0.2</v>
      </c>
      <c r="Z242">
        <v>0.35599999999999998</v>
      </c>
      <c r="AA242" s="1">
        <f t="shared" si="3"/>
        <v>6.9513406156901684E-3</v>
      </c>
    </row>
    <row r="243" spans="1:27" x14ac:dyDescent="0.2">
      <c r="A243">
        <v>2021</v>
      </c>
      <c r="B243">
        <v>5</v>
      </c>
      <c r="C243">
        <v>123</v>
      </c>
      <c r="D243" t="s">
        <v>573</v>
      </c>
      <c r="E243">
        <v>180</v>
      </c>
      <c r="F243" s="2">
        <v>262</v>
      </c>
      <c r="G243" s="147">
        <v>56</v>
      </c>
      <c r="H243">
        <v>27</v>
      </c>
      <c r="I243">
        <v>7</v>
      </c>
      <c r="J243">
        <v>13</v>
      </c>
      <c r="L243">
        <v>1</v>
      </c>
      <c r="Q243">
        <v>0.02</v>
      </c>
      <c r="R243">
        <v>48</v>
      </c>
      <c r="S243">
        <v>2448</v>
      </c>
      <c r="T243">
        <v>0.4</v>
      </c>
      <c r="U243">
        <v>18.399999999999999</v>
      </c>
      <c r="V243">
        <v>0.3</v>
      </c>
      <c r="W243">
        <v>16.8</v>
      </c>
      <c r="X243">
        <v>4</v>
      </c>
      <c r="Y243">
        <v>0.9</v>
      </c>
      <c r="Z243">
        <v>0.34799999999999998</v>
      </c>
      <c r="AA243" s="1">
        <f t="shared" si="3"/>
        <v>1.9607843137254902E-2</v>
      </c>
    </row>
    <row r="244" spans="1:27" x14ac:dyDescent="0.2">
      <c r="A244">
        <v>2021</v>
      </c>
      <c r="B244">
        <v>5</v>
      </c>
      <c r="C244">
        <v>159</v>
      </c>
      <c r="D244" t="s">
        <v>244</v>
      </c>
      <c r="E244">
        <v>154</v>
      </c>
      <c r="F244" s="2">
        <v>116</v>
      </c>
      <c r="G244" s="147">
        <v>94</v>
      </c>
      <c r="H244">
        <v>144</v>
      </c>
      <c r="I244">
        <v>88</v>
      </c>
      <c r="J244">
        <v>122</v>
      </c>
      <c r="K244">
        <v>6</v>
      </c>
      <c r="M244">
        <v>8</v>
      </c>
      <c r="Q244">
        <v>0.02</v>
      </c>
      <c r="R244">
        <v>364</v>
      </c>
      <c r="S244">
        <v>29308</v>
      </c>
      <c r="T244">
        <v>7.3</v>
      </c>
      <c r="U244">
        <v>588</v>
      </c>
      <c r="V244">
        <v>5.2</v>
      </c>
      <c r="W244">
        <v>415.7</v>
      </c>
      <c r="X244">
        <v>26</v>
      </c>
      <c r="Y244">
        <v>3.9</v>
      </c>
      <c r="Z244">
        <v>0.73199999999999998</v>
      </c>
      <c r="AA244" s="1">
        <f t="shared" si="3"/>
        <v>1.2419817114780947E-2</v>
      </c>
    </row>
    <row r="245" spans="1:27" x14ac:dyDescent="0.2">
      <c r="A245">
        <v>2021</v>
      </c>
      <c r="B245">
        <v>5</v>
      </c>
      <c r="C245">
        <v>164</v>
      </c>
      <c r="F245" s="2">
        <v>144</v>
      </c>
      <c r="G245" s="147">
        <v>25</v>
      </c>
      <c r="Q245">
        <v>0.02</v>
      </c>
      <c r="X245">
        <v>2</v>
      </c>
      <c r="AA245" s="1" t="str">
        <f t="shared" si="3"/>
        <v/>
      </c>
    </row>
    <row r="246" spans="1:27" x14ac:dyDescent="0.2">
      <c r="A246">
        <v>2021</v>
      </c>
      <c r="B246">
        <v>5</v>
      </c>
      <c r="C246">
        <v>165</v>
      </c>
      <c r="D246" t="s">
        <v>687</v>
      </c>
      <c r="E246">
        <v>180</v>
      </c>
      <c r="F246" s="2">
        <v>143</v>
      </c>
      <c r="G246" s="147">
        <v>25</v>
      </c>
      <c r="H246">
        <v>20</v>
      </c>
      <c r="I246">
        <v>4</v>
      </c>
      <c r="J246">
        <v>18</v>
      </c>
      <c r="L246">
        <v>0</v>
      </c>
      <c r="Q246">
        <v>0.02</v>
      </c>
      <c r="R246">
        <v>42</v>
      </c>
      <c r="S246">
        <v>1522</v>
      </c>
      <c r="T246">
        <v>0.2</v>
      </c>
      <c r="U246">
        <v>7.5</v>
      </c>
      <c r="V246">
        <v>0.2</v>
      </c>
      <c r="W246">
        <v>6.1</v>
      </c>
      <c r="X246">
        <v>6</v>
      </c>
      <c r="Y246">
        <v>1.7</v>
      </c>
      <c r="Z246">
        <v>0.57699999999999996</v>
      </c>
      <c r="AA246" s="1">
        <f t="shared" si="3"/>
        <v>2.7595269382391589E-2</v>
      </c>
    </row>
    <row r="247" spans="1:27" x14ac:dyDescent="0.2">
      <c r="A247">
        <v>2021</v>
      </c>
      <c r="B247">
        <v>5</v>
      </c>
      <c r="C247">
        <v>214</v>
      </c>
      <c r="D247" t="s">
        <v>618</v>
      </c>
      <c r="E247">
        <v>212</v>
      </c>
      <c r="F247" s="2">
        <v>169</v>
      </c>
      <c r="G247" s="147">
        <v>86</v>
      </c>
      <c r="H247">
        <v>20</v>
      </c>
      <c r="I247">
        <v>21</v>
      </c>
      <c r="J247">
        <v>22</v>
      </c>
      <c r="Q247">
        <v>0.02</v>
      </c>
      <c r="R247">
        <v>63</v>
      </c>
      <c r="S247">
        <v>2723</v>
      </c>
      <c r="T247">
        <v>0.2</v>
      </c>
      <c r="U247">
        <v>7.8</v>
      </c>
      <c r="V247">
        <v>0.2</v>
      </c>
      <c r="W247">
        <v>7.2</v>
      </c>
      <c r="X247">
        <v>3</v>
      </c>
      <c r="Y247">
        <v>0.7</v>
      </c>
      <c r="Z247">
        <v>0.60699999999999998</v>
      </c>
      <c r="AA247" s="1">
        <f t="shared" si="3"/>
        <v>2.313624678663239E-2</v>
      </c>
    </row>
    <row r="248" spans="1:27" x14ac:dyDescent="0.2">
      <c r="A248">
        <v>2021</v>
      </c>
      <c r="B248">
        <v>5</v>
      </c>
      <c r="C248">
        <v>259</v>
      </c>
      <c r="D248" t="s">
        <v>599</v>
      </c>
      <c r="E248">
        <v>85</v>
      </c>
      <c r="F248" s="2">
        <v>119</v>
      </c>
      <c r="G248" s="147">
        <v>368</v>
      </c>
      <c r="H248">
        <v>26</v>
      </c>
      <c r="I248">
        <v>25</v>
      </c>
      <c r="J248">
        <v>25</v>
      </c>
      <c r="L248">
        <v>5</v>
      </c>
      <c r="Q248">
        <v>0.02</v>
      </c>
      <c r="R248">
        <v>81</v>
      </c>
      <c r="S248">
        <v>8081</v>
      </c>
      <c r="T248">
        <v>27</v>
      </c>
      <c r="U248">
        <v>2693.7</v>
      </c>
      <c r="V248">
        <v>27.5</v>
      </c>
      <c r="W248">
        <v>2724.5</v>
      </c>
      <c r="X248">
        <v>2</v>
      </c>
      <c r="Y248">
        <v>0.2</v>
      </c>
      <c r="Z248">
        <v>0.36199999999999999</v>
      </c>
      <c r="AA248" s="1">
        <f t="shared" si="3"/>
        <v>1.0023511941591387E-2</v>
      </c>
    </row>
    <row r="249" spans="1:27" x14ac:dyDescent="0.2">
      <c r="A249">
        <v>2021</v>
      </c>
      <c r="B249">
        <v>5</v>
      </c>
      <c r="C249">
        <v>334</v>
      </c>
      <c r="D249" t="s">
        <v>263</v>
      </c>
      <c r="E249">
        <v>164</v>
      </c>
      <c r="F249" s="2">
        <v>135</v>
      </c>
      <c r="G249" s="147">
        <v>107</v>
      </c>
      <c r="H249">
        <v>150</v>
      </c>
      <c r="I249">
        <v>82</v>
      </c>
      <c r="J249">
        <v>128</v>
      </c>
      <c r="K249">
        <v>9</v>
      </c>
      <c r="L249">
        <v>22</v>
      </c>
      <c r="Q249">
        <v>0.02</v>
      </c>
      <c r="R249">
        <v>387</v>
      </c>
      <c r="S249">
        <v>33627</v>
      </c>
      <c r="T249">
        <v>5.7</v>
      </c>
      <c r="U249">
        <v>497</v>
      </c>
      <c r="V249">
        <v>5.6</v>
      </c>
      <c r="W249">
        <v>484.4</v>
      </c>
      <c r="X249">
        <v>21</v>
      </c>
      <c r="Y249">
        <v>3.6</v>
      </c>
      <c r="Z249">
        <v>0.82699999999999996</v>
      </c>
      <c r="AA249" s="1">
        <f t="shared" si="3"/>
        <v>1.1508609153358908E-2</v>
      </c>
    </row>
    <row r="250" spans="1:27" x14ac:dyDescent="0.2">
      <c r="A250">
        <v>2021</v>
      </c>
      <c r="B250">
        <v>5</v>
      </c>
      <c r="C250">
        <v>372</v>
      </c>
      <c r="D250" t="s">
        <v>688</v>
      </c>
      <c r="E250">
        <v>195</v>
      </c>
      <c r="F250" s="2">
        <v>133</v>
      </c>
      <c r="G250" s="147">
        <v>55</v>
      </c>
      <c r="H250">
        <v>40</v>
      </c>
      <c r="I250">
        <v>15</v>
      </c>
      <c r="J250">
        <v>33</v>
      </c>
      <c r="L250">
        <v>2</v>
      </c>
      <c r="Q250">
        <v>0.02</v>
      </c>
      <c r="R250">
        <v>92</v>
      </c>
      <c r="S250">
        <v>4134</v>
      </c>
      <c r="T250">
        <v>2</v>
      </c>
      <c r="U250">
        <v>85.4</v>
      </c>
      <c r="V250">
        <v>2.8</v>
      </c>
      <c r="W250">
        <v>119.8</v>
      </c>
      <c r="X250">
        <v>8</v>
      </c>
      <c r="Y250">
        <v>1.7</v>
      </c>
      <c r="Z250">
        <v>0.63500000000000001</v>
      </c>
      <c r="AA250" s="1">
        <f t="shared" si="3"/>
        <v>2.2254475084663765E-2</v>
      </c>
    </row>
    <row r="251" spans="1:27" x14ac:dyDescent="0.2">
      <c r="A251">
        <v>2021</v>
      </c>
      <c r="B251">
        <v>5</v>
      </c>
      <c r="C251">
        <v>415</v>
      </c>
      <c r="D251" t="s">
        <v>689</v>
      </c>
      <c r="E251">
        <v>180</v>
      </c>
      <c r="F251" s="2">
        <v>155</v>
      </c>
      <c r="G251" s="147">
        <v>70</v>
      </c>
      <c r="H251">
        <v>5</v>
      </c>
      <c r="I251">
        <v>2</v>
      </c>
      <c r="J251">
        <v>8</v>
      </c>
      <c r="L251">
        <v>2</v>
      </c>
      <c r="Q251">
        <v>0.02</v>
      </c>
      <c r="R251">
        <v>20</v>
      </c>
      <c r="S251">
        <v>840</v>
      </c>
      <c r="T251">
        <v>1.6</v>
      </c>
      <c r="U251">
        <v>65.5</v>
      </c>
      <c r="V251">
        <v>2.8</v>
      </c>
      <c r="W251">
        <v>112.1</v>
      </c>
      <c r="X251">
        <v>2</v>
      </c>
      <c r="Y251">
        <v>0.3</v>
      </c>
      <c r="Z251">
        <v>0.318</v>
      </c>
      <c r="AA251" s="1">
        <f t="shared" si="3"/>
        <v>2.3809523809523808E-2</v>
      </c>
    </row>
    <row r="252" spans="1:27" x14ac:dyDescent="0.2">
      <c r="A252">
        <v>2021</v>
      </c>
      <c r="B252">
        <v>6</v>
      </c>
      <c r="C252">
        <v>10</v>
      </c>
      <c r="D252" t="s">
        <v>590</v>
      </c>
      <c r="E252">
        <v>99</v>
      </c>
      <c r="F252" s="2">
        <v>109</v>
      </c>
      <c r="G252" s="147">
        <v>133</v>
      </c>
      <c r="H252">
        <v>45</v>
      </c>
      <c r="I252">
        <v>33</v>
      </c>
      <c r="J252">
        <v>46</v>
      </c>
      <c r="N252">
        <v>1</v>
      </c>
      <c r="Q252">
        <v>1.4999999999999999E-2</v>
      </c>
      <c r="R252">
        <v>133</v>
      </c>
      <c r="S252">
        <v>22741</v>
      </c>
      <c r="T252">
        <v>3.9</v>
      </c>
      <c r="U252">
        <v>624.20000000000005</v>
      </c>
      <c r="V252">
        <v>4.9000000000000004</v>
      </c>
      <c r="W252">
        <v>564.79999999999995</v>
      </c>
      <c r="X252">
        <v>9</v>
      </c>
      <c r="Y252">
        <v>1</v>
      </c>
      <c r="Z252">
        <v>0.79200000000000004</v>
      </c>
      <c r="AA252" s="1">
        <f t="shared" si="3"/>
        <v>5.8484675256145289E-3</v>
      </c>
    </row>
    <row r="253" spans="1:27" x14ac:dyDescent="0.2">
      <c r="A253">
        <v>2021</v>
      </c>
      <c r="B253">
        <v>6</v>
      </c>
      <c r="C253">
        <v>18</v>
      </c>
      <c r="D253" t="s">
        <v>676</v>
      </c>
      <c r="E253">
        <v>107</v>
      </c>
      <c r="F253" s="2">
        <v>124</v>
      </c>
      <c r="G253" s="147">
        <v>59</v>
      </c>
      <c r="H253">
        <v>40</v>
      </c>
      <c r="I253">
        <v>21</v>
      </c>
      <c r="J253">
        <v>30</v>
      </c>
      <c r="K253">
        <v>5</v>
      </c>
      <c r="L253">
        <v>2</v>
      </c>
      <c r="Q253">
        <v>1.4999999999999999E-2</v>
      </c>
      <c r="R253">
        <v>120</v>
      </c>
      <c r="S253">
        <v>12804</v>
      </c>
      <c r="T253">
        <v>7.6</v>
      </c>
      <c r="U253">
        <v>748.9</v>
      </c>
      <c r="V253">
        <v>10</v>
      </c>
      <c r="W253">
        <v>986.6</v>
      </c>
      <c r="X253">
        <v>8</v>
      </c>
      <c r="Y253">
        <v>2</v>
      </c>
      <c r="Z253">
        <v>1.0860000000000001</v>
      </c>
      <c r="AA253" s="1">
        <f t="shared" si="3"/>
        <v>9.3720712277413302E-3</v>
      </c>
    </row>
    <row r="254" spans="1:27" x14ac:dyDescent="0.2">
      <c r="A254">
        <v>2021</v>
      </c>
      <c r="B254">
        <v>6</v>
      </c>
      <c r="C254">
        <v>29</v>
      </c>
      <c r="D254" t="s">
        <v>677</v>
      </c>
      <c r="E254">
        <v>120</v>
      </c>
      <c r="F254" s="2">
        <v>119</v>
      </c>
      <c r="G254" s="147">
        <v>61</v>
      </c>
      <c r="H254">
        <v>42</v>
      </c>
      <c r="I254">
        <v>17</v>
      </c>
      <c r="J254">
        <v>51</v>
      </c>
      <c r="Q254">
        <v>1.4999999999999999E-2</v>
      </c>
      <c r="R254">
        <v>110</v>
      </c>
      <c r="S254">
        <v>7540</v>
      </c>
      <c r="T254">
        <v>3.2</v>
      </c>
      <c r="U254">
        <v>219.7</v>
      </c>
      <c r="V254">
        <v>1.4</v>
      </c>
      <c r="W254">
        <v>97.4</v>
      </c>
      <c r="X254">
        <v>9</v>
      </c>
      <c r="Y254">
        <v>1.8</v>
      </c>
      <c r="Z254">
        <v>0.63500000000000001</v>
      </c>
      <c r="AA254" s="1">
        <f t="shared" si="3"/>
        <v>1.4588859416445624E-2</v>
      </c>
    </row>
    <row r="255" spans="1:27" x14ac:dyDescent="0.2">
      <c r="A255">
        <v>2021</v>
      </c>
      <c r="B255">
        <v>6</v>
      </c>
      <c r="C255">
        <v>32</v>
      </c>
      <c r="D255" t="s">
        <v>591</v>
      </c>
      <c r="E255">
        <v>97</v>
      </c>
      <c r="F255" s="2">
        <v>115</v>
      </c>
      <c r="G255" s="147">
        <v>63</v>
      </c>
      <c r="H255">
        <v>60</v>
      </c>
      <c r="I255">
        <v>34</v>
      </c>
      <c r="J255">
        <v>48</v>
      </c>
      <c r="K255">
        <v>4</v>
      </c>
      <c r="N255">
        <v>4</v>
      </c>
      <c r="Q255">
        <v>1.4999999999999999E-2</v>
      </c>
      <c r="R255">
        <v>168</v>
      </c>
      <c r="S255">
        <v>11588</v>
      </c>
      <c r="T255">
        <v>7.3</v>
      </c>
      <c r="U255">
        <v>492.5</v>
      </c>
      <c r="V255">
        <v>7.2</v>
      </c>
      <c r="W255">
        <v>488.5</v>
      </c>
      <c r="X255">
        <v>12</v>
      </c>
      <c r="Y255">
        <v>2.7</v>
      </c>
      <c r="Z255">
        <v>0.59299999999999997</v>
      </c>
      <c r="AA255" s="1">
        <f t="shared" si="3"/>
        <v>1.4497756299620296E-2</v>
      </c>
    </row>
    <row r="256" spans="1:27" x14ac:dyDescent="0.2">
      <c r="A256">
        <v>2021</v>
      </c>
      <c r="B256">
        <v>6</v>
      </c>
      <c r="C256">
        <v>34</v>
      </c>
      <c r="D256" t="s">
        <v>696</v>
      </c>
      <c r="E256">
        <v>103</v>
      </c>
      <c r="F256" s="2">
        <v>124</v>
      </c>
      <c r="G256" s="147">
        <v>116</v>
      </c>
      <c r="H256">
        <v>28</v>
      </c>
      <c r="I256">
        <v>11</v>
      </c>
      <c r="J256">
        <v>22</v>
      </c>
      <c r="K256">
        <v>2</v>
      </c>
      <c r="Q256">
        <v>1.4999999999999999E-2</v>
      </c>
      <c r="R256">
        <v>67</v>
      </c>
      <c r="S256">
        <v>10759</v>
      </c>
      <c r="T256">
        <v>39.1</v>
      </c>
      <c r="U256">
        <v>6131.1</v>
      </c>
      <c r="V256">
        <v>67.099999999999994</v>
      </c>
      <c r="W256">
        <v>10510.1</v>
      </c>
      <c r="X256">
        <v>5</v>
      </c>
      <c r="Y256">
        <v>0.6</v>
      </c>
      <c r="Z256">
        <v>0.69899999999999995</v>
      </c>
      <c r="AA256" s="1">
        <f t="shared" si="3"/>
        <v>6.2273445487498842E-3</v>
      </c>
    </row>
    <row r="257" spans="1:27" x14ac:dyDescent="0.2">
      <c r="A257">
        <v>2021</v>
      </c>
      <c r="B257">
        <v>6</v>
      </c>
      <c r="C257">
        <v>47</v>
      </c>
      <c r="D257" t="s">
        <v>678</v>
      </c>
      <c r="E257">
        <v>115</v>
      </c>
      <c r="F257" s="2">
        <v>125</v>
      </c>
      <c r="G257" s="147">
        <v>58</v>
      </c>
      <c r="H257">
        <v>42</v>
      </c>
      <c r="I257">
        <v>17</v>
      </c>
      <c r="J257">
        <v>42</v>
      </c>
      <c r="Q257">
        <v>1.4999999999999999E-2</v>
      </c>
      <c r="R257">
        <v>101</v>
      </c>
      <c r="S257">
        <v>6251</v>
      </c>
      <c r="T257">
        <v>0.4</v>
      </c>
      <c r="U257">
        <v>22.3</v>
      </c>
      <c r="V257">
        <v>0.3</v>
      </c>
      <c r="W257">
        <v>11.2</v>
      </c>
      <c r="X257">
        <v>7</v>
      </c>
      <c r="Y257">
        <v>1.7</v>
      </c>
      <c r="Z257">
        <v>0.64400000000000002</v>
      </c>
      <c r="AA257" s="1">
        <f t="shared" si="3"/>
        <v>1.6157414813629818E-2</v>
      </c>
    </row>
    <row r="258" spans="1:27" x14ac:dyDescent="0.2">
      <c r="A258">
        <v>2021</v>
      </c>
      <c r="B258">
        <v>6</v>
      </c>
      <c r="C258">
        <v>135</v>
      </c>
      <c r="D258" t="s">
        <v>149</v>
      </c>
      <c r="E258">
        <v>95</v>
      </c>
      <c r="F258" s="2">
        <v>107</v>
      </c>
      <c r="G258" s="147">
        <v>137</v>
      </c>
      <c r="H258">
        <v>9</v>
      </c>
      <c r="I258">
        <v>5</v>
      </c>
      <c r="J258">
        <v>7</v>
      </c>
      <c r="K258">
        <v>3</v>
      </c>
      <c r="Q258">
        <v>1.4999999999999999E-2</v>
      </c>
      <c r="R258">
        <v>24</v>
      </c>
      <c r="S258">
        <v>7270</v>
      </c>
      <c r="T258">
        <v>1.3</v>
      </c>
      <c r="U258">
        <v>406.4</v>
      </c>
      <c r="V258">
        <v>0.4</v>
      </c>
      <c r="W258">
        <v>131.9</v>
      </c>
      <c r="X258">
        <v>6</v>
      </c>
      <c r="Y258">
        <v>0.2</v>
      </c>
      <c r="Z258">
        <v>0.36499999999999999</v>
      </c>
      <c r="AA258" s="1">
        <f t="shared" si="3"/>
        <v>3.3012379642365888E-3</v>
      </c>
    </row>
    <row r="259" spans="1:27" x14ac:dyDescent="0.2">
      <c r="A259">
        <v>2021</v>
      </c>
      <c r="B259">
        <v>6</v>
      </c>
      <c r="C259">
        <v>137</v>
      </c>
      <c r="D259" t="s">
        <v>210</v>
      </c>
      <c r="E259">
        <v>116</v>
      </c>
      <c r="F259" s="2">
        <v>142</v>
      </c>
      <c r="G259" s="147">
        <v>77</v>
      </c>
      <c r="H259">
        <v>86</v>
      </c>
      <c r="I259">
        <v>34</v>
      </c>
      <c r="J259">
        <v>58</v>
      </c>
      <c r="K259">
        <v>14</v>
      </c>
      <c r="L259">
        <v>14</v>
      </c>
      <c r="Q259">
        <v>1.4999999999999999E-2</v>
      </c>
      <c r="R259">
        <v>186</v>
      </c>
      <c r="S259">
        <v>22846</v>
      </c>
      <c r="T259">
        <v>3.8</v>
      </c>
      <c r="U259">
        <v>465.8</v>
      </c>
      <c r="V259">
        <v>1.2</v>
      </c>
      <c r="W259">
        <v>148.80000000000001</v>
      </c>
      <c r="X259">
        <v>24</v>
      </c>
      <c r="Y259">
        <v>2.4</v>
      </c>
      <c r="Z259">
        <v>0.46500000000000002</v>
      </c>
      <c r="AA259" s="1">
        <f t="shared" ref="AA259:AA322" si="4">IFERROR(R259/S259,"")</f>
        <v>8.1414689661209842E-3</v>
      </c>
    </row>
    <row r="260" spans="1:27" x14ac:dyDescent="0.2">
      <c r="A260">
        <v>2021</v>
      </c>
      <c r="B260">
        <v>6</v>
      </c>
      <c r="C260">
        <v>142</v>
      </c>
      <c r="D260" t="s">
        <v>219</v>
      </c>
      <c r="E260">
        <v>103</v>
      </c>
      <c r="F260" s="2">
        <v>109</v>
      </c>
      <c r="G260" s="147">
        <v>100</v>
      </c>
      <c r="H260">
        <v>12</v>
      </c>
      <c r="I260">
        <v>3</v>
      </c>
      <c r="J260">
        <v>6</v>
      </c>
      <c r="L260">
        <v>2</v>
      </c>
      <c r="Q260">
        <v>1.4999999999999999E-2</v>
      </c>
      <c r="R260">
        <v>22</v>
      </c>
      <c r="S260">
        <v>4167</v>
      </c>
      <c r="T260">
        <v>0.2</v>
      </c>
      <c r="U260">
        <v>38.700000000000003</v>
      </c>
      <c r="V260">
        <v>0.2</v>
      </c>
      <c r="W260">
        <v>37.200000000000003</v>
      </c>
      <c r="X260">
        <v>3</v>
      </c>
      <c r="Y260">
        <v>0.2</v>
      </c>
      <c r="Z260">
        <v>0.60099999999999998</v>
      </c>
      <c r="AA260" s="1">
        <f t="shared" si="4"/>
        <v>5.2795776337892968E-3</v>
      </c>
    </row>
    <row r="261" spans="1:27" x14ac:dyDescent="0.2">
      <c r="A261">
        <v>2021</v>
      </c>
      <c r="B261">
        <v>6</v>
      </c>
      <c r="C261">
        <v>143</v>
      </c>
      <c r="D261" t="s">
        <v>679</v>
      </c>
      <c r="E261">
        <v>120</v>
      </c>
      <c r="F261" s="2">
        <v>137</v>
      </c>
      <c r="G261" s="147">
        <v>106</v>
      </c>
      <c r="H261">
        <v>8</v>
      </c>
      <c r="I261">
        <v>4</v>
      </c>
      <c r="J261">
        <v>8</v>
      </c>
      <c r="Q261">
        <v>1.4999999999999999E-2</v>
      </c>
      <c r="R261">
        <v>19</v>
      </c>
      <c r="S261">
        <v>3281</v>
      </c>
      <c r="T261">
        <v>0.1</v>
      </c>
      <c r="U261">
        <v>11.5</v>
      </c>
      <c r="V261">
        <v>0</v>
      </c>
      <c r="W261">
        <v>9.3000000000000007</v>
      </c>
      <c r="X261">
        <v>2</v>
      </c>
      <c r="Y261">
        <v>0.2</v>
      </c>
      <c r="Z261">
        <v>0.621</v>
      </c>
      <c r="AA261" s="1">
        <f t="shared" si="4"/>
        <v>5.7909174032307227E-3</v>
      </c>
    </row>
    <row r="262" spans="1:27" x14ac:dyDescent="0.2">
      <c r="A262">
        <v>2021</v>
      </c>
      <c r="B262">
        <v>6</v>
      </c>
      <c r="C262">
        <v>236</v>
      </c>
      <c r="D262" t="s">
        <v>703</v>
      </c>
      <c r="E262">
        <v>95</v>
      </c>
      <c r="F262" s="2">
        <v>111</v>
      </c>
      <c r="G262" s="147">
        <v>66</v>
      </c>
      <c r="H262">
        <v>59</v>
      </c>
      <c r="I262">
        <v>23</v>
      </c>
      <c r="J262">
        <v>33</v>
      </c>
      <c r="L262">
        <v>6</v>
      </c>
      <c r="Q262">
        <v>1.4999999999999999E-2</v>
      </c>
      <c r="R262">
        <v>121</v>
      </c>
      <c r="S262">
        <v>10597</v>
      </c>
      <c r="T262">
        <v>0.6</v>
      </c>
      <c r="U262">
        <v>53</v>
      </c>
      <c r="V262">
        <v>0.6</v>
      </c>
      <c r="W262">
        <v>52.1</v>
      </c>
      <c r="X262">
        <v>8</v>
      </c>
      <c r="Y262">
        <v>1.8</v>
      </c>
      <c r="Z262">
        <v>0.79200000000000004</v>
      </c>
      <c r="AA262" s="1">
        <f t="shared" si="4"/>
        <v>1.1418325941304142E-2</v>
      </c>
    </row>
    <row r="263" spans="1:27" x14ac:dyDescent="0.2">
      <c r="A263">
        <v>2021</v>
      </c>
      <c r="B263">
        <v>6</v>
      </c>
      <c r="C263">
        <v>241</v>
      </c>
      <c r="D263" t="s">
        <v>265</v>
      </c>
      <c r="E263">
        <v>120</v>
      </c>
      <c r="F263" s="2">
        <v>131</v>
      </c>
      <c r="G263" s="147">
        <v>56</v>
      </c>
      <c r="H263">
        <v>5</v>
      </c>
      <c r="I263">
        <v>1</v>
      </c>
      <c r="J263">
        <v>4</v>
      </c>
      <c r="Q263">
        <v>1.4999999999999999E-2</v>
      </c>
      <c r="R263">
        <v>10</v>
      </c>
      <c r="S263">
        <v>1085</v>
      </c>
      <c r="T263">
        <v>0.1</v>
      </c>
      <c r="U263">
        <v>13.8</v>
      </c>
      <c r="V263">
        <v>0</v>
      </c>
      <c r="W263">
        <v>4.7</v>
      </c>
      <c r="X263">
        <v>2</v>
      </c>
      <c r="Y263">
        <v>0.2</v>
      </c>
      <c r="Z263">
        <v>0.41099999999999998</v>
      </c>
      <c r="AA263" s="1">
        <f t="shared" si="4"/>
        <v>9.2165898617511521E-3</v>
      </c>
    </row>
    <row r="264" spans="1:27" x14ac:dyDescent="0.2">
      <c r="A264">
        <v>2021</v>
      </c>
      <c r="B264">
        <v>6</v>
      </c>
      <c r="C264">
        <v>243</v>
      </c>
      <c r="D264" t="s">
        <v>132</v>
      </c>
      <c r="E264">
        <v>131</v>
      </c>
      <c r="F264" s="2">
        <v>156</v>
      </c>
      <c r="G264" s="147">
        <v>47</v>
      </c>
      <c r="H264">
        <v>24</v>
      </c>
      <c r="I264">
        <v>7</v>
      </c>
      <c r="J264">
        <v>18</v>
      </c>
      <c r="Q264">
        <v>1.4999999999999999E-2</v>
      </c>
      <c r="R264">
        <v>48</v>
      </c>
      <c r="S264">
        <v>3644</v>
      </c>
      <c r="T264">
        <v>0.5</v>
      </c>
      <c r="U264">
        <v>36.9</v>
      </c>
      <c r="V264">
        <v>0.1</v>
      </c>
      <c r="W264">
        <v>11.1</v>
      </c>
      <c r="X264">
        <v>4</v>
      </c>
      <c r="Y264">
        <v>1</v>
      </c>
      <c r="Z264">
        <v>0.753</v>
      </c>
      <c r="AA264" s="1">
        <f t="shared" si="4"/>
        <v>1.3172338090010977E-2</v>
      </c>
    </row>
    <row r="265" spans="1:27" x14ac:dyDescent="0.2">
      <c r="A265">
        <v>2021</v>
      </c>
      <c r="B265">
        <v>6</v>
      </c>
      <c r="C265">
        <v>375</v>
      </c>
      <c r="D265" t="s">
        <v>152</v>
      </c>
      <c r="E265">
        <v>120</v>
      </c>
      <c r="F265" s="2">
        <v>134</v>
      </c>
      <c r="G265" s="147">
        <v>108</v>
      </c>
      <c r="H265">
        <v>69</v>
      </c>
      <c r="I265">
        <v>48</v>
      </c>
      <c r="J265">
        <v>70</v>
      </c>
      <c r="K265">
        <v>13</v>
      </c>
      <c r="L265">
        <v>1</v>
      </c>
      <c r="Q265">
        <v>1.4999999999999999E-2</v>
      </c>
      <c r="R265">
        <v>199</v>
      </c>
      <c r="S265">
        <v>11199</v>
      </c>
      <c r="T265">
        <v>5.3</v>
      </c>
      <c r="U265">
        <v>300</v>
      </c>
      <c r="V265">
        <v>6.7</v>
      </c>
      <c r="W265">
        <v>382.3</v>
      </c>
      <c r="X265">
        <v>8</v>
      </c>
      <c r="Y265">
        <v>1.8</v>
      </c>
      <c r="Z265">
        <v>0.53</v>
      </c>
      <c r="AA265" s="1">
        <f t="shared" si="4"/>
        <v>1.7769443700330387E-2</v>
      </c>
    </row>
    <row r="266" spans="1:27" x14ac:dyDescent="0.2">
      <c r="A266">
        <v>2021</v>
      </c>
      <c r="B266">
        <v>6</v>
      </c>
      <c r="C266">
        <v>376</v>
      </c>
      <c r="D266" t="s">
        <v>222</v>
      </c>
      <c r="E266">
        <v>161</v>
      </c>
      <c r="F266" s="2">
        <v>158</v>
      </c>
      <c r="G266" s="147">
        <v>68</v>
      </c>
      <c r="H266">
        <v>50</v>
      </c>
      <c r="I266">
        <v>26</v>
      </c>
      <c r="J266">
        <v>44</v>
      </c>
      <c r="K266">
        <v>6</v>
      </c>
      <c r="L266">
        <v>3</v>
      </c>
      <c r="Q266">
        <v>1.4999999999999999E-2</v>
      </c>
      <c r="R266">
        <v>129</v>
      </c>
      <c r="S266">
        <v>9201</v>
      </c>
      <c r="T266">
        <v>1.7</v>
      </c>
      <c r="U266">
        <v>123.4</v>
      </c>
      <c r="V266">
        <v>2.2000000000000002</v>
      </c>
      <c r="W266">
        <v>159.19999999999999</v>
      </c>
      <c r="X266">
        <v>9</v>
      </c>
      <c r="Y266">
        <v>1.9</v>
      </c>
      <c r="Z266">
        <v>0.69399999999999995</v>
      </c>
      <c r="AA266" s="1">
        <f t="shared" si="4"/>
        <v>1.4020215194000651E-2</v>
      </c>
    </row>
    <row r="267" spans="1:27" x14ac:dyDescent="0.2">
      <c r="A267">
        <v>2021</v>
      </c>
      <c r="B267">
        <v>6</v>
      </c>
      <c r="C267">
        <v>377</v>
      </c>
      <c r="D267" t="s">
        <v>167</v>
      </c>
      <c r="E267">
        <v>320</v>
      </c>
      <c r="F267" s="2">
        <v>293</v>
      </c>
      <c r="G267" s="147">
        <v>51</v>
      </c>
      <c r="H267">
        <v>8</v>
      </c>
      <c r="I267">
        <v>8</v>
      </c>
      <c r="J267">
        <v>14</v>
      </c>
      <c r="Q267">
        <v>1.4999999999999999E-2</v>
      </c>
      <c r="R267">
        <v>30</v>
      </c>
      <c r="S267">
        <v>360</v>
      </c>
      <c r="T267">
        <v>0.1</v>
      </c>
      <c r="U267">
        <v>1.1000000000000001</v>
      </c>
      <c r="V267">
        <v>0.1</v>
      </c>
      <c r="W267">
        <v>1</v>
      </c>
      <c r="X267">
        <v>2</v>
      </c>
      <c r="Y267">
        <v>0.6</v>
      </c>
      <c r="Z267">
        <v>0.182</v>
      </c>
      <c r="AA267" s="1">
        <f t="shared" si="4"/>
        <v>8.3333333333333329E-2</v>
      </c>
    </row>
    <row r="268" spans="1:27" x14ac:dyDescent="0.2">
      <c r="A268">
        <v>2021</v>
      </c>
      <c r="B268">
        <v>6</v>
      </c>
      <c r="C268">
        <v>378</v>
      </c>
      <c r="D268" t="s">
        <v>704</v>
      </c>
      <c r="E268">
        <v>120</v>
      </c>
      <c r="F268" s="2">
        <v>124</v>
      </c>
      <c r="G268" s="147">
        <v>87</v>
      </c>
      <c r="H268">
        <v>5</v>
      </c>
      <c r="I268">
        <v>4</v>
      </c>
      <c r="J268">
        <v>3</v>
      </c>
      <c r="Q268">
        <v>1.4999999999999999E-2</v>
      </c>
      <c r="R268">
        <v>12</v>
      </c>
      <c r="S268">
        <v>3356</v>
      </c>
      <c r="T268">
        <v>0.4</v>
      </c>
      <c r="U268">
        <v>93.4</v>
      </c>
      <c r="V268">
        <v>0.6</v>
      </c>
      <c r="W268">
        <v>95.3</v>
      </c>
      <c r="X268">
        <v>2</v>
      </c>
      <c r="Y268">
        <v>0.1</v>
      </c>
      <c r="Z268">
        <v>0.84699999999999998</v>
      </c>
      <c r="AA268" s="1">
        <f t="shared" si="4"/>
        <v>3.5756853396901071E-3</v>
      </c>
    </row>
    <row r="269" spans="1:27" x14ac:dyDescent="0.2">
      <c r="A269">
        <v>2021</v>
      </c>
      <c r="B269">
        <v>6</v>
      </c>
      <c r="C269">
        <v>381</v>
      </c>
      <c r="D269" t="s">
        <v>705</v>
      </c>
      <c r="E269">
        <v>180</v>
      </c>
      <c r="F269" s="2">
        <v>155</v>
      </c>
      <c r="G269" s="147">
        <v>70</v>
      </c>
      <c r="H269">
        <v>20</v>
      </c>
      <c r="I269">
        <v>8</v>
      </c>
      <c r="J269">
        <v>10</v>
      </c>
      <c r="K269">
        <v>2</v>
      </c>
      <c r="L269">
        <v>2</v>
      </c>
      <c r="Q269">
        <v>1.4999999999999999E-2</v>
      </c>
      <c r="R269">
        <v>44</v>
      </c>
      <c r="S269">
        <v>3767</v>
      </c>
      <c r="T269">
        <v>6.5</v>
      </c>
      <c r="U269">
        <v>527.1</v>
      </c>
      <c r="V269">
        <v>10</v>
      </c>
      <c r="W269">
        <v>815.7</v>
      </c>
      <c r="X269">
        <v>4</v>
      </c>
      <c r="Y269">
        <v>0.6</v>
      </c>
      <c r="Z269">
        <v>0.71299999999999997</v>
      </c>
      <c r="AA269" s="1">
        <f t="shared" si="4"/>
        <v>1.1680382267056012E-2</v>
      </c>
    </row>
    <row r="270" spans="1:27" x14ac:dyDescent="0.2">
      <c r="A270">
        <v>2021</v>
      </c>
      <c r="B270">
        <v>6</v>
      </c>
      <c r="C270">
        <v>382</v>
      </c>
      <c r="D270" t="s">
        <v>247</v>
      </c>
      <c r="E270">
        <v>100</v>
      </c>
      <c r="F270" s="2">
        <v>95</v>
      </c>
      <c r="G270" s="147">
        <v>114</v>
      </c>
      <c r="H270">
        <v>69</v>
      </c>
      <c r="I270">
        <v>43</v>
      </c>
      <c r="J270">
        <v>65</v>
      </c>
      <c r="L270">
        <v>3</v>
      </c>
      <c r="Q270">
        <v>1.4999999999999999E-2</v>
      </c>
      <c r="R270">
        <v>180</v>
      </c>
      <c r="S270">
        <v>16650</v>
      </c>
      <c r="T270">
        <v>3.9</v>
      </c>
      <c r="U270">
        <v>362</v>
      </c>
      <c r="V270">
        <v>3.9</v>
      </c>
      <c r="W270">
        <v>373.7</v>
      </c>
      <c r="X270">
        <v>9</v>
      </c>
      <c r="Y270">
        <v>1.6</v>
      </c>
      <c r="Z270">
        <v>0.77900000000000003</v>
      </c>
      <c r="AA270" s="1">
        <f t="shared" si="4"/>
        <v>1.0810810810810811E-2</v>
      </c>
    </row>
    <row r="271" spans="1:27" x14ac:dyDescent="0.2">
      <c r="A271">
        <v>2021</v>
      </c>
      <c r="B271">
        <v>6</v>
      </c>
      <c r="C271">
        <v>384</v>
      </c>
      <c r="D271" t="s">
        <v>681</v>
      </c>
      <c r="E271">
        <v>180</v>
      </c>
      <c r="F271" s="2">
        <v>202</v>
      </c>
      <c r="G271" s="147">
        <v>18</v>
      </c>
      <c r="H271">
        <v>16</v>
      </c>
      <c r="I271">
        <v>15</v>
      </c>
      <c r="J271">
        <v>23</v>
      </c>
      <c r="K271">
        <v>1</v>
      </c>
      <c r="L271">
        <v>2</v>
      </c>
      <c r="O271">
        <v>1</v>
      </c>
      <c r="Q271">
        <v>1.4999999999999999E-2</v>
      </c>
      <c r="R271">
        <v>59</v>
      </c>
      <c r="S271">
        <v>1865</v>
      </c>
      <c r="T271">
        <v>4.3</v>
      </c>
      <c r="U271">
        <v>140.69999999999999</v>
      </c>
      <c r="V271">
        <v>5.7</v>
      </c>
      <c r="W271">
        <v>159.19999999999999</v>
      </c>
      <c r="X271">
        <v>8</v>
      </c>
      <c r="Y271">
        <v>3.3</v>
      </c>
      <c r="Z271">
        <v>0.53</v>
      </c>
      <c r="AA271" s="1">
        <f t="shared" si="4"/>
        <v>3.1635388739946382E-2</v>
      </c>
    </row>
    <row r="272" spans="1:27" x14ac:dyDescent="0.2">
      <c r="A272">
        <v>2021</v>
      </c>
      <c r="B272">
        <v>6</v>
      </c>
      <c r="C272">
        <v>395</v>
      </c>
      <c r="D272" t="s">
        <v>682</v>
      </c>
      <c r="E272">
        <v>120</v>
      </c>
      <c r="F272" s="2">
        <v>112</v>
      </c>
      <c r="G272" s="147">
        <v>98</v>
      </c>
      <c r="H272">
        <v>4</v>
      </c>
      <c r="I272">
        <v>4</v>
      </c>
      <c r="J272">
        <v>4</v>
      </c>
      <c r="K272">
        <v>14</v>
      </c>
      <c r="Q272">
        <v>1.4999999999999999E-2</v>
      </c>
      <c r="R272">
        <v>23</v>
      </c>
      <c r="S272">
        <v>1175</v>
      </c>
      <c r="T272">
        <v>4.5</v>
      </c>
      <c r="U272">
        <v>202</v>
      </c>
      <c r="V272">
        <v>3.3</v>
      </c>
      <c r="W272">
        <v>151.19999999999999</v>
      </c>
      <c r="X272">
        <v>2</v>
      </c>
      <c r="Y272">
        <v>0.2</v>
      </c>
      <c r="Z272">
        <v>0.29699999999999999</v>
      </c>
      <c r="AA272" s="1">
        <f t="shared" si="4"/>
        <v>1.9574468085106381E-2</v>
      </c>
    </row>
    <row r="273" spans="1:27" x14ac:dyDescent="0.2">
      <c r="A273">
        <v>2021</v>
      </c>
      <c r="B273">
        <v>6</v>
      </c>
      <c r="C273">
        <v>405</v>
      </c>
      <c r="D273" t="s">
        <v>708</v>
      </c>
      <c r="E273">
        <v>200</v>
      </c>
      <c r="F273" s="2">
        <v>155</v>
      </c>
      <c r="G273" s="147">
        <v>23</v>
      </c>
      <c r="H273">
        <v>21</v>
      </c>
      <c r="I273">
        <v>13</v>
      </c>
      <c r="J273">
        <v>15</v>
      </c>
      <c r="K273">
        <v>3</v>
      </c>
      <c r="Q273">
        <v>1.4999999999999999E-2</v>
      </c>
      <c r="R273">
        <v>62</v>
      </c>
      <c r="S273">
        <v>2138</v>
      </c>
      <c r="T273">
        <v>7</v>
      </c>
      <c r="U273">
        <v>231.9</v>
      </c>
      <c r="V273">
        <v>10.8</v>
      </c>
      <c r="W273">
        <v>337.4</v>
      </c>
      <c r="X273">
        <v>7</v>
      </c>
      <c r="Y273">
        <v>2.7</v>
      </c>
      <c r="Z273">
        <v>0.77100000000000002</v>
      </c>
      <c r="AA273" s="1">
        <f t="shared" si="4"/>
        <v>2.8999064546304958E-2</v>
      </c>
    </row>
    <row r="274" spans="1:27" x14ac:dyDescent="0.2">
      <c r="A274">
        <v>2021</v>
      </c>
      <c r="B274">
        <v>6</v>
      </c>
      <c r="C274">
        <v>406</v>
      </c>
      <c r="D274" t="s">
        <v>709</v>
      </c>
      <c r="E274">
        <v>200</v>
      </c>
      <c r="F274" s="2">
        <v>164</v>
      </c>
      <c r="G274" s="147">
        <v>22</v>
      </c>
      <c r="H274">
        <v>14</v>
      </c>
      <c r="I274">
        <v>6</v>
      </c>
      <c r="J274">
        <v>11</v>
      </c>
      <c r="Q274">
        <v>1.4999999999999999E-2</v>
      </c>
      <c r="R274">
        <v>38</v>
      </c>
      <c r="S274">
        <v>2288</v>
      </c>
      <c r="T274">
        <v>2.8</v>
      </c>
      <c r="U274">
        <v>141.69999999999999</v>
      </c>
      <c r="V274">
        <v>4.2</v>
      </c>
      <c r="W274">
        <v>101</v>
      </c>
      <c r="X274">
        <v>4</v>
      </c>
      <c r="Y274">
        <v>1.7</v>
      </c>
      <c r="Z274">
        <v>1.444</v>
      </c>
      <c r="AA274" s="1">
        <f t="shared" si="4"/>
        <v>1.6608391608391608E-2</v>
      </c>
    </row>
    <row r="275" spans="1:27" x14ac:dyDescent="0.2">
      <c r="A275">
        <v>2021</v>
      </c>
      <c r="B275">
        <v>6</v>
      </c>
      <c r="C275">
        <v>407</v>
      </c>
      <c r="D275" t="s">
        <v>683</v>
      </c>
      <c r="E275">
        <v>200</v>
      </c>
      <c r="F275" s="2">
        <v>164</v>
      </c>
      <c r="G275" s="147">
        <v>22</v>
      </c>
      <c r="H275">
        <v>13</v>
      </c>
      <c r="I275">
        <v>10</v>
      </c>
      <c r="J275">
        <v>15</v>
      </c>
      <c r="Q275">
        <v>1.4999999999999999E-2</v>
      </c>
      <c r="R275">
        <v>37</v>
      </c>
      <c r="S275">
        <v>1627</v>
      </c>
      <c r="T275">
        <v>3.9</v>
      </c>
      <c r="U275">
        <v>124.7</v>
      </c>
      <c r="V275">
        <v>6.2</v>
      </c>
      <c r="W275">
        <v>189.8</v>
      </c>
      <c r="X275">
        <v>4</v>
      </c>
      <c r="Y275">
        <v>1.7</v>
      </c>
      <c r="Z275">
        <v>1.0269999999999999</v>
      </c>
      <c r="AA275" s="1">
        <f t="shared" si="4"/>
        <v>2.2741241548862937E-2</v>
      </c>
    </row>
    <row r="276" spans="1:27" x14ac:dyDescent="0.2">
      <c r="A276">
        <v>2021</v>
      </c>
      <c r="B276">
        <v>6</v>
      </c>
      <c r="C276">
        <v>416</v>
      </c>
      <c r="D276" t="s">
        <v>684</v>
      </c>
      <c r="E276">
        <v>180</v>
      </c>
      <c r="F276" s="2">
        <v>131</v>
      </c>
      <c r="G276" s="147">
        <v>55</v>
      </c>
      <c r="H276">
        <v>20</v>
      </c>
      <c r="I276">
        <v>7</v>
      </c>
      <c r="J276">
        <v>10</v>
      </c>
      <c r="Q276">
        <v>1.4999999999999999E-2</v>
      </c>
      <c r="R276">
        <v>37</v>
      </c>
      <c r="S276">
        <v>2494</v>
      </c>
      <c r="T276">
        <v>0.1</v>
      </c>
      <c r="U276">
        <v>8.3000000000000007</v>
      </c>
      <c r="V276">
        <v>0.1</v>
      </c>
      <c r="W276">
        <v>4.3</v>
      </c>
      <c r="X276">
        <v>3</v>
      </c>
      <c r="Y276">
        <v>0.7</v>
      </c>
      <c r="Z276">
        <v>0.94499999999999995</v>
      </c>
      <c r="AA276" s="1">
        <f t="shared" si="4"/>
        <v>1.483560545308741E-2</v>
      </c>
    </row>
    <row r="277" spans="1:27" x14ac:dyDescent="0.2">
      <c r="A277">
        <v>2021</v>
      </c>
      <c r="B277">
        <v>6</v>
      </c>
      <c r="C277">
        <v>417</v>
      </c>
      <c r="D277" t="s">
        <v>685</v>
      </c>
      <c r="E277">
        <v>180</v>
      </c>
      <c r="F277" s="2">
        <v>192</v>
      </c>
      <c r="G277" s="147">
        <v>19</v>
      </c>
      <c r="H277">
        <v>14</v>
      </c>
      <c r="I277">
        <v>10</v>
      </c>
      <c r="J277">
        <v>15</v>
      </c>
      <c r="K277">
        <v>0</v>
      </c>
      <c r="L277">
        <v>3</v>
      </c>
      <c r="Q277">
        <v>1.4999999999999999E-2</v>
      </c>
      <c r="R277">
        <v>43</v>
      </c>
      <c r="S277">
        <v>2797</v>
      </c>
      <c r="T277">
        <v>1.9</v>
      </c>
      <c r="U277">
        <v>137.69999999999999</v>
      </c>
      <c r="V277">
        <v>2.7</v>
      </c>
      <c r="W277">
        <v>157.9</v>
      </c>
      <c r="X277">
        <v>6</v>
      </c>
      <c r="Y277">
        <v>2.2999999999999998</v>
      </c>
      <c r="Z277">
        <v>1.0589999999999999</v>
      </c>
      <c r="AA277" s="1">
        <f t="shared" si="4"/>
        <v>1.5373614587057561E-2</v>
      </c>
    </row>
    <row r="278" spans="1:27" x14ac:dyDescent="0.2">
      <c r="A278">
        <v>2021</v>
      </c>
      <c r="B278">
        <v>6</v>
      </c>
      <c r="C278">
        <v>419</v>
      </c>
      <c r="D278" t="s">
        <v>686</v>
      </c>
      <c r="E278">
        <v>150</v>
      </c>
      <c r="F278" s="2"/>
      <c r="G278" s="147"/>
      <c r="Q278">
        <v>1.4999999999999999E-2</v>
      </c>
      <c r="S278">
        <v>132</v>
      </c>
      <c r="U278">
        <v>2</v>
      </c>
      <c r="X278">
        <v>0</v>
      </c>
      <c r="AA278" s="1">
        <f t="shared" si="4"/>
        <v>0</v>
      </c>
    </row>
    <row r="279" spans="1:27" x14ac:dyDescent="0.2">
      <c r="A279">
        <v>2021</v>
      </c>
      <c r="B279">
        <v>6</v>
      </c>
      <c r="C279">
        <v>421</v>
      </c>
      <c r="D279" t="s">
        <v>712</v>
      </c>
      <c r="E279">
        <v>200</v>
      </c>
      <c r="F279" s="2">
        <v>202</v>
      </c>
      <c r="G279" s="147">
        <v>18</v>
      </c>
      <c r="H279">
        <v>7</v>
      </c>
      <c r="I279">
        <v>6</v>
      </c>
      <c r="J279">
        <v>7</v>
      </c>
      <c r="K279">
        <v>1</v>
      </c>
      <c r="L279">
        <v>3</v>
      </c>
      <c r="Q279">
        <v>1.4999999999999999E-2</v>
      </c>
      <c r="R279">
        <v>23</v>
      </c>
      <c r="S279">
        <v>503</v>
      </c>
      <c r="T279">
        <v>0.4</v>
      </c>
      <c r="U279">
        <v>14.4</v>
      </c>
      <c r="V279">
        <v>0.3</v>
      </c>
      <c r="W279">
        <v>5.9</v>
      </c>
      <c r="X279">
        <v>3</v>
      </c>
      <c r="Y279">
        <v>1.3</v>
      </c>
      <c r="Z279">
        <v>0.42299999999999999</v>
      </c>
      <c r="AA279" s="1">
        <f t="shared" si="4"/>
        <v>4.5725646123260438E-2</v>
      </c>
    </row>
    <row r="280" spans="1:27" x14ac:dyDescent="0.2">
      <c r="A280">
        <v>2021</v>
      </c>
      <c r="B280">
        <v>6</v>
      </c>
      <c r="C280">
        <v>423</v>
      </c>
      <c r="D280" t="s">
        <v>138</v>
      </c>
      <c r="E280">
        <v>180</v>
      </c>
      <c r="F280" s="2">
        <v>210</v>
      </c>
      <c r="G280" s="147">
        <v>35</v>
      </c>
      <c r="H280">
        <v>37</v>
      </c>
      <c r="I280">
        <v>22</v>
      </c>
      <c r="J280">
        <v>49</v>
      </c>
      <c r="Q280">
        <v>1.4999999999999999E-2</v>
      </c>
      <c r="R280">
        <v>108</v>
      </c>
      <c r="S280">
        <v>2892</v>
      </c>
      <c r="T280">
        <v>0.5</v>
      </c>
      <c r="U280">
        <v>13.6</v>
      </c>
      <c r="V280">
        <v>0.6</v>
      </c>
      <c r="W280">
        <v>14</v>
      </c>
      <c r="X280">
        <v>6</v>
      </c>
      <c r="Y280">
        <v>3.1</v>
      </c>
      <c r="Z280">
        <v>0.54800000000000004</v>
      </c>
      <c r="AA280" s="1">
        <f t="shared" si="4"/>
        <v>3.7344398340248962E-2</v>
      </c>
    </row>
    <row r="281" spans="1:27" x14ac:dyDescent="0.2">
      <c r="A281">
        <v>2021</v>
      </c>
      <c r="B281">
        <v>6</v>
      </c>
      <c r="C281">
        <v>425</v>
      </c>
      <c r="D281" t="s">
        <v>155</v>
      </c>
      <c r="E281">
        <v>180</v>
      </c>
      <c r="F281" s="2">
        <v>122</v>
      </c>
      <c r="G281" s="147">
        <v>61</v>
      </c>
      <c r="H281">
        <v>42</v>
      </c>
      <c r="I281">
        <v>16</v>
      </c>
      <c r="J281">
        <v>26</v>
      </c>
      <c r="L281">
        <v>2</v>
      </c>
      <c r="O281">
        <v>1</v>
      </c>
      <c r="Q281">
        <v>1.4999999999999999E-2</v>
      </c>
      <c r="R281">
        <v>87</v>
      </c>
      <c r="S281">
        <v>5857</v>
      </c>
      <c r="T281">
        <v>0.3</v>
      </c>
      <c r="U281">
        <v>22.9</v>
      </c>
      <c r="V281">
        <v>0.3</v>
      </c>
      <c r="W281">
        <v>16.3</v>
      </c>
      <c r="X281">
        <v>8</v>
      </c>
      <c r="Y281">
        <v>1.4</v>
      </c>
      <c r="Z281">
        <v>0.83199999999999996</v>
      </c>
      <c r="AA281" s="1">
        <f t="shared" si="4"/>
        <v>1.4854020829776335E-2</v>
      </c>
    </row>
    <row r="282" spans="1:27" x14ac:dyDescent="0.2">
      <c r="A282">
        <v>2021</v>
      </c>
      <c r="B282">
        <v>6</v>
      </c>
      <c r="C282">
        <v>428</v>
      </c>
      <c r="D282" t="s">
        <v>713</v>
      </c>
      <c r="E282">
        <v>200</v>
      </c>
      <c r="F282" s="2">
        <v>165</v>
      </c>
      <c r="G282" s="147">
        <v>22</v>
      </c>
      <c r="H282">
        <v>4</v>
      </c>
      <c r="I282">
        <v>3</v>
      </c>
      <c r="J282">
        <v>6</v>
      </c>
      <c r="Q282">
        <v>1.4999999999999999E-2</v>
      </c>
      <c r="R282">
        <v>27</v>
      </c>
      <c r="S282">
        <v>477</v>
      </c>
      <c r="T282">
        <v>5</v>
      </c>
      <c r="U282">
        <v>77.5</v>
      </c>
      <c r="V282">
        <v>3.2</v>
      </c>
      <c r="W282">
        <v>34.6</v>
      </c>
      <c r="X282">
        <v>3</v>
      </c>
      <c r="Y282">
        <v>1.2</v>
      </c>
      <c r="Z282">
        <v>0.40200000000000002</v>
      </c>
      <c r="AA282" s="1">
        <f t="shared" si="4"/>
        <v>5.6603773584905662E-2</v>
      </c>
    </row>
    <row r="283" spans="1:27" x14ac:dyDescent="0.2">
      <c r="A283">
        <v>2021</v>
      </c>
      <c r="B283">
        <v>6</v>
      </c>
      <c r="C283">
        <v>429</v>
      </c>
      <c r="D283" t="s">
        <v>714</v>
      </c>
      <c r="E283">
        <v>200</v>
      </c>
      <c r="F283" s="2">
        <v>165</v>
      </c>
      <c r="G283" s="147">
        <v>22</v>
      </c>
      <c r="H283">
        <v>3</v>
      </c>
      <c r="I283">
        <v>1</v>
      </c>
      <c r="J283">
        <v>2</v>
      </c>
      <c r="Q283">
        <v>1.4999999999999999E-2</v>
      </c>
      <c r="R283">
        <v>16</v>
      </c>
      <c r="S283">
        <v>16</v>
      </c>
      <c r="T283">
        <v>2.8</v>
      </c>
      <c r="U283">
        <v>2.8</v>
      </c>
      <c r="V283">
        <v>1.9</v>
      </c>
      <c r="W283">
        <v>1.9</v>
      </c>
      <c r="X283">
        <v>2</v>
      </c>
      <c r="Y283">
        <v>0.7</v>
      </c>
      <c r="Z283">
        <v>0.02</v>
      </c>
      <c r="AA283" s="1">
        <f t="shared" si="4"/>
        <v>1</v>
      </c>
    </row>
    <row r="284" spans="1:27" x14ac:dyDescent="0.2">
      <c r="A284">
        <v>2021</v>
      </c>
      <c r="B284">
        <v>6</v>
      </c>
      <c r="C284">
        <v>431</v>
      </c>
      <c r="D284" t="s">
        <v>716</v>
      </c>
      <c r="E284">
        <v>200</v>
      </c>
      <c r="F284" s="2">
        <v>163</v>
      </c>
      <c r="G284" s="147">
        <v>22</v>
      </c>
      <c r="H284">
        <v>4</v>
      </c>
      <c r="I284">
        <v>3</v>
      </c>
      <c r="J284">
        <v>2</v>
      </c>
      <c r="N284">
        <v>1</v>
      </c>
      <c r="Q284">
        <v>1.4999999999999999E-2</v>
      </c>
      <c r="R284">
        <v>13</v>
      </c>
      <c r="S284">
        <v>508</v>
      </c>
      <c r="T284">
        <v>1.8</v>
      </c>
      <c r="U284">
        <v>57.4</v>
      </c>
      <c r="V284">
        <v>1.4</v>
      </c>
      <c r="W284">
        <v>13.3</v>
      </c>
      <c r="X284">
        <v>2</v>
      </c>
      <c r="Y284">
        <v>0.6</v>
      </c>
      <c r="Z284">
        <v>0.64100000000000001</v>
      </c>
      <c r="AA284" s="1">
        <f t="shared" si="4"/>
        <v>2.5590551181102362E-2</v>
      </c>
    </row>
    <row r="285" spans="1:27" x14ac:dyDescent="0.2">
      <c r="A285">
        <v>2021</v>
      </c>
      <c r="B285">
        <v>6</v>
      </c>
      <c r="C285">
        <v>4</v>
      </c>
      <c r="D285" t="s">
        <v>718</v>
      </c>
      <c r="E285">
        <v>195</v>
      </c>
      <c r="F285" s="2">
        <v>132</v>
      </c>
      <c r="G285" s="147">
        <v>55</v>
      </c>
      <c r="H285">
        <v>50</v>
      </c>
      <c r="I285">
        <v>29</v>
      </c>
      <c r="J285">
        <v>37</v>
      </c>
      <c r="K285">
        <v>1</v>
      </c>
      <c r="Q285">
        <v>0.02</v>
      </c>
      <c r="R285">
        <v>130</v>
      </c>
      <c r="S285">
        <v>6263</v>
      </c>
      <c r="T285">
        <v>2.8</v>
      </c>
      <c r="U285">
        <v>136.69999999999999</v>
      </c>
      <c r="V285">
        <v>3.6</v>
      </c>
      <c r="W285">
        <v>171.8</v>
      </c>
      <c r="X285">
        <v>8</v>
      </c>
      <c r="Y285">
        <v>2.4</v>
      </c>
      <c r="Z285">
        <v>0.96199999999999997</v>
      </c>
      <c r="AA285" s="1">
        <f t="shared" si="4"/>
        <v>2.0756825802331152E-2</v>
      </c>
    </row>
    <row r="286" spans="1:27" x14ac:dyDescent="0.2">
      <c r="A286">
        <v>2021</v>
      </c>
      <c r="B286">
        <v>6</v>
      </c>
      <c r="C286">
        <v>52</v>
      </c>
      <c r="D286" t="s">
        <v>598</v>
      </c>
      <c r="E286">
        <v>96</v>
      </c>
      <c r="F286" s="2">
        <v>96</v>
      </c>
      <c r="G286" s="147">
        <v>354</v>
      </c>
      <c r="H286">
        <v>40</v>
      </c>
      <c r="I286">
        <v>29</v>
      </c>
      <c r="J286">
        <v>29</v>
      </c>
      <c r="K286">
        <v>10</v>
      </c>
      <c r="Q286">
        <v>0.02</v>
      </c>
      <c r="R286">
        <v>108</v>
      </c>
      <c r="S286">
        <v>15708</v>
      </c>
      <c r="T286">
        <v>9</v>
      </c>
      <c r="U286">
        <v>1309</v>
      </c>
      <c r="V286">
        <v>9</v>
      </c>
      <c r="W286">
        <v>1213.7</v>
      </c>
      <c r="X286">
        <v>6</v>
      </c>
      <c r="Y286">
        <v>0.3</v>
      </c>
      <c r="Z286">
        <v>0.35399999999999998</v>
      </c>
      <c r="AA286" s="1">
        <f t="shared" si="4"/>
        <v>6.8754774637127579E-3</v>
      </c>
    </row>
    <row r="287" spans="1:27" x14ac:dyDescent="0.2">
      <c r="A287">
        <v>2021</v>
      </c>
      <c r="B287">
        <v>6</v>
      </c>
      <c r="C287">
        <v>53</v>
      </c>
      <c r="D287" t="s">
        <v>720</v>
      </c>
      <c r="E287">
        <v>117</v>
      </c>
      <c r="F287" s="2">
        <v>84</v>
      </c>
      <c r="G287" s="147">
        <v>1090</v>
      </c>
      <c r="H287">
        <v>107</v>
      </c>
      <c r="I287">
        <v>37</v>
      </c>
      <c r="J287">
        <v>115</v>
      </c>
      <c r="L287">
        <v>4</v>
      </c>
      <c r="Q287">
        <v>0.02</v>
      </c>
      <c r="R287">
        <v>263</v>
      </c>
      <c r="S287">
        <v>99463</v>
      </c>
      <c r="T287">
        <v>26.3</v>
      </c>
      <c r="U287">
        <v>9946.2999999999993</v>
      </c>
      <c r="V287">
        <v>26.1</v>
      </c>
      <c r="W287">
        <v>9892.7000000000007</v>
      </c>
      <c r="X287">
        <v>10</v>
      </c>
      <c r="Y287">
        <v>0.2</v>
      </c>
      <c r="Z287">
        <v>0.58599999999999997</v>
      </c>
      <c r="AA287" s="1">
        <f t="shared" si="4"/>
        <v>2.6441993505122506E-3</v>
      </c>
    </row>
    <row r="288" spans="1:27" x14ac:dyDescent="0.2">
      <c r="A288">
        <v>2021</v>
      </c>
      <c r="B288">
        <v>6</v>
      </c>
      <c r="C288">
        <v>123</v>
      </c>
      <c r="D288" t="s">
        <v>573</v>
      </c>
      <c r="E288">
        <v>180</v>
      </c>
      <c r="F288" s="2">
        <v>204</v>
      </c>
      <c r="G288" s="147">
        <v>73</v>
      </c>
      <c r="H288">
        <v>83</v>
      </c>
      <c r="I288">
        <v>60</v>
      </c>
      <c r="J288">
        <v>69</v>
      </c>
      <c r="L288">
        <v>2</v>
      </c>
      <c r="O288">
        <v>4</v>
      </c>
      <c r="Q288">
        <v>0.02</v>
      </c>
      <c r="R288">
        <v>218</v>
      </c>
      <c r="S288">
        <v>10058</v>
      </c>
      <c r="T288">
        <v>1.6</v>
      </c>
      <c r="U288">
        <v>75.599999999999994</v>
      </c>
      <c r="V288">
        <v>1.5</v>
      </c>
      <c r="W288">
        <v>70.400000000000006</v>
      </c>
      <c r="X288">
        <v>8</v>
      </c>
      <c r="Y288">
        <v>3</v>
      </c>
      <c r="Z288">
        <v>0.71399999999999997</v>
      </c>
      <c r="AA288" s="1">
        <f t="shared" si="4"/>
        <v>2.16742891230861E-2</v>
      </c>
    </row>
    <row r="289" spans="1:27" x14ac:dyDescent="0.2">
      <c r="A289">
        <v>2021</v>
      </c>
      <c r="B289">
        <v>6</v>
      </c>
      <c r="C289">
        <v>159</v>
      </c>
      <c r="D289" t="s">
        <v>244</v>
      </c>
      <c r="E289">
        <v>154</v>
      </c>
      <c r="F289" s="2">
        <v>113</v>
      </c>
      <c r="G289" s="147">
        <v>97</v>
      </c>
      <c r="H289">
        <v>94</v>
      </c>
      <c r="I289">
        <v>38</v>
      </c>
      <c r="J289">
        <v>62</v>
      </c>
      <c r="K289">
        <v>60</v>
      </c>
      <c r="L289">
        <v>4</v>
      </c>
      <c r="Q289">
        <v>0.02</v>
      </c>
      <c r="R289">
        <v>258</v>
      </c>
      <c r="S289">
        <v>32130</v>
      </c>
      <c r="T289">
        <v>5.2</v>
      </c>
      <c r="U289">
        <v>644.70000000000005</v>
      </c>
      <c r="V289">
        <v>3.6</v>
      </c>
      <c r="W289">
        <v>443.5</v>
      </c>
      <c r="X289">
        <v>20</v>
      </c>
      <c r="Y289">
        <v>2.7</v>
      </c>
      <c r="Z289">
        <v>1.0429999999999999</v>
      </c>
      <c r="AA289" s="1">
        <f t="shared" si="4"/>
        <v>8.0298786181139115E-3</v>
      </c>
    </row>
    <row r="290" spans="1:27" x14ac:dyDescent="0.2">
      <c r="A290">
        <v>2021</v>
      </c>
      <c r="B290">
        <v>6</v>
      </c>
      <c r="C290">
        <v>214</v>
      </c>
      <c r="D290" t="s">
        <v>618</v>
      </c>
      <c r="E290">
        <v>212</v>
      </c>
      <c r="F290" s="2">
        <v>182</v>
      </c>
      <c r="G290" s="147">
        <v>79</v>
      </c>
      <c r="H290">
        <v>32</v>
      </c>
      <c r="I290">
        <v>16</v>
      </c>
      <c r="J290">
        <v>15</v>
      </c>
      <c r="Q290">
        <v>0.02</v>
      </c>
      <c r="R290">
        <v>63</v>
      </c>
      <c r="S290">
        <v>2401</v>
      </c>
      <c r="T290">
        <v>0.2</v>
      </c>
      <c r="U290">
        <v>6.8</v>
      </c>
      <c r="V290">
        <v>0.2</v>
      </c>
      <c r="W290">
        <v>6.9</v>
      </c>
      <c r="X290">
        <v>5</v>
      </c>
      <c r="Y290">
        <v>0.8</v>
      </c>
      <c r="Z290">
        <v>0.32100000000000001</v>
      </c>
      <c r="AA290" s="1">
        <f t="shared" si="4"/>
        <v>2.6239067055393587E-2</v>
      </c>
    </row>
    <row r="291" spans="1:27" x14ac:dyDescent="0.2">
      <c r="A291">
        <v>2021</v>
      </c>
      <c r="B291">
        <v>6</v>
      </c>
      <c r="C291">
        <v>227</v>
      </c>
      <c r="D291" t="s">
        <v>164</v>
      </c>
      <c r="E291">
        <v>177</v>
      </c>
      <c r="F291" s="2">
        <v>129</v>
      </c>
      <c r="G291" s="147">
        <v>84</v>
      </c>
      <c r="H291">
        <v>15</v>
      </c>
      <c r="I291">
        <v>8</v>
      </c>
      <c r="J291">
        <v>18</v>
      </c>
      <c r="K291">
        <v>7</v>
      </c>
      <c r="O291">
        <v>2</v>
      </c>
      <c r="Q291">
        <v>0.02</v>
      </c>
      <c r="R291">
        <v>50</v>
      </c>
      <c r="S291">
        <v>5426</v>
      </c>
      <c r="T291">
        <v>0.4</v>
      </c>
      <c r="U291">
        <v>44.5</v>
      </c>
      <c r="V291">
        <v>0.4</v>
      </c>
      <c r="W291">
        <v>42.3</v>
      </c>
      <c r="X291">
        <v>4</v>
      </c>
      <c r="Y291">
        <v>0.6</v>
      </c>
      <c r="Z291">
        <v>1.0109999999999999</v>
      </c>
      <c r="AA291" s="1">
        <f t="shared" si="4"/>
        <v>9.2148912642830809E-3</v>
      </c>
    </row>
    <row r="292" spans="1:27" x14ac:dyDescent="0.2">
      <c r="A292">
        <v>2021</v>
      </c>
      <c r="B292">
        <v>6</v>
      </c>
      <c r="C292">
        <v>256</v>
      </c>
      <c r="D292" t="s">
        <v>723</v>
      </c>
      <c r="E292">
        <v>171</v>
      </c>
      <c r="F292" s="2">
        <v>129</v>
      </c>
      <c r="G292" s="147">
        <v>227</v>
      </c>
      <c r="H292">
        <v>28</v>
      </c>
      <c r="I292">
        <v>16</v>
      </c>
      <c r="J292">
        <v>21</v>
      </c>
      <c r="K292">
        <v>5</v>
      </c>
      <c r="Q292">
        <v>0.02</v>
      </c>
      <c r="R292">
        <v>70</v>
      </c>
      <c r="S292">
        <v>6770</v>
      </c>
      <c r="T292">
        <v>2.2000000000000002</v>
      </c>
      <c r="U292">
        <v>211.6</v>
      </c>
      <c r="V292">
        <v>2.2000000000000002</v>
      </c>
      <c r="W292">
        <v>213.5</v>
      </c>
      <c r="X292">
        <v>4</v>
      </c>
      <c r="Y292">
        <v>0.3</v>
      </c>
      <c r="Z292">
        <v>0.45800000000000002</v>
      </c>
      <c r="AA292" s="1">
        <f t="shared" si="4"/>
        <v>1.03397341211226E-2</v>
      </c>
    </row>
    <row r="293" spans="1:27" x14ac:dyDescent="0.2">
      <c r="A293">
        <v>2021</v>
      </c>
      <c r="B293">
        <v>6</v>
      </c>
      <c r="C293">
        <v>259</v>
      </c>
      <c r="D293" t="s">
        <v>599</v>
      </c>
      <c r="E293">
        <v>85</v>
      </c>
      <c r="F293" s="2">
        <v>115</v>
      </c>
      <c r="G293" s="147">
        <v>376</v>
      </c>
      <c r="H293">
        <v>84</v>
      </c>
      <c r="I293">
        <v>55</v>
      </c>
      <c r="J293">
        <v>81</v>
      </c>
      <c r="L293">
        <v>2</v>
      </c>
      <c r="Q293">
        <v>0.02</v>
      </c>
      <c r="R293">
        <v>222</v>
      </c>
      <c r="S293">
        <v>28522</v>
      </c>
      <c r="T293">
        <v>74</v>
      </c>
      <c r="U293">
        <v>9507.2999999999993</v>
      </c>
      <c r="V293">
        <v>74.3</v>
      </c>
      <c r="W293">
        <v>9508.1</v>
      </c>
      <c r="X293">
        <v>6</v>
      </c>
      <c r="Y293">
        <v>0.6</v>
      </c>
      <c r="Z293">
        <v>0.42499999999999999</v>
      </c>
      <c r="AA293" s="1">
        <f t="shared" si="4"/>
        <v>7.7834653951335811E-3</v>
      </c>
    </row>
    <row r="294" spans="1:27" x14ac:dyDescent="0.2">
      <c r="A294">
        <v>2021</v>
      </c>
      <c r="B294">
        <v>6</v>
      </c>
      <c r="C294">
        <v>334</v>
      </c>
      <c r="D294" t="s">
        <v>263</v>
      </c>
      <c r="E294">
        <v>164</v>
      </c>
      <c r="F294" s="2">
        <v>138</v>
      </c>
      <c r="G294" s="147">
        <v>104</v>
      </c>
      <c r="H294">
        <v>117</v>
      </c>
      <c r="I294">
        <v>60</v>
      </c>
      <c r="J294">
        <v>98</v>
      </c>
      <c r="K294">
        <v>8</v>
      </c>
      <c r="L294">
        <v>5</v>
      </c>
      <c r="N294">
        <v>2</v>
      </c>
      <c r="Q294">
        <v>0.02</v>
      </c>
      <c r="R294">
        <v>288</v>
      </c>
      <c r="S294">
        <v>37368</v>
      </c>
      <c r="T294">
        <v>4.3</v>
      </c>
      <c r="U294">
        <v>552.20000000000005</v>
      </c>
      <c r="V294">
        <v>4</v>
      </c>
      <c r="W294">
        <v>491.9</v>
      </c>
      <c r="X294">
        <v>18</v>
      </c>
      <c r="Y294">
        <v>2.8</v>
      </c>
      <c r="Z294">
        <v>1.0720000000000001</v>
      </c>
      <c r="AA294" s="1">
        <f t="shared" si="4"/>
        <v>7.7071290944123313E-3</v>
      </c>
    </row>
    <row r="295" spans="1:27" x14ac:dyDescent="0.2">
      <c r="A295">
        <v>2021</v>
      </c>
      <c r="B295">
        <v>6</v>
      </c>
      <c r="C295">
        <v>415</v>
      </c>
      <c r="D295" t="s">
        <v>689</v>
      </c>
      <c r="E295">
        <v>180</v>
      </c>
      <c r="F295" s="2">
        <v>143</v>
      </c>
      <c r="G295" s="147">
        <v>76</v>
      </c>
      <c r="H295">
        <v>26</v>
      </c>
      <c r="I295">
        <v>8</v>
      </c>
      <c r="J295">
        <v>15</v>
      </c>
      <c r="K295">
        <v>3</v>
      </c>
      <c r="L295">
        <v>9</v>
      </c>
      <c r="O295">
        <v>4</v>
      </c>
      <c r="Q295">
        <v>0.02</v>
      </c>
      <c r="R295">
        <v>75</v>
      </c>
      <c r="S295">
        <v>3779</v>
      </c>
      <c r="T295">
        <v>10.6</v>
      </c>
      <c r="U295">
        <v>547.9</v>
      </c>
      <c r="V295">
        <v>17.100000000000001</v>
      </c>
      <c r="W295">
        <v>749.8</v>
      </c>
      <c r="X295">
        <v>3</v>
      </c>
      <c r="Y295">
        <v>1</v>
      </c>
      <c r="Z295">
        <v>0.95399999999999996</v>
      </c>
      <c r="AA295" s="1">
        <f t="shared" si="4"/>
        <v>1.9846520243450648E-2</v>
      </c>
    </row>
    <row r="296" spans="1:27" x14ac:dyDescent="0.2">
      <c r="A296">
        <v>2021</v>
      </c>
      <c r="B296">
        <v>7</v>
      </c>
      <c r="C296">
        <v>1</v>
      </c>
      <c r="D296" t="s">
        <v>695</v>
      </c>
      <c r="E296">
        <v>100</v>
      </c>
      <c r="F296" s="2">
        <v>112</v>
      </c>
      <c r="G296" s="147">
        <v>97</v>
      </c>
      <c r="H296">
        <v>15</v>
      </c>
      <c r="I296">
        <v>8</v>
      </c>
      <c r="J296">
        <v>23</v>
      </c>
      <c r="K296">
        <v>7</v>
      </c>
      <c r="L296">
        <v>9</v>
      </c>
      <c r="O296">
        <v>6</v>
      </c>
      <c r="Q296">
        <v>1.4999999999999999E-2</v>
      </c>
      <c r="R296">
        <v>64</v>
      </c>
      <c r="S296">
        <v>9478</v>
      </c>
      <c r="T296">
        <v>2.9</v>
      </c>
      <c r="U296">
        <v>386</v>
      </c>
      <c r="V296">
        <v>4</v>
      </c>
      <c r="W296">
        <v>527.1</v>
      </c>
      <c r="X296">
        <v>6</v>
      </c>
      <c r="Y296">
        <v>0.7</v>
      </c>
      <c r="Z296">
        <v>0.66500000000000004</v>
      </c>
      <c r="AA296" s="1">
        <f t="shared" si="4"/>
        <v>6.7524794260392486E-3</v>
      </c>
    </row>
    <row r="297" spans="1:27" x14ac:dyDescent="0.2">
      <c r="A297">
        <v>2021</v>
      </c>
      <c r="B297">
        <v>7</v>
      </c>
      <c r="C297">
        <v>18</v>
      </c>
      <c r="D297" t="s">
        <v>676</v>
      </c>
      <c r="E297">
        <v>107</v>
      </c>
      <c r="F297" s="2">
        <v>117</v>
      </c>
      <c r="G297" s="147">
        <v>62</v>
      </c>
      <c r="H297">
        <v>37</v>
      </c>
      <c r="I297">
        <v>33</v>
      </c>
      <c r="J297">
        <v>57</v>
      </c>
      <c r="Q297">
        <v>1.4999999999999999E-2</v>
      </c>
      <c r="R297">
        <v>131</v>
      </c>
      <c r="S297">
        <v>10379</v>
      </c>
      <c r="T297">
        <v>7.2</v>
      </c>
      <c r="U297">
        <v>606.1</v>
      </c>
      <c r="V297">
        <v>8.6</v>
      </c>
      <c r="W297">
        <v>679.7</v>
      </c>
      <c r="X297">
        <v>7</v>
      </c>
      <c r="Y297">
        <v>2.1</v>
      </c>
      <c r="Z297">
        <v>1.006</v>
      </c>
      <c r="AA297" s="1">
        <f t="shared" si="4"/>
        <v>1.2621639849696503E-2</v>
      </c>
    </row>
    <row r="298" spans="1:27" x14ac:dyDescent="0.2">
      <c r="A298">
        <v>2021</v>
      </c>
      <c r="B298">
        <v>7</v>
      </c>
      <c r="C298">
        <v>29</v>
      </c>
      <c r="D298" t="s">
        <v>677</v>
      </c>
      <c r="E298">
        <v>120</v>
      </c>
      <c r="F298" s="2">
        <v>142</v>
      </c>
      <c r="G298" s="147">
        <v>51</v>
      </c>
      <c r="H298">
        <v>26</v>
      </c>
      <c r="I298">
        <v>19</v>
      </c>
      <c r="J298">
        <v>19</v>
      </c>
      <c r="K298">
        <v>10</v>
      </c>
      <c r="L298">
        <v>15</v>
      </c>
      <c r="Q298">
        <v>1.4999999999999999E-2</v>
      </c>
      <c r="R298">
        <v>89</v>
      </c>
      <c r="S298">
        <v>3819</v>
      </c>
      <c r="T298">
        <v>2.6</v>
      </c>
      <c r="U298">
        <v>111.3</v>
      </c>
      <c r="V298">
        <v>1.1000000000000001</v>
      </c>
      <c r="W298">
        <v>47.7</v>
      </c>
      <c r="X298">
        <v>5</v>
      </c>
      <c r="Y298">
        <v>1.8</v>
      </c>
      <c r="Z298">
        <v>0.57899999999999996</v>
      </c>
      <c r="AA298" s="1">
        <f t="shared" si="4"/>
        <v>2.3304529981670593E-2</v>
      </c>
    </row>
    <row r="299" spans="1:27" x14ac:dyDescent="0.2">
      <c r="A299">
        <v>2021</v>
      </c>
      <c r="B299">
        <v>7</v>
      </c>
      <c r="C299">
        <v>34</v>
      </c>
      <c r="D299" t="s">
        <v>696</v>
      </c>
      <c r="E299">
        <v>103</v>
      </c>
      <c r="F299" s="2">
        <v>116</v>
      </c>
      <c r="G299" s="147">
        <v>125</v>
      </c>
      <c r="H299">
        <v>25</v>
      </c>
      <c r="I299">
        <v>14</v>
      </c>
      <c r="J299">
        <v>33</v>
      </c>
      <c r="K299">
        <v>8</v>
      </c>
      <c r="L299">
        <v>7</v>
      </c>
      <c r="O299">
        <v>6</v>
      </c>
      <c r="Q299">
        <v>1.4999999999999999E-2</v>
      </c>
      <c r="R299">
        <v>92</v>
      </c>
      <c r="S299">
        <v>15740</v>
      </c>
      <c r="T299">
        <v>57.9</v>
      </c>
      <c r="U299">
        <v>9346.2999999999993</v>
      </c>
      <c r="V299">
        <v>98.6</v>
      </c>
      <c r="W299">
        <v>15893.2</v>
      </c>
      <c r="X299">
        <v>8</v>
      </c>
      <c r="Y299">
        <v>0.7</v>
      </c>
      <c r="Z299">
        <v>0.63900000000000001</v>
      </c>
      <c r="AA299" s="1">
        <f t="shared" si="4"/>
        <v>5.8449809402795422E-3</v>
      </c>
    </row>
    <row r="300" spans="1:27" x14ac:dyDescent="0.2">
      <c r="A300">
        <v>2021</v>
      </c>
      <c r="B300">
        <v>7</v>
      </c>
      <c r="C300">
        <v>47</v>
      </c>
      <c r="D300" t="s">
        <v>678</v>
      </c>
      <c r="E300">
        <v>115</v>
      </c>
      <c r="F300" s="2">
        <v>108</v>
      </c>
      <c r="G300" s="147">
        <v>66</v>
      </c>
      <c r="H300">
        <v>15</v>
      </c>
      <c r="I300">
        <v>10</v>
      </c>
      <c r="J300">
        <v>20</v>
      </c>
      <c r="L300">
        <v>2</v>
      </c>
      <c r="O300">
        <v>2</v>
      </c>
      <c r="Q300">
        <v>1.4999999999999999E-2</v>
      </c>
      <c r="R300">
        <v>49</v>
      </c>
      <c r="S300">
        <v>2189</v>
      </c>
      <c r="T300">
        <v>0.2</v>
      </c>
      <c r="U300">
        <v>7.8</v>
      </c>
      <c r="V300">
        <v>0.2</v>
      </c>
      <c r="W300">
        <v>4.0999999999999996</v>
      </c>
      <c r="X300">
        <v>5</v>
      </c>
      <c r="Y300">
        <v>0.7</v>
      </c>
      <c r="Z300">
        <v>0.316</v>
      </c>
      <c r="AA300" s="1">
        <f t="shared" si="4"/>
        <v>2.2384650525354044E-2</v>
      </c>
    </row>
    <row r="301" spans="1:27" x14ac:dyDescent="0.2">
      <c r="A301">
        <v>2021</v>
      </c>
      <c r="B301">
        <v>7</v>
      </c>
      <c r="C301">
        <v>135</v>
      </c>
      <c r="D301" t="s">
        <v>149</v>
      </c>
      <c r="E301">
        <v>95</v>
      </c>
      <c r="F301" s="2">
        <v>103</v>
      </c>
      <c r="G301" s="147">
        <v>141</v>
      </c>
      <c r="H301">
        <v>3</v>
      </c>
      <c r="I301">
        <v>2</v>
      </c>
      <c r="J301">
        <v>8</v>
      </c>
      <c r="L301">
        <v>3</v>
      </c>
      <c r="O301">
        <v>1</v>
      </c>
      <c r="Q301">
        <v>1.4999999999999999E-2</v>
      </c>
      <c r="R301">
        <v>17</v>
      </c>
      <c r="S301">
        <v>4667</v>
      </c>
      <c r="T301">
        <v>1</v>
      </c>
      <c r="U301">
        <v>260.89999999999998</v>
      </c>
      <c r="V301">
        <v>0.3</v>
      </c>
      <c r="W301">
        <v>89.2</v>
      </c>
      <c r="X301">
        <v>2</v>
      </c>
      <c r="Y301">
        <v>0.1</v>
      </c>
      <c r="Z301">
        <v>0.70199999999999996</v>
      </c>
      <c r="AA301" s="1">
        <f t="shared" si="4"/>
        <v>3.6425969573601886E-3</v>
      </c>
    </row>
    <row r="302" spans="1:27" x14ac:dyDescent="0.2">
      <c r="A302">
        <v>2021</v>
      </c>
      <c r="B302">
        <v>7</v>
      </c>
      <c r="C302">
        <v>137</v>
      </c>
      <c r="D302" t="s">
        <v>210</v>
      </c>
      <c r="E302">
        <v>116</v>
      </c>
      <c r="F302" s="2">
        <v>147</v>
      </c>
      <c r="G302" s="147">
        <v>74</v>
      </c>
      <c r="H302">
        <v>78</v>
      </c>
      <c r="I302">
        <v>44</v>
      </c>
      <c r="J302">
        <v>88</v>
      </c>
      <c r="K302">
        <v>10</v>
      </c>
      <c r="L302">
        <v>20</v>
      </c>
      <c r="O302">
        <v>12</v>
      </c>
      <c r="Q302">
        <v>1.4999999999999999E-2</v>
      </c>
      <c r="R302">
        <v>234</v>
      </c>
      <c r="S302">
        <v>34354</v>
      </c>
      <c r="T302">
        <v>4.2</v>
      </c>
      <c r="U302">
        <v>581.70000000000005</v>
      </c>
      <c r="V302">
        <v>1.4</v>
      </c>
      <c r="W302">
        <v>191.4</v>
      </c>
      <c r="X302">
        <v>28</v>
      </c>
      <c r="Y302">
        <v>3.2</v>
      </c>
      <c r="Z302">
        <v>0.6</v>
      </c>
      <c r="AA302" s="1">
        <f t="shared" si="4"/>
        <v>6.8114338941607962E-3</v>
      </c>
    </row>
    <row r="303" spans="1:27" x14ac:dyDescent="0.2">
      <c r="A303">
        <v>2021</v>
      </c>
      <c r="B303">
        <v>7</v>
      </c>
      <c r="C303">
        <v>142</v>
      </c>
      <c r="D303" t="s">
        <v>219</v>
      </c>
      <c r="E303">
        <v>103</v>
      </c>
      <c r="F303" s="2">
        <v>124</v>
      </c>
      <c r="G303" s="147">
        <v>88</v>
      </c>
      <c r="H303">
        <v>12</v>
      </c>
      <c r="I303">
        <v>5</v>
      </c>
      <c r="J303">
        <v>6</v>
      </c>
      <c r="K303">
        <v>3</v>
      </c>
      <c r="Q303">
        <v>1.4999999999999999E-2</v>
      </c>
      <c r="R303">
        <v>25</v>
      </c>
      <c r="S303">
        <v>2495</v>
      </c>
      <c r="T303">
        <v>0.2</v>
      </c>
      <c r="U303">
        <v>23.2</v>
      </c>
      <c r="V303">
        <v>0.2</v>
      </c>
      <c r="W303">
        <v>21.9</v>
      </c>
      <c r="X303">
        <v>3</v>
      </c>
      <c r="Y303">
        <v>0.3</v>
      </c>
      <c r="Z303">
        <v>0.36</v>
      </c>
      <c r="AA303" s="1">
        <f t="shared" si="4"/>
        <v>1.002004008016032E-2</v>
      </c>
    </row>
    <row r="304" spans="1:27" x14ac:dyDescent="0.2">
      <c r="A304">
        <v>2021</v>
      </c>
      <c r="B304">
        <v>7</v>
      </c>
      <c r="C304">
        <v>143</v>
      </c>
      <c r="D304" t="s">
        <v>679</v>
      </c>
      <c r="E304">
        <v>120</v>
      </c>
      <c r="F304" s="2">
        <v>129</v>
      </c>
      <c r="G304" s="147">
        <v>113</v>
      </c>
      <c r="H304">
        <v>17</v>
      </c>
      <c r="I304">
        <v>4</v>
      </c>
      <c r="J304">
        <v>8</v>
      </c>
      <c r="K304">
        <v>1</v>
      </c>
      <c r="L304">
        <v>3</v>
      </c>
      <c r="Q304">
        <v>1.4999999999999999E-2</v>
      </c>
      <c r="R304">
        <v>32</v>
      </c>
      <c r="S304">
        <v>4220</v>
      </c>
      <c r="T304">
        <v>0.1</v>
      </c>
      <c r="U304">
        <v>14.8</v>
      </c>
      <c r="V304">
        <v>0.1</v>
      </c>
      <c r="W304">
        <v>13.4</v>
      </c>
      <c r="X304">
        <v>2</v>
      </c>
      <c r="Y304">
        <v>0.3</v>
      </c>
      <c r="Z304">
        <v>0.79900000000000004</v>
      </c>
      <c r="AA304" s="1">
        <f t="shared" si="4"/>
        <v>7.5829383886255926E-3</v>
      </c>
    </row>
    <row r="305" spans="1:27" x14ac:dyDescent="0.2">
      <c r="A305">
        <v>2021</v>
      </c>
      <c r="B305">
        <v>7</v>
      </c>
      <c r="C305">
        <v>212</v>
      </c>
      <c r="D305" t="s">
        <v>680</v>
      </c>
      <c r="E305">
        <v>120</v>
      </c>
      <c r="F305" s="2">
        <v>123</v>
      </c>
      <c r="G305" s="147">
        <v>59</v>
      </c>
      <c r="H305">
        <v>20</v>
      </c>
      <c r="I305">
        <v>12</v>
      </c>
      <c r="J305">
        <v>22</v>
      </c>
      <c r="L305">
        <v>2</v>
      </c>
      <c r="Q305">
        <v>1.4999999999999999E-2</v>
      </c>
      <c r="R305">
        <v>55</v>
      </c>
      <c r="S305">
        <v>3180</v>
      </c>
      <c r="T305">
        <v>1</v>
      </c>
      <c r="U305">
        <v>55</v>
      </c>
      <c r="V305">
        <v>1.3</v>
      </c>
      <c r="W305">
        <v>73.5</v>
      </c>
      <c r="X305">
        <v>4</v>
      </c>
      <c r="Y305">
        <v>0.9</v>
      </c>
      <c r="Z305">
        <v>0.60199999999999998</v>
      </c>
      <c r="AA305" s="1">
        <f t="shared" si="4"/>
        <v>1.7295597484276729E-2</v>
      </c>
    </row>
    <row r="306" spans="1:27" x14ac:dyDescent="0.2">
      <c r="A306">
        <v>2021</v>
      </c>
      <c r="B306">
        <v>7</v>
      </c>
      <c r="C306">
        <v>243</v>
      </c>
      <c r="D306" t="s">
        <v>132</v>
      </c>
      <c r="E306">
        <v>131</v>
      </c>
      <c r="F306" s="2">
        <v>152</v>
      </c>
      <c r="G306" s="147">
        <v>48</v>
      </c>
      <c r="H306">
        <v>21</v>
      </c>
      <c r="I306">
        <v>14</v>
      </c>
      <c r="J306">
        <v>21</v>
      </c>
      <c r="L306">
        <v>1</v>
      </c>
      <c r="O306">
        <v>5</v>
      </c>
      <c r="Q306">
        <v>1.4999999999999999E-2</v>
      </c>
      <c r="R306">
        <v>61</v>
      </c>
      <c r="S306">
        <v>4879</v>
      </c>
      <c r="T306">
        <v>0.6</v>
      </c>
      <c r="U306">
        <v>49.4</v>
      </c>
      <c r="V306">
        <v>0.2</v>
      </c>
      <c r="W306">
        <v>14.8</v>
      </c>
      <c r="X306">
        <v>11</v>
      </c>
      <c r="Y306">
        <v>1.3</v>
      </c>
      <c r="Z306">
        <v>0.36699999999999999</v>
      </c>
      <c r="AA306" s="1">
        <f t="shared" si="4"/>
        <v>1.250256200040992E-2</v>
      </c>
    </row>
    <row r="307" spans="1:27" x14ac:dyDescent="0.2">
      <c r="A307">
        <v>2021</v>
      </c>
      <c r="B307">
        <v>7</v>
      </c>
      <c r="C307">
        <v>295</v>
      </c>
      <c r="D307" t="s">
        <v>216</v>
      </c>
      <c r="E307">
        <v>91</v>
      </c>
      <c r="F307" s="2">
        <v>105</v>
      </c>
      <c r="G307" s="147">
        <v>206</v>
      </c>
      <c r="I307">
        <v>3</v>
      </c>
      <c r="J307">
        <v>12</v>
      </c>
      <c r="K307">
        <v>2</v>
      </c>
      <c r="Q307">
        <v>1.4999999999999999E-2</v>
      </c>
      <c r="R307">
        <v>17</v>
      </c>
      <c r="S307">
        <v>3446</v>
      </c>
      <c r="T307">
        <v>0.1</v>
      </c>
      <c r="U307">
        <v>30.2</v>
      </c>
      <c r="V307">
        <v>0.1</v>
      </c>
      <c r="W307">
        <v>23.8</v>
      </c>
      <c r="X307">
        <v>1</v>
      </c>
      <c r="Y307">
        <v>0.1</v>
      </c>
      <c r="Z307">
        <v>0.65800000000000003</v>
      </c>
      <c r="AA307" s="1">
        <f t="shared" si="4"/>
        <v>4.9332559489262909E-3</v>
      </c>
    </row>
    <row r="308" spans="1:27" x14ac:dyDescent="0.2">
      <c r="A308">
        <v>2021</v>
      </c>
      <c r="B308">
        <v>7</v>
      </c>
      <c r="C308">
        <v>301</v>
      </c>
      <c r="D308" t="s">
        <v>229</v>
      </c>
      <c r="E308">
        <v>128</v>
      </c>
      <c r="F308" s="2">
        <v>148</v>
      </c>
      <c r="G308" s="147">
        <v>146</v>
      </c>
      <c r="H308">
        <v>5</v>
      </c>
      <c r="I308">
        <v>4</v>
      </c>
      <c r="J308">
        <v>5</v>
      </c>
      <c r="O308">
        <v>6</v>
      </c>
      <c r="Q308">
        <v>1.4999999999999999E-2</v>
      </c>
      <c r="R308">
        <v>20</v>
      </c>
      <c r="S308">
        <v>6392</v>
      </c>
      <c r="T308">
        <v>0.1</v>
      </c>
      <c r="U308">
        <v>17.2</v>
      </c>
      <c r="V308">
        <v>0.1</v>
      </c>
      <c r="W308">
        <v>16.8</v>
      </c>
      <c r="X308">
        <v>1</v>
      </c>
      <c r="Y308">
        <v>0.1</v>
      </c>
      <c r="Z308">
        <v>1.7190000000000001</v>
      </c>
      <c r="AA308" s="1">
        <f t="shared" si="4"/>
        <v>3.1289111389236545E-3</v>
      </c>
    </row>
    <row r="309" spans="1:27" x14ac:dyDescent="0.2">
      <c r="A309">
        <v>2021</v>
      </c>
      <c r="B309">
        <v>7</v>
      </c>
      <c r="C309">
        <v>375</v>
      </c>
      <c r="D309" t="s">
        <v>152</v>
      </c>
      <c r="E309">
        <v>120</v>
      </c>
      <c r="F309" s="2">
        <v>139</v>
      </c>
      <c r="G309" s="147">
        <v>104</v>
      </c>
      <c r="H309">
        <v>12</v>
      </c>
      <c r="I309">
        <v>11</v>
      </c>
      <c r="J309">
        <v>14</v>
      </c>
      <c r="K309">
        <v>8</v>
      </c>
      <c r="Q309">
        <v>1.4999999999999999E-2</v>
      </c>
      <c r="R309">
        <v>45</v>
      </c>
      <c r="S309">
        <v>3458</v>
      </c>
      <c r="T309">
        <v>1.2</v>
      </c>
      <c r="U309">
        <v>135.6</v>
      </c>
      <c r="V309">
        <v>1.5</v>
      </c>
      <c r="W309">
        <v>167.1</v>
      </c>
      <c r="X309">
        <v>4</v>
      </c>
      <c r="Y309">
        <v>0.4</v>
      </c>
      <c r="Z309">
        <v>0.32700000000000001</v>
      </c>
      <c r="AA309" s="1">
        <f t="shared" si="4"/>
        <v>1.3013302486986697E-2</v>
      </c>
    </row>
    <row r="310" spans="1:27" x14ac:dyDescent="0.2">
      <c r="A310">
        <v>2021</v>
      </c>
      <c r="B310">
        <v>7</v>
      </c>
      <c r="C310">
        <v>376</v>
      </c>
      <c r="D310" t="s">
        <v>222</v>
      </c>
      <c r="E310">
        <v>161</v>
      </c>
      <c r="F310" s="2">
        <v>149</v>
      </c>
      <c r="G310" s="147">
        <v>73</v>
      </c>
      <c r="H310">
        <v>81</v>
      </c>
      <c r="I310">
        <v>54</v>
      </c>
      <c r="J310">
        <v>84</v>
      </c>
      <c r="K310">
        <v>7</v>
      </c>
      <c r="L310">
        <v>13</v>
      </c>
      <c r="Q310">
        <v>1.4999999999999999E-2</v>
      </c>
      <c r="R310">
        <v>238</v>
      </c>
      <c r="S310">
        <v>18814</v>
      </c>
      <c r="T310">
        <v>3.2</v>
      </c>
      <c r="U310">
        <v>252.3</v>
      </c>
      <c r="V310">
        <v>4.0999999999999996</v>
      </c>
      <c r="W310">
        <v>316</v>
      </c>
      <c r="X310">
        <v>16</v>
      </c>
      <c r="Y310">
        <v>3.3</v>
      </c>
      <c r="Z310">
        <v>0.79800000000000004</v>
      </c>
      <c r="AA310" s="1">
        <f t="shared" si="4"/>
        <v>1.2650154140533646E-2</v>
      </c>
    </row>
    <row r="311" spans="1:27" x14ac:dyDescent="0.2">
      <c r="A311">
        <v>2021</v>
      </c>
      <c r="B311">
        <v>7</v>
      </c>
      <c r="C311">
        <v>377</v>
      </c>
      <c r="D311" t="s">
        <v>167</v>
      </c>
      <c r="E311">
        <v>320</v>
      </c>
      <c r="F311" s="2">
        <v>246</v>
      </c>
      <c r="G311" s="147">
        <v>61</v>
      </c>
      <c r="H311">
        <v>6</v>
      </c>
      <c r="I311">
        <v>8</v>
      </c>
      <c r="J311">
        <v>76</v>
      </c>
      <c r="O311">
        <v>3</v>
      </c>
      <c r="Q311">
        <v>1.4999999999999999E-2</v>
      </c>
      <c r="R311">
        <v>93</v>
      </c>
      <c r="S311">
        <v>4243</v>
      </c>
      <c r="T311">
        <v>0.3</v>
      </c>
      <c r="U311">
        <v>12.4</v>
      </c>
      <c r="V311">
        <v>0.3</v>
      </c>
      <c r="W311">
        <v>12</v>
      </c>
      <c r="X311">
        <v>6</v>
      </c>
      <c r="Y311">
        <v>1.5</v>
      </c>
      <c r="Z311">
        <v>0.71399999999999997</v>
      </c>
      <c r="AA311" s="1">
        <f t="shared" si="4"/>
        <v>2.19184539241103E-2</v>
      </c>
    </row>
    <row r="312" spans="1:27" x14ac:dyDescent="0.2">
      <c r="A312">
        <v>2021</v>
      </c>
      <c r="B312">
        <v>7</v>
      </c>
      <c r="C312">
        <v>381</v>
      </c>
      <c r="D312" t="s">
        <v>705</v>
      </c>
      <c r="E312">
        <v>180</v>
      </c>
      <c r="F312" s="2">
        <v>139</v>
      </c>
      <c r="G312" s="147">
        <v>78</v>
      </c>
      <c r="H312">
        <v>8</v>
      </c>
      <c r="I312">
        <v>4</v>
      </c>
      <c r="J312">
        <v>10</v>
      </c>
      <c r="K312">
        <v>7</v>
      </c>
      <c r="L312">
        <v>5</v>
      </c>
      <c r="N312">
        <v>4</v>
      </c>
      <c r="O312">
        <v>2</v>
      </c>
      <c r="Q312">
        <v>1.4999999999999999E-2</v>
      </c>
      <c r="R312">
        <v>22</v>
      </c>
      <c r="S312">
        <v>2104</v>
      </c>
      <c r="T312">
        <v>3.3</v>
      </c>
      <c r="U312">
        <v>309.60000000000002</v>
      </c>
      <c r="V312">
        <v>4.0999999999999996</v>
      </c>
      <c r="W312">
        <v>452.3</v>
      </c>
      <c r="X312">
        <v>2</v>
      </c>
      <c r="Y312">
        <v>0.3</v>
      </c>
      <c r="Z312">
        <v>0.79700000000000004</v>
      </c>
      <c r="AA312" s="1">
        <f t="shared" si="4"/>
        <v>1.0456273764258554E-2</v>
      </c>
    </row>
    <row r="313" spans="1:27" x14ac:dyDescent="0.2">
      <c r="A313">
        <v>2021</v>
      </c>
      <c r="B313">
        <v>7</v>
      </c>
      <c r="C313">
        <v>382</v>
      </c>
      <c r="D313" t="s">
        <v>247</v>
      </c>
      <c r="E313">
        <v>100</v>
      </c>
      <c r="F313" s="2">
        <v>96</v>
      </c>
      <c r="G313" s="147">
        <v>113</v>
      </c>
      <c r="H313">
        <v>34</v>
      </c>
      <c r="I313">
        <v>30</v>
      </c>
      <c r="J313">
        <v>59</v>
      </c>
      <c r="K313">
        <v>7</v>
      </c>
      <c r="L313">
        <v>14</v>
      </c>
      <c r="O313">
        <v>8</v>
      </c>
      <c r="Q313">
        <v>1.4999999999999999E-2</v>
      </c>
      <c r="R313">
        <v>152</v>
      </c>
      <c r="S313">
        <v>14102</v>
      </c>
      <c r="T313">
        <v>3.3</v>
      </c>
      <c r="U313">
        <v>306.60000000000002</v>
      </c>
      <c r="V313">
        <v>3</v>
      </c>
      <c r="W313">
        <v>276.39999999999998</v>
      </c>
      <c r="X313">
        <v>7</v>
      </c>
      <c r="Y313">
        <v>1.3</v>
      </c>
      <c r="Z313">
        <v>0.84799999999999998</v>
      </c>
      <c r="AA313" s="1">
        <f t="shared" si="4"/>
        <v>1.0778612962700326E-2</v>
      </c>
    </row>
    <row r="314" spans="1:27" x14ac:dyDescent="0.2">
      <c r="A314">
        <v>2021</v>
      </c>
      <c r="B314">
        <v>7</v>
      </c>
      <c r="C314">
        <v>384</v>
      </c>
      <c r="D314" t="s">
        <v>681</v>
      </c>
      <c r="E314">
        <v>180</v>
      </c>
      <c r="F314" s="2">
        <v>183</v>
      </c>
      <c r="G314" s="147">
        <v>20</v>
      </c>
      <c r="H314">
        <v>16</v>
      </c>
      <c r="I314">
        <v>10</v>
      </c>
      <c r="J314">
        <v>17</v>
      </c>
      <c r="K314">
        <v>2</v>
      </c>
      <c r="L314">
        <v>4</v>
      </c>
      <c r="Q314">
        <v>1.4999999999999999E-2</v>
      </c>
      <c r="R314">
        <v>44</v>
      </c>
      <c r="S314">
        <v>3021</v>
      </c>
      <c r="T314">
        <v>3.7</v>
      </c>
      <c r="U314">
        <v>204.7</v>
      </c>
      <c r="V314">
        <v>4.5999999999999996</v>
      </c>
      <c r="W314">
        <v>248.8</v>
      </c>
      <c r="X314">
        <v>9</v>
      </c>
      <c r="Y314">
        <v>2.2000000000000002</v>
      </c>
      <c r="Z314">
        <v>0.76300000000000001</v>
      </c>
      <c r="AA314" s="1">
        <f t="shared" si="4"/>
        <v>1.4564713670969877E-2</v>
      </c>
    </row>
    <row r="315" spans="1:27" x14ac:dyDescent="0.2">
      <c r="A315">
        <v>2021</v>
      </c>
      <c r="B315">
        <v>7</v>
      </c>
      <c r="C315">
        <v>395</v>
      </c>
      <c r="D315" t="s">
        <v>682</v>
      </c>
      <c r="E315">
        <v>120</v>
      </c>
      <c r="F315" s="2">
        <v>127</v>
      </c>
      <c r="G315" s="147">
        <v>86</v>
      </c>
      <c r="H315">
        <v>13</v>
      </c>
      <c r="I315">
        <v>12</v>
      </c>
      <c r="J315">
        <v>16</v>
      </c>
      <c r="K315">
        <v>7</v>
      </c>
      <c r="L315">
        <v>4</v>
      </c>
      <c r="Q315">
        <v>1.4999999999999999E-2</v>
      </c>
      <c r="R315">
        <v>56</v>
      </c>
      <c r="S315">
        <v>9128</v>
      </c>
      <c r="T315">
        <v>13.1</v>
      </c>
      <c r="U315">
        <v>1568.3</v>
      </c>
      <c r="V315">
        <v>9.6999999999999993</v>
      </c>
      <c r="W315">
        <v>909.9</v>
      </c>
      <c r="X315">
        <v>6</v>
      </c>
      <c r="Y315">
        <v>0.7</v>
      </c>
      <c r="Z315">
        <v>0.76800000000000002</v>
      </c>
      <c r="AA315" s="1">
        <f t="shared" si="4"/>
        <v>6.1349693251533744E-3</v>
      </c>
    </row>
    <row r="316" spans="1:27" x14ac:dyDescent="0.2">
      <c r="A316">
        <v>2021</v>
      </c>
      <c r="B316">
        <v>7</v>
      </c>
      <c r="C316">
        <v>405</v>
      </c>
      <c r="D316" t="s">
        <v>708</v>
      </c>
      <c r="E316">
        <v>200</v>
      </c>
      <c r="F316" s="2">
        <v>149</v>
      </c>
      <c r="G316" s="147">
        <v>24</v>
      </c>
      <c r="H316">
        <v>12</v>
      </c>
      <c r="I316">
        <v>9</v>
      </c>
      <c r="J316">
        <v>16</v>
      </c>
      <c r="K316">
        <v>3</v>
      </c>
      <c r="L316">
        <v>5</v>
      </c>
      <c r="Q316">
        <v>1.4999999999999999E-2</v>
      </c>
      <c r="R316">
        <v>44</v>
      </c>
      <c r="S316">
        <v>1995</v>
      </c>
      <c r="T316">
        <v>4.4000000000000004</v>
      </c>
      <c r="U316">
        <v>182.1</v>
      </c>
      <c r="V316">
        <v>5.5</v>
      </c>
      <c r="W316">
        <v>207.4</v>
      </c>
      <c r="X316">
        <v>5</v>
      </c>
      <c r="Y316">
        <v>1.8</v>
      </c>
      <c r="Z316">
        <v>1.008</v>
      </c>
      <c r="AA316" s="1">
        <f t="shared" si="4"/>
        <v>2.2055137844611529E-2</v>
      </c>
    </row>
    <row r="317" spans="1:27" x14ac:dyDescent="0.2">
      <c r="A317">
        <v>2021</v>
      </c>
      <c r="B317">
        <v>7</v>
      </c>
      <c r="C317">
        <v>406</v>
      </c>
      <c r="D317" t="s">
        <v>709</v>
      </c>
      <c r="E317">
        <v>200</v>
      </c>
      <c r="F317" s="2">
        <v>160</v>
      </c>
      <c r="G317" s="147">
        <v>23</v>
      </c>
      <c r="H317">
        <v>10</v>
      </c>
      <c r="I317">
        <v>6</v>
      </c>
      <c r="J317">
        <v>10</v>
      </c>
      <c r="K317">
        <v>2</v>
      </c>
      <c r="L317">
        <v>2</v>
      </c>
      <c r="Q317">
        <v>1.4999999999999999E-2</v>
      </c>
      <c r="R317">
        <v>32</v>
      </c>
      <c r="S317">
        <v>1079</v>
      </c>
      <c r="T317">
        <v>2.2999999999999998</v>
      </c>
      <c r="U317">
        <v>71.099999999999994</v>
      </c>
      <c r="V317">
        <v>3.6</v>
      </c>
      <c r="W317">
        <v>96.1</v>
      </c>
      <c r="X317">
        <v>4</v>
      </c>
      <c r="Y317">
        <v>1.4</v>
      </c>
      <c r="Z317">
        <v>0.68100000000000005</v>
      </c>
      <c r="AA317" s="1">
        <f t="shared" si="4"/>
        <v>2.9657089898053754E-2</v>
      </c>
    </row>
    <row r="318" spans="1:27" x14ac:dyDescent="0.2">
      <c r="A318">
        <v>2021</v>
      </c>
      <c r="B318">
        <v>7</v>
      </c>
      <c r="C318">
        <v>407</v>
      </c>
      <c r="D318" t="s">
        <v>683</v>
      </c>
      <c r="E318">
        <v>200</v>
      </c>
      <c r="F318" s="2">
        <v>154</v>
      </c>
      <c r="G318" s="147">
        <v>23</v>
      </c>
      <c r="H318">
        <v>5</v>
      </c>
      <c r="I318">
        <v>4</v>
      </c>
      <c r="J318">
        <v>4</v>
      </c>
      <c r="L318">
        <v>5</v>
      </c>
      <c r="Q318">
        <v>1.4999999999999999E-2</v>
      </c>
      <c r="R318">
        <v>17</v>
      </c>
      <c r="S318">
        <v>760</v>
      </c>
      <c r="T318">
        <v>1.9</v>
      </c>
      <c r="U318">
        <v>72.7</v>
      </c>
      <c r="V318">
        <v>2.7</v>
      </c>
      <c r="W318">
        <v>109.7</v>
      </c>
      <c r="X318">
        <v>3</v>
      </c>
      <c r="Y318">
        <v>0.7</v>
      </c>
      <c r="Z318">
        <v>0.64</v>
      </c>
      <c r="AA318" s="1">
        <f t="shared" si="4"/>
        <v>2.2368421052631579E-2</v>
      </c>
    </row>
    <row r="319" spans="1:27" x14ac:dyDescent="0.2">
      <c r="A319">
        <v>2021</v>
      </c>
      <c r="B319">
        <v>7</v>
      </c>
      <c r="C319">
        <v>414</v>
      </c>
      <c r="D319" t="s">
        <v>710</v>
      </c>
      <c r="E319">
        <v>157</v>
      </c>
      <c r="F319" s="2">
        <v>133</v>
      </c>
      <c r="G319" s="147">
        <v>164</v>
      </c>
      <c r="H319">
        <v>1</v>
      </c>
      <c r="I319">
        <v>3</v>
      </c>
      <c r="J319">
        <v>5</v>
      </c>
      <c r="L319">
        <v>3</v>
      </c>
      <c r="O319">
        <v>3</v>
      </c>
      <c r="Q319">
        <v>1.4999999999999999E-2</v>
      </c>
      <c r="R319">
        <v>14</v>
      </c>
      <c r="S319">
        <v>4334</v>
      </c>
      <c r="T319">
        <v>0.4</v>
      </c>
      <c r="U319">
        <v>131.1</v>
      </c>
      <c r="V319">
        <v>0.6</v>
      </c>
      <c r="W319">
        <v>187.1</v>
      </c>
      <c r="X319">
        <v>2</v>
      </c>
      <c r="Y319">
        <v>0.1</v>
      </c>
      <c r="Z319">
        <v>0.71399999999999997</v>
      </c>
      <c r="AA319" s="1">
        <f t="shared" si="4"/>
        <v>3.2302722658052608E-3</v>
      </c>
    </row>
    <row r="320" spans="1:27" x14ac:dyDescent="0.2">
      <c r="A320">
        <v>2021</v>
      </c>
      <c r="B320">
        <v>7</v>
      </c>
      <c r="C320">
        <v>416</v>
      </c>
      <c r="D320" t="s">
        <v>684</v>
      </c>
      <c r="E320">
        <v>180</v>
      </c>
      <c r="F320" s="2">
        <v>114</v>
      </c>
      <c r="G320" s="147">
        <v>63</v>
      </c>
      <c r="H320">
        <v>11</v>
      </c>
      <c r="I320">
        <v>4</v>
      </c>
      <c r="J320">
        <v>29</v>
      </c>
      <c r="L320">
        <v>4</v>
      </c>
      <c r="O320">
        <v>6</v>
      </c>
      <c r="Q320">
        <v>1.4999999999999999E-2</v>
      </c>
      <c r="R320">
        <v>54</v>
      </c>
      <c r="S320">
        <v>5157</v>
      </c>
      <c r="T320">
        <v>0.2</v>
      </c>
      <c r="U320">
        <v>17.100000000000001</v>
      </c>
      <c r="V320">
        <v>0.2</v>
      </c>
      <c r="W320">
        <v>15.7</v>
      </c>
      <c r="X320">
        <v>4</v>
      </c>
      <c r="Y320">
        <v>0.9</v>
      </c>
      <c r="Z320">
        <v>1.4650000000000001</v>
      </c>
      <c r="AA320" s="1">
        <f t="shared" si="4"/>
        <v>1.0471204188481676E-2</v>
      </c>
    </row>
    <row r="321" spans="1:27" x14ac:dyDescent="0.2">
      <c r="A321">
        <v>2021</v>
      </c>
      <c r="B321">
        <v>7</v>
      </c>
      <c r="C321">
        <v>417</v>
      </c>
      <c r="D321" t="s">
        <v>685</v>
      </c>
      <c r="E321">
        <v>180</v>
      </c>
      <c r="F321" s="2">
        <v>190</v>
      </c>
      <c r="G321" s="147">
        <v>19</v>
      </c>
      <c r="H321">
        <v>10</v>
      </c>
      <c r="I321">
        <v>5</v>
      </c>
      <c r="J321">
        <v>10</v>
      </c>
      <c r="K321">
        <v>2</v>
      </c>
      <c r="L321">
        <v>3</v>
      </c>
      <c r="Q321">
        <v>1.4999999999999999E-2</v>
      </c>
      <c r="R321">
        <v>30</v>
      </c>
      <c r="S321">
        <v>1893</v>
      </c>
      <c r="T321">
        <v>1.4</v>
      </c>
      <c r="U321">
        <v>86</v>
      </c>
      <c r="V321">
        <v>2.9</v>
      </c>
      <c r="W321">
        <v>190.2</v>
      </c>
      <c r="X321">
        <v>6</v>
      </c>
      <c r="Y321">
        <v>1.6</v>
      </c>
      <c r="Z321">
        <v>0.71699999999999997</v>
      </c>
      <c r="AA321" s="1">
        <f t="shared" si="4"/>
        <v>1.5847860538827259E-2</v>
      </c>
    </row>
    <row r="322" spans="1:27" x14ac:dyDescent="0.2">
      <c r="A322">
        <v>2021</v>
      </c>
      <c r="B322">
        <v>7</v>
      </c>
      <c r="C322">
        <v>421</v>
      </c>
      <c r="D322" t="s">
        <v>712</v>
      </c>
      <c r="E322">
        <v>200</v>
      </c>
      <c r="F322" s="2">
        <v>238</v>
      </c>
      <c r="G322" s="147">
        <v>15</v>
      </c>
      <c r="H322">
        <v>17</v>
      </c>
      <c r="I322">
        <v>13</v>
      </c>
      <c r="J322">
        <v>22</v>
      </c>
      <c r="K322">
        <v>2</v>
      </c>
      <c r="L322">
        <v>4</v>
      </c>
      <c r="O322">
        <v>1</v>
      </c>
      <c r="Q322">
        <v>1.4999999999999999E-2</v>
      </c>
      <c r="R322">
        <v>55</v>
      </c>
      <c r="S322">
        <v>655</v>
      </c>
      <c r="T322">
        <v>1.8</v>
      </c>
      <c r="U322">
        <v>44.3</v>
      </c>
      <c r="V322">
        <v>1.4</v>
      </c>
      <c r="W322">
        <v>31.6</v>
      </c>
      <c r="X322">
        <v>6</v>
      </c>
      <c r="Y322">
        <v>3.6</v>
      </c>
      <c r="Z322">
        <v>0.27600000000000002</v>
      </c>
      <c r="AA322" s="1">
        <f t="shared" si="4"/>
        <v>8.3969465648854963E-2</v>
      </c>
    </row>
    <row r="323" spans="1:27" x14ac:dyDescent="0.2">
      <c r="A323">
        <v>2021</v>
      </c>
      <c r="B323">
        <v>7</v>
      </c>
      <c r="C323">
        <v>422</v>
      </c>
      <c r="D323" t="s">
        <v>596</v>
      </c>
      <c r="E323">
        <v>70</v>
      </c>
      <c r="F323" s="2">
        <v>112</v>
      </c>
      <c r="G323" s="147">
        <v>64</v>
      </c>
      <c r="H323">
        <v>31</v>
      </c>
      <c r="I323">
        <v>14</v>
      </c>
      <c r="J323">
        <v>18</v>
      </c>
      <c r="L323">
        <v>6</v>
      </c>
      <c r="O323">
        <v>3</v>
      </c>
      <c r="Q323">
        <v>1.4999999999999999E-2</v>
      </c>
      <c r="R323">
        <v>72</v>
      </c>
      <c r="S323">
        <v>1832</v>
      </c>
      <c r="T323">
        <v>0.7</v>
      </c>
      <c r="U323">
        <v>17.8</v>
      </c>
      <c r="V323">
        <v>0.7</v>
      </c>
      <c r="W323">
        <v>16.7</v>
      </c>
      <c r="X323">
        <v>2</v>
      </c>
      <c r="Y323">
        <v>1.1000000000000001</v>
      </c>
      <c r="Z323">
        <v>0.40400000000000003</v>
      </c>
      <c r="AA323" s="1">
        <f t="shared" ref="AA323:AA386" si="5">IFERROR(R323/S323,"")</f>
        <v>3.9301310043668124E-2</v>
      </c>
    </row>
    <row r="324" spans="1:27" x14ac:dyDescent="0.2">
      <c r="A324">
        <v>2021</v>
      </c>
      <c r="B324">
        <v>7</v>
      </c>
      <c r="C324">
        <v>423</v>
      </c>
      <c r="D324" t="s">
        <v>138</v>
      </c>
      <c r="E324">
        <v>180</v>
      </c>
      <c r="F324" s="2">
        <v>251</v>
      </c>
      <c r="G324" s="147">
        <v>29</v>
      </c>
      <c r="H324">
        <v>30</v>
      </c>
      <c r="I324">
        <v>35</v>
      </c>
      <c r="J324">
        <v>39</v>
      </c>
      <c r="L324">
        <v>2</v>
      </c>
      <c r="O324">
        <v>2</v>
      </c>
      <c r="Q324">
        <v>1.4999999999999999E-2</v>
      </c>
      <c r="R324">
        <v>106</v>
      </c>
      <c r="S324">
        <v>3922</v>
      </c>
      <c r="T324">
        <v>0.5</v>
      </c>
      <c r="U324">
        <v>18.5</v>
      </c>
      <c r="V324">
        <v>0.6</v>
      </c>
      <c r="W324">
        <v>21.8</v>
      </c>
      <c r="X324">
        <v>9</v>
      </c>
      <c r="Y324">
        <v>3.7</v>
      </c>
      <c r="Z324">
        <v>0.495</v>
      </c>
      <c r="AA324" s="1">
        <f t="shared" si="5"/>
        <v>2.7027027027027029E-2</v>
      </c>
    </row>
    <row r="325" spans="1:27" x14ac:dyDescent="0.2">
      <c r="A325">
        <v>2021</v>
      </c>
      <c r="B325">
        <v>7</v>
      </c>
      <c r="C325">
        <v>425</v>
      </c>
      <c r="D325" t="s">
        <v>155</v>
      </c>
      <c r="E325">
        <v>180</v>
      </c>
      <c r="F325" s="2">
        <v>111</v>
      </c>
      <c r="G325" s="147">
        <v>65</v>
      </c>
      <c r="H325">
        <v>11</v>
      </c>
      <c r="I325">
        <v>8</v>
      </c>
      <c r="J325">
        <v>10</v>
      </c>
      <c r="L325">
        <v>10</v>
      </c>
      <c r="Q325">
        <v>1.4999999999999999E-2</v>
      </c>
      <c r="R325">
        <v>39</v>
      </c>
      <c r="S325">
        <v>5604</v>
      </c>
      <c r="T325">
        <v>0.2</v>
      </c>
      <c r="U325">
        <v>21.9</v>
      </c>
      <c r="V325">
        <v>0.1</v>
      </c>
      <c r="W325">
        <v>4.3</v>
      </c>
      <c r="X325">
        <v>2</v>
      </c>
      <c r="Y325">
        <v>0.6</v>
      </c>
      <c r="Z325">
        <v>3.1840000000000002</v>
      </c>
      <c r="AA325" s="1">
        <f t="shared" si="5"/>
        <v>6.9593147751605992E-3</v>
      </c>
    </row>
    <row r="326" spans="1:27" x14ac:dyDescent="0.2">
      <c r="A326">
        <v>2021</v>
      </c>
      <c r="B326">
        <v>7</v>
      </c>
      <c r="C326">
        <v>428</v>
      </c>
      <c r="D326" t="s">
        <v>713</v>
      </c>
      <c r="E326">
        <v>200</v>
      </c>
      <c r="F326" s="2"/>
      <c r="G326" s="147"/>
      <c r="J326">
        <v>1</v>
      </c>
      <c r="Q326">
        <v>1.4999999999999999E-2</v>
      </c>
      <c r="R326">
        <v>2</v>
      </c>
      <c r="S326">
        <v>512</v>
      </c>
      <c r="T326">
        <v>0.3</v>
      </c>
      <c r="U326">
        <v>82.5</v>
      </c>
      <c r="X326">
        <v>0</v>
      </c>
      <c r="AA326" s="1">
        <f t="shared" si="5"/>
        <v>3.90625E-3</v>
      </c>
    </row>
    <row r="327" spans="1:27" x14ac:dyDescent="0.2">
      <c r="A327">
        <v>2021</v>
      </c>
      <c r="B327">
        <v>7</v>
      </c>
      <c r="C327">
        <v>429</v>
      </c>
      <c r="D327" t="s">
        <v>714</v>
      </c>
      <c r="E327">
        <v>200</v>
      </c>
      <c r="F327" s="2">
        <v>178</v>
      </c>
      <c r="G327" s="147">
        <v>20</v>
      </c>
      <c r="H327">
        <v>1</v>
      </c>
      <c r="I327">
        <v>1</v>
      </c>
      <c r="J327">
        <v>1</v>
      </c>
      <c r="Q327">
        <v>1.4999999999999999E-2</v>
      </c>
      <c r="R327">
        <v>5</v>
      </c>
      <c r="S327">
        <v>605</v>
      </c>
      <c r="T327">
        <v>0.9</v>
      </c>
      <c r="U327">
        <v>83.6</v>
      </c>
      <c r="V327">
        <v>0.7</v>
      </c>
      <c r="W327">
        <v>0.7</v>
      </c>
      <c r="X327">
        <v>1</v>
      </c>
      <c r="Y327">
        <v>0.3</v>
      </c>
      <c r="Z327">
        <v>1.528</v>
      </c>
      <c r="AA327" s="1">
        <f t="shared" si="5"/>
        <v>8.2644628099173556E-3</v>
      </c>
    </row>
    <row r="328" spans="1:27" x14ac:dyDescent="0.2">
      <c r="A328">
        <v>2021</v>
      </c>
      <c r="B328">
        <v>7</v>
      </c>
      <c r="C328">
        <v>430</v>
      </c>
      <c r="D328" t="s">
        <v>715</v>
      </c>
      <c r="E328">
        <v>200</v>
      </c>
      <c r="F328" s="2"/>
      <c r="G328" s="147"/>
      <c r="Q328">
        <v>1.4999999999999999E-2</v>
      </c>
      <c r="S328">
        <v>150</v>
      </c>
      <c r="U328">
        <v>14.4</v>
      </c>
      <c r="X328">
        <v>0</v>
      </c>
      <c r="AA328" s="1">
        <f t="shared" si="5"/>
        <v>0</v>
      </c>
    </row>
    <row r="329" spans="1:27" x14ac:dyDescent="0.2">
      <c r="A329">
        <v>2021</v>
      </c>
      <c r="B329">
        <v>7</v>
      </c>
      <c r="C329">
        <v>4</v>
      </c>
      <c r="D329" t="s">
        <v>718</v>
      </c>
      <c r="E329">
        <v>195</v>
      </c>
      <c r="F329" s="2">
        <v>149</v>
      </c>
      <c r="G329" s="147">
        <v>48</v>
      </c>
      <c r="H329">
        <v>39</v>
      </c>
      <c r="I329">
        <v>35</v>
      </c>
      <c r="J329">
        <v>36</v>
      </c>
      <c r="K329">
        <v>8</v>
      </c>
      <c r="L329">
        <v>7</v>
      </c>
      <c r="O329">
        <v>3</v>
      </c>
      <c r="Q329">
        <v>0.02</v>
      </c>
      <c r="R329">
        <v>129</v>
      </c>
      <c r="S329">
        <v>5505</v>
      </c>
      <c r="T329">
        <v>2.9</v>
      </c>
      <c r="U329">
        <v>117</v>
      </c>
      <c r="V329">
        <v>3.9</v>
      </c>
      <c r="W329">
        <v>156.5</v>
      </c>
      <c r="X329">
        <v>7</v>
      </c>
      <c r="Y329">
        <v>2.7</v>
      </c>
      <c r="Z329">
        <v>0.96599999999999997</v>
      </c>
      <c r="AA329" s="1">
        <f t="shared" si="5"/>
        <v>2.3433242506811988E-2</v>
      </c>
    </row>
    <row r="330" spans="1:27" x14ac:dyDescent="0.2">
      <c r="A330">
        <v>2021</v>
      </c>
      <c r="B330">
        <v>7</v>
      </c>
      <c r="C330">
        <v>52</v>
      </c>
      <c r="D330" t="s">
        <v>598</v>
      </c>
      <c r="E330">
        <v>96</v>
      </c>
      <c r="F330" s="2">
        <v>96</v>
      </c>
      <c r="G330" s="147">
        <v>337</v>
      </c>
      <c r="I330">
        <v>8</v>
      </c>
      <c r="J330">
        <v>35</v>
      </c>
      <c r="L330">
        <v>8</v>
      </c>
      <c r="O330">
        <v>10</v>
      </c>
      <c r="Q330">
        <v>0.02</v>
      </c>
      <c r="R330">
        <v>61</v>
      </c>
      <c r="S330">
        <v>10461</v>
      </c>
      <c r="T330">
        <v>5.0999999999999996</v>
      </c>
      <c r="U330">
        <v>871.8</v>
      </c>
      <c r="V330">
        <v>4.3</v>
      </c>
      <c r="W330">
        <v>721.7</v>
      </c>
      <c r="X330">
        <v>3</v>
      </c>
      <c r="Y330">
        <v>0.2</v>
      </c>
      <c r="Z330">
        <v>0.47199999999999998</v>
      </c>
      <c r="AA330" s="1">
        <f t="shared" si="5"/>
        <v>5.8311824873339066E-3</v>
      </c>
    </row>
    <row r="331" spans="1:27" x14ac:dyDescent="0.2">
      <c r="A331">
        <v>2021</v>
      </c>
      <c r="B331">
        <v>7</v>
      </c>
      <c r="C331">
        <v>123</v>
      </c>
      <c r="D331" t="s">
        <v>573</v>
      </c>
      <c r="E331">
        <v>180</v>
      </c>
      <c r="F331" s="2">
        <v>169</v>
      </c>
      <c r="G331" s="147">
        <v>86</v>
      </c>
      <c r="H331">
        <v>18</v>
      </c>
      <c r="I331">
        <v>15</v>
      </c>
      <c r="J331">
        <v>29</v>
      </c>
      <c r="L331">
        <v>4</v>
      </c>
      <c r="Q331">
        <v>0.02</v>
      </c>
      <c r="R331">
        <v>66</v>
      </c>
      <c r="S331">
        <v>2086</v>
      </c>
      <c r="T331">
        <v>0.5</v>
      </c>
      <c r="U331">
        <v>15.7</v>
      </c>
      <c r="V331">
        <v>0.4</v>
      </c>
      <c r="W331">
        <v>11</v>
      </c>
      <c r="X331">
        <v>2</v>
      </c>
      <c r="Y331">
        <v>0.8</v>
      </c>
      <c r="Z331">
        <v>0.59299999999999997</v>
      </c>
      <c r="AA331" s="1">
        <f t="shared" si="5"/>
        <v>3.1639501438159155E-2</v>
      </c>
    </row>
    <row r="332" spans="1:27" x14ac:dyDescent="0.2">
      <c r="A332">
        <v>2021</v>
      </c>
      <c r="B332">
        <v>7</v>
      </c>
      <c r="C332">
        <v>159</v>
      </c>
      <c r="D332" t="s">
        <v>244</v>
      </c>
      <c r="E332">
        <v>154</v>
      </c>
      <c r="F332" s="2">
        <v>126</v>
      </c>
      <c r="G332" s="147">
        <v>87</v>
      </c>
      <c r="H332">
        <v>72</v>
      </c>
      <c r="I332">
        <v>60</v>
      </c>
      <c r="J332">
        <v>116</v>
      </c>
      <c r="K332">
        <v>14</v>
      </c>
      <c r="L332">
        <v>18</v>
      </c>
      <c r="O332">
        <v>6</v>
      </c>
      <c r="Q332">
        <v>0.02</v>
      </c>
      <c r="R332">
        <v>284</v>
      </c>
      <c r="S332">
        <v>34556</v>
      </c>
      <c r="T332">
        <v>5.7</v>
      </c>
      <c r="U332">
        <v>693.3</v>
      </c>
      <c r="V332">
        <v>3.8</v>
      </c>
      <c r="W332">
        <v>468.7</v>
      </c>
      <c r="X332">
        <v>26</v>
      </c>
      <c r="Y332">
        <v>3.3</v>
      </c>
      <c r="Z332">
        <v>0.86299999999999999</v>
      </c>
      <c r="AA332" s="1">
        <f t="shared" si="5"/>
        <v>8.2185438129413133E-3</v>
      </c>
    </row>
    <row r="333" spans="1:27" x14ac:dyDescent="0.2">
      <c r="A333">
        <v>2021</v>
      </c>
      <c r="B333">
        <v>7</v>
      </c>
      <c r="C333">
        <v>214</v>
      </c>
      <c r="D333" t="s">
        <v>618</v>
      </c>
      <c r="E333">
        <v>212</v>
      </c>
      <c r="F333" s="2">
        <v>175</v>
      </c>
      <c r="G333" s="147">
        <v>83</v>
      </c>
      <c r="H333">
        <v>37</v>
      </c>
      <c r="I333">
        <v>33</v>
      </c>
      <c r="J333">
        <v>29</v>
      </c>
      <c r="K333">
        <v>5</v>
      </c>
      <c r="L333">
        <v>4</v>
      </c>
      <c r="O333">
        <v>2</v>
      </c>
      <c r="Q333">
        <v>0.02</v>
      </c>
      <c r="R333">
        <v>110</v>
      </c>
      <c r="S333">
        <v>3673</v>
      </c>
      <c r="T333">
        <v>0.3</v>
      </c>
      <c r="U333">
        <v>10.5</v>
      </c>
      <c r="V333">
        <v>0.3</v>
      </c>
      <c r="W333">
        <v>11.1</v>
      </c>
      <c r="X333">
        <v>6</v>
      </c>
      <c r="Y333">
        <v>1.3</v>
      </c>
      <c r="Z333">
        <v>0.40899999999999997</v>
      </c>
      <c r="AA333" s="1">
        <f t="shared" si="5"/>
        <v>2.9948271167982574E-2</v>
      </c>
    </row>
    <row r="334" spans="1:27" x14ac:dyDescent="0.2">
      <c r="A334">
        <v>2021</v>
      </c>
      <c r="B334">
        <v>7</v>
      </c>
      <c r="C334">
        <v>227</v>
      </c>
      <c r="D334" t="s">
        <v>164</v>
      </c>
      <c r="E334">
        <v>177</v>
      </c>
      <c r="F334" s="2">
        <v>138</v>
      </c>
      <c r="G334" s="147">
        <v>79</v>
      </c>
      <c r="H334">
        <v>32</v>
      </c>
      <c r="I334">
        <v>32</v>
      </c>
      <c r="J334">
        <v>52</v>
      </c>
      <c r="K334">
        <v>7</v>
      </c>
      <c r="L334">
        <v>15</v>
      </c>
      <c r="O334">
        <v>1</v>
      </c>
      <c r="Q334">
        <v>0.02</v>
      </c>
      <c r="R334">
        <v>136</v>
      </c>
      <c r="S334">
        <v>13912</v>
      </c>
      <c r="T334">
        <v>1.1000000000000001</v>
      </c>
      <c r="U334">
        <v>114</v>
      </c>
      <c r="V334">
        <v>1.1000000000000001</v>
      </c>
      <c r="W334">
        <v>107.5</v>
      </c>
      <c r="X334">
        <v>10</v>
      </c>
      <c r="Y334">
        <v>1.7</v>
      </c>
      <c r="Z334">
        <v>1.0369999999999999</v>
      </c>
      <c r="AA334" s="1">
        <f t="shared" si="5"/>
        <v>9.7757331799884998E-3</v>
      </c>
    </row>
    <row r="335" spans="1:27" x14ac:dyDescent="0.2">
      <c r="A335">
        <v>2021</v>
      </c>
      <c r="B335">
        <v>7</v>
      </c>
      <c r="C335">
        <v>256</v>
      </c>
      <c r="D335" t="s">
        <v>723</v>
      </c>
      <c r="E335">
        <v>171</v>
      </c>
      <c r="F335" s="2">
        <v>157</v>
      </c>
      <c r="G335" s="147">
        <v>185</v>
      </c>
      <c r="H335">
        <v>9</v>
      </c>
      <c r="I335">
        <v>8</v>
      </c>
      <c r="J335">
        <v>18</v>
      </c>
      <c r="K335">
        <v>2</v>
      </c>
      <c r="Q335">
        <v>0.02</v>
      </c>
      <c r="R335">
        <v>37</v>
      </c>
      <c r="S335">
        <v>2337</v>
      </c>
      <c r="T335">
        <v>1.2</v>
      </c>
      <c r="U335">
        <v>73</v>
      </c>
      <c r="V335">
        <v>1.2</v>
      </c>
      <c r="W335">
        <v>71.5</v>
      </c>
      <c r="X335">
        <v>2</v>
      </c>
      <c r="Y335">
        <v>0.2</v>
      </c>
      <c r="Z335">
        <v>0.316</v>
      </c>
      <c r="AA335" s="1">
        <f t="shared" si="5"/>
        <v>1.5832263585793753E-2</v>
      </c>
    </row>
    <row r="336" spans="1:27" x14ac:dyDescent="0.2">
      <c r="A336">
        <v>2021</v>
      </c>
      <c r="B336">
        <v>7</v>
      </c>
      <c r="C336">
        <v>259</v>
      </c>
      <c r="D336" t="s">
        <v>599</v>
      </c>
      <c r="E336">
        <v>85</v>
      </c>
      <c r="F336" s="2">
        <v>133</v>
      </c>
      <c r="G336" s="147">
        <v>325</v>
      </c>
      <c r="H336">
        <v>11</v>
      </c>
      <c r="I336">
        <v>7</v>
      </c>
      <c r="J336">
        <v>87</v>
      </c>
      <c r="K336">
        <v>4</v>
      </c>
      <c r="L336">
        <v>15</v>
      </c>
      <c r="O336">
        <v>20</v>
      </c>
      <c r="Q336">
        <v>0.02</v>
      </c>
      <c r="R336">
        <v>144</v>
      </c>
      <c r="S336">
        <v>18144</v>
      </c>
      <c r="T336">
        <v>48</v>
      </c>
      <c r="U336">
        <v>6048</v>
      </c>
      <c r="V336">
        <v>44.9</v>
      </c>
      <c r="W336">
        <v>5597.3</v>
      </c>
      <c r="X336">
        <v>4</v>
      </c>
      <c r="Y336">
        <v>0.4</v>
      </c>
      <c r="Z336">
        <v>0.40600000000000003</v>
      </c>
      <c r="AA336" s="1">
        <f t="shared" si="5"/>
        <v>7.9365079365079361E-3</v>
      </c>
    </row>
    <row r="337" spans="1:27" x14ac:dyDescent="0.2">
      <c r="A337">
        <v>2021</v>
      </c>
      <c r="B337">
        <v>7</v>
      </c>
      <c r="C337">
        <v>334</v>
      </c>
      <c r="D337" t="s">
        <v>263</v>
      </c>
      <c r="E337">
        <v>164</v>
      </c>
      <c r="F337" s="2">
        <v>145</v>
      </c>
      <c r="G337" s="147">
        <v>100</v>
      </c>
      <c r="H337">
        <v>60</v>
      </c>
      <c r="I337">
        <v>50</v>
      </c>
      <c r="J337">
        <v>63</v>
      </c>
      <c r="K337">
        <v>6</v>
      </c>
      <c r="L337">
        <v>11</v>
      </c>
      <c r="O337">
        <v>7</v>
      </c>
      <c r="Q337">
        <v>0.02</v>
      </c>
      <c r="R337">
        <v>193</v>
      </c>
      <c r="S337">
        <v>20533</v>
      </c>
      <c r="T337">
        <v>2.9</v>
      </c>
      <c r="U337">
        <v>303.39999999999998</v>
      </c>
      <c r="V337">
        <v>2.4</v>
      </c>
      <c r="W337">
        <v>255.9</v>
      </c>
      <c r="X337">
        <v>12</v>
      </c>
      <c r="Y337">
        <v>1.9</v>
      </c>
      <c r="Z337">
        <v>0.88400000000000001</v>
      </c>
      <c r="AA337" s="1">
        <f t="shared" si="5"/>
        <v>9.3995032386889402E-3</v>
      </c>
    </row>
    <row r="338" spans="1:27" x14ac:dyDescent="0.2">
      <c r="A338">
        <v>2021</v>
      </c>
      <c r="B338">
        <v>7</v>
      </c>
      <c r="C338">
        <v>372</v>
      </c>
      <c r="D338" t="s">
        <v>688</v>
      </c>
      <c r="E338">
        <v>195</v>
      </c>
      <c r="F338" s="2">
        <v>146</v>
      </c>
      <c r="G338" s="147">
        <v>51</v>
      </c>
      <c r="H338">
        <v>4</v>
      </c>
      <c r="I338">
        <v>2</v>
      </c>
      <c r="J338">
        <v>12</v>
      </c>
      <c r="K338">
        <v>3</v>
      </c>
      <c r="L338">
        <v>2</v>
      </c>
      <c r="O338">
        <v>2</v>
      </c>
      <c r="Q338">
        <v>0.02</v>
      </c>
      <c r="R338">
        <v>26</v>
      </c>
      <c r="S338">
        <v>1970</v>
      </c>
      <c r="T338">
        <v>0.6</v>
      </c>
      <c r="U338">
        <v>39.5</v>
      </c>
      <c r="V338">
        <v>0.8</v>
      </c>
      <c r="W338">
        <v>52.4</v>
      </c>
      <c r="X338">
        <v>2</v>
      </c>
      <c r="Y338">
        <v>0.5</v>
      </c>
      <c r="Z338">
        <v>1.21</v>
      </c>
      <c r="AA338" s="1">
        <f t="shared" si="5"/>
        <v>1.3197969543147208E-2</v>
      </c>
    </row>
    <row r="339" spans="1:27" x14ac:dyDescent="0.2">
      <c r="A339">
        <v>2021</v>
      </c>
      <c r="B339">
        <v>7</v>
      </c>
      <c r="C339">
        <v>374</v>
      </c>
      <c r="D339" t="s">
        <v>725</v>
      </c>
      <c r="E339">
        <v>180</v>
      </c>
      <c r="F339" s="2">
        <v>170</v>
      </c>
      <c r="G339" s="147">
        <v>64</v>
      </c>
      <c r="H339">
        <v>15</v>
      </c>
      <c r="I339">
        <v>10</v>
      </c>
      <c r="J339">
        <v>17</v>
      </c>
      <c r="L339">
        <v>4</v>
      </c>
      <c r="O339">
        <v>4</v>
      </c>
      <c r="Q339">
        <v>0.02</v>
      </c>
      <c r="R339">
        <v>52</v>
      </c>
      <c r="S339">
        <v>3701</v>
      </c>
      <c r="T339">
        <v>3.9</v>
      </c>
      <c r="U339">
        <v>255.9</v>
      </c>
      <c r="V339">
        <v>3.3</v>
      </c>
      <c r="W339">
        <v>220.9</v>
      </c>
      <c r="X339">
        <v>4</v>
      </c>
      <c r="Y339">
        <v>0.8</v>
      </c>
      <c r="Z339">
        <v>0.70099999999999996</v>
      </c>
      <c r="AA339" s="1">
        <f t="shared" si="5"/>
        <v>1.4050256687381789E-2</v>
      </c>
    </row>
    <row r="340" spans="1:27" x14ac:dyDescent="0.2">
      <c r="A340">
        <v>2021</v>
      </c>
      <c r="B340">
        <v>7</v>
      </c>
      <c r="C340">
        <v>394</v>
      </c>
      <c r="D340" t="s">
        <v>601</v>
      </c>
      <c r="E340">
        <v>157</v>
      </c>
      <c r="F340" s="2">
        <v>190</v>
      </c>
      <c r="G340" s="147">
        <v>76</v>
      </c>
      <c r="H340">
        <v>9</v>
      </c>
      <c r="I340">
        <v>7</v>
      </c>
      <c r="J340">
        <v>18</v>
      </c>
      <c r="K340">
        <v>1</v>
      </c>
      <c r="L340">
        <v>1</v>
      </c>
      <c r="O340">
        <v>4</v>
      </c>
      <c r="Q340">
        <v>0.02</v>
      </c>
      <c r="R340">
        <v>40</v>
      </c>
      <c r="S340">
        <v>5240</v>
      </c>
      <c r="T340">
        <v>0.6</v>
      </c>
      <c r="U340">
        <v>72.599999999999994</v>
      </c>
      <c r="V340">
        <v>0.3</v>
      </c>
      <c r="W340">
        <v>38.4</v>
      </c>
      <c r="X340">
        <v>7</v>
      </c>
      <c r="Y340">
        <v>0.5</v>
      </c>
      <c r="Z340">
        <v>0.42499999999999999</v>
      </c>
      <c r="AA340" s="1">
        <f t="shared" si="5"/>
        <v>7.6335877862595417E-3</v>
      </c>
    </row>
    <row r="341" spans="1:27" x14ac:dyDescent="0.2">
      <c r="A341">
        <v>2021</v>
      </c>
      <c r="B341">
        <v>8</v>
      </c>
      <c r="C341">
        <v>1</v>
      </c>
      <c r="D341" t="s">
        <v>695</v>
      </c>
      <c r="E341">
        <v>100</v>
      </c>
      <c r="F341" s="2">
        <v>115</v>
      </c>
      <c r="G341" s="147">
        <v>94</v>
      </c>
      <c r="H341">
        <v>22</v>
      </c>
      <c r="I341">
        <v>12</v>
      </c>
      <c r="J341">
        <v>23</v>
      </c>
      <c r="O341">
        <v>3</v>
      </c>
      <c r="Q341">
        <v>1.4999999999999999E-2</v>
      </c>
      <c r="R341">
        <v>60</v>
      </c>
      <c r="S341">
        <v>7916</v>
      </c>
      <c r="T341">
        <v>2.6</v>
      </c>
      <c r="U341">
        <v>323.89999999999998</v>
      </c>
      <c r="V341">
        <v>3.6</v>
      </c>
      <c r="W341">
        <v>447.5</v>
      </c>
      <c r="X341">
        <v>4</v>
      </c>
      <c r="Y341">
        <v>0.6</v>
      </c>
      <c r="Z341">
        <v>0.83299999999999996</v>
      </c>
      <c r="AA341" s="1">
        <f t="shared" si="5"/>
        <v>7.5795856493178371E-3</v>
      </c>
    </row>
    <row r="342" spans="1:27" x14ac:dyDescent="0.2">
      <c r="A342">
        <v>2021</v>
      </c>
      <c r="B342">
        <v>8</v>
      </c>
      <c r="C342">
        <v>10</v>
      </c>
      <c r="D342" t="s">
        <v>590</v>
      </c>
      <c r="E342">
        <v>99</v>
      </c>
      <c r="F342" s="2">
        <v>105</v>
      </c>
      <c r="G342" s="147">
        <v>137</v>
      </c>
      <c r="H342">
        <v>21</v>
      </c>
      <c r="I342">
        <v>19</v>
      </c>
      <c r="J342">
        <v>24</v>
      </c>
      <c r="Q342">
        <v>1.4999999999999999E-2</v>
      </c>
      <c r="R342">
        <v>73</v>
      </c>
      <c r="S342">
        <v>11065</v>
      </c>
      <c r="T342">
        <v>2.1</v>
      </c>
      <c r="U342">
        <v>303.7</v>
      </c>
      <c r="V342">
        <v>2.8</v>
      </c>
      <c r="W342">
        <v>405.3</v>
      </c>
      <c r="X342">
        <v>4</v>
      </c>
      <c r="Y342">
        <v>0.5</v>
      </c>
      <c r="Z342">
        <v>0.86699999999999999</v>
      </c>
      <c r="AA342" s="1">
        <f t="shared" si="5"/>
        <v>6.5973791233619522E-3</v>
      </c>
    </row>
    <row r="343" spans="1:27" x14ac:dyDescent="0.2">
      <c r="A343">
        <v>2021</v>
      </c>
      <c r="B343">
        <v>8</v>
      </c>
      <c r="C343">
        <v>18</v>
      </c>
      <c r="D343" t="s">
        <v>676</v>
      </c>
      <c r="E343">
        <v>107</v>
      </c>
      <c r="F343" s="2">
        <v>116</v>
      </c>
      <c r="G343" s="147">
        <v>63</v>
      </c>
      <c r="H343">
        <v>39</v>
      </c>
      <c r="I343">
        <v>32</v>
      </c>
      <c r="J343">
        <v>44</v>
      </c>
      <c r="K343">
        <v>1</v>
      </c>
      <c r="O343">
        <v>2</v>
      </c>
      <c r="Q343">
        <v>1.4999999999999999E-2</v>
      </c>
      <c r="R343">
        <v>114</v>
      </c>
      <c r="S343">
        <v>13372</v>
      </c>
      <c r="T343">
        <v>6.1</v>
      </c>
      <c r="U343">
        <v>744.9</v>
      </c>
      <c r="V343">
        <v>7.4</v>
      </c>
      <c r="W343">
        <v>923.1</v>
      </c>
      <c r="X343">
        <v>9</v>
      </c>
      <c r="Y343">
        <v>1.8</v>
      </c>
      <c r="Z343">
        <v>1.008</v>
      </c>
      <c r="AA343" s="1">
        <f t="shared" si="5"/>
        <v>8.5252766975770274E-3</v>
      </c>
    </row>
    <row r="344" spans="1:27" x14ac:dyDescent="0.2">
      <c r="A344">
        <v>2021</v>
      </c>
      <c r="B344">
        <v>8</v>
      </c>
      <c r="C344">
        <v>29</v>
      </c>
      <c r="D344" t="s">
        <v>677</v>
      </c>
      <c r="E344">
        <v>120</v>
      </c>
      <c r="F344" s="2">
        <v>118</v>
      </c>
      <c r="G344" s="147">
        <v>61</v>
      </c>
      <c r="H344">
        <v>30</v>
      </c>
      <c r="I344">
        <v>26</v>
      </c>
      <c r="J344">
        <v>36</v>
      </c>
      <c r="K344">
        <v>3</v>
      </c>
      <c r="O344">
        <v>2</v>
      </c>
      <c r="Q344">
        <v>1.4999999999999999E-2</v>
      </c>
      <c r="R344">
        <v>97</v>
      </c>
      <c r="S344">
        <v>6877</v>
      </c>
      <c r="T344">
        <v>2.8</v>
      </c>
      <c r="U344">
        <v>200.4</v>
      </c>
      <c r="V344">
        <v>1.2</v>
      </c>
      <c r="W344">
        <v>87.9</v>
      </c>
      <c r="X344">
        <v>6</v>
      </c>
      <c r="Y344">
        <v>1.6</v>
      </c>
      <c r="Z344">
        <v>0.86799999999999999</v>
      </c>
      <c r="AA344" s="1">
        <f t="shared" si="5"/>
        <v>1.4104987639959285E-2</v>
      </c>
    </row>
    <row r="345" spans="1:27" x14ac:dyDescent="0.2">
      <c r="A345">
        <v>2021</v>
      </c>
      <c r="B345">
        <v>8</v>
      </c>
      <c r="C345">
        <v>32</v>
      </c>
      <c r="D345" t="s">
        <v>591</v>
      </c>
      <c r="E345">
        <v>97</v>
      </c>
      <c r="F345" s="2">
        <v>116</v>
      </c>
      <c r="G345" s="147">
        <v>62</v>
      </c>
      <c r="H345">
        <v>58</v>
      </c>
      <c r="I345">
        <v>51</v>
      </c>
      <c r="J345">
        <v>55</v>
      </c>
      <c r="K345">
        <v>2</v>
      </c>
      <c r="L345">
        <v>4</v>
      </c>
      <c r="Q345">
        <v>1.4999999999999999E-2</v>
      </c>
      <c r="R345">
        <v>179</v>
      </c>
      <c r="S345">
        <v>12239</v>
      </c>
      <c r="T345">
        <v>9.4</v>
      </c>
      <c r="U345">
        <v>581.5</v>
      </c>
      <c r="V345">
        <v>10.9</v>
      </c>
      <c r="W345">
        <v>616.9</v>
      </c>
      <c r="X345">
        <v>13</v>
      </c>
      <c r="Y345">
        <v>2.9</v>
      </c>
      <c r="Z345">
        <v>0.57799999999999996</v>
      </c>
      <c r="AA345" s="1">
        <f t="shared" si="5"/>
        <v>1.4625377890350519E-2</v>
      </c>
    </row>
    <row r="346" spans="1:27" x14ac:dyDescent="0.2">
      <c r="A346">
        <v>2021</v>
      </c>
      <c r="B346">
        <v>8</v>
      </c>
      <c r="C346">
        <v>34</v>
      </c>
      <c r="D346" t="s">
        <v>696</v>
      </c>
      <c r="E346">
        <v>103</v>
      </c>
      <c r="F346" s="2">
        <v>105</v>
      </c>
      <c r="G346" s="147">
        <v>138</v>
      </c>
      <c r="H346">
        <v>15</v>
      </c>
      <c r="I346">
        <v>16</v>
      </c>
      <c r="J346">
        <v>14</v>
      </c>
      <c r="Q346">
        <v>1.4999999999999999E-2</v>
      </c>
      <c r="R346">
        <v>51</v>
      </c>
      <c r="S346">
        <v>7863</v>
      </c>
      <c r="T346">
        <v>32.1</v>
      </c>
      <c r="U346">
        <v>4483.1000000000004</v>
      </c>
      <c r="V346">
        <v>57.2</v>
      </c>
      <c r="W346">
        <v>7839.4</v>
      </c>
      <c r="X346">
        <v>3</v>
      </c>
      <c r="Y346">
        <v>0.4</v>
      </c>
      <c r="Z346">
        <v>0.85099999999999998</v>
      </c>
      <c r="AA346" s="1">
        <f t="shared" si="5"/>
        <v>6.4860740175505536E-3</v>
      </c>
    </row>
    <row r="347" spans="1:27" x14ac:dyDescent="0.2">
      <c r="A347">
        <v>2021</v>
      </c>
      <c r="B347">
        <v>8</v>
      </c>
      <c r="C347">
        <v>47</v>
      </c>
      <c r="D347" t="s">
        <v>678</v>
      </c>
      <c r="E347">
        <v>115</v>
      </c>
      <c r="F347" s="2">
        <v>113</v>
      </c>
      <c r="G347" s="147">
        <v>64</v>
      </c>
      <c r="H347">
        <v>43</v>
      </c>
      <c r="I347">
        <v>29</v>
      </c>
      <c r="J347">
        <v>34</v>
      </c>
      <c r="K347">
        <v>7</v>
      </c>
      <c r="O347">
        <v>2</v>
      </c>
      <c r="Q347">
        <v>1.4999999999999999E-2</v>
      </c>
      <c r="R347">
        <v>115</v>
      </c>
      <c r="S347">
        <v>6523</v>
      </c>
      <c r="T347">
        <v>0.4</v>
      </c>
      <c r="U347">
        <v>23.3</v>
      </c>
      <c r="V347">
        <v>0.4</v>
      </c>
      <c r="W347">
        <v>13.7</v>
      </c>
      <c r="X347">
        <v>8</v>
      </c>
      <c r="Y347">
        <v>1.8</v>
      </c>
      <c r="Z347">
        <v>0.58799999999999997</v>
      </c>
      <c r="AA347" s="1">
        <f t="shared" si="5"/>
        <v>1.7629924881189637E-2</v>
      </c>
    </row>
    <row r="348" spans="1:27" x14ac:dyDescent="0.2">
      <c r="A348">
        <v>2021</v>
      </c>
      <c r="B348">
        <v>8</v>
      </c>
      <c r="C348">
        <v>137</v>
      </c>
      <c r="D348" t="s">
        <v>210</v>
      </c>
      <c r="E348">
        <v>116</v>
      </c>
      <c r="F348" s="2">
        <v>132</v>
      </c>
      <c r="G348" s="147">
        <v>82</v>
      </c>
      <c r="H348">
        <v>124</v>
      </c>
      <c r="I348">
        <v>68</v>
      </c>
      <c r="J348">
        <v>88</v>
      </c>
      <c r="K348">
        <v>10</v>
      </c>
      <c r="L348">
        <v>26</v>
      </c>
      <c r="O348">
        <v>2</v>
      </c>
      <c r="Q348">
        <v>1.4999999999999999E-2</v>
      </c>
      <c r="R348">
        <v>306</v>
      </c>
      <c r="S348">
        <v>25686</v>
      </c>
      <c r="T348">
        <v>4.9000000000000004</v>
      </c>
      <c r="U348">
        <v>438.4</v>
      </c>
      <c r="V348">
        <v>1.6</v>
      </c>
      <c r="W348">
        <v>143.5</v>
      </c>
      <c r="X348">
        <v>24</v>
      </c>
      <c r="Y348">
        <v>3.7</v>
      </c>
      <c r="Z348">
        <v>0.52300000000000002</v>
      </c>
      <c r="AA348" s="1">
        <f t="shared" si="5"/>
        <v>1.1913104414856343E-2</v>
      </c>
    </row>
    <row r="349" spans="1:27" x14ac:dyDescent="0.2">
      <c r="A349">
        <v>2021</v>
      </c>
      <c r="B349">
        <v>8</v>
      </c>
      <c r="C349">
        <v>142</v>
      </c>
      <c r="D349" t="s">
        <v>219</v>
      </c>
      <c r="E349">
        <v>103</v>
      </c>
      <c r="F349" s="2">
        <v>103</v>
      </c>
      <c r="G349" s="147">
        <v>105</v>
      </c>
      <c r="H349">
        <v>8</v>
      </c>
      <c r="I349">
        <v>8</v>
      </c>
      <c r="J349">
        <v>11</v>
      </c>
      <c r="Q349">
        <v>1.4999999999999999E-2</v>
      </c>
      <c r="R349">
        <v>27</v>
      </c>
      <c r="S349">
        <v>3577</v>
      </c>
      <c r="T349">
        <v>0.3</v>
      </c>
      <c r="U349">
        <v>33.200000000000003</v>
      </c>
      <c r="V349">
        <v>0.2</v>
      </c>
      <c r="W349">
        <v>30.8</v>
      </c>
      <c r="X349">
        <v>2</v>
      </c>
      <c r="Y349">
        <v>0.3</v>
      </c>
      <c r="Z349">
        <v>0.77400000000000002</v>
      </c>
      <c r="AA349" s="1">
        <f t="shared" si="5"/>
        <v>7.548224769359799E-3</v>
      </c>
    </row>
    <row r="350" spans="1:27" x14ac:dyDescent="0.2">
      <c r="A350">
        <v>2021</v>
      </c>
      <c r="B350">
        <v>8</v>
      </c>
      <c r="C350">
        <v>182</v>
      </c>
      <c r="D350" t="s">
        <v>702</v>
      </c>
      <c r="E350">
        <v>131</v>
      </c>
      <c r="F350" s="2">
        <v>130</v>
      </c>
      <c r="G350" s="147">
        <v>113</v>
      </c>
      <c r="H350">
        <v>22</v>
      </c>
      <c r="I350">
        <v>19</v>
      </c>
      <c r="J350">
        <v>19</v>
      </c>
      <c r="K350">
        <v>1</v>
      </c>
      <c r="L350">
        <v>2</v>
      </c>
      <c r="O350">
        <v>2</v>
      </c>
      <c r="Q350">
        <v>1.4999999999999999E-2</v>
      </c>
      <c r="R350">
        <v>61</v>
      </c>
      <c r="S350">
        <v>3913</v>
      </c>
      <c r="T350">
        <v>0.8</v>
      </c>
      <c r="U350">
        <v>53.6</v>
      </c>
      <c r="V350">
        <v>1.1000000000000001</v>
      </c>
      <c r="W350">
        <v>56.7</v>
      </c>
      <c r="X350">
        <v>3</v>
      </c>
      <c r="Y350">
        <v>0.5</v>
      </c>
      <c r="Z350">
        <v>0.53900000000000003</v>
      </c>
      <c r="AA350" s="1">
        <f t="shared" si="5"/>
        <v>1.5589062100690007E-2</v>
      </c>
    </row>
    <row r="351" spans="1:27" x14ac:dyDescent="0.2">
      <c r="A351">
        <v>2021</v>
      </c>
      <c r="B351">
        <v>8</v>
      </c>
      <c r="C351">
        <v>212</v>
      </c>
      <c r="D351" t="s">
        <v>680</v>
      </c>
      <c r="E351">
        <v>120</v>
      </c>
      <c r="F351" s="2">
        <v>121</v>
      </c>
      <c r="G351" s="147">
        <v>60</v>
      </c>
      <c r="H351">
        <v>27</v>
      </c>
      <c r="I351">
        <v>18</v>
      </c>
      <c r="J351">
        <v>36</v>
      </c>
      <c r="Q351">
        <v>1.4999999999999999E-2</v>
      </c>
      <c r="R351">
        <v>81</v>
      </c>
      <c r="S351">
        <v>4415</v>
      </c>
      <c r="T351">
        <v>1.7</v>
      </c>
      <c r="U351">
        <v>78.099999999999994</v>
      </c>
      <c r="V351">
        <v>2.4</v>
      </c>
      <c r="W351">
        <v>108.4</v>
      </c>
      <c r="X351">
        <v>6</v>
      </c>
      <c r="Y351">
        <v>1.4</v>
      </c>
      <c r="Z351">
        <v>0.55700000000000005</v>
      </c>
      <c r="AA351" s="1">
        <f t="shared" si="5"/>
        <v>1.8346545866364666E-2</v>
      </c>
    </row>
    <row r="352" spans="1:27" x14ac:dyDescent="0.2">
      <c r="A352">
        <v>2021</v>
      </c>
      <c r="B352">
        <v>8</v>
      </c>
      <c r="C352">
        <v>224</v>
      </c>
      <c r="D352" t="s">
        <v>594</v>
      </c>
      <c r="E352">
        <v>101</v>
      </c>
      <c r="F352" s="2">
        <v>114</v>
      </c>
      <c r="G352" s="147">
        <v>127</v>
      </c>
      <c r="H352">
        <v>5</v>
      </c>
      <c r="I352">
        <v>4</v>
      </c>
      <c r="J352">
        <v>5</v>
      </c>
      <c r="O352">
        <v>1</v>
      </c>
      <c r="Q352">
        <v>1.4999999999999999E-2</v>
      </c>
      <c r="R352">
        <v>15</v>
      </c>
      <c r="S352">
        <v>4785</v>
      </c>
      <c r="T352">
        <v>0.1</v>
      </c>
      <c r="U352">
        <v>30.9</v>
      </c>
      <c r="V352">
        <v>0.1</v>
      </c>
      <c r="W352">
        <v>30.9</v>
      </c>
      <c r="X352">
        <v>2</v>
      </c>
      <c r="Y352">
        <v>0.1</v>
      </c>
      <c r="Z352">
        <v>0.76600000000000001</v>
      </c>
      <c r="AA352" s="1">
        <f t="shared" si="5"/>
        <v>3.134796238244514E-3</v>
      </c>
    </row>
    <row r="353" spans="1:27" x14ac:dyDescent="0.2">
      <c r="A353">
        <v>2021</v>
      </c>
      <c r="B353">
        <v>8</v>
      </c>
      <c r="C353">
        <v>241</v>
      </c>
      <c r="D353" t="s">
        <v>265</v>
      </c>
      <c r="E353">
        <v>120</v>
      </c>
      <c r="F353" s="2">
        <v>135</v>
      </c>
      <c r="G353" s="147">
        <v>53</v>
      </c>
      <c r="H353">
        <v>6</v>
      </c>
      <c r="I353">
        <v>6</v>
      </c>
      <c r="J353">
        <v>11</v>
      </c>
      <c r="K353">
        <v>2</v>
      </c>
      <c r="Q353">
        <v>1.4999999999999999E-2</v>
      </c>
      <c r="R353">
        <v>24</v>
      </c>
      <c r="S353">
        <v>1659</v>
      </c>
      <c r="T353">
        <v>0.3</v>
      </c>
      <c r="U353">
        <v>21.1</v>
      </c>
      <c r="V353">
        <v>0.1</v>
      </c>
      <c r="W353">
        <v>6.4</v>
      </c>
      <c r="X353">
        <v>3</v>
      </c>
      <c r="Y353">
        <v>0.5</v>
      </c>
      <c r="Z353">
        <v>0.41899999999999998</v>
      </c>
      <c r="AA353" s="1">
        <f t="shared" si="5"/>
        <v>1.4466546112115732E-2</v>
      </c>
    </row>
    <row r="354" spans="1:27" x14ac:dyDescent="0.2">
      <c r="A354">
        <v>2021</v>
      </c>
      <c r="B354">
        <v>8</v>
      </c>
      <c r="C354">
        <v>243</v>
      </c>
      <c r="D354" t="s">
        <v>132</v>
      </c>
      <c r="E354">
        <v>131</v>
      </c>
      <c r="F354" s="2">
        <v>141</v>
      </c>
      <c r="G354" s="147">
        <v>52</v>
      </c>
      <c r="H354">
        <v>23</v>
      </c>
      <c r="I354">
        <v>25</v>
      </c>
      <c r="J354">
        <v>26</v>
      </c>
      <c r="K354">
        <v>4</v>
      </c>
      <c r="L354">
        <v>5</v>
      </c>
      <c r="Q354">
        <v>1.4999999999999999E-2</v>
      </c>
      <c r="R354">
        <v>79</v>
      </c>
      <c r="S354">
        <v>5675</v>
      </c>
      <c r="T354">
        <v>0.8</v>
      </c>
      <c r="U354">
        <v>57.5</v>
      </c>
      <c r="V354">
        <v>0.3</v>
      </c>
      <c r="W354">
        <v>18.100000000000001</v>
      </c>
      <c r="X354">
        <v>7</v>
      </c>
      <c r="Y354">
        <v>1.5</v>
      </c>
      <c r="Z354">
        <v>0.67</v>
      </c>
      <c r="AA354" s="1">
        <f t="shared" si="5"/>
        <v>1.3920704845814978E-2</v>
      </c>
    </row>
    <row r="355" spans="1:27" x14ac:dyDescent="0.2">
      <c r="A355">
        <v>2021</v>
      </c>
      <c r="B355">
        <v>8</v>
      </c>
      <c r="C355">
        <v>295</v>
      </c>
      <c r="D355" t="s">
        <v>216</v>
      </c>
      <c r="E355">
        <v>91</v>
      </c>
      <c r="F355" s="2"/>
      <c r="G355" s="147"/>
      <c r="J355">
        <v>6</v>
      </c>
      <c r="L355">
        <v>4</v>
      </c>
      <c r="Q355">
        <v>1.4999999999999999E-2</v>
      </c>
      <c r="R355">
        <v>10</v>
      </c>
      <c r="S355">
        <v>64</v>
      </c>
      <c r="T355">
        <v>0.1</v>
      </c>
      <c r="U355">
        <v>0.6</v>
      </c>
      <c r="V355">
        <v>0.1</v>
      </c>
      <c r="W355">
        <v>0.5</v>
      </c>
      <c r="X355">
        <v>0</v>
      </c>
      <c r="AA355" s="1">
        <f t="shared" si="5"/>
        <v>0.15625</v>
      </c>
    </row>
    <row r="356" spans="1:27" x14ac:dyDescent="0.2">
      <c r="A356">
        <v>2021</v>
      </c>
      <c r="B356">
        <v>8</v>
      </c>
      <c r="C356">
        <v>301</v>
      </c>
      <c r="D356" t="s">
        <v>229</v>
      </c>
      <c r="E356">
        <v>128</v>
      </c>
      <c r="F356" s="2">
        <v>145</v>
      </c>
      <c r="G356" s="147">
        <v>149</v>
      </c>
      <c r="H356">
        <v>19</v>
      </c>
      <c r="I356">
        <v>6</v>
      </c>
      <c r="J356">
        <v>11</v>
      </c>
      <c r="O356">
        <v>2</v>
      </c>
      <c r="Q356">
        <v>1.4999999999999999E-2</v>
      </c>
      <c r="R356">
        <v>38</v>
      </c>
      <c r="S356">
        <v>2102</v>
      </c>
      <c r="T356">
        <v>0.1</v>
      </c>
      <c r="U356">
        <v>5.7</v>
      </c>
      <c r="V356">
        <v>0.1</v>
      </c>
      <c r="W356">
        <v>5.2</v>
      </c>
      <c r="X356">
        <v>2</v>
      </c>
      <c r="Y356">
        <v>0.3</v>
      </c>
      <c r="Z356">
        <v>0.28299999999999997</v>
      </c>
      <c r="AA356" s="1">
        <f t="shared" si="5"/>
        <v>1.8078020932445291E-2</v>
      </c>
    </row>
    <row r="357" spans="1:27" x14ac:dyDescent="0.2">
      <c r="A357">
        <v>2021</v>
      </c>
      <c r="B357">
        <v>8</v>
      </c>
      <c r="C357">
        <v>331</v>
      </c>
      <c r="D357" t="s">
        <v>135</v>
      </c>
      <c r="E357">
        <v>89</v>
      </c>
      <c r="F357" s="2">
        <v>96</v>
      </c>
      <c r="G357" s="147">
        <v>113</v>
      </c>
      <c r="H357">
        <v>52</v>
      </c>
      <c r="I357">
        <v>62</v>
      </c>
      <c r="J357">
        <v>60</v>
      </c>
      <c r="K357">
        <v>1</v>
      </c>
      <c r="L357">
        <v>6</v>
      </c>
      <c r="O357">
        <v>3</v>
      </c>
      <c r="Q357">
        <v>1.4999999999999999E-2</v>
      </c>
      <c r="R357">
        <v>177</v>
      </c>
      <c r="S357">
        <v>23697</v>
      </c>
      <c r="T357">
        <v>2.6</v>
      </c>
      <c r="U357">
        <v>350.2</v>
      </c>
      <c r="V357">
        <v>2.6</v>
      </c>
      <c r="W357">
        <v>350.6</v>
      </c>
      <c r="X357">
        <v>13</v>
      </c>
      <c r="Y357">
        <v>1.6</v>
      </c>
      <c r="Z357">
        <v>0.68500000000000005</v>
      </c>
      <c r="AA357" s="1">
        <f t="shared" si="5"/>
        <v>7.4692999113811871E-3</v>
      </c>
    </row>
    <row r="358" spans="1:27" x14ac:dyDescent="0.2">
      <c r="A358">
        <v>2021</v>
      </c>
      <c r="B358">
        <v>8</v>
      </c>
      <c r="C358">
        <v>375</v>
      </c>
      <c r="D358" t="s">
        <v>152</v>
      </c>
      <c r="E358">
        <v>120</v>
      </c>
      <c r="F358" s="2">
        <v>119</v>
      </c>
      <c r="G358" s="147">
        <v>122</v>
      </c>
      <c r="H358">
        <v>46</v>
      </c>
      <c r="I358">
        <v>50</v>
      </c>
      <c r="J358">
        <v>43</v>
      </c>
      <c r="K358">
        <v>24</v>
      </c>
      <c r="L358">
        <v>8</v>
      </c>
      <c r="O358">
        <v>2</v>
      </c>
      <c r="Q358">
        <v>1.4999999999999999E-2</v>
      </c>
      <c r="R358">
        <v>168</v>
      </c>
      <c r="S358">
        <v>14043</v>
      </c>
      <c r="T358">
        <v>5</v>
      </c>
      <c r="U358">
        <v>398.1</v>
      </c>
      <c r="V358">
        <v>6.2</v>
      </c>
      <c r="W358">
        <v>480</v>
      </c>
      <c r="X358">
        <v>8</v>
      </c>
      <c r="Y358">
        <v>1.4</v>
      </c>
      <c r="Z358">
        <v>0.66500000000000004</v>
      </c>
      <c r="AA358" s="1">
        <f t="shared" si="5"/>
        <v>1.1963255714590899E-2</v>
      </c>
    </row>
    <row r="359" spans="1:27" x14ac:dyDescent="0.2">
      <c r="A359">
        <v>2021</v>
      </c>
      <c r="B359">
        <v>8</v>
      </c>
      <c r="C359">
        <v>376</v>
      </c>
      <c r="D359" t="s">
        <v>222</v>
      </c>
      <c r="E359">
        <v>161</v>
      </c>
      <c r="F359" s="2">
        <v>138</v>
      </c>
      <c r="G359" s="147">
        <v>79</v>
      </c>
      <c r="H359">
        <v>32</v>
      </c>
      <c r="I359">
        <v>24</v>
      </c>
      <c r="J359">
        <v>23</v>
      </c>
      <c r="Q359">
        <v>1.4999999999999999E-2</v>
      </c>
      <c r="R359">
        <v>78</v>
      </c>
      <c r="S359">
        <v>6294</v>
      </c>
      <c r="T359">
        <v>1</v>
      </c>
      <c r="U359">
        <v>95.8</v>
      </c>
      <c r="V359">
        <v>1.3</v>
      </c>
      <c r="W359">
        <v>102.7</v>
      </c>
      <c r="X359">
        <v>5</v>
      </c>
      <c r="Y359">
        <v>1</v>
      </c>
      <c r="Z359">
        <v>0.85399999999999998</v>
      </c>
      <c r="AA359" s="1">
        <f t="shared" si="5"/>
        <v>1.2392755004766444E-2</v>
      </c>
    </row>
    <row r="360" spans="1:27" x14ac:dyDescent="0.2">
      <c r="A360">
        <v>2021</v>
      </c>
      <c r="B360">
        <v>8</v>
      </c>
      <c r="C360">
        <v>377</v>
      </c>
      <c r="D360" t="s">
        <v>167</v>
      </c>
      <c r="E360">
        <v>320</v>
      </c>
      <c r="F360" s="2">
        <v>219</v>
      </c>
      <c r="G360" s="147">
        <v>67</v>
      </c>
      <c r="H360">
        <v>36</v>
      </c>
      <c r="I360">
        <v>29</v>
      </c>
      <c r="J360">
        <v>28</v>
      </c>
      <c r="O360">
        <v>4</v>
      </c>
      <c r="Q360">
        <v>1.4999999999999999E-2</v>
      </c>
      <c r="R360">
        <v>97</v>
      </c>
      <c r="S360">
        <v>4577</v>
      </c>
      <c r="T360">
        <v>0.3</v>
      </c>
      <c r="U360">
        <v>13.3</v>
      </c>
      <c r="V360">
        <v>0.3</v>
      </c>
      <c r="W360">
        <v>13</v>
      </c>
      <c r="X360">
        <v>6</v>
      </c>
      <c r="Y360">
        <v>1.5</v>
      </c>
      <c r="Z360">
        <v>0.77100000000000002</v>
      </c>
      <c r="AA360" s="1">
        <f t="shared" si="5"/>
        <v>2.1192921127376009E-2</v>
      </c>
    </row>
    <row r="361" spans="1:27" x14ac:dyDescent="0.2">
      <c r="A361">
        <v>2021</v>
      </c>
      <c r="B361">
        <v>8</v>
      </c>
      <c r="C361">
        <v>378</v>
      </c>
      <c r="D361" t="s">
        <v>704</v>
      </c>
      <c r="E361">
        <v>120</v>
      </c>
      <c r="F361" s="2">
        <v>118</v>
      </c>
      <c r="G361" s="147">
        <v>92</v>
      </c>
      <c r="H361">
        <v>1</v>
      </c>
      <c r="J361">
        <v>2</v>
      </c>
      <c r="L361">
        <v>3</v>
      </c>
      <c r="Q361">
        <v>1.4999999999999999E-2</v>
      </c>
      <c r="R361">
        <v>3</v>
      </c>
      <c r="S361">
        <v>913</v>
      </c>
      <c r="T361">
        <v>0.1</v>
      </c>
      <c r="U361">
        <v>31.9</v>
      </c>
      <c r="V361">
        <v>0.2</v>
      </c>
      <c r="W361">
        <v>42</v>
      </c>
      <c r="X361">
        <v>1</v>
      </c>
      <c r="Y361">
        <v>0</v>
      </c>
      <c r="Z361">
        <v>0.46100000000000002</v>
      </c>
      <c r="AA361" s="1">
        <f t="shared" si="5"/>
        <v>3.2858707557502738E-3</v>
      </c>
    </row>
    <row r="362" spans="1:27" x14ac:dyDescent="0.2">
      <c r="A362">
        <v>2021</v>
      </c>
      <c r="B362">
        <v>8</v>
      </c>
      <c r="C362">
        <v>381</v>
      </c>
      <c r="D362" t="s">
        <v>705</v>
      </c>
      <c r="E362">
        <v>180</v>
      </c>
      <c r="F362" s="2">
        <v>136</v>
      </c>
      <c r="G362" s="147">
        <v>80</v>
      </c>
      <c r="H362">
        <v>17</v>
      </c>
      <c r="I362">
        <v>7</v>
      </c>
      <c r="J362">
        <v>13</v>
      </c>
      <c r="K362">
        <v>3</v>
      </c>
      <c r="Q362">
        <v>1.4999999999999999E-2</v>
      </c>
      <c r="R362">
        <v>43</v>
      </c>
      <c r="S362">
        <v>4204</v>
      </c>
      <c r="T362">
        <v>6.6</v>
      </c>
      <c r="U362">
        <v>560.1</v>
      </c>
      <c r="V362">
        <v>9.1999999999999993</v>
      </c>
      <c r="W362">
        <v>817.7</v>
      </c>
      <c r="X362">
        <v>3</v>
      </c>
      <c r="Y362">
        <v>0.5</v>
      </c>
      <c r="Z362">
        <v>1.0620000000000001</v>
      </c>
      <c r="AA362" s="1">
        <f t="shared" si="5"/>
        <v>1.0228353948620362E-2</v>
      </c>
    </row>
    <row r="363" spans="1:27" x14ac:dyDescent="0.2">
      <c r="A363">
        <v>2021</v>
      </c>
      <c r="B363">
        <v>8</v>
      </c>
      <c r="C363">
        <v>382</v>
      </c>
      <c r="D363" t="s">
        <v>247</v>
      </c>
      <c r="E363">
        <v>100</v>
      </c>
      <c r="F363" s="2">
        <v>100</v>
      </c>
      <c r="G363" s="147">
        <v>109</v>
      </c>
      <c r="H363">
        <v>22</v>
      </c>
      <c r="I363">
        <v>8</v>
      </c>
      <c r="J363">
        <v>36</v>
      </c>
      <c r="K363">
        <v>16</v>
      </c>
      <c r="O363">
        <v>4</v>
      </c>
      <c r="Q363">
        <v>1.4999999999999999E-2</v>
      </c>
      <c r="R363">
        <v>86</v>
      </c>
      <c r="S363">
        <v>6296</v>
      </c>
      <c r="T363">
        <v>1.9</v>
      </c>
      <c r="U363">
        <v>136.9</v>
      </c>
      <c r="V363">
        <v>1.7</v>
      </c>
      <c r="W363">
        <v>127.5</v>
      </c>
      <c r="X363">
        <v>3</v>
      </c>
      <c r="Y363">
        <v>0.8</v>
      </c>
      <c r="Z363">
        <v>0.88300000000000001</v>
      </c>
      <c r="AA363" s="1">
        <f t="shared" si="5"/>
        <v>1.3659466327827191E-2</v>
      </c>
    </row>
    <row r="364" spans="1:27" x14ac:dyDescent="0.2">
      <c r="A364">
        <v>2021</v>
      </c>
      <c r="B364">
        <v>8</v>
      </c>
      <c r="C364">
        <v>383</v>
      </c>
      <c r="D364" t="s">
        <v>706</v>
      </c>
      <c r="E364">
        <v>100</v>
      </c>
      <c r="F364" s="2">
        <v>93</v>
      </c>
      <c r="G364" s="147">
        <v>117</v>
      </c>
      <c r="H364">
        <v>33</v>
      </c>
      <c r="I364">
        <v>22</v>
      </c>
      <c r="J364">
        <v>50</v>
      </c>
      <c r="K364">
        <v>17</v>
      </c>
      <c r="L364">
        <v>22</v>
      </c>
      <c r="O364">
        <v>2</v>
      </c>
      <c r="Q364">
        <v>1.4999999999999999E-2</v>
      </c>
      <c r="R364">
        <v>146</v>
      </c>
      <c r="S364">
        <v>7436</v>
      </c>
      <c r="T364">
        <v>4.2</v>
      </c>
      <c r="U364">
        <v>212.5</v>
      </c>
      <c r="V364">
        <v>3.6</v>
      </c>
      <c r="W364">
        <v>173.1</v>
      </c>
      <c r="X364">
        <v>5</v>
      </c>
      <c r="Y364">
        <v>1.3</v>
      </c>
      <c r="Z364">
        <v>0.626</v>
      </c>
      <c r="AA364" s="1">
        <f t="shared" si="5"/>
        <v>1.9634211941904251E-2</v>
      </c>
    </row>
    <row r="365" spans="1:27" x14ac:dyDescent="0.2">
      <c r="A365">
        <v>2021</v>
      </c>
      <c r="B365">
        <v>8</v>
      </c>
      <c r="C365">
        <v>384</v>
      </c>
      <c r="D365" t="s">
        <v>681</v>
      </c>
      <c r="E365">
        <v>180</v>
      </c>
      <c r="F365" s="2">
        <v>160</v>
      </c>
      <c r="G365" s="147">
        <v>23</v>
      </c>
      <c r="H365">
        <v>21</v>
      </c>
      <c r="I365">
        <v>19</v>
      </c>
      <c r="J365">
        <v>22</v>
      </c>
      <c r="K365">
        <v>0</v>
      </c>
      <c r="L365">
        <v>1</v>
      </c>
      <c r="O365">
        <v>3</v>
      </c>
      <c r="Q365">
        <v>1.4999999999999999E-2</v>
      </c>
      <c r="R365">
        <v>61</v>
      </c>
      <c r="S365">
        <v>3805</v>
      </c>
      <c r="T365">
        <v>5.5</v>
      </c>
      <c r="U365">
        <v>288.2</v>
      </c>
      <c r="V365">
        <v>7</v>
      </c>
      <c r="W365">
        <v>367.4</v>
      </c>
      <c r="X365">
        <v>11</v>
      </c>
      <c r="Y365">
        <v>2.7</v>
      </c>
      <c r="Z365">
        <v>0.78600000000000003</v>
      </c>
      <c r="AA365" s="1">
        <f t="shared" si="5"/>
        <v>1.6031537450722732E-2</v>
      </c>
    </row>
    <row r="366" spans="1:27" x14ac:dyDescent="0.2">
      <c r="A366">
        <v>2021</v>
      </c>
      <c r="B366">
        <v>8</v>
      </c>
      <c r="C366">
        <v>395</v>
      </c>
      <c r="D366" t="s">
        <v>682</v>
      </c>
      <c r="E366">
        <v>120</v>
      </c>
      <c r="F366" s="2">
        <v>120</v>
      </c>
      <c r="G366" s="147">
        <v>91</v>
      </c>
      <c r="H366">
        <v>33</v>
      </c>
      <c r="I366">
        <v>24</v>
      </c>
      <c r="J366">
        <v>20</v>
      </c>
      <c r="K366">
        <v>6</v>
      </c>
      <c r="L366">
        <v>6</v>
      </c>
      <c r="O366">
        <v>4</v>
      </c>
      <c r="Q366">
        <v>1.4999999999999999E-2</v>
      </c>
      <c r="R366">
        <v>92</v>
      </c>
      <c r="S366">
        <v>10004</v>
      </c>
      <c r="T366">
        <v>18.899999999999999</v>
      </c>
      <c r="U366">
        <v>1670.1</v>
      </c>
      <c r="V366">
        <v>13.4</v>
      </c>
      <c r="W366">
        <v>1132.7</v>
      </c>
      <c r="X366">
        <v>9</v>
      </c>
      <c r="Y366">
        <v>1</v>
      </c>
      <c r="Z366">
        <v>0.56100000000000005</v>
      </c>
      <c r="AA366" s="1">
        <f t="shared" si="5"/>
        <v>9.1963214714114363E-3</v>
      </c>
    </row>
    <row r="367" spans="1:27" x14ac:dyDescent="0.2">
      <c r="A367">
        <v>2021</v>
      </c>
      <c r="B367">
        <v>8</v>
      </c>
      <c r="C367">
        <v>406</v>
      </c>
      <c r="D367" t="s">
        <v>709</v>
      </c>
      <c r="E367">
        <v>200</v>
      </c>
      <c r="F367" s="2">
        <v>154</v>
      </c>
      <c r="G367" s="147">
        <v>24</v>
      </c>
      <c r="H367">
        <v>28</v>
      </c>
      <c r="I367">
        <v>31</v>
      </c>
      <c r="J367">
        <v>27</v>
      </c>
      <c r="Q367">
        <v>1.4999999999999999E-2</v>
      </c>
      <c r="R367">
        <v>84</v>
      </c>
      <c r="S367">
        <v>2124</v>
      </c>
      <c r="T367">
        <v>6.2</v>
      </c>
      <c r="U367">
        <v>142.69999999999999</v>
      </c>
      <c r="V367">
        <v>5</v>
      </c>
      <c r="W367">
        <v>219.5</v>
      </c>
      <c r="X367">
        <v>7</v>
      </c>
      <c r="Y367">
        <v>3.6</v>
      </c>
      <c r="Z367">
        <v>0.76600000000000001</v>
      </c>
      <c r="AA367" s="1">
        <f t="shared" si="5"/>
        <v>3.954802259887006E-2</v>
      </c>
    </row>
    <row r="368" spans="1:27" x14ac:dyDescent="0.2">
      <c r="A368">
        <v>2021</v>
      </c>
      <c r="B368">
        <v>8</v>
      </c>
      <c r="C368">
        <v>407</v>
      </c>
      <c r="D368" t="s">
        <v>683</v>
      </c>
      <c r="E368">
        <v>200</v>
      </c>
      <c r="F368" s="2">
        <v>141</v>
      </c>
      <c r="G368" s="147">
        <v>26</v>
      </c>
      <c r="H368">
        <v>10</v>
      </c>
      <c r="I368">
        <v>6</v>
      </c>
      <c r="J368">
        <v>22</v>
      </c>
      <c r="L368">
        <v>1</v>
      </c>
      <c r="O368">
        <v>2</v>
      </c>
      <c r="Q368">
        <v>1.4999999999999999E-2</v>
      </c>
      <c r="R368">
        <v>46</v>
      </c>
      <c r="S368">
        <v>2026</v>
      </c>
      <c r="T368">
        <v>4.5999999999999996</v>
      </c>
      <c r="U368">
        <v>160.4</v>
      </c>
      <c r="V368">
        <v>7</v>
      </c>
      <c r="W368">
        <v>247.5</v>
      </c>
      <c r="X368">
        <v>6</v>
      </c>
      <c r="Y368">
        <v>1.8</v>
      </c>
      <c r="Z368">
        <v>0.85299999999999998</v>
      </c>
      <c r="AA368" s="1">
        <f t="shared" si="5"/>
        <v>2.2704837117472853E-2</v>
      </c>
    </row>
    <row r="369" spans="1:27" x14ac:dyDescent="0.2">
      <c r="A369">
        <v>2021</v>
      </c>
      <c r="B369">
        <v>8</v>
      </c>
      <c r="C369">
        <v>414</v>
      </c>
      <c r="D369" t="s">
        <v>710</v>
      </c>
      <c r="E369">
        <v>157</v>
      </c>
      <c r="F369" s="2">
        <v>127</v>
      </c>
      <c r="G369" s="147">
        <v>170</v>
      </c>
      <c r="I369">
        <v>2</v>
      </c>
      <c r="J369">
        <v>2</v>
      </c>
      <c r="Q369">
        <v>1.4999999999999999E-2</v>
      </c>
      <c r="R369">
        <v>3</v>
      </c>
      <c r="S369">
        <v>1423</v>
      </c>
      <c r="T369">
        <v>0.1</v>
      </c>
      <c r="U369">
        <v>43</v>
      </c>
      <c r="V369">
        <v>0.1</v>
      </c>
      <c r="W369">
        <v>49.9</v>
      </c>
      <c r="X369">
        <v>1</v>
      </c>
      <c r="Y369">
        <v>0</v>
      </c>
      <c r="Z369">
        <v>0.46899999999999997</v>
      </c>
      <c r="AA369" s="1">
        <f t="shared" si="5"/>
        <v>2.1082220660576245E-3</v>
      </c>
    </row>
    <row r="370" spans="1:27" x14ac:dyDescent="0.2">
      <c r="A370">
        <v>2021</v>
      </c>
      <c r="B370">
        <v>8</v>
      </c>
      <c r="C370">
        <v>416</v>
      </c>
      <c r="D370" t="s">
        <v>684</v>
      </c>
      <c r="E370">
        <v>180</v>
      </c>
      <c r="F370" s="2">
        <v>115</v>
      </c>
      <c r="G370" s="147">
        <v>63</v>
      </c>
      <c r="H370">
        <v>6</v>
      </c>
      <c r="I370">
        <v>4</v>
      </c>
      <c r="J370">
        <v>9</v>
      </c>
      <c r="Q370">
        <v>1.4999999999999999E-2</v>
      </c>
      <c r="R370">
        <v>19</v>
      </c>
      <c r="S370">
        <v>748</v>
      </c>
      <c r="T370">
        <v>0.1</v>
      </c>
      <c r="U370">
        <v>2.5</v>
      </c>
      <c r="V370">
        <v>0.1</v>
      </c>
      <c r="W370">
        <v>2.2999999999999998</v>
      </c>
      <c r="X370">
        <v>1</v>
      </c>
      <c r="Y370">
        <v>0.3</v>
      </c>
      <c r="Z370">
        <v>0.85</v>
      </c>
      <c r="AA370" s="1">
        <f t="shared" si="5"/>
        <v>2.5401069518716578E-2</v>
      </c>
    </row>
    <row r="371" spans="1:27" x14ac:dyDescent="0.2">
      <c r="A371">
        <v>2021</v>
      </c>
      <c r="B371">
        <v>8</v>
      </c>
      <c r="C371">
        <v>417</v>
      </c>
      <c r="D371" t="s">
        <v>685</v>
      </c>
      <c r="E371">
        <v>180</v>
      </c>
      <c r="F371" s="2">
        <v>151</v>
      </c>
      <c r="G371" s="147">
        <v>24</v>
      </c>
      <c r="H371">
        <v>18</v>
      </c>
      <c r="I371">
        <v>23</v>
      </c>
      <c r="J371">
        <v>22</v>
      </c>
      <c r="L371">
        <v>0</v>
      </c>
      <c r="O371">
        <v>0</v>
      </c>
      <c r="Q371">
        <v>1.4999999999999999E-2</v>
      </c>
      <c r="R371">
        <v>65</v>
      </c>
      <c r="S371">
        <v>3026</v>
      </c>
      <c r="T371">
        <v>3.3</v>
      </c>
      <c r="U371">
        <v>131</v>
      </c>
      <c r="V371">
        <v>5.5</v>
      </c>
      <c r="W371">
        <v>168.6</v>
      </c>
      <c r="X371">
        <v>10</v>
      </c>
      <c r="Y371">
        <v>2.7</v>
      </c>
      <c r="Z371">
        <v>0.68799999999999994</v>
      </c>
      <c r="AA371" s="1">
        <f t="shared" si="5"/>
        <v>2.1480502313284865E-2</v>
      </c>
    </row>
    <row r="372" spans="1:27" x14ac:dyDescent="0.2">
      <c r="A372">
        <v>2021</v>
      </c>
      <c r="B372">
        <v>8</v>
      </c>
      <c r="C372">
        <v>419</v>
      </c>
      <c r="D372" t="s">
        <v>686</v>
      </c>
      <c r="E372">
        <v>150</v>
      </c>
      <c r="F372" s="2">
        <v>146</v>
      </c>
      <c r="G372" s="147">
        <v>99</v>
      </c>
      <c r="H372">
        <v>3</v>
      </c>
      <c r="I372">
        <v>2</v>
      </c>
      <c r="J372">
        <v>5</v>
      </c>
      <c r="Q372">
        <v>1.4999999999999999E-2</v>
      </c>
      <c r="R372">
        <v>10</v>
      </c>
      <c r="S372">
        <v>718</v>
      </c>
      <c r="T372">
        <v>0.2</v>
      </c>
      <c r="U372">
        <v>10.8</v>
      </c>
      <c r="V372">
        <v>0.2</v>
      </c>
      <c r="W372">
        <v>13.1</v>
      </c>
      <c r="X372">
        <v>1</v>
      </c>
      <c r="Y372">
        <v>0.1</v>
      </c>
      <c r="Z372">
        <v>0.34</v>
      </c>
      <c r="AA372" s="1">
        <f t="shared" si="5"/>
        <v>1.3927576601671309E-2</v>
      </c>
    </row>
    <row r="373" spans="1:27" x14ac:dyDescent="0.2">
      <c r="A373">
        <v>2021</v>
      </c>
      <c r="B373">
        <v>8</v>
      </c>
      <c r="C373">
        <v>421</v>
      </c>
      <c r="D373" t="s">
        <v>712</v>
      </c>
      <c r="E373">
        <v>200</v>
      </c>
      <c r="F373" s="2">
        <v>165</v>
      </c>
      <c r="G373" s="147">
        <v>22</v>
      </c>
      <c r="H373">
        <v>10</v>
      </c>
      <c r="I373">
        <v>7</v>
      </c>
      <c r="J373">
        <v>7</v>
      </c>
      <c r="Q373">
        <v>1.4999999999999999E-2</v>
      </c>
      <c r="R373">
        <v>26</v>
      </c>
      <c r="S373">
        <v>2266</v>
      </c>
      <c r="T373">
        <v>1</v>
      </c>
      <c r="U373">
        <v>66.400000000000006</v>
      </c>
      <c r="V373">
        <v>0.8</v>
      </c>
      <c r="W373">
        <v>46.6</v>
      </c>
      <c r="X373">
        <v>4</v>
      </c>
      <c r="Y373">
        <v>1.2</v>
      </c>
      <c r="Z373">
        <v>1.431</v>
      </c>
      <c r="AA373" s="1">
        <f t="shared" si="5"/>
        <v>1.1473962930273611E-2</v>
      </c>
    </row>
    <row r="374" spans="1:27" x14ac:dyDescent="0.2">
      <c r="A374">
        <v>2021</v>
      </c>
      <c r="B374">
        <v>8</v>
      </c>
      <c r="C374">
        <v>422</v>
      </c>
      <c r="D374" t="s">
        <v>596</v>
      </c>
      <c r="E374">
        <v>70</v>
      </c>
      <c r="F374" s="2">
        <v>95</v>
      </c>
      <c r="G374" s="147">
        <v>76</v>
      </c>
      <c r="H374">
        <v>15</v>
      </c>
      <c r="I374">
        <v>6</v>
      </c>
      <c r="J374">
        <v>7</v>
      </c>
      <c r="Q374">
        <v>1.4999999999999999E-2</v>
      </c>
      <c r="R374">
        <v>28</v>
      </c>
      <c r="S374">
        <v>2788</v>
      </c>
      <c r="T374">
        <v>0.3</v>
      </c>
      <c r="U374">
        <v>27.1</v>
      </c>
      <c r="V374">
        <v>0.2</v>
      </c>
      <c r="W374">
        <v>23.4</v>
      </c>
      <c r="X374">
        <v>2</v>
      </c>
      <c r="Y374">
        <v>0.4</v>
      </c>
      <c r="Z374">
        <v>0.61499999999999999</v>
      </c>
      <c r="AA374" s="1">
        <f t="shared" si="5"/>
        <v>1.0043041606886656E-2</v>
      </c>
    </row>
    <row r="375" spans="1:27" x14ac:dyDescent="0.2">
      <c r="A375">
        <v>2021</v>
      </c>
      <c r="B375">
        <v>8</v>
      </c>
      <c r="C375">
        <v>423</v>
      </c>
      <c r="D375" t="s">
        <v>138</v>
      </c>
      <c r="E375">
        <v>180</v>
      </c>
      <c r="F375" s="2">
        <v>164</v>
      </c>
      <c r="G375" s="147">
        <v>44</v>
      </c>
      <c r="H375">
        <v>40</v>
      </c>
      <c r="I375">
        <v>47</v>
      </c>
      <c r="J375">
        <v>42</v>
      </c>
      <c r="O375">
        <v>2</v>
      </c>
      <c r="Q375">
        <v>1.4999999999999999E-2</v>
      </c>
      <c r="R375">
        <v>127</v>
      </c>
      <c r="S375">
        <v>5413</v>
      </c>
      <c r="T375">
        <v>0.6</v>
      </c>
      <c r="U375">
        <v>25.5</v>
      </c>
      <c r="V375">
        <v>0.7</v>
      </c>
      <c r="W375">
        <v>27.3</v>
      </c>
      <c r="X375">
        <v>8</v>
      </c>
      <c r="Y375">
        <v>2.9</v>
      </c>
      <c r="Z375">
        <v>0.76900000000000002</v>
      </c>
      <c r="AA375" s="1">
        <f t="shared" si="5"/>
        <v>2.3462035839645297E-2</v>
      </c>
    </row>
    <row r="376" spans="1:27" x14ac:dyDescent="0.2">
      <c r="A376">
        <v>2021</v>
      </c>
      <c r="B376">
        <v>8</v>
      </c>
      <c r="C376">
        <v>425</v>
      </c>
      <c r="D376" t="s">
        <v>155</v>
      </c>
      <c r="E376">
        <v>180</v>
      </c>
      <c r="F376" s="2">
        <v>113</v>
      </c>
      <c r="G376" s="147">
        <v>64</v>
      </c>
      <c r="H376">
        <v>12</v>
      </c>
      <c r="I376">
        <v>14</v>
      </c>
      <c r="J376">
        <v>18</v>
      </c>
      <c r="K376">
        <v>2</v>
      </c>
      <c r="Q376">
        <v>1.4999999999999999E-2</v>
      </c>
      <c r="R376">
        <v>46</v>
      </c>
      <c r="S376">
        <v>3746</v>
      </c>
      <c r="T376">
        <v>0.2</v>
      </c>
      <c r="U376">
        <v>14.6</v>
      </c>
      <c r="V376">
        <v>0.2</v>
      </c>
      <c r="W376">
        <v>5.4</v>
      </c>
      <c r="X376">
        <v>4</v>
      </c>
      <c r="Y376">
        <v>0.7</v>
      </c>
      <c r="Z376">
        <v>1.0640000000000001</v>
      </c>
      <c r="AA376" s="1">
        <f t="shared" si="5"/>
        <v>1.2279765082754938E-2</v>
      </c>
    </row>
    <row r="377" spans="1:27" x14ac:dyDescent="0.2">
      <c r="A377">
        <v>2021</v>
      </c>
      <c r="B377">
        <v>8</v>
      </c>
      <c r="C377">
        <v>432</v>
      </c>
      <c r="D377" t="s">
        <v>597</v>
      </c>
      <c r="E377">
        <v>90</v>
      </c>
      <c r="F377" s="2">
        <v>107</v>
      </c>
      <c r="G377" s="147">
        <v>102</v>
      </c>
      <c r="H377">
        <v>2</v>
      </c>
      <c r="I377">
        <v>1</v>
      </c>
      <c r="J377">
        <v>8</v>
      </c>
      <c r="Q377">
        <v>1.4999999999999999E-2</v>
      </c>
      <c r="R377">
        <v>11</v>
      </c>
      <c r="S377">
        <v>1591</v>
      </c>
      <c r="T377">
        <v>0.2</v>
      </c>
      <c r="U377">
        <v>32.9</v>
      </c>
      <c r="V377">
        <v>0.3</v>
      </c>
      <c r="W377">
        <v>44.9</v>
      </c>
      <c r="X377">
        <v>2</v>
      </c>
      <c r="Y377">
        <v>0.1</v>
      </c>
      <c r="Z377">
        <v>0.30099999999999999</v>
      </c>
      <c r="AA377" s="1">
        <f t="shared" si="5"/>
        <v>6.9138906348208675E-3</v>
      </c>
    </row>
    <row r="378" spans="1:27" x14ac:dyDescent="0.2">
      <c r="A378">
        <v>2021</v>
      </c>
      <c r="B378">
        <v>8</v>
      </c>
      <c r="C378">
        <v>3</v>
      </c>
      <c r="D378" t="s">
        <v>717</v>
      </c>
      <c r="E378">
        <v>154</v>
      </c>
      <c r="F378" s="2">
        <v>102</v>
      </c>
      <c r="G378" s="147">
        <v>101</v>
      </c>
      <c r="H378">
        <v>8</v>
      </c>
      <c r="I378">
        <v>5</v>
      </c>
      <c r="J378">
        <v>20</v>
      </c>
      <c r="K378">
        <v>14</v>
      </c>
      <c r="Q378">
        <v>0.02</v>
      </c>
      <c r="R378">
        <v>47</v>
      </c>
      <c r="S378">
        <v>2807</v>
      </c>
      <c r="T378">
        <v>2.9</v>
      </c>
      <c r="U378">
        <v>173.1</v>
      </c>
      <c r="V378">
        <v>2.4</v>
      </c>
      <c r="W378">
        <v>133.5</v>
      </c>
      <c r="X378">
        <v>5</v>
      </c>
      <c r="Y378">
        <v>0.5</v>
      </c>
      <c r="Z378">
        <v>0.54300000000000004</v>
      </c>
      <c r="AA378" s="1">
        <f t="shared" si="5"/>
        <v>1.6743854649091557E-2</v>
      </c>
    </row>
    <row r="379" spans="1:27" x14ac:dyDescent="0.2">
      <c r="A379">
        <v>2021</v>
      </c>
      <c r="B379">
        <v>8</v>
      </c>
      <c r="C379">
        <v>5</v>
      </c>
      <c r="D379" t="s">
        <v>719</v>
      </c>
      <c r="E379">
        <v>122</v>
      </c>
      <c r="F379" s="2">
        <v>87</v>
      </c>
      <c r="G379" s="147">
        <v>118</v>
      </c>
      <c r="H379">
        <v>16</v>
      </c>
      <c r="I379">
        <v>18</v>
      </c>
      <c r="J379">
        <v>15</v>
      </c>
      <c r="K379">
        <v>6</v>
      </c>
      <c r="L379">
        <v>20</v>
      </c>
      <c r="O379">
        <v>4</v>
      </c>
      <c r="Q379">
        <v>0.02</v>
      </c>
      <c r="R379">
        <v>79</v>
      </c>
      <c r="S379">
        <v>959</v>
      </c>
      <c r="T379">
        <v>5.7</v>
      </c>
      <c r="U379">
        <v>68.599999999999994</v>
      </c>
      <c r="V379">
        <v>5.7</v>
      </c>
      <c r="W379">
        <v>68.099999999999994</v>
      </c>
      <c r="X379">
        <v>3</v>
      </c>
      <c r="Y379">
        <v>0.7</v>
      </c>
      <c r="Z379">
        <v>0.246</v>
      </c>
      <c r="AA379" s="1">
        <f t="shared" si="5"/>
        <v>8.2377476538060476E-2</v>
      </c>
    </row>
    <row r="380" spans="1:27" x14ac:dyDescent="0.2">
      <c r="A380">
        <v>2021</v>
      </c>
      <c r="B380">
        <v>8</v>
      </c>
      <c r="C380">
        <v>48</v>
      </c>
      <c r="D380" t="s">
        <v>608</v>
      </c>
      <c r="E380">
        <v>114</v>
      </c>
      <c r="F380" s="2">
        <v>109</v>
      </c>
      <c r="G380" s="147">
        <v>132</v>
      </c>
      <c r="H380">
        <v>10</v>
      </c>
      <c r="I380">
        <v>22</v>
      </c>
      <c r="J380">
        <v>23</v>
      </c>
      <c r="Q380">
        <v>0.02</v>
      </c>
      <c r="R380">
        <v>55</v>
      </c>
      <c r="S380">
        <v>2050</v>
      </c>
      <c r="T380">
        <v>2.9</v>
      </c>
      <c r="U380">
        <v>109.8</v>
      </c>
      <c r="V380">
        <v>2.8</v>
      </c>
      <c r="W380">
        <v>52.8</v>
      </c>
      <c r="X380">
        <v>3</v>
      </c>
      <c r="Y380">
        <v>0.4</v>
      </c>
      <c r="Z380">
        <v>0.247</v>
      </c>
      <c r="AA380" s="1">
        <f t="shared" si="5"/>
        <v>2.6829268292682926E-2</v>
      </c>
    </row>
    <row r="381" spans="1:27" x14ac:dyDescent="0.2">
      <c r="A381">
        <v>2021</v>
      </c>
      <c r="B381">
        <v>8</v>
      </c>
      <c r="C381">
        <v>52</v>
      </c>
      <c r="D381" t="s">
        <v>598</v>
      </c>
      <c r="E381">
        <v>96</v>
      </c>
      <c r="F381" s="2"/>
      <c r="G381" s="147"/>
      <c r="H381">
        <v>20</v>
      </c>
      <c r="J381">
        <v>20</v>
      </c>
      <c r="Q381">
        <v>0.02</v>
      </c>
      <c r="R381">
        <v>40</v>
      </c>
      <c r="S381">
        <v>440</v>
      </c>
      <c r="T381">
        <v>3.3</v>
      </c>
      <c r="U381">
        <v>36.700000000000003</v>
      </c>
      <c r="V381">
        <v>2.2999999999999998</v>
      </c>
      <c r="W381">
        <v>25.3</v>
      </c>
      <c r="X381">
        <v>0</v>
      </c>
      <c r="AA381" s="1">
        <f t="shared" si="5"/>
        <v>9.0909090909090912E-2</v>
      </c>
    </row>
    <row r="382" spans="1:27" x14ac:dyDescent="0.2">
      <c r="A382">
        <v>2021</v>
      </c>
      <c r="B382">
        <v>8</v>
      </c>
      <c r="C382">
        <v>53</v>
      </c>
      <c r="D382" t="s">
        <v>720</v>
      </c>
      <c r="E382">
        <v>117</v>
      </c>
      <c r="F382" s="2">
        <v>90</v>
      </c>
      <c r="G382" s="147">
        <v>1011</v>
      </c>
      <c r="H382">
        <v>91</v>
      </c>
      <c r="I382">
        <v>66</v>
      </c>
      <c r="J382">
        <v>107</v>
      </c>
      <c r="K382">
        <v>25</v>
      </c>
      <c r="O382">
        <v>18</v>
      </c>
      <c r="Q382">
        <v>0.02</v>
      </c>
      <c r="R382">
        <v>307</v>
      </c>
      <c r="S382">
        <v>119767</v>
      </c>
      <c r="T382">
        <v>30.7</v>
      </c>
      <c r="U382">
        <v>11976.7</v>
      </c>
      <c r="V382">
        <v>31.9</v>
      </c>
      <c r="W382">
        <v>12197.6</v>
      </c>
      <c r="X382">
        <v>9</v>
      </c>
      <c r="Y382">
        <v>0.3</v>
      </c>
      <c r="Z382">
        <v>0.78400000000000003</v>
      </c>
      <c r="AA382" s="1">
        <f t="shared" si="5"/>
        <v>2.5633104277472092E-3</v>
      </c>
    </row>
    <row r="383" spans="1:27" x14ac:dyDescent="0.2">
      <c r="A383">
        <v>2021</v>
      </c>
      <c r="B383">
        <v>8</v>
      </c>
      <c r="C383">
        <v>123</v>
      </c>
      <c r="D383" t="s">
        <v>573</v>
      </c>
      <c r="E383">
        <v>180</v>
      </c>
      <c r="F383" s="2">
        <v>158</v>
      </c>
      <c r="G383" s="147">
        <v>92</v>
      </c>
      <c r="H383">
        <v>49</v>
      </c>
      <c r="I383">
        <v>45</v>
      </c>
      <c r="J383">
        <v>42</v>
      </c>
      <c r="Q383">
        <v>0.02</v>
      </c>
      <c r="R383">
        <v>136</v>
      </c>
      <c r="S383">
        <v>9736</v>
      </c>
      <c r="T383">
        <v>1</v>
      </c>
      <c r="U383">
        <v>73.2</v>
      </c>
      <c r="V383">
        <v>0.9</v>
      </c>
      <c r="W383">
        <v>64.400000000000006</v>
      </c>
      <c r="X383">
        <v>9</v>
      </c>
      <c r="Y383">
        <v>1.5</v>
      </c>
      <c r="Z383">
        <v>0.61499999999999999</v>
      </c>
      <c r="AA383" s="1">
        <f t="shared" si="5"/>
        <v>1.3968775677896467E-2</v>
      </c>
    </row>
    <row r="384" spans="1:27" x14ac:dyDescent="0.2">
      <c r="A384">
        <v>2021</v>
      </c>
      <c r="B384">
        <v>8</v>
      </c>
      <c r="C384">
        <v>159</v>
      </c>
      <c r="D384" t="s">
        <v>244</v>
      </c>
      <c r="E384">
        <v>154</v>
      </c>
      <c r="F384" s="2">
        <v>105</v>
      </c>
      <c r="G384" s="147">
        <v>104</v>
      </c>
      <c r="H384">
        <v>56</v>
      </c>
      <c r="I384">
        <v>40</v>
      </c>
      <c r="J384">
        <v>72</v>
      </c>
      <c r="L384">
        <v>12</v>
      </c>
      <c r="Q384">
        <v>0.02</v>
      </c>
      <c r="R384">
        <v>176</v>
      </c>
      <c r="S384">
        <v>14816</v>
      </c>
      <c r="T384">
        <v>3.5</v>
      </c>
      <c r="U384">
        <v>297.3</v>
      </c>
      <c r="V384">
        <v>2.4</v>
      </c>
      <c r="W384">
        <v>199.7</v>
      </c>
      <c r="X384">
        <v>16</v>
      </c>
      <c r="Y384">
        <v>1.7</v>
      </c>
      <c r="Z384">
        <v>0.60099999999999998</v>
      </c>
      <c r="AA384" s="1">
        <f t="shared" si="5"/>
        <v>1.1879049676025918E-2</v>
      </c>
    </row>
    <row r="385" spans="1:27" x14ac:dyDescent="0.2">
      <c r="A385">
        <v>2021</v>
      </c>
      <c r="B385">
        <v>8</v>
      </c>
      <c r="C385">
        <v>194</v>
      </c>
      <c r="D385" t="s">
        <v>575</v>
      </c>
      <c r="E385">
        <v>212</v>
      </c>
      <c r="F385" s="2">
        <v>108</v>
      </c>
      <c r="G385" s="147">
        <v>67</v>
      </c>
      <c r="H385">
        <v>3</v>
      </c>
      <c r="I385">
        <v>2</v>
      </c>
      <c r="J385">
        <v>2</v>
      </c>
      <c r="K385">
        <v>5</v>
      </c>
      <c r="O385">
        <v>1</v>
      </c>
      <c r="Q385">
        <v>0.02</v>
      </c>
      <c r="R385">
        <v>11</v>
      </c>
      <c r="S385">
        <v>821</v>
      </c>
      <c r="T385">
        <v>0</v>
      </c>
      <c r="U385">
        <v>2.9</v>
      </c>
      <c r="V385">
        <v>0</v>
      </c>
      <c r="W385">
        <v>3.1</v>
      </c>
      <c r="X385">
        <v>2</v>
      </c>
      <c r="Y385">
        <v>0.2</v>
      </c>
      <c r="Z385">
        <v>0.54900000000000004</v>
      </c>
      <c r="AA385" s="1">
        <f t="shared" si="5"/>
        <v>1.3398294762484775E-2</v>
      </c>
    </row>
    <row r="386" spans="1:27" x14ac:dyDescent="0.2">
      <c r="A386">
        <v>2021</v>
      </c>
      <c r="B386">
        <v>8</v>
      </c>
      <c r="C386">
        <v>214</v>
      </c>
      <c r="D386" t="s">
        <v>618</v>
      </c>
      <c r="E386">
        <v>212</v>
      </c>
      <c r="F386" s="2">
        <v>177</v>
      </c>
      <c r="G386" s="147">
        <v>82</v>
      </c>
      <c r="H386">
        <v>12</v>
      </c>
      <c r="I386">
        <v>12</v>
      </c>
      <c r="J386">
        <v>12</v>
      </c>
      <c r="Q386">
        <v>0.02</v>
      </c>
      <c r="R386">
        <v>36</v>
      </c>
      <c r="S386">
        <v>2969</v>
      </c>
      <c r="T386">
        <v>0.1</v>
      </c>
      <c r="U386">
        <v>8.5</v>
      </c>
      <c r="V386">
        <v>0.1</v>
      </c>
      <c r="W386">
        <v>6.1</v>
      </c>
      <c r="X386">
        <v>3</v>
      </c>
      <c r="Y386">
        <v>0.4</v>
      </c>
      <c r="Z386">
        <v>0.66200000000000003</v>
      </c>
      <c r="AA386" s="1">
        <f t="shared" si="5"/>
        <v>1.212529471202425E-2</v>
      </c>
    </row>
    <row r="387" spans="1:27" x14ac:dyDescent="0.2">
      <c r="A387">
        <v>2021</v>
      </c>
      <c r="B387">
        <v>8</v>
      </c>
      <c r="C387">
        <v>227</v>
      </c>
      <c r="D387" t="s">
        <v>164</v>
      </c>
      <c r="E387">
        <v>177</v>
      </c>
      <c r="F387" s="2">
        <v>120</v>
      </c>
      <c r="G387" s="147">
        <v>91</v>
      </c>
      <c r="H387">
        <v>38</v>
      </c>
      <c r="I387">
        <v>31</v>
      </c>
      <c r="J387">
        <v>24</v>
      </c>
      <c r="K387">
        <v>1</v>
      </c>
      <c r="L387">
        <v>6</v>
      </c>
      <c r="O387">
        <v>2</v>
      </c>
      <c r="Q387">
        <v>0.02</v>
      </c>
      <c r="R387">
        <v>100</v>
      </c>
      <c r="S387">
        <v>5356</v>
      </c>
      <c r="T387">
        <v>0.8</v>
      </c>
      <c r="U387">
        <v>43.9</v>
      </c>
      <c r="V387">
        <v>0.4</v>
      </c>
      <c r="W387">
        <v>32.700000000000003</v>
      </c>
      <c r="X387">
        <v>3</v>
      </c>
      <c r="Y387">
        <v>1.1000000000000001</v>
      </c>
      <c r="Z387">
        <v>1.33</v>
      </c>
      <c r="AA387" s="1">
        <f t="shared" ref="AA387:AA450" si="6">IFERROR(R387/S387,"")</f>
        <v>1.8670649738610903E-2</v>
      </c>
    </row>
    <row r="388" spans="1:27" x14ac:dyDescent="0.2">
      <c r="A388">
        <v>2021</v>
      </c>
      <c r="B388">
        <v>8</v>
      </c>
      <c r="C388">
        <v>259</v>
      </c>
      <c r="D388" t="s">
        <v>599</v>
      </c>
      <c r="E388">
        <v>85</v>
      </c>
      <c r="F388" s="2">
        <v>112</v>
      </c>
      <c r="G388" s="147">
        <v>393</v>
      </c>
      <c r="H388">
        <v>16</v>
      </c>
      <c r="I388">
        <v>34</v>
      </c>
      <c r="J388">
        <v>78</v>
      </c>
      <c r="Q388">
        <v>0.02</v>
      </c>
      <c r="R388">
        <v>128</v>
      </c>
      <c r="S388">
        <v>19128</v>
      </c>
      <c r="T388">
        <v>42.7</v>
      </c>
      <c r="U388">
        <v>6376</v>
      </c>
      <c r="V388">
        <v>41.8</v>
      </c>
      <c r="W388">
        <v>6291.5</v>
      </c>
      <c r="X388">
        <v>3</v>
      </c>
      <c r="Y388">
        <v>0.3</v>
      </c>
      <c r="Z388">
        <v>0.57099999999999995</v>
      </c>
      <c r="AA388" s="1">
        <f t="shared" si="6"/>
        <v>6.6917607695524883E-3</v>
      </c>
    </row>
    <row r="389" spans="1:27" x14ac:dyDescent="0.2">
      <c r="A389">
        <v>2021</v>
      </c>
      <c r="B389">
        <v>8</v>
      </c>
      <c r="C389">
        <v>334</v>
      </c>
      <c r="D389" t="s">
        <v>263</v>
      </c>
      <c r="E389">
        <v>164</v>
      </c>
      <c r="F389" s="2">
        <v>142</v>
      </c>
      <c r="G389" s="147">
        <v>102</v>
      </c>
      <c r="H389">
        <v>100</v>
      </c>
      <c r="I389">
        <v>112</v>
      </c>
      <c r="J389">
        <v>106</v>
      </c>
      <c r="K389">
        <v>3</v>
      </c>
      <c r="O389">
        <v>3</v>
      </c>
      <c r="Q389">
        <v>0.02</v>
      </c>
      <c r="R389">
        <v>315</v>
      </c>
      <c r="S389">
        <v>45285</v>
      </c>
      <c r="T389">
        <v>4.7</v>
      </c>
      <c r="U389">
        <v>669.2</v>
      </c>
      <c r="V389">
        <v>4.5999999999999996</v>
      </c>
      <c r="W389">
        <v>657.7</v>
      </c>
      <c r="X389">
        <v>23</v>
      </c>
      <c r="Y389">
        <v>3.1</v>
      </c>
      <c r="Z389">
        <v>1.0169999999999999</v>
      </c>
      <c r="AA389" s="1">
        <f t="shared" si="6"/>
        <v>6.9559456773766147E-3</v>
      </c>
    </row>
    <row r="390" spans="1:27" x14ac:dyDescent="0.2">
      <c r="A390">
        <v>2021</v>
      </c>
      <c r="B390">
        <v>8</v>
      </c>
      <c r="C390">
        <v>372</v>
      </c>
      <c r="D390" t="s">
        <v>688</v>
      </c>
      <c r="E390">
        <v>195</v>
      </c>
      <c r="F390" s="2">
        <v>134</v>
      </c>
      <c r="G390" s="147">
        <v>54</v>
      </c>
      <c r="H390">
        <v>38</v>
      </c>
      <c r="I390">
        <v>26</v>
      </c>
      <c r="J390">
        <v>47</v>
      </c>
      <c r="L390">
        <v>1</v>
      </c>
      <c r="Q390">
        <v>0.02</v>
      </c>
      <c r="R390">
        <v>116</v>
      </c>
      <c r="S390">
        <v>6812</v>
      </c>
      <c r="T390">
        <v>2.4</v>
      </c>
      <c r="U390">
        <v>139.1</v>
      </c>
      <c r="V390">
        <v>3.4</v>
      </c>
      <c r="W390">
        <v>193.5</v>
      </c>
      <c r="X390">
        <v>12</v>
      </c>
      <c r="Y390">
        <v>2.1</v>
      </c>
      <c r="Z390">
        <v>0.69699999999999995</v>
      </c>
      <c r="AA390" s="1">
        <f t="shared" si="6"/>
        <v>1.7028772753963594E-2</v>
      </c>
    </row>
    <row r="391" spans="1:27" x14ac:dyDescent="0.2">
      <c r="A391">
        <v>2021</v>
      </c>
      <c r="B391">
        <v>8</v>
      </c>
      <c r="C391">
        <v>415</v>
      </c>
      <c r="D391" t="s">
        <v>689</v>
      </c>
      <c r="E391">
        <v>180</v>
      </c>
      <c r="F391" s="2">
        <v>175</v>
      </c>
      <c r="G391" s="147">
        <v>62</v>
      </c>
      <c r="H391">
        <v>22</v>
      </c>
      <c r="I391">
        <v>14</v>
      </c>
      <c r="J391">
        <v>22</v>
      </c>
      <c r="Q391">
        <v>0.02</v>
      </c>
      <c r="R391">
        <v>62</v>
      </c>
      <c r="S391">
        <v>2212</v>
      </c>
      <c r="T391">
        <v>8.9</v>
      </c>
      <c r="U391">
        <v>312.3</v>
      </c>
      <c r="V391">
        <v>12.2</v>
      </c>
      <c r="W391">
        <v>493.5</v>
      </c>
      <c r="X391">
        <v>2</v>
      </c>
      <c r="Y391">
        <v>1</v>
      </c>
      <c r="Z391">
        <v>0.83799999999999997</v>
      </c>
      <c r="AA391" s="1">
        <f t="shared" si="6"/>
        <v>2.8028933092224231E-2</v>
      </c>
    </row>
    <row r="392" spans="1:27" x14ac:dyDescent="0.2">
      <c r="A392">
        <v>2021</v>
      </c>
      <c r="B392">
        <v>8</v>
      </c>
      <c r="C392">
        <v>433</v>
      </c>
      <c r="D392" t="s">
        <v>602</v>
      </c>
      <c r="E392">
        <v>150</v>
      </c>
      <c r="F392" s="2">
        <v>168</v>
      </c>
      <c r="G392" s="147">
        <v>86</v>
      </c>
      <c r="Q392">
        <v>0.02</v>
      </c>
      <c r="S392">
        <v>240</v>
      </c>
      <c r="U392">
        <v>4.9000000000000004</v>
      </c>
      <c r="X392">
        <v>1</v>
      </c>
      <c r="Z392">
        <v>0.114</v>
      </c>
      <c r="AA392" s="1">
        <f t="shared" si="6"/>
        <v>0</v>
      </c>
    </row>
    <row r="393" spans="1:27" x14ac:dyDescent="0.2">
      <c r="A393">
        <v>2021</v>
      </c>
      <c r="B393">
        <v>9</v>
      </c>
      <c r="C393">
        <v>10</v>
      </c>
      <c r="D393" t="s">
        <v>590</v>
      </c>
      <c r="E393">
        <v>99</v>
      </c>
      <c r="F393" s="2">
        <v>109</v>
      </c>
      <c r="G393" s="147">
        <v>132</v>
      </c>
      <c r="H393">
        <v>3</v>
      </c>
      <c r="I393">
        <v>2</v>
      </c>
      <c r="J393">
        <v>1</v>
      </c>
      <c r="Q393">
        <v>1.4999999999999999E-2</v>
      </c>
      <c r="R393">
        <v>6</v>
      </c>
      <c r="S393">
        <v>680</v>
      </c>
      <c r="T393">
        <v>0.2</v>
      </c>
      <c r="U393">
        <v>24.6</v>
      </c>
      <c r="V393">
        <v>0.3</v>
      </c>
      <c r="W393">
        <v>32.6</v>
      </c>
      <c r="X393">
        <v>1</v>
      </c>
      <c r="Y393">
        <v>0</v>
      </c>
      <c r="Z393">
        <v>0.21299999999999999</v>
      </c>
      <c r="AA393" s="1">
        <f t="shared" si="6"/>
        <v>8.8235294117647058E-3</v>
      </c>
    </row>
    <row r="394" spans="1:27" x14ac:dyDescent="0.2">
      <c r="A394">
        <v>2021</v>
      </c>
      <c r="B394">
        <v>9</v>
      </c>
      <c r="C394">
        <v>18</v>
      </c>
      <c r="D394" t="s">
        <v>676</v>
      </c>
      <c r="E394">
        <v>107</v>
      </c>
      <c r="F394" s="2">
        <v>98</v>
      </c>
      <c r="G394" s="147">
        <v>73</v>
      </c>
      <c r="H394">
        <v>28</v>
      </c>
      <c r="I394">
        <v>36</v>
      </c>
      <c r="J394">
        <v>27</v>
      </c>
      <c r="L394">
        <v>2</v>
      </c>
      <c r="Q394">
        <v>1.4999999999999999E-2</v>
      </c>
      <c r="R394">
        <v>99</v>
      </c>
      <c r="S394">
        <v>9446</v>
      </c>
      <c r="T394">
        <v>6.5</v>
      </c>
      <c r="U394">
        <v>598</v>
      </c>
      <c r="V394">
        <v>8.4</v>
      </c>
      <c r="W394">
        <v>764.9</v>
      </c>
      <c r="X394">
        <v>5</v>
      </c>
      <c r="Y394">
        <v>1.3</v>
      </c>
      <c r="Z394">
        <v>1.282</v>
      </c>
      <c r="AA394" s="1">
        <f t="shared" si="6"/>
        <v>1.048062672030489E-2</v>
      </c>
    </row>
    <row r="395" spans="1:27" x14ac:dyDescent="0.2">
      <c r="A395">
        <v>2021</v>
      </c>
      <c r="B395">
        <v>9</v>
      </c>
      <c r="C395">
        <v>29</v>
      </c>
      <c r="D395" t="s">
        <v>677</v>
      </c>
      <c r="E395">
        <v>120</v>
      </c>
      <c r="F395" s="2">
        <v>116</v>
      </c>
      <c r="G395" s="147">
        <v>62</v>
      </c>
      <c r="H395">
        <v>51</v>
      </c>
      <c r="I395">
        <v>62</v>
      </c>
      <c r="J395">
        <v>74</v>
      </c>
      <c r="K395">
        <v>2</v>
      </c>
      <c r="L395">
        <v>4</v>
      </c>
      <c r="Q395">
        <v>1.4999999999999999E-2</v>
      </c>
      <c r="R395">
        <v>193</v>
      </c>
      <c r="S395">
        <v>11463</v>
      </c>
      <c r="T395">
        <v>5.6</v>
      </c>
      <c r="U395">
        <v>334</v>
      </c>
      <c r="V395">
        <v>2.5</v>
      </c>
      <c r="W395">
        <v>147.9</v>
      </c>
      <c r="X395">
        <v>11</v>
      </c>
      <c r="Y395">
        <v>3.1</v>
      </c>
      <c r="Z395">
        <v>0.78900000000000003</v>
      </c>
      <c r="AA395" s="1">
        <f t="shared" si="6"/>
        <v>1.6836779202652009E-2</v>
      </c>
    </row>
    <row r="396" spans="1:27" x14ac:dyDescent="0.2">
      <c r="A396">
        <v>2021</v>
      </c>
      <c r="B396">
        <v>9</v>
      </c>
      <c r="C396">
        <v>32</v>
      </c>
      <c r="D396" t="s">
        <v>591</v>
      </c>
      <c r="E396">
        <v>97</v>
      </c>
      <c r="F396" s="2">
        <v>103</v>
      </c>
      <c r="G396" s="147">
        <v>70</v>
      </c>
      <c r="H396">
        <v>5</v>
      </c>
      <c r="I396">
        <v>6</v>
      </c>
      <c r="J396">
        <v>7</v>
      </c>
      <c r="L396">
        <v>1</v>
      </c>
      <c r="Q396">
        <v>1.4999999999999999E-2</v>
      </c>
      <c r="R396">
        <v>19</v>
      </c>
      <c r="S396">
        <v>507</v>
      </c>
      <c r="T396">
        <v>0.3</v>
      </c>
      <c r="U396">
        <v>9.1999999999999993</v>
      </c>
      <c r="V396">
        <v>0.2</v>
      </c>
      <c r="W396">
        <v>4.7</v>
      </c>
      <c r="X396">
        <v>1</v>
      </c>
      <c r="Y396">
        <v>0.3</v>
      </c>
      <c r="Z396">
        <v>0.311</v>
      </c>
      <c r="AA396" s="1">
        <f t="shared" si="6"/>
        <v>3.7475345167652857E-2</v>
      </c>
    </row>
    <row r="397" spans="1:27" x14ac:dyDescent="0.2">
      <c r="A397">
        <v>2021</v>
      </c>
      <c r="B397">
        <v>9</v>
      </c>
      <c r="C397">
        <v>34</v>
      </c>
      <c r="D397" t="s">
        <v>696</v>
      </c>
      <c r="E397">
        <v>103</v>
      </c>
      <c r="F397" s="2">
        <v>103</v>
      </c>
      <c r="G397" s="147">
        <v>140</v>
      </c>
      <c r="H397">
        <v>25</v>
      </c>
      <c r="I397">
        <v>35</v>
      </c>
      <c r="J397">
        <v>30</v>
      </c>
      <c r="K397">
        <v>2</v>
      </c>
      <c r="Q397">
        <v>1.4999999999999999E-2</v>
      </c>
      <c r="R397">
        <v>93</v>
      </c>
      <c r="S397">
        <v>9885</v>
      </c>
      <c r="T397">
        <v>64.099999999999994</v>
      </c>
      <c r="U397">
        <v>5643.3</v>
      </c>
      <c r="V397">
        <v>109.4</v>
      </c>
      <c r="W397">
        <v>9437.6</v>
      </c>
      <c r="X397">
        <v>5</v>
      </c>
      <c r="Y397">
        <v>0.7</v>
      </c>
      <c r="Z397">
        <v>0.64200000000000002</v>
      </c>
      <c r="AA397" s="1">
        <f t="shared" si="6"/>
        <v>9.4081942336874044E-3</v>
      </c>
    </row>
    <row r="398" spans="1:27" x14ac:dyDescent="0.2">
      <c r="A398">
        <v>2021</v>
      </c>
      <c r="B398">
        <v>9</v>
      </c>
      <c r="C398">
        <v>47</v>
      </c>
      <c r="D398" t="s">
        <v>678</v>
      </c>
      <c r="E398">
        <v>115</v>
      </c>
      <c r="F398" s="2">
        <v>107</v>
      </c>
      <c r="G398" s="147">
        <v>67</v>
      </c>
      <c r="H398">
        <v>16</v>
      </c>
      <c r="I398">
        <v>18</v>
      </c>
      <c r="J398">
        <v>18</v>
      </c>
      <c r="L398">
        <v>1</v>
      </c>
      <c r="Q398">
        <v>1.4999999999999999E-2</v>
      </c>
      <c r="R398">
        <v>53</v>
      </c>
      <c r="S398">
        <v>6593</v>
      </c>
      <c r="T398">
        <v>0.2</v>
      </c>
      <c r="U398">
        <v>23.5</v>
      </c>
      <c r="V398">
        <v>0.2</v>
      </c>
      <c r="W398">
        <v>6.4</v>
      </c>
      <c r="X398">
        <v>5</v>
      </c>
      <c r="Y398">
        <v>0.8</v>
      </c>
      <c r="Z398">
        <v>0.95099999999999996</v>
      </c>
      <c r="AA398" s="1">
        <f t="shared" si="6"/>
        <v>8.0388290611254354E-3</v>
      </c>
    </row>
    <row r="399" spans="1:27" x14ac:dyDescent="0.2">
      <c r="A399">
        <v>2021</v>
      </c>
      <c r="B399">
        <v>9</v>
      </c>
      <c r="C399">
        <v>124</v>
      </c>
      <c r="D399" t="s">
        <v>697</v>
      </c>
      <c r="E399">
        <v>120</v>
      </c>
      <c r="F399" s="2">
        <v>110</v>
      </c>
      <c r="G399" s="147">
        <v>66</v>
      </c>
      <c r="H399">
        <v>9</v>
      </c>
      <c r="I399">
        <v>10</v>
      </c>
      <c r="J399">
        <v>9</v>
      </c>
      <c r="Q399">
        <v>1.4999999999999999E-2</v>
      </c>
      <c r="R399">
        <v>30</v>
      </c>
      <c r="S399">
        <v>5055</v>
      </c>
      <c r="T399">
        <v>1.2</v>
      </c>
      <c r="U399">
        <v>179.9</v>
      </c>
      <c r="V399">
        <v>1.4</v>
      </c>
      <c r="W399">
        <v>201.5</v>
      </c>
      <c r="X399">
        <v>4</v>
      </c>
      <c r="Y399">
        <v>0.5</v>
      </c>
      <c r="Z399">
        <v>0.95699999999999996</v>
      </c>
      <c r="AA399" s="1">
        <f t="shared" si="6"/>
        <v>5.9347181008902079E-3</v>
      </c>
    </row>
    <row r="400" spans="1:27" x14ac:dyDescent="0.2">
      <c r="A400">
        <v>2021</v>
      </c>
      <c r="B400">
        <v>9</v>
      </c>
      <c r="C400">
        <v>125</v>
      </c>
      <c r="D400" t="s">
        <v>698</v>
      </c>
      <c r="E400">
        <v>120</v>
      </c>
      <c r="F400" s="2">
        <v>120</v>
      </c>
      <c r="G400" s="147">
        <v>122</v>
      </c>
      <c r="H400">
        <v>7</v>
      </c>
      <c r="I400">
        <v>7</v>
      </c>
      <c r="J400">
        <v>6</v>
      </c>
      <c r="K400">
        <v>1</v>
      </c>
      <c r="Q400">
        <v>1.4999999999999999E-2</v>
      </c>
      <c r="R400">
        <v>20</v>
      </c>
      <c r="S400">
        <v>7144</v>
      </c>
      <c r="T400">
        <v>0.6</v>
      </c>
      <c r="U400">
        <v>207.7</v>
      </c>
      <c r="V400">
        <v>0.8</v>
      </c>
      <c r="W400">
        <v>258.3</v>
      </c>
      <c r="X400">
        <v>5</v>
      </c>
      <c r="Y400">
        <v>0.2</v>
      </c>
      <c r="Z400">
        <v>0.54100000000000004</v>
      </c>
      <c r="AA400" s="1">
        <f t="shared" si="6"/>
        <v>2.7995520716685329E-3</v>
      </c>
    </row>
    <row r="401" spans="1:27" x14ac:dyDescent="0.2">
      <c r="A401">
        <v>2021</v>
      </c>
      <c r="B401">
        <v>9</v>
      </c>
      <c r="C401">
        <v>135</v>
      </c>
      <c r="D401" t="s">
        <v>149</v>
      </c>
      <c r="E401">
        <v>95</v>
      </c>
      <c r="F401" s="2">
        <v>92</v>
      </c>
      <c r="G401" s="147">
        <v>157</v>
      </c>
      <c r="H401">
        <v>7</v>
      </c>
      <c r="I401">
        <v>10</v>
      </c>
      <c r="J401">
        <v>11</v>
      </c>
      <c r="L401">
        <v>5</v>
      </c>
      <c r="Q401">
        <v>1.4999999999999999E-2</v>
      </c>
      <c r="R401">
        <v>31</v>
      </c>
      <c r="S401">
        <v>4621</v>
      </c>
      <c r="T401">
        <v>1.7</v>
      </c>
      <c r="U401">
        <v>258.3</v>
      </c>
      <c r="V401">
        <v>0.6</v>
      </c>
      <c r="W401">
        <v>87.7</v>
      </c>
      <c r="X401">
        <v>4</v>
      </c>
      <c r="Y401">
        <v>0.2</v>
      </c>
      <c r="Z401">
        <v>0.34799999999999998</v>
      </c>
      <c r="AA401" s="1">
        <f t="shared" si="6"/>
        <v>6.7085046526725815E-3</v>
      </c>
    </row>
    <row r="402" spans="1:27" x14ac:dyDescent="0.2">
      <c r="A402">
        <v>2021</v>
      </c>
      <c r="B402">
        <v>9</v>
      </c>
      <c r="C402">
        <v>137</v>
      </c>
      <c r="D402" t="s">
        <v>210</v>
      </c>
      <c r="E402">
        <v>116</v>
      </c>
      <c r="F402" s="2">
        <v>127</v>
      </c>
      <c r="G402" s="147">
        <v>86</v>
      </c>
      <c r="H402">
        <v>62</v>
      </c>
      <c r="I402">
        <v>80</v>
      </c>
      <c r="J402">
        <v>64</v>
      </c>
      <c r="L402">
        <v>38</v>
      </c>
      <c r="Q402">
        <v>1.4999999999999999E-2</v>
      </c>
      <c r="R402">
        <v>218</v>
      </c>
      <c r="S402">
        <v>26330</v>
      </c>
      <c r="T402">
        <v>4.4000000000000004</v>
      </c>
      <c r="U402">
        <v>491.9</v>
      </c>
      <c r="V402">
        <v>1.4</v>
      </c>
      <c r="W402">
        <v>156.4</v>
      </c>
      <c r="X402">
        <v>24</v>
      </c>
      <c r="Y402">
        <v>2.5</v>
      </c>
      <c r="Z402">
        <v>0.53600000000000003</v>
      </c>
      <c r="AA402" s="1">
        <f t="shared" si="6"/>
        <v>8.279529054310673E-3</v>
      </c>
    </row>
    <row r="403" spans="1:27" x14ac:dyDescent="0.2">
      <c r="A403">
        <v>2021</v>
      </c>
      <c r="B403">
        <v>9</v>
      </c>
      <c r="C403">
        <v>142</v>
      </c>
      <c r="D403" t="s">
        <v>219</v>
      </c>
      <c r="E403">
        <v>103</v>
      </c>
      <c r="F403" s="2">
        <v>113</v>
      </c>
      <c r="G403" s="147">
        <v>96</v>
      </c>
      <c r="H403">
        <v>11</v>
      </c>
      <c r="I403">
        <v>17</v>
      </c>
      <c r="J403">
        <v>16</v>
      </c>
      <c r="L403">
        <v>4</v>
      </c>
      <c r="Q403">
        <v>1.4999999999999999E-2</v>
      </c>
      <c r="R403">
        <v>47</v>
      </c>
      <c r="S403">
        <v>3752</v>
      </c>
      <c r="T403">
        <v>0.4</v>
      </c>
      <c r="U403">
        <v>34.799999999999997</v>
      </c>
      <c r="V403">
        <v>0.4</v>
      </c>
      <c r="W403">
        <v>32.5</v>
      </c>
      <c r="X403">
        <v>4</v>
      </c>
      <c r="Y403">
        <v>0.5</v>
      </c>
      <c r="Z403">
        <v>0.40600000000000003</v>
      </c>
      <c r="AA403" s="1">
        <f t="shared" si="6"/>
        <v>1.2526652452025586E-2</v>
      </c>
    </row>
    <row r="404" spans="1:27" x14ac:dyDescent="0.2">
      <c r="A404">
        <v>2021</v>
      </c>
      <c r="B404">
        <v>9</v>
      </c>
      <c r="C404">
        <v>143</v>
      </c>
      <c r="D404" t="s">
        <v>679</v>
      </c>
      <c r="E404">
        <v>120</v>
      </c>
      <c r="F404" s="2">
        <v>119</v>
      </c>
      <c r="G404" s="147">
        <v>121</v>
      </c>
      <c r="H404">
        <v>13</v>
      </c>
      <c r="I404">
        <v>16</v>
      </c>
      <c r="J404">
        <v>15</v>
      </c>
      <c r="Q404">
        <v>1.4999999999999999E-2</v>
      </c>
      <c r="R404">
        <v>43</v>
      </c>
      <c r="S404">
        <v>6341</v>
      </c>
      <c r="T404">
        <v>0.2</v>
      </c>
      <c r="U404">
        <v>22.3</v>
      </c>
      <c r="V404">
        <v>0.1</v>
      </c>
      <c r="W404">
        <v>19.899999999999999</v>
      </c>
      <c r="X404">
        <v>4</v>
      </c>
      <c r="Y404">
        <v>0.4</v>
      </c>
      <c r="Z404">
        <v>0.6</v>
      </c>
      <c r="AA404" s="1">
        <f t="shared" si="6"/>
        <v>6.7812647847342693E-3</v>
      </c>
    </row>
    <row r="405" spans="1:27" x14ac:dyDescent="0.2">
      <c r="A405">
        <v>2021</v>
      </c>
      <c r="B405">
        <v>9</v>
      </c>
      <c r="C405">
        <v>182</v>
      </c>
      <c r="D405" t="s">
        <v>702</v>
      </c>
      <c r="E405">
        <v>131</v>
      </c>
      <c r="F405" s="2">
        <v>138</v>
      </c>
      <c r="G405" s="147">
        <v>105</v>
      </c>
      <c r="H405">
        <v>4</v>
      </c>
      <c r="I405">
        <v>5</v>
      </c>
      <c r="J405">
        <v>4</v>
      </c>
      <c r="L405">
        <v>1</v>
      </c>
      <c r="Q405">
        <v>1.4999999999999999E-2</v>
      </c>
      <c r="R405">
        <v>13</v>
      </c>
      <c r="S405">
        <v>1609</v>
      </c>
      <c r="T405">
        <v>0.2</v>
      </c>
      <c r="U405">
        <v>22</v>
      </c>
      <c r="V405">
        <v>0.2</v>
      </c>
      <c r="W405">
        <v>26.5</v>
      </c>
      <c r="X405">
        <v>4</v>
      </c>
      <c r="Y405">
        <v>0.1</v>
      </c>
      <c r="Z405">
        <v>0.16600000000000001</v>
      </c>
      <c r="AA405" s="1">
        <f t="shared" si="6"/>
        <v>8.0795525170913613E-3</v>
      </c>
    </row>
    <row r="406" spans="1:27" x14ac:dyDescent="0.2">
      <c r="A406">
        <v>2021</v>
      </c>
      <c r="B406">
        <v>9</v>
      </c>
      <c r="C406">
        <v>212</v>
      </c>
      <c r="D406" t="s">
        <v>680</v>
      </c>
      <c r="E406">
        <v>120</v>
      </c>
      <c r="F406" s="2">
        <v>118</v>
      </c>
      <c r="G406" s="147">
        <v>61</v>
      </c>
      <c r="H406">
        <v>17</v>
      </c>
      <c r="I406">
        <v>25</v>
      </c>
      <c r="J406">
        <v>32</v>
      </c>
      <c r="Q406">
        <v>1.4999999999999999E-2</v>
      </c>
      <c r="R406">
        <v>82</v>
      </c>
      <c r="S406">
        <v>3746</v>
      </c>
      <c r="T406">
        <v>1.8</v>
      </c>
      <c r="U406">
        <v>70.900000000000006</v>
      </c>
      <c r="V406">
        <v>2.4</v>
      </c>
      <c r="W406">
        <v>97.3</v>
      </c>
      <c r="X406">
        <v>5</v>
      </c>
      <c r="Y406">
        <v>1.3</v>
      </c>
      <c r="Z406">
        <v>0.56799999999999995</v>
      </c>
      <c r="AA406" s="1">
        <f t="shared" si="6"/>
        <v>2.1890016017084891E-2</v>
      </c>
    </row>
    <row r="407" spans="1:27" x14ac:dyDescent="0.2">
      <c r="A407">
        <v>2021</v>
      </c>
      <c r="B407">
        <v>9</v>
      </c>
      <c r="C407">
        <v>243</v>
      </c>
      <c r="D407" t="s">
        <v>132</v>
      </c>
      <c r="E407">
        <v>131</v>
      </c>
      <c r="F407" s="2">
        <v>147</v>
      </c>
      <c r="G407" s="147">
        <v>50</v>
      </c>
      <c r="H407">
        <v>19</v>
      </c>
      <c r="I407">
        <v>21</v>
      </c>
      <c r="J407">
        <v>27</v>
      </c>
      <c r="L407">
        <v>11</v>
      </c>
      <c r="O407">
        <v>2</v>
      </c>
      <c r="Q407">
        <v>1.4999999999999999E-2</v>
      </c>
      <c r="R407">
        <v>74</v>
      </c>
      <c r="S407">
        <v>6850</v>
      </c>
      <c r="T407">
        <v>0.8</v>
      </c>
      <c r="U407">
        <v>69.400000000000006</v>
      </c>
      <c r="V407">
        <v>0.2</v>
      </c>
      <c r="W407">
        <v>22.3</v>
      </c>
      <c r="X407">
        <v>8</v>
      </c>
      <c r="Y407">
        <v>1.5</v>
      </c>
      <c r="Z407">
        <v>0.70799999999999996</v>
      </c>
      <c r="AA407" s="1">
        <f t="shared" si="6"/>
        <v>1.0802919708029197E-2</v>
      </c>
    </row>
    <row r="408" spans="1:27" x14ac:dyDescent="0.2">
      <c r="A408">
        <v>2021</v>
      </c>
      <c r="B408">
        <v>9</v>
      </c>
      <c r="C408">
        <v>295</v>
      </c>
      <c r="D408" t="s">
        <v>216</v>
      </c>
      <c r="E408">
        <v>91</v>
      </c>
      <c r="F408" s="2">
        <v>100</v>
      </c>
      <c r="G408" s="147">
        <v>216</v>
      </c>
      <c r="H408">
        <v>6</v>
      </c>
      <c r="I408">
        <v>6</v>
      </c>
      <c r="J408">
        <v>4</v>
      </c>
      <c r="Q408">
        <v>1.4999999999999999E-2</v>
      </c>
      <c r="R408">
        <v>16</v>
      </c>
      <c r="S408">
        <v>799</v>
      </c>
      <c r="T408">
        <v>0.1</v>
      </c>
      <c r="U408">
        <v>7</v>
      </c>
      <c r="V408">
        <v>0.1</v>
      </c>
      <c r="W408">
        <v>6.5</v>
      </c>
      <c r="X408">
        <v>1</v>
      </c>
      <c r="Y408">
        <v>0.1</v>
      </c>
      <c r="Z408">
        <v>0.153</v>
      </c>
      <c r="AA408" s="1">
        <f t="shared" si="6"/>
        <v>2.002503128911139E-2</v>
      </c>
    </row>
    <row r="409" spans="1:27" x14ac:dyDescent="0.2">
      <c r="A409">
        <v>2021</v>
      </c>
      <c r="B409">
        <v>9</v>
      </c>
      <c r="C409">
        <v>301</v>
      </c>
      <c r="D409" t="s">
        <v>229</v>
      </c>
      <c r="E409">
        <v>128</v>
      </c>
      <c r="F409" s="2">
        <v>140</v>
      </c>
      <c r="G409" s="147">
        <v>155</v>
      </c>
      <c r="H409">
        <v>8</v>
      </c>
      <c r="I409">
        <v>14</v>
      </c>
      <c r="J409">
        <v>18</v>
      </c>
      <c r="Q409">
        <v>1.4999999999999999E-2</v>
      </c>
      <c r="R409">
        <v>40</v>
      </c>
      <c r="S409">
        <v>2338</v>
      </c>
      <c r="T409">
        <v>0.1</v>
      </c>
      <c r="U409">
        <v>6.3</v>
      </c>
      <c r="V409">
        <v>0.1</v>
      </c>
      <c r="W409">
        <v>6</v>
      </c>
      <c r="X409">
        <v>1</v>
      </c>
      <c r="Y409">
        <v>0.3</v>
      </c>
      <c r="Z409">
        <v>0.629</v>
      </c>
      <c r="AA409" s="1">
        <f t="shared" si="6"/>
        <v>1.7108639863130881E-2</v>
      </c>
    </row>
    <row r="410" spans="1:27" x14ac:dyDescent="0.2">
      <c r="A410">
        <v>2021</v>
      </c>
      <c r="B410">
        <v>9</v>
      </c>
      <c r="C410">
        <v>331</v>
      </c>
      <c r="D410" t="s">
        <v>135</v>
      </c>
      <c r="E410">
        <v>89</v>
      </c>
      <c r="F410" s="2">
        <v>93</v>
      </c>
      <c r="G410" s="147">
        <v>116</v>
      </c>
      <c r="H410">
        <v>11</v>
      </c>
      <c r="I410">
        <v>17</v>
      </c>
      <c r="J410">
        <v>20</v>
      </c>
      <c r="K410">
        <v>1</v>
      </c>
      <c r="L410">
        <v>8</v>
      </c>
      <c r="Q410">
        <v>1.4999999999999999E-2</v>
      </c>
      <c r="R410">
        <v>54</v>
      </c>
      <c r="S410">
        <v>7324</v>
      </c>
      <c r="T410">
        <v>0.8</v>
      </c>
      <c r="U410">
        <v>108.2</v>
      </c>
      <c r="V410">
        <v>0.8</v>
      </c>
      <c r="W410">
        <v>109.9</v>
      </c>
      <c r="X410">
        <v>5</v>
      </c>
      <c r="Y410">
        <v>0.5</v>
      </c>
      <c r="Z410">
        <v>0.55000000000000004</v>
      </c>
      <c r="AA410" s="1">
        <f t="shared" si="6"/>
        <v>7.3730202075368654E-3</v>
      </c>
    </row>
    <row r="411" spans="1:27" x14ac:dyDescent="0.2">
      <c r="A411">
        <v>2021</v>
      </c>
      <c r="B411">
        <v>9</v>
      </c>
      <c r="C411">
        <v>375</v>
      </c>
      <c r="D411" t="s">
        <v>152</v>
      </c>
      <c r="E411">
        <v>120</v>
      </c>
      <c r="F411" s="2">
        <v>123</v>
      </c>
      <c r="G411" s="147">
        <v>117</v>
      </c>
      <c r="I411">
        <v>1</v>
      </c>
      <c r="J411">
        <v>2</v>
      </c>
      <c r="K411">
        <v>1</v>
      </c>
      <c r="Q411">
        <v>1.4999999999999999E-2</v>
      </c>
      <c r="R411">
        <v>4</v>
      </c>
      <c r="S411">
        <v>1054</v>
      </c>
      <c r="T411">
        <v>0.1</v>
      </c>
      <c r="U411">
        <v>28.2</v>
      </c>
      <c r="V411">
        <v>0.1</v>
      </c>
      <c r="W411">
        <v>30.7</v>
      </c>
      <c r="X411">
        <v>1</v>
      </c>
      <c r="Y411">
        <v>0</v>
      </c>
      <c r="Z411">
        <v>0.39900000000000002</v>
      </c>
      <c r="AA411" s="1">
        <f t="shared" si="6"/>
        <v>3.7950664136622392E-3</v>
      </c>
    </row>
    <row r="412" spans="1:27" x14ac:dyDescent="0.2">
      <c r="A412">
        <v>2021</v>
      </c>
      <c r="B412">
        <v>9</v>
      </c>
      <c r="C412">
        <v>376</v>
      </c>
      <c r="D412" t="s">
        <v>222</v>
      </c>
      <c r="E412">
        <v>161</v>
      </c>
      <c r="F412" s="2">
        <v>136</v>
      </c>
      <c r="G412" s="147">
        <v>81</v>
      </c>
      <c r="H412">
        <v>49</v>
      </c>
      <c r="I412">
        <v>71</v>
      </c>
      <c r="J412">
        <v>68</v>
      </c>
      <c r="K412">
        <v>5</v>
      </c>
      <c r="L412">
        <v>5</v>
      </c>
      <c r="Q412">
        <v>1.4999999999999999E-2</v>
      </c>
      <c r="R412">
        <v>191</v>
      </c>
      <c r="S412">
        <v>15383</v>
      </c>
      <c r="T412">
        <v>2.6</v>
      </c>
      <c r="U412">
        <v>206.3</v>
      </c>
      <c r="V412">
        <v>3.1</v>
      </c>
      <c r="W412">
        <v>242.9</v>
      </c>
      <c r="X412">
        <v>13</v>
      </c>
      <c r="Y412">
        <v>2.4</v>
      </c>
      <c r="Z412">
        <v>0.80300000000000005</v>
      </c>
      <c r="AA412" s="1">
        <f t="shared" si="6"/>
        <v>1.2416303711889749E-2</v>
      </c>
    </row>
    <row r="413" spans="1:27" x14ac:dyDescent="0.2">
      <c r="A413">
        <v>2021</v>
      </c>
      <c r="B413">
        <v>9</v>
      </c>
      <c r="C413">
        <v>377</v>
      </c>
      <c r="D413" t="s">
        <v>167</v>
      </c>
      <c r="E413">
        <v>320</v>
      </c>
      <c r="F413" s="2">
        <v>229</v>
      </c>
      <c r="G413" s="147">
        <v>64</v>
      </c>
      <c r="H413">
        <v>16</v>
      </c>
      <c r="I413">
        <v>22</v>
      </c>
      <c r="J413">
        <v>60</v>
      </c>
      <c r="K413">
        <v>2</v>
      </c>
      <c r="L413">
        <v>2</v>
      </c>
      <c r="Q413">
        <v>1.4999999999999999E-2</v>
      </c>
      <c r="R413">
        <v>102</v>
      </c>
      <c r="S413">
        <v>4422</v>
      </c>
      <c r="T413">
        <v>0.3</v>
      </c>
      <c r="U413">
        <v>12.9</v>
      </c>
      <c r="V413">
        <v>0.3</v>
      </c>
      <c r="W413">
        <v>12.8</v>
      </c>
      <c r="X413">
        <v>6</v>
      </c>
      <c r="Y413">
        <v>1.6</v>
      </c>
      <c r="Z413">
        <v>0.74399999999999999</v>
      </c>
      <c r="AA413" s="1">
        <f t="shared" si="6"/>
        <v>2.3066485753052916E-2</v>
      </c>
    </row>
    <row r="414" spans="1:27" x14ac:dyDescent="0.2">
      <c r="A414">
        <v>2021</v>
      </c>
      <c r="B414">
        <v>9</v>
      </c>
      <c r="C414">
        <v>381</v>
      </c>
      <c r="D414" t="s">
        <v>705</v>
      </c>
      <c r="E414">
        <v>180</v>
      </c>
      <c r="F414" s="2">
        <v>116</v>
      </c>
      <c r="G414" s="147">
        <v>93</v>
      </c>
      <c r="H414">
        <v>15</v>
      </c>
      <c r="I414">
        <v>16</v>
      </c>
      <c r="J414">
        <v>10</v>
      </c>
      <c r="K414">
        <v>1</v>
      </c>
      <c r="Q414">
        <v>1.4999999999999999E-2</v>
      </c>
      <c r="R414">
        <v>50</v>
      </c>
      <c r="S414">
        <v>3830</v>
      </c>
      <c r="T414">
        <v>8.1</v>
      </c>
      <c r="U414">
        <v>544.79999999999995</v>
      </c>
      <c r="V414">
        <v>12.8</v>
      </c>
      <c r="W414">
        <v>852.7</v>
      </c>
      <c r="X414">
        <v>4</v>
      </c>
      <c r="Y414">
        <v>0.5</v>
      </c>
      <c r="Z414">
        <v>0.72499999999999998</v>
      </c>
      <c r="AA414" s="1">
        <f t="shared" si="6"/>
        <v>1.3054830287206266E-2</v>
      </c>
    </row>
    <row r="415" spans="1:27" x14ac:dyDescent="0.2">
      <c r="A415">
        <v>2021</v>
      </c>
      <c r="B415">
        <v>9</v>
      </c>
      <c r="C415">
        <v>382</v>
      </c>
      <c r="D415" t="s">
        <v>247</v>
      </c>
      <c r="E415">
        <v>100</v>
      </c>
      <c r="F415" s="2">
        <v>95</v>
      </c>
      <c r="G415" s="147">
        <v>115</v>
      </c>
      <c r="H415">
        <v>43</v>
      </c>
      <c r="I415">
        <v>41</v>
      </c>
      <c r="J415">
        <v>32</v>
      </c>
      <c r="K415">
        <v>7</v>
      </c>
      <c r="L415">
        <v>6</v>
      </c>
      <c r="Q415">
        <v>1.4999999999999999E-2</v>
      </c>
      <c r="R415">
        <v>129</v>
      </c>
      <c r="S415">
        <v>14799</v>
      </c>
      <c r="T415">
        <v>2.8</v>
      </c>
      <c r="U415">
        <v>321.7</v>
      </c>
      <c r="V415">
        <v>2.7</v>
      </c>
      <c r="W415">
        <v>312.7</v>
      </c>
      <c r="X415">
        <v>7</v>
      </c>
      <c r="Y415">
        <v>1.1000000000000001</v>
      </c>
      <c r="Z415">
        <v>0.89</v>
      </c>
      <c r="AA415" s="1">
        <f t="shared" si="6"/>
        <v>8.7168051895398346E-3</v>
      </c>
    </row>
    <row r="416" spans="1:27" x14ac:dyDescent="0.2">
      <c r="A416">
        <v>2021</v>
      </c>
      <c r="B416">
        <v>9</v>
      </c>
      <c r="C416">
        <v>383</v>
      </c>
      <c r="D416" t="s">
        <v>706</v>
      </c>
      <c r="E416">
        <v>100</v>
      </c>
      <c r="F416" s="2"/>
      <c r="G416" s="147"/>
      <c r="I416">
        <v>2</v>
      </c>
      <c r="J416">
        <v>4</v>
      </c>
      <c r="K416">
        <v>2</v>
      </c>
      <c r="Q416">
        <v>1.4999999999999999E-2</v>
      </c>
      <c r="R416">
        <v>8</v>
      </c>
      <c r="S416">
        <v>1628</v>
      </c>
      <c r="T416">
        <v>0.2</v>
      </c>
      <c r="U416">
        <v>46.5</v>
      </c>
      <c r="V416">
        <v>0.2</v>
      </c>
      <c r="W416">
        <v>41.7</v>
      </c>
      <c r="X416">
        <v>0</v>
      </c>
      <c r="AA416" s="1">
        <f t="shared" si="6"/>
        <v>4.9140049140049139E-3</v>
      </c>
    </row>
    <row r="417" spans="1:27" x14ac:dyDescent="0.2">
      <c r="A417">
        <v>2021</v>
      </c>
      <c r="B417">
        <v>9</v>
      </c>
      <c r="C417">
        <v>384</v>
      </c>
      <c r="D417" t="s">
        <v>681</v>
      </c>
      <c r="E417">
        <v>180</v>
      </c>
      <c r="F417" s="2">
        <v>174</v>
      </c>
      <c r="G417" s="147">
        <v>21</v>
      </c>
      <c r="H417">
        <v>26</v>
      </c>
      <c r="I417">
        <v>36</v>
      </c>
      <c r="J417">
        <v>30</v>
      </c>
      <c r="K417">
        <v>6</v>
      </c>
      <c r="L417">
        <v>10</v>
      </c>
      <c r="O417">
        <v>0</v>
      </c>
      <c r="Q417">
        <v>1.4999999999999999E-2</v>
      </c>
      <c r="R417">
        <v>99</v>
      </c>
      <c r="S417">
        <v>5475</v>
      </c>
      <c r="T417">
        <v>8</v>
      </c>
      <c r="U417">
        <v>357</v>
      </c>
      <c r="V417">
        <v>10.3</v>
      </c>
      <c r="W417">
        <v>457.9</v>
      </c>
      <c r="X417">
        <v>15</v>
      </c>
      <c r="Y417">
        <v>4.5999999999999996</v>
      </c>
      <c r="Z417">
        <v>0.83</v>
      </c>
      <c r="AA417" s="1">
        <f t="shared" si="6"/>
        <v>1.8082191780821918E-2</v>
      </c>
    </row>
    <row r="418" spans="1:27" x14ac:dyDescent="0.2">
      <c r="A418">
        <v>2021</v>
      </c>
      <c r="B418">
        <v>9</v>
      </c>
      <c r="C418">
        <v>395</v>
      </c>
      <c r="D418" t="s">
        <v>682</v>
      </c>
      <c r="E418">
        <v>120</v>
      </c>
      <c r="F418" s="2">
        <v>111</v>
      </c>
      <c r="G418" s="147">
        <v>98</v>
      </c>
      <c r="H418">
        <v>31</v>
      </c>
      <c r="I418">
        <v>22</v>
      </c>
      <c r="J418">
        <v>22</v>
      </c>
      <c r="K418">
        <v>4</v>
      </c>
      <c r="Q418">
        <v>1.4999999999999999E-2</v>
      </c>
      <c r="R418">
        <v>93</v>
      </c>
      <c r="S418">
        <v>7006</v>
      </c>
      <c r="T418">
        <v>19.3</v>
      </c>
      <c r="U418">
        <v>1352.3</v>
      </c>
      <c r="V418">
        <v>14.4</v>
      </c>
      <c r="W418">
        <v>906.2</v>
      </c>
      <c r="X418">
        <v>6</v>
      </c>
      <c r="Y418">
        <v>1</v>
      </c>
      <c r="Z418">
        <v>0.59</v>
      </c>
      <c r="AA418" s="1">
        <f t="shared" si="6"/>
        <v>1.3274336283185841E-2</v>
      </c>
    </row>
    <row r="419" spans="1:27" x14ac:dyDescent="0.2">
      <c r="A419">
        <v>2021</v>
      </c>
      <c r="B419">
        <v>9</v>
      </c>
      <c r="C419">
        <v>406</v>
      </c>
      <c r="D419" t="s">
        <v>709</v>
      </c>
      <c r="E419">
        <v>200</v>
      </c>
      <c r="F419" s="2">
        <v>137</v>
      </c>
      <c r="G419" s="147">
        <v>27</v>
      </c>
      <c r="H419">
        <v>13</v>
      </c>
      <c r="I419">
        <v>16</v>
      </c>
      <c r="J419">
        <v>17</v>
      </c>
      <c r="Q419">
        <v>1.4999999999999999E-2</v>
      </c>
      <c r="R419">
        <v>50</v>
      </c>
      <c r="S419">
        <v>2825</v>
      </c>
      <c r="T419">
        <v>4.7</v>
      </c>
      <c r="U419">
        <v>190.3</v>
      </c>
      <c r="V419">
        <v>7.5</v>
      </c>
      <c r="W419">
        <v>279.5</v>
      </c>
      <c r="X419">
        <v>7</v>
      </c>
      <c r="Y419">
        <v>1.9</v>
      </c>
      <c r="Z419">
        <v>1.0189999999999999</v>
      </c>
      <c r="AA419" s="1">
        <f t="shared" si="6"/>
        <v>1.7699115044247787E-2</v>
      </c>
    </row>
    <row r="420" spans="1:27" x14ac:dyDescent="0.2">
      <c r="A420">
        <v>2021</v>
      </c>
      <c r="B420">
        <v>9</v>
      </c>
      <c r="C420">
        <v>407</v>
      </c>
      <c r="D420" t="s">
        <v>683</v>
      </c>
      <c r="E420">
        <v>200</v>
      </c>
      <c r="F420" s="2">
        <v>141</v>
      </c>
      <c r="G420" s="147">
        <v>26</v>
      </c>
      <c r="H420">
        <v>10</v>
      </c>
      <c r="I420">
        <v>14</v>
      </c>
      <c r="J420">
        <v>10</v>
      </c>
      <c r="L420">
        <v>5</v>
      </c>
      <c r="O420">
        <v>2</v>
      </c>
      <c r="Q420">
        <v>1.4999999999999999E-2</v>
      </c>
      <c r="R420">
        <v>44</v>
      </c>
      <c r="S420">
        <v>2918</v>
      </c>
      <c r="T420">
        <v>5</v>
      </c>
      <c r="U420">
        <v>247</v>
      </c>
      <c r="V420">
        <v>7.7</v>
      </c>
      <c r="W420">
        <v>363</v>
      </c>
      <c r="X420">
        <v>7</v>
      </c>
      <c r="Y420">
        <v>1.7</v>
      </c>
      <c r="Z420">
        <v>1.0529999999999999</v>
      </c>
      <c r="AA420" s="1">
        <f t="shared" si="6"/>
        <v>1.5078821110349555E-2</v>
      </c>
    </row>
    <row r="421" spans="1:27" x14ac:dyDescent="0.2">
      <c r="A421">
        <v>2021</v>
      </c>
      <c r="B421">
        <v>9</v>
      </c>
      <c r="C421">
        <v>416</v>
      </c>
      <c r="D421" t="s">
        <v>684</v>
      </c>
      <c r="E421">
        <v>180</v>
      </c>
      <c r="F421" s="2">
        <v>121</v>
      </c>
      <c r="G421" s="147">
        <v>61</v>
      </c>
      <c r="H421">
        <v>14</v>
      </c>
      <c r="I421">
        <v>18</v>
      </c>
      <c r="J421">
        <v>18</v>
      </c>
      <c r="Q421">
        <v>1.4999999999999999E-2</v>
      </c>
      <c r="R421">
        <v>50</v>
      </c>
      <c r="S421">
        <v>2462</v>
      </c>
      <c r="T421">
        <v>0.2</v>
      </c>
      <c r="U421">
        <v>8.1999999999999993</v>
      </c>
      <c r="V421">
        <v>0.1</v>
      </c>
      <c r="W421">
        <v>4.7</v>
      </c>
      <c r="X421">
        <v>3</v>
      </c>
      <c r="Y421">
        <v>0.8</v>
      </c>
      <c r="Z421">
        <v>0.93300000000000005</v>
      </c>
      <c r="AA421" s="1">
        <f t="shared" si="6"/>
        <v>2.0308692120227456E-2</v>
      </c>
    </row>
    <row r="422" spans="1:27" x14ac:dyDescent="0.2">
      <c r="A422">
        <v>2021</v>
      </c>
      <c r="B422">
        <v>9</v>
      </c>
      <c r="C422">
        <v>417</v>
      </c>
      <c r="D422" t="s">
        <v>685</v>
      </c>
      <c r="E422">
        <v>180</v>
      </c>
      <c r="F422" s="2">
        <v>155</v>
      </c>
      <c r="G422" s="147">
        <v>24</v>
      </c>
      <c r="H422">
        <v>18</v>
      </c>
      <c r="I422">
        <v>27</v>
      </c>
      <c r="J422">
        <v>22</v>
      </c>
      <c r="K422">
        <v>0</v>
      </c>
      <c r="L422">
        <v>2</v>
      </c>
      <c r="Q422">
        <v>1.4999999999999999E-2</v>
      </c>
      <c r="R422">
        <v>69</v>
      </c>
      <c r="S422">
        <v>2787</v>
      </c>
      <c r="T422">
        <v>3.3</v>
      </c>
      <c r="U422">
        <v>132.30000000000001</v>
      </c>
      <c r="V422">
        <v>5.7</v>
      </c>
      <c r="W422">
        <v>229.3</v>
      </c>
      <c r="X422">
        <v>11</v>
      </c>
      <c r="Y422">
        <v>2.9</v>
      </c>
      <c r="Z422">
        <v>0.57599999999999996</v>
      </c>
      <c r="AA422" s="1">
        <f t="shared" si="6"/>
        <v>2.4757804090419805E-2</v>
      </c>
    </row>
    <row r="423" spans="1:27" x14ac:dyDescent="0.2">
      <c r="A423">
        <v>2021</v>
      </c>
      <c r="B423">
        <v>9</v>
      </c>
      <c r="C423">
        <v>419</v>
      </c>
      <c r="D423" t="s">
        <v>686</v>
      </c>
      <c r="E423">
        <v>150</v>
      </c>
      <c r="F423" s="2">
        <v>140</v>
      </c>
      <c r="G423" s="147">
        <v>103</v>
      </c>
      <c r="H423">
        <v>22</v>
      </c>
      <c r="I423">
        <v>22</v>
      </c>
      <c r="J423">
        <v>26</v>
      </c>
      <c r="L423">
        <v>5</v>
      </c>
      <c r="Q423">
        <v>1.4999999999999999E-2</v>
      </c>
      <c r="R423">
        <v>71</v>
      </c>
      <c r="S423">
        <v>2471</v>
      </c>
      <c r="T423">
        <v>1.1000000000000001</v>
      </c>
      <c r="U423">
        <v>37.299999999999997</v>
      </c>
      <c r="V423">
        <v>1.3</v>
      </c>
      <c r="W423">
        <v>43.3</v>
      </c>
      <c r="X423">
        <v>4</v>
      </c>
      <c r="Y423">
        <v>0.7</v>
      </c>
      <c r="Z423">
        <v>0.29199999999999998</v>
      </c>
      <c r="AA423" s="1">
        <f t="shared" si="6"/>
        <v>2.8733306353702956E-2</v>
      </c>
    </row>
    <row r="424" spans="1:27" x14ac:dyDescent="0.2">
      <c r="A424">
        <v>2021</v>
      </c>
      <c r="B424">
        <v>9</v>
      </c>
      <c r="C424">
        <v>421</v>
      </c>
      <c r="D424" t="s">
        <v>712</v>
      </c>
      <c r="E424">
        <v>200</v>
      </c>
      <c r="F424" s="2">
        <v>195</v>
      </c>
      <c r="G424" s="147">
        <v>19</v>
      </c>
      <c r="H424">
        <v>6</v>
      </c>
      <c r="I424">
        <v>8</v>
      </c>
      <c r="J424">
        <v>6</v>
      </c>
      <c r="L424">
        <v>1</v>
      </c>
      <c r="Q424">
        <v>1.4999999999999999E-2</v>
      </c>
      <c r="R424">
        <v>19</v>
      </c>
      <c r="S424">
        <v>1086</v>
      </c>
      <c r="T424">
        <v>0.8</v>
      </c>
      <c r="U424">
        <v>63.3</v>
      </c>
      <c r="V424">
        <v>0.7</v>
      </c>
      <c r="W424">
        <v>53.2</v>
      </c>
      <c r="X424">
        <v>3</v>
      </c>
      <c r="Y424">
        <v>1</v>
      </c>
      <c r="Z424">
        <v>0.91400000000000003</v>
      </c>
      <c r="AA424" s="1">
        <f t="shared" si="6"/>
        <v>1.7495395948434623E-2</v>
      </c>
    </row>
    <row r="425" spans="1:27" x14ac:dyDescent="0.2">
      <c r="A425">
        <v>2021</v>
      </c>
      <c r="B425">
        <v>9</v>
      </c>
      <c r="C425">
        <v>422</v>
      </c>
      <c r="D425" t="s">
        <v>596</v>
      </c>
      <c r="E425">
        <v>70</v>
      </c>
      <c r="F425" s="2">
        <v>96</v>
      </c>
      <c r="G425" s="147">
        <v>75</v>
      </c>
      <c r="H425">
        <v>20</v>
      </c>
      <c r="I425">
        <v>17</v>
      </c>
      <c r="J425">
        <v>19</v>
      </c>
      <c r="K425">
        <v>2</v>
      </c>
      <c r="Q425">
        <v>1.4999999999999999E-2</v>
      </c>
      <c r="R425">
        <v>58</v>
      </c>
      <c r="S425">
        <v>5938</v>
      </c>
      <c r="T425">
        <v>0.6</v>
      </c>
      <c r="U425">
        <v>57.7</v>
      </c>
      <c r="V425">
        <v>0.5</v>
      </c>
      <c r="W425">
        <v>29.1</v>
      </c>
      <c r="X425">
        <v>3</v>
      </c>
      <c r="Y425">
        <v>0.8</v>
      </c>
      <c r="Z425">
        <v>0.873</v>
      </c>
      <c r="AA425" s="1">
        <f t="shared" si="6"/>
        <v>9.7675985180195359E-3</v>
      </c>
    </row>
    <row r="426" spans="1:27" x14ac:dyDescent="0.2">
      <c r="A426">
        <v>2021</v>
      </c>
      <c r="B426">
        <v>9</v>
      </c>
      <c r="C426">
        <v>423</v>
      </c>
      <c r="D426" t="s">
        <v>138</v>
      </c>
      <c r="E426">
        <v>180</v>
      </c>
      <c r="F426" s="2">
        <v>188</v>
      </c>
      <c r="G426" s="147">
        <v>39</v>
      </c>
      <c r="H426">
        <v>51</v>
      </c>
      <c r="I426">
        <v>56</v>
      </c>
      <c r="J426">
        <v>54</v>
      </c>
      <c r="L426">
        <v>3</v>
      </c>
      <c r="O426">
        <v>1</v>
      </c>
      <c r="Q426">
        <v>1.4999999999999999E-2</v>
      </c>
      <c r="R426">
        <v>163</v>
      </c>
      <c r="S426">
        <v>6169</v>
      </c>
      <c r="T426">
        <v>0.8</v>
      </c>
      <c r="U426">
        <v>31.3</v>
      </c>
      <c r="V426">
        <v>1</v>
      </c>
      <c r="W426">
        <v>36</v>
      </c>
      <c r="X426">
        <v>10</v>
      </c>
      <c r="Y426">
        <v>4.2</v>
      </c>
      <c r="Z426">
        <v>0.70099999999999996</v>
      </c>
      <c r="AA426" s="1">
        <f t="shared" si="6"/>
        <v>2.6422434754417249E-2</v>
      </c>
    </row>
    <row r="427" spans="1:27" x14ac:dyDescent="0.2">
      <c r="A427">
        <v>2021</v>
      </c>
      <c r="B427">
        <v>9</v>
      </c>
      <c r="C427">
        <v>425</v>
      </c>
      <c r="D427" t="s">
        <v>155</v>
      </c>
      <c r="E427">
        <v>180</v>
      </c>
      <c r="F427" s="2">
        <v>106</v>
      </c>
      <c r="G427" s="147">
        <v>68</v>
      </c>
      <c r="H427">
        <v>19</v>
      </c>
      <c r="I427">
        <v>22</v>
      </c>
      <c r="J427">
        <v>28</v>
      </c>
      <c r="Q427">
        <v>1.4999999999999999E-2</v>
      </c>
      <c r="R427">
        <v>69</v>
      </c>
      <c r="S427">
        <v>3314</v>
      </c>
      <c r="T427">
        <v>0.3</v>
      </c>
      <c r="U427">
        <v>12.9</v>
      </c>
      <c r="V427">
        <v>0.3</v>
      </c>
      <c r="W427">
        <v>3.8</v>
      </c>
      <c r="X427">
        <v>5</v>
      </c>
      <c r="Y427">
        <v>1</v>
      </c>
      <c r="Z427">
        <v>0.753</v>
      </c>
      <c r="AA427" s="1">
        <f t="shared" si="6"/>
        <v>2.0820760410380206E-2</v>
      </c>
    </row>
    <row r="428" spans="1:27" x14ac:dyDescent="0.2">
      <c r="A428">
        <v>2021</v>
      </c>
      <c r="B428">
        <v>9</v>
      </c>
      <c r="C428">
        <v>428</v>
      </c>
      <c r="D428" t="s">
        <v>713</v>
      </c>
      <c r="E428">
        <v>200</v>
      </c>
      <c r="F428" s="2">
        <v>132</v>
      </c>
      <c r="G428" s="147">
        <v>27</v>
      </c>
      <c r="H428">
        <v>1</v>
      </c>
      <c r="I428">
        <v>1</v>
      </c>
      <c r="J428">
        <v>3</v>
      </c>
      <c r="Q428">
        <v>1.4999999999999999E-2</v>
      </c>
      <c r="R428">
        <v>2</v>
      </c>
      <c r="S428">
        <v>467</v>
      </c>
      <c r="T428">
        <v>0.5</v>
      </c>
      <c r="U428">
        <v>75.400000000000006</v>
      </c>
      <c r="V428">
        <v>0.3</v>
      </c>
      <c r="W428">
        <v>0.3</v>
      </c>
      <c r="X428">
        <v>1</v>
      </c>
      <c r="Y428">
        <v>0.1</v>
      </c>
      <c r="Z428">
        <v>1.179</v>
      </c>
      <c r="AA428" s="1">
        <f t="shared" si="6"/>
        <v>4.2826552462526769E-3</v>
      </c>
    </row>
    <row r="429" spans="1:27" x14ac:dyDescent="0.2">
      <c r="A429">
        <v>2021</v>
      </c>
      <c r="B429">
        <v>9</v>
      </c>
      <c r="C429">
        <v>430</v>
      </c>
      <c r="D429" t="s">
        <v>715</v>
      </c>
      <c r="E429">
        <v>200</v>
      </c>
      <c r="F429" s="2">
        <v>145</v>
      </c>
      <c r="G429" s="147">
        <v>25</v>
      </c>
      <c r="Q429">
        <v>1.4999999999999999E-2</v>
      </c>
      <c r="S429">
        <v>100</v>
      </c>
      <c r="U429">
        <v>9.6</v>
      </c>
      <c r="X429">
        <v>1</v>
      </c>
      <c r="Z429">
        <v>0.253</v>
      </c>
      <c r="AA429" s="1">
        <f t="shared" si="6"/>
        <v>0</v>
      </c>
    </row>
    <row r="430" spans="1:27" x14ac:dyDescent="0.2">
      <c r="A430">
        <v>2021</v>
      </c>
      <c r="B430">
        <v>9</v>
      </c>
      <c r="C430">
        <v>3</v>
      </c>
      <c r="D430" t="s">
        <v>717</v>
      </c>
      <c r="E430">
        <v>154</v>
      </c>
      <c r="F430" s="2">
        <v>156</v>
      </c>
      <c r="G430" s="147">
        <v>46</v>
      </c>
      <c r="H430">
        <v>4</v>
      </c>
      <c r="I430">
        <v>3</v>
      </c>
      <c r="J430">
        <v>29</v>
      </c>
      <c r="L430">
        <v>3</v>
      </c>
      <c r="Q430">
        <v>0.02</v>
      </c>
      <c r="R430">
        <v>39</v>
      </c>
      <c r="S430">
        <v>739</v>
      </c>
      <c r="T430">
        <v>2.4</v>
      </c>
      <c r="U430">
        <v>45.6</v>
      </c>
      <c r="V430">
        <v>2.2000000000000002</v>
      </c>
      <c r="W430">
        <v>35.700000000000003</v>
      </c>
      <c r="X430">
        <v>1</v>
      </c>
      <c r="Y430">
        <v>0.8</v>
      </c>
      <c r="Z430">
        <v>0.71499999999999997</v>
      </c>
      <c r="AA430" s="1">
        <f t="shared" si="6"/>
        <v>5.2774018944519621E-2</v>
      </c>
    </row>
    <row r="431" spans="1:27" x14ac:dyDescent="0.2">
      <c r="A431">
        <v>2021</v>
      </c>
      <c r="B431">
        <v>9</v>
      </c>
      <c r="C431">
        <v>5</v>
      </c>
      <c r="D431" t="s">
        <v>719</v>
      </c>
      <c r="E431">
        <v>122</v>
      </c>
      <c r="F431" s="2">
        <v>123</v>
      </c>
      <c r="G431" s="147">
        <v>59</v>
      </c>
      <c r="H431">
        <v>8</v>
      </c>
      <c r="I431">
        <v>10</v>
      </c>
      <c r="J431">
        <v>10</v>
      </c>
      <c r="Q431">
        <v>0.02</v>
      </c>
      <c r="R431">
        <v>28</v>
      </c>
      <c r="S431">
        <v>1028</v>
      </c>
      <c r="T431">
        <v>2</v>
      </c>
      <c r="U431">
        <v>73.599999999999994</v>
      </c>
      <c r="V431">
        <v>2.8</v>
      </c>
      <c r="W431">
        <v>103.8</v>
      </c>
      <c r="X431">
        <v>2</v>
      </c>
      <c r="Y431">
        <v>0.5</v>
      </c>
      <c r="Z431">
        <v>0.39600000000000002</v>
      </c>
      <c r="AA431" s="1">
        <f t="shared" si="6"/>
        <v>2.7237354085603113E-2</v>
      </c>
    </row>
    <row r="432" spans="1:27" x14ac:dyDescent="0.2">
      <c r="A432">
        <v>2021</v>
      </c>
      <c r="B432">
        <v>9</v>
      </c>
      <c r="C432">
        <v>52</v>
      </c>
      <c r="D432" t="s">
        <v>598</v>
      </c>
      <c r="E432">
        <v>96</v>
      </c>
      <c r="F432" s="2">
        <v>90</v>
      </c>
      <c r="G432" s="147">
        <v>360</v>
      </c>
      <c r="H432">
        <v>53</v>
      </c>
      <c r="I432">
        <v>63</v>
      </c>
      <c r="J432">
        <v>71</v>
      </c>
      <c r="L432">
        <v>2</v>
      </c>
      <c r="Q432">
        <v>0.02</v>
      </c>
      <c r="R432">
        <v>189</v>
      </c>
      <c r="S432">
        <v>23389</v>
      </c>
      <c r="T432">
        <v>15.8</v>
      </c>
      <c r="U432">
        <v>1949.1</v>
      </c>
      <c r="V432">
        <v>13.6</v>
      </c>
      <c r="W432">
        <v>1690.2</v>
      </c>
      <c r="X432">
        <v>7</v>
      </c>
      <c r="Y432">
        <v>0.5</v>
      </c>
      <c r="Z432">
        <v>0.45200000000000001</v>
      </c>
      <c r="AA432" s="1">
        <f t="shared" si="6"/>
        <v>8.0807217067852405E-3</v>
      </c>
    </row>
    <row r="433" spans="1:27" x14ac:dyDescent="0.2">
      <c r="A433">
        <v>2021</v>
      </c>
      <c r="B433">
        <v>9</v>
      </c>
      <c r="C433">
        <v>53</v>
      </c>
      <c r="D433" t="s">
        <v>720</v>
      </c>
      <c r="E433">
        <v>117</v>
      </c>
      <c r="F433" s="2">
        <v>80</v>
      </c>
      <c r="G433" s="147">
        <v>1129</v>
      </c>
      <c r="H433">
        <v>6</v>
      </c>
      <c r="I433">
        <v>10</v>
      </c>
      <c r="J433">
        <v>28</v>
      </c>
      <c r="K433">
        <v>4</v>
      </c>
      <c r="Q433">
        <v>0.02</v>
      </c>
      <c r="R433">
        <v>48</v>
      </c>
      <c r="S433">
        <v>16048</v>
      </c>
      <c r="T433">
        <v>4.8</v>
      </c>
      <c r="U433">
        <v>1604.8</v>
      </c>
      <c r="V433">
        <v>5.3</v>
      </c>
      <c r="W433">
        <v>1786.7</v>
      </c>
      <c r="X433">
        <v>2</v>
      </c>
      <c r="Y433">
        <v>0</v>
      </c>
      <c r="Z433">
        <v>0.47199999999999998</v>
      </c>
      <c r="AA433" s="1">
        <f t="shared" si="6"/>
        <v>2.9910269192422734E-3</v>
      </c>
    </row>
    <row r="434" spans="1:27" x14ac:dyDescent="0.2">
      <c r="A434">
        <v>2021</v>
      </c>
      <c r="B434">
        <v>9</v>
      </c>
      <c r="C434">
        <v>56</v>
      </c>
      <c r="D434" t="s">
        <v>571</v>
      </c>
      <c r="E434">
        <v>101</v>
      </c>
      <c r="F434" s="2">
        <v>101</v>
      </c>
      <c r="G434" s="147">
        <v>431</v>
      </c>
      <c r="H434">
        <v>32</v>
      </c>
      <c r="I434">
        <v>26</v>
      </c>
      <c r="J434">
        <v>28</v>
      </c>
      <c r="Q434">
        <v>0.02</v>
      </c>
      <c r="R434">
        <v>86</v>
      </c>
      <c r="S434">
        <v>10086</v>
      </c>
      <c r="T434">
        <v>8.6999999999999993</v>
      </c>
      <c r="U434">
        <v>1017.3</v>
      </c>
      <c r="V434">
        <v>7</v>
      </c>
      <c r="W434">
        <v>831.1</v>
      </c>
      <c r="X434">
        <v>2</v>
      </c>
      <c r="Y434">
        <v>0.2</v>
      </c>
      <c r="Z434">
        <v>0.53400000000000003</v>
      </c>
      <c r="AA434" s="1">
        <f t="shared" si="6"/>
        <v>8.5266706325599836E-3</v>
      </c>
    </row>
    <row r="435" spans="1:27" x14ac:dyDescent="0.2">
      <c r="A435">
        <v>2021</v>
      </c>
      <c r="B435">
        <v>9</v>
      </c>
      <c r="C435">
        <v>57</v>
      </c>
      <c r="D435" t="s">
        <v>721</v>
      </c>
      <c r="E435">
        <v>125</v>
      </c>
      <c r="F435" s="2">
        <v>68</v>
      </c>
      <c r="G435" s="147">
        <v>638</v>
      </c>
      <c r="H435">
        <v>6</v>
      </c>
      <c r="I435">
        <v>19</v>
      </c>
      <c r="J435">
        <v>24</v>
      </c>
      <c r="Q435">
        <v>0.02</v>
      </c>
      <c r="R435">
        <v>49</v>
      </c>
      <c r="S435">
        <v>10401</v>
      </c>
      <c r="T435">
        <v>4.5999999999999996</v>
      </c>
      <c r="U435">
        <v>978.9</v>
      </c>
      <c r="V435">
        <v>4.4000000000000004</v>
      </c>
      <c r="W435">
        <v>797.7</v>
      </c>
      <c r="X435">
        <v>1</v>
      </c>
      <c r="Y435">
        <v>0.1</v>
      </c>
      <c r="Z435">
        <v>1.37</v>
      </c>
      <c r="AA435" s="1">
        <f t="shared" si="6"/>
        <v>4.7110854725507158E-3</v>
      </c>
    </row>
    <row r="436" spans="1:27" x14ac:dyDescent="0.2">
      <c r="A436">
        <v>2021</v>
      </c>
      <c r="B436">
        <v>9</v>
      </c>
      <c r="C436">
        <v>159</v>
      </c>
      <c r="D436" t="s">
        <v>244</v>
      </c>
      <c r="E436">
        <v>154</v>
      </c>
      <c r="F436" s="2">
        <v>110</v>
      </c>
      <c r="G436" s="147">
        <v>100</v>
      </c>
      <c r="H436">
        <v>54</v>
      </c>
      <c r="I436">
        <v>46</v>
      </c>
      <c r="J436">
        <v>44</v>
      </c>
      <c r="K436">
        <v>4</v>
      </c>
      <c r="L436">
        <v>2</v>
      </c>
      <c r="Q436">
        <v>0.02</v>
      </c>
      <c r="R436">
        <v>148</v>
      </c>
      <c r="S436">
        <v>10660</v>
      </c>
      <c r="T436">
        <v>3</v>
      </c>
      <c r="U436">
        <v>213.9</v>
      </c>
      <c r="V436">
        <v>2</v>
      </c>
      <c r="W436">
        <v>148.69999999999999</v>
      </c>
      <c r="X436">
        <v>10</v>
      </c>
      <c r="Y436">
        <v>1.5</v>
      </c>
      <c r="Z436">
        <v>0.69199999999999995</v>
      </c>
      <c r="AA436" s="1">
        <f t="shared" si="6"/>
        <v>1.3883677298311446E-2</v>
      </c>
    </row>
    <row r="437" spans="1:27" x14ac:dyDescent="0.2">
      <c r="A437">
        <v>2021</v>
      </c>
      <c r="B437">
        <v>9</v>
      </c>
      <c r="C437">
        <v>214</v>
      </c>
      <c r="D437" t="s">
        <v>618</v>
      </c>
      <c r="E437">
        <v>212</v>
      </c>
      <c r="F437" s="2">
        <v>161</v>
      </c>
      <c r="G437" s="147">
        <v>91</v>
      </c>
      <c r="H437">
        <v>10</v>
      </c>
      <c r="I437">
        <v>12</v>
      </c>
      <c r="J437">
        <v>11</v>
      </c>
      <c r="Q437">
        <v>0.02</v>
      </c>
      <c r="R437">
        <v>33</v>
      </c>
      <c r="S437">
        <v>2203</v>
      </c>
      <c r="T437">
        <v>0.1</v>
      </c>
      <c r="U437">
        <v>6.3</v>
      </c>
      <c r="V437">
        <v>0.1</v>
      </c>
      <c r="W437">
        <v>6.4</v>
      </c>
      <c r="X437">
        <v>4</v>
      </c>
      <c r="Y437">
        <v>0.4</v>
      </c>
      <c r="Z437">
        <v>0.36799999999999999</v>
      </c>
      <c r="AA437" s="1">
        <f t="shared" si="6"/>
        <v>1.4979573309123922E-2</v>
      </c>
    </row>
    <row r="438" spans="1:27" x14ac:dyDescent="0.2">
      <c r="A438">
        <v>2021</v>
      </c>
      <c r="B438">
        <v>9</v>
      </c>
      <c r="C438">
        <v>227</v>
      </c>
      <c r="D438" t="s">
        <v>164</v>
      </c>
      <c r="E438">
        <v>177</v>
      </c>
      <c r="F438" s="2">
        <v>107</v>
      </c>
      <c r="G438" s="147">
        <v>101</v>
      </c>
      <c r="H438">
        <v>13</v>
      </c>
      <c r="I438">
        <v>44</v>
      </c>
      <c r="J438">
        <v>12</v>
      </c>
      <c r="L438">
        <v>3</v>
      </c>
      <c r="Q438">
        <v>0.02</v>
      </c>
      <c r="R438">
        <v>70</v>
      </c>
      <c r="S438">
        <v>4030</v>
      </c>
      <c r="T438">
        <v>0.6</v>
      </c>
      <c r="U438">
        <v>33</v>
      </c>
      <c r="V438">
        <v>0.5</v>
      </c>
      <c r="W438">
        <v>30.2</v>
      </c>
      <c r="X438">
        <v>3</v>
      </c>
      <c r="Y438">
        <v>0.7</v>
      </c>
      <c r="Z438">
        <v>1.0009999999999999</v>
      </c>
      <c r="AA438" s="1">
        <f t="shared" si="6"/>
        <v>1.7369727047146403E-2</v>
      </c>
    </row>
    <row r="439" spans="1:27" x14ac:dyDescent="0.2">
      <c r="A439">
        <v>2021</v>
      </c>
      <c r="B439">
        <v>9</v>
      </c>
      <c r="C439">
        <v>256</v>
      </c>
      <c r="D439" t="s">
        <v>723</v>
      </c>
      <c r="E439">
        <v>171</v>
      </c>
      <c r="F439" s="2">
        <v>138</v>
      </c>
      <c r="G439" s="147">
        <v>210</v>
      </c>
      <c r="H439">
        <v>35</v>
      </c>
      <c r="I439">
        <v>50</v>
      </c>
      <c r="J439">
        <v>87</v>
      </c>
      <c r="Q439">
        <v>0.02</v>
      </c>
      <c r="R439">
        <v>172</v>
      </c>
      <c r="S439">
        <v>7972</v>
      </c>
      <c r="T439">
        <v>5.4</v>
      </c>
      <c r="U439">
        <v>249.1</v>
      </c>
      <c r="V439">
        <v>5.0999999999999996</v>
      </c>
      <c r="W439">
        <v>225.6</v>
      </c>
      <c r="X439">
        <v>2</v>
      </c>
      <c r="Y439">
        <v>0.8</v>
      </c>
      <c r="Z439">
        <v>1.0780000000000001</v>
      </c>
      <c r="AA439" s="1">
        <f t="shared" si="6"/>
        <v>2.1575514300050176E-2</v>
      </c>
    </row>
    <row r="440" spans="1:27" x14ac:dyDescent="0.2">
      <c r="A440">
        <v>2021</v>
      </c>
      <c r="B440">
        <v>9</v>
      </c>
      <c r="C440">
        <v>334</v>
      </c>
      <c r="D440" t="s">
        <v>263</v>
      </c>
      <c r="E440">
        <v>164</v>
      </c>
      <c r="F440" s="2">
        <v>142</v>
      </c>
      <c r="G440" s="147">
        <v>102</v>
      </c>
      <c r="H440">
        <v>131</v>
      </c>
      <c r="I440">
        <v>174</v>
      </c>
      <c r="J440">
        <v>164</v>
      </c>
      <c r="K440">
        <v>7</v>
      </c>
      <c r="L440">
        <v>25</v>
      </c>
      <c r="O440">
        <v>1</v>
      </c>
      <c r="Q440">
        <v>0.02</v>
      </c>
      <c r="R440">
        <v>492</v>
      </c>
      <c r="S440">
        <v>42302</v>
      </c>
      <c r="T440">
        <v>7.3</v>
      </c>
      <c r="U440">
        <v>625.20000000000005</v>
      </c>
      <c r="V440">
        <v>7.1</v>
      </c>
      <c r="W440">
        <v>613.79999999999995</v>
      </c>
      <c r="X440">
        <v>21</v>
      </c>
      <c r="Y440">
        <v>4.8</v>
      </c>
      <c r="Z440">
        <v>1.04</v>
      </c>
      <c r="AA440" s="1">
        <f t="shared" si="6"/>
        <v>1.163065576095693E-2</v>
      </c>
    </row>
    <row r="441" spans="1:27" x14ac:dyDescent="0.2">
      <c r="A441">
        <v>2021</v>
      </c>
      <c r="B441">
        <v>9</v>
      </c>
      <c r="C441">
        <v>372</v>
      </c>
      <c r="D441" t="s">
        <v>688</v>
      </c>
      <c r="E441">
        <v>195</v>
      </c>
      <c r="F441" s="2">
        <v>135</v>
      </c>
      <c r="G441" s="147">
        <v>54</v>
      </c>
      <c r="H441">
        <v>26</v>
      </c>
      <c r="I441">
        <v>34</v>
      </c>
      <c r="J441">
        <v>34</v>
      </c>
      <c r="L441">
        <v>8</v>
      </c>
      <c r="Q441">
        <v>0.02</v>
      </c>
      <c r="R441">
        <v>106</v>
      </c>
      <c r="S441">
        <v>6626</v>
      </c>
      <c r="T441">
        <v>2.2999999999999998</v>
      </c>
      <c r="U441">
        <v>133</v>
      </c>
      <c r="V441">
        <v>3</v>
      </c>
      <c r="W441">
        <v>178.9</v>
      </c>
      <c r="X441">
        <v>10</v>
      </c>
      <c r="Y441">
        <v>1.9</v>
      </c>
      <c r="Z441">
        <v>0.81399999999999995</v>
      </c>
      <c r="AA441" s="1">
        <f t="shared" si="6"/>
        <v>1.5997585270147902E-2</v>
      </c>
    </row>
    <row r="442" spans="1:27" x14ac:dyDescent="0.2">
      <c r="A442">
        <v>2021</v>
      </c>
      <c r="B442">
        <v>9</v>
      </c>
      <c r="C442">
        <v>415</v>
      </c>
      <c r="D442" t="s">
        <v>689</v>
      </c>
      <c r="E442">
        <v>180</v>
      </c>
      <c r="F442" s="2">
        <v>163</v>
      </c>
      <c r="G442" s="147">
        <v>68</v>
      </c>
      <c r="H442">
        <v>16</v>
      </c>
      <c r="I442">
        <v>18</v>
      </c>
      <c r="J442">
        <v>21</v>
      </c>
      <c r="Q442">
        <v>0.02</v>
      </c>
      <c r="R442">
        <v>65</v>
      </c>
      <c r="S442">
        <v>2570</v>
      </c>
      <c r="T442">
        <v>9.3000000000000007</v>
      </c>
      <c r="U442">
        <v>375.1</v>
      </c>
      <c r="V442">
        <v>15.2</v>
      </c>
      <c r="W442">
        <v>597.20000000000005</v>
      </c>
      <c r="X442">
        <v>3</v>
      </c>
      <c r="Y442">
        <v>1</v>
      </c>
      <c r="Z442">
        <v>0.64900000000000002</v>
      </c>
      <c r="AA442" s="1">
        <f t="shared" si="6"/>
        <v>2.5291828793774319E-2</v>
      </c>
    </row>
    <row r="443" spans="1:27" x14ac:dyDescent="0.2">
      <c r="A443">
        <v>2021</v>
      </c>
      <c r="B443">
        <v>10</v>
      </c>
      <c r="C443">
        <v>18</v>
      </c>
      <c r="D443" t="s">
        <v>676</v>
      </c>
      <c r="E443">
        <v>107</v>
      </c>
      <c r="F443" s="2">
        <v>105</v>
      </c>
      <c r="G443" s="147">
        <v>68</v>
      </c>
      <c r="H443">
        <v>24</v>
      </c>
      <c r="I443">
        <v>26</v>
      </c>
      <c r="J443">
        <v>20</v>
      </c>
      <c r="K443">
        <v>8</v>
      </c>
      <c r="L443">
        <v>6</v>
      </c>
      <c r="Q443">
        <v>1.4999999999999999E-2</v>
      </c>
      <c r="R443">
        <v>87</v>
      </c>
      <c r="S443">
        <v>9336</v>
      </c>
      <c r="T443">
        <v>5.7</v>
      </c>
      <c r="U443">
        <v>549.79999999999995</v>
      </c>
      <c r="V443">
        <v>7.4</v>
      </c>
      <c r="W443">
        <v>713.6</v>
      </c>
      <c r="X443">
        <v>5</v>
      </c>
      <c r="Y443">
        <v>1.3</v>
      </c>
      <c r="Z443">
        <v>1.2669999999999999</v>
      </c>
      <c r="AA443" s="1">
        <f t="shared" si="6"/>
        <v>9.3187660668380464E-3</v>
      </c>
    </row>
    <row r="444" spans="1:27" x14ac:dyDescent="0.2">
      <c r="A444">
        <v>2021</v>
      </c>
      <c r="B444">
        <v>10</v>
      </c>
      <c r="C444">
        <v>29</v>
      </c>
      <c r="D444" t="s">
        <v>677</v>
      </c>
      <c r="E444">
        <v>120</v>
      </c>
      <c r="F444" s="2">
        <v>117</v>
      </c>
      <c r="G444" s="147">
        <v>62</v>
      </c>
      <c r="H444">
        <v>2</v>
      </c>
      <c r="I444">
        <v>2</v>
      </c>
      <c r="J444">
        <v>8</v>
      </c>
      <c r="Q444">
        <v>1.4999999999999999E-2</v>
      </c>
      <c r="R444">
        <v>12</v>
      </c>
      <c r="S444">
        <v>382</v>
      </c>
      <c r="T444">
        <v>0.4</v>
      </c>
      <c r="U444">
        <v>11.1</v>
      </c>
      <c r="V444">
        <v>0.1</v>
      </c>
      <c r="W444">
        <v>4.7</v>
      </c>
      <c r="X444">
        <v>1</v>
      </c>
      <c r="Y444">
        <v>0.2</v>
      </c>
      <c r="Z444">
        <v>0.28899999999999998</v>
      </c>
      <c r="AA444" s="1">
        <f t="shared" si="6"/>
        <v>3.1413612565445025E-2</v>
      </c>
    </row>
    <row r="445" spans="1:27" x14ac:dyDescent="0.2">
      <c r="A445">
        <v>2021</v>
      </c>
      <c r="B445">
        <v>10</v>
      </c>
      <c r="C445">
        <v>47</v>
      </c>
      <c r="D445" t="s">
        <v>678</v>
      </c>
      <c r="E445">
        <v>115</v>
      </c>
      <c r="F445" s="2">
        <v>111</v>
      </c>
      <c r="G445" s="147">
        <v>65</v>
      </c>
      <c r="H445">
        <v>13</v>
      </c>
      <c r="I445">
        <v>21</v>
      </c>
      <c r="J445">
        <v>25</v>
      </c>
      <c r="K445">
        <v>4</v>
      </c>
      <c r="L445">
        <v>9</v>
      </c>
      <c r="Q445">
        <v>1.4999999999999999E-2</v>
      </c>
      <c r="R445">
        <v>72</v>
      </c>
      <c r="S445">
        <v>3172</v>
      </c>
      <c r="T445">
        <v>0.3</v>
      </c>
      <c r="U445">
        <v>11.3</v>
      </c>
      <c r="V445">
        <v>0.3</v>
      </c>
      <c r="W445">
        <v>9</v>
      </c>
      <c r="X445">
        <v>5</v>
      </c>
      <c r="Y445">
        <v>1.1000000000000001</v>
      </c>
      <c r="Z445">
        <v>0.45800000000000002</v>
      </c>
      <c r="AA445" s="1">
        <f t="shared" si="6"/>
        <v>2.269861286254729E-2</v>
      </c>
    </row>
    <row r="446" spans="1:27" x14ac:dyDescent="0.2">
      <c r="A446">
        <v>2021</v>
      </c>
      <c r="B446">
        <v>10</v>
      </c>
      <c r="C446">
        <v>135</v>
      </c>
      <c r="D446" t="s">
        <v>149</v>
      </c>
      <c r="E446">
        <v>95</v>
      </c>
      <c r="F446" s="2">
        <v>97</v>
      </c>
      <c r="G446" s="147">
        <v>149</v>
      </c>
      <c r="H446">
        <v>2</v>
      </c>
      <c r="I446">
        <v>6</v>
      </c>
      <c r="J446">
        <v>7</v>
      </c>
      <c r="K446">
        <v>2</v>
      </c>
      <c r="L446">
        <v>14</v>
      </c>
      <c r="O446">
        <v>1</v>
      </c>
      <c r="Q446">
        <v>1.4999999999999999E-2</v>
      </c>
      <c r="R446">
        <v>30</v>
      </c>
      <c r="S446">
        <v>3670</v>
      </c>
      <c r="T446">
        <v>1.7</v>
      </c>
      <c r="U446">
        <v>205.2</v>
      </c>
      <c r="V446">
        <v>0.5</v>
      </c>
      <c r="W446">
        <v>67.5</v>
      </c>
      <c r="X446">
        <v>2</v>
      </c>
      <c r="Y446">
        <v>0.2</v>
      </c>
      <c r="Z446">
        <v>0.55200000000000005</v>
      </c>
      <c r="AA446" s="1">
        <f t="shared" si="6"/>
        <v>8.1743869209809257E-3</v>
      </c>
    </row>
    <row r="447" spans="1:27" x14ac:dyDescent="0.2">
      <c r="A447">
        <v>2021</v>
      </c>
      <c r="B447">
        <v>10</v>
      </c>
      <c r="C447">
        <v>137</v>
      </c>
      <c r="D447" t="s">
        <v>210</v>
      </c>
      <c r="E447">
        <v>116</v>
      </c>
      <c r="F447" s="2"/>
      <c r="G447" s="147"/>
      <c r="Q447">
        <v>1.4999999999999999E-2</v>
      </c>
      <c r="X447">
        <v>0</v>
      </c>
      <c r="AA447" s="1" t="str">
        <f t="shared" si="6"/>
        <v/>
      </c>
    </row>
    <row r="448" spans="1:27" x14ac:dyDescent="0.2">
      <c r="A448">
        <v>2021</v>
      </c>
      <c r="B448">
        <v>10</v>
      </c>
      <c r="C448">
        <v>142</v>
      </c>
      <c r="D448" t="s">
        <v>219</v>
      </c>
      <c r="E448">
        <v>103</v>
      </c>
      <c r="F448" s="2"/>
      <c r="G448" s="147"/>
      <c r="Q448">
        <v>1.4999999999999999E-2</v>
      </c>
      <c r="X448">
        <v>0</v>
      </c>
      <c r="AA448" s="1" t="str">
        <f t="shared" si="6"/>
        <v/>
      </c>
    </row>
    <row r="449" spans="1:27" x14ac:dyDescent="0.2">
      <c r="A449">
        <v>2021</v>
      </c>
      <c r="B449">
        <v>10</v>
      </c>
      <c r="C449">
        <v>143</v>
      </c>
      <c r="D449" t="s">
        <v>679</v>
      </c>
      <c r="E449">
        <v>120</v>
      </c>
      <c r="F449" s="2">
        <v>118</v>
      </c>
      <c r="G449" s="147">
        <v>122</v>
      </c>
      <c r="H449">
        <v>8</v>
      </c>
      <c r="I449">
        <v>8</v>
      </c>
      <c r="J449">
        <v>12</v>
      </c>
      <c r="K449">
        <v>4</v>
      </c>
      <c r="L449">
        <v>4</v>
      </c>
      <c r="Q449">
        <v>1.4999999999999999E-2</v>
      </c>
      <c r="R449">
        <v>34</v>
      </c>
      <c r="S449">
        <v>2996</v>
      </c>
      <c r="T449">
        <v>0.1</v>
      </c>
      <c r="U449">
        <v>10.5</v>
      </c>
      <c r="V449">
        <v>0.1</v>
      </c>
      <c r="W449">
        <v>9.4</v>
      </c>
      <c r="X449">
        <v>2</v>
      </c>
      <c r="Y449">
        <v>0.3</v>
      </c>
      <c r="Z449">
        <v>0.56699999999999995</v>
      </c>
      <c r="AA449" s="1">
        <f t="shared" si="6"/>
        <v>1.1348464619492658E-2</v>
      </c>
    </row>
    <row r="450" spans="1:27" x14ac:dyDescent="0.2">
      <c r="A450">
        <v>2021</v>
      </c>
      <c r="B450">
        <v>10</v>
      </c>
      <c r="C450">
        <v>212</v>
      </c>
      <c r="D450" t="s">
        <v>680</v>
      </c>
      <c r="E450">
        <v>120</v>
      </c>
      <c r="F450" s="2">
        <v>122</v>
      </c>
      <c r="G450" s="147">
        <v>60</v>
      </c>
      <c r="H450">
        <v>11</v>
      </c>
      <c r="I450">
        <v>20</v>
      </c>
      <c r="J450">
        <v>17</v>
      </c>
      <c r="Q450">
        <v>1.4999999999999999E-2</v>
      </c>
      <c r="R450">
        <v>55</v>
      </c>
      <c r="S450">
        <v>2908</v>
      </c>
      <c r="T450">
        <v>1.1000000000000001</v>
      </c>
      <c r="U450">
        <v>50.2</v>
      </c>
      <c r="V450">
        <v>1.5</v>
      </c>
      <c r="W450">
        <v>69</v>
      </c>
      <c r="X450">
        <v>3</v>
      </c>
      <c r="Y450">
        <v>0.9</v>
      </c>
      <c r="Z450">
        <v>0.73399999999999999</v>
      </c>
      <c r="AA450" s="1">
        <f t="shared" si="6"/>
        <v>1.891334250343879E-2</v>
      </c>
    </row>
    <row r="451" spans="1:27" x14ac:dyDescent="0.2">
      <c r="A451">
        <v>2021</v>
      </c>
      <c r="B451">
        <v>10</v>
      </c>
      <c r="C451">
        <v>241</v>
      </c>
      <c r="D451" t="s">
        <v>265</v>
      </c>
      <c r="E451">
        <v>120</v>
      </c>
      <c r="F451" s="2">
        <v>150</v>
      </c>
      <c r="G451" s="147">
        <v>48</v>
      </c>
      <c r="H451">
        <v>2</v>
      </c>
      <c r="I451">
        <v>5</v>
      </c>
      <c r="J451">
        <v>3</v>
      </c>
      <c r="Q451">
        <v>1.4999999999999999E-2</v>
      </c>
      <c r="R451">
        <v>8</v>
      </c>
      <c r="S451">
        <v>983</v>
      </c>
      <c r="T451">
        <v>0.1</v>
      </c>
      <c r="U451">
        <v>12.5</v>
      </c>
      <c r="V451">
        <v>0</v>
      </c>
      <c r="W451">
        <v>4.2</v>
      </c>
      <c r="X451">
        <v>2</v>
      </c>
      <c r="Y451">
        <v>0.2</v>
      </c>
      <c r="Z451">
        <v>0.372</v>
      </c>
      <c r="AA451" s="1">
        <f t="shared" ref="AA451:AA514" si="7">IFERROR(R451/S451,"")</f>
        <v>8.1383519837232958E-3</v>
      </c>
    </row>
    <row r="452" spans="1:27" x14ac:dyDescent="0.2">
      <c r="A452">
        <v>2021</v>
      </c>
      <c r="B452">
        <v>10</v>
      </c>
      <c r="C452">
        <v>243</v>
      </c>
      <c r="D452" t="s">
        <v>132</v>
      </c>
      <c r="E452">
        <v>131</v>
      </c>
      <c r="F452" s="2">
        <v>134</v>
      </c>
      <c r="G452" s="147">
        <v>54</v>
      </c>
      <c r="H452">
        <v>4</v>
      </c>
      <c r="I452">
        <v>8</v>
      </c>
      <c r="J452">
        <v>5</v>
      </c>
      <c r="K452">
        <v>3</v>
      </c>
      <c r="L452">
        <v>1</v>
      </c>
      <c r="Q452">
        <v>1.4999999999999999E-2</v>
      </c>
      <c r="R452">
        <v>18</v>
      </c>
      <c r="S452">
        <v>1482</v>
      </c>
      <c r="T452">
        <v>0.2</v>
      </c>
      <c r="U452">
        <v>15</v>
      </c>
      <c r="V452">
        <v>0.1</v>
      </c>
      <c r="W452">
        <v>4.8</v>
      </c>
      <c r="X452">
        <v>2</v>
      </c>
      <c r="Y452">
        <v>0.3</v>
      </c>
      <c r="Z452">
        <v>0.61199999999999999</v>
      </c>
      <c r="AA452" s="1">
        <f t="shared" si="7"/>
        <v>1.2145748987854251E-2</v>
      </c>
    </row>
    <row r="453" spans="1:27" x14ac:dyDescent="0.2">
      <c r="A453">
        <v>2021</v>
      </c>
      <c r="B453">
        <v>10</v>
      </c>
      <c r="C453">
        <v>295</v>
      </c>
      <c r="D453" t="s">
        <v>216</v>
      </c>
      <c r="E453">
        <v>91</v>
      </c>
      <c r="F453" s="2">
        <v>101</v>
      </c>
      <c r="G453" s="147">
        <v>215</v>
      </c>
      <c r="H453">
        <v>8</v>
      </c>
      <c r="I453">
        <v>3</v>
      </c>
      <c r="J453">
        <v>11</v>
      </c>
      <c r="K453">
        <v>3</v>
      </c>
      <c r="L453">
        <v>2</v>
      </c>
      <c r="Q453">
        <v>1.4999999999999999E-2</v>
      </c>
      <c r="R453">
        <v>27</v>
      </c>
      <c r="S453">
        <v>2646</v>
      </c>
      <c r="T453">
        <v>0.2</v>
      </c>
      <c r="U453">
        <v>23.2</v>
      </c>
      <c r="V453">
        <v>0.2</v>
      </c>
      <c r="W453">
        <v>21.3</v>
      </c>
      <c r="X453">
        <v>1</v>
      </c>
      <c r="Y453">
        <v>0.1</v>
      </c>
      <c r="Z453">
        <v>0.505</v>
      </c>
      <c r="AA453" s="1">
        <f t="shared" si="7"/>
        <v>1.020408163265306E-2</v>
      </c>
    </row>
    <row r="454" spans="1:27" x14ac:dyDescent="0.2">
      <c r="A454">
        <v>2021</v>
      </c>
      <c r="B454">
        <v>10</v>
      </c>
      <c r="C454">
        <v>301</v>
      </c>
      <c r="D454" t="s">
        <v>229</v>
      </c>
      <c r="E454">
        <v>128</v>
      </c>
      <c r="F454" s="2"/>
      <c r="G454" s="147"/>
      <c r="Q454">
        <v>1.4999999999999999E-2</v>
      </c>
      <c r="X454">
        <v>0</v>
      </c>
      <c r="AA454" s="1" t="str">
        <f t="shared" si="7"/>
        <v/>
      </c>
    </row>
    <row r="455" spans="1:27" x14ac:dyDescent="0.2">
      <c r="A455">
        <v>2021</v>
      </c>
      <c r="B455">
        <v>10</v>
      </c>
      <c r="C455">
        <v>331</v>
      </c>
      <c r="D455" t="s">
        <v>135</v>
      </c>
      <c r="E455">
        <v>89</v>
      </c>
      <c r="F455" s="2">
        <v>94</v>
      </c>
      <c r="G455" s="147">
        <v>116</v>
      </c>
      <c r="H455">
        <v>20</v>
      </c>
      <c r="I455">
        <v>34</v>
      </c>
      <c r="J455">
        <v>33</v>
      </c>
      <c r="K455">
        <v>5</v>
      </c>
      <c r="L455">
        <v>2</v>
      </c>
      <c r="Q455">
        <v>1.4999999999999999E-2</v>
      </c>
      <c r="R455">
        <v>89</v>
      </c>
      <c r="S455">
        <v>11089</v>
      </c>
      <c r="T455">
        <v>1.3</v>
      </c>
      <c r="U455">
        <v>163.9</v>
      </c>
      <c r="V455">
        <v>1.3</v>
      </c>
      <c r="W455">
        <v>166.2</v>
      </c>
      <c r="X455">
        <v>7</v>
      </c>
      <c r="Y455">
        <v>0.8</v>
      </c>
      <c r="Z455">
        <v>0.59499999999999997</v>
      </c>
      <c r="AA455" s="1">
        <f t="shared" si="7"/>
        <v>8.0259716836504642E-3</v>
      </c>
    </row>
    <row r="456" spans="1:27" x14ac:dyDescent="0.2">
      <c r="A456">
        <v>2021</v>
      </c>
      <c r="B456">
        <v>10</v>
      </c>
      <c r="C456">
        <v>375</v>
      </c>
      <c r="D456" t="s">
        <v>152</v>
      </c>
      <c r="E456">
        <v>120</v>
      </c>
      <c r="F456" s="2">
        <v>115</v>
      </c>
      <c r="G456" s="147">
        <v>126</v>
      </c>
      <c r="H456">
        <v>9</v>
      </c>
      <c r="I456">
        <v>19</v>
      </c>
      <c r="J456">
        <v>18</v>
      </c>
      <c r="K456">
        <v>4</v>
      </c>
      <c r="L456">
        <v>9</v>
      </c>
      <c r="Q456">
        <v>1.4999999999999999E-2</v>
      </c>
      <c r="R456">
        <v>56</v>
      </c>
      <c r="S456">
        <v>6106</v>
      </c>
      <c r="T456">
        <v>1.5</v>
      </c>
      <c r="U456">
        <v>163.6</v>
      </c>
      <c r="V456">
        <v>1.9</v>
      </c>
      <c r="W456">
        <v>197.4</v>
      </c>
      <c r="X456">
        <v>3</v>
      </c>
      <c r="Y456">
        <v>0.4</v>
      </c>
      <c r="Z456">
        <v>0.77100000000000002</v>
      </c>
      <c r="AA456" s="1">
        <f t="shared" si="7"/>
        <v>9.1713069112348503E-3</v>
      </c>
    </row>
    <row r="457" spans="1:27" x14ac:dyDescent="0.2">
      <c r="A457">
        <v>2021</v>
      </c>
      <c r="B457">
        <v>10</v>
      </c>
      <c r="C457">
        <v>376</v>
      </c>
      <c r="D457" t="s">
        <v>222</v>
      </c>
      <c r="E457">
        <v>161</v>
      </c>
      <c r="F457" s="2">
        <v>147</v>
      </c>
      <c r="G457" s="147">
        <v>74</v>
      </c>
      <c r="H457">
        <v>14</v>
      </c>
      <c r="I457">
        <v>17</v>
      </c>
      <c r="J457">
        <v>19</v>
      </c>
      <c r="K457">
        <v>2</v>
      </c>
      <c r="L457">
        <v>1</v>
      </c>
      <c r="Q457">
        <v>1.4999999999999999E-2</v>
      </c>
      <c r="R457">
        <v>52</v>
      </c>
      <c r="S457">
        <v>6292</v>
      </c>
      <c r="T457">
        <v>0.7</v>
      </c>
      <c r="U457">
        <v>84.4</v>
      </c>
      <c r="V457">
        <v>0.9</v>
      </c>
      <c r="W457">
        <v>107.7</v>
      </c>
      <c r="X457">
        <v>4</v>
      </c>
      <c r="Y457">
        <v>0.7</v>
      </c>
      <c r="Z457">
        <v>1.0669999999999999</v>
      </c>
      <c r="AA457" s="1">
        <f t="shared" si="7"/>
        <v>8.2644628099173556E-3</v>
      </c>
    </row>
    <row r="458" spans="1:27" x14ac:dyDescent="0.2">
      <c r="A458">
        <v>2021</v>
      </c>
      <c r="B458">
        <v>10</v>
      </c>
      <c r="C458">
        <v>377</v>
      </c>
      <c r="D458" t="s">
        <v>167</v>
      </c>
      <c r="E458">
        <v>320</v>
      </c>
      <c r="F458" s="2">
        <v>228</v>
      </c>
      <c r="G458" s="147">
        <v>64</v>
      </c>
      <c r="H458">
        <v>8</v>
      </c>
      <c r="I458">
        <v>11</v>
      </c>
      <c r="J458">
        <v>19</v>
      </c>
      <c r="Q458">
        <v>1.4999999999999999E-2</v>
      </c>
      <c r="R458">
        <v>38</v>
      </c>
      <c r="S458">
        <v>2558</v>
      </c>
      <c r="T458">
        <v>0.1</v>
      </c>
      <c r="U458">
        <v>7.5</v>
      </c>
      <c r="V458">
        <v>0.1</v>
      </c>
      <c r="W458">
        <v>7.6</v>
      </c>
      <c r="X458">
        <v>3</v>
      </c>
      <c r="Y458">
        <v>0.6</v>
      </c>
      <c r="Z458">
        <v>0.86099999999999999</v>
      </c>
      <c r="AA458" s="1">
        <f t="shared" si="7"/>
        <v>1.4855355746677092E-2</v>
      </c>
    </row>
    <row r="459" spans="1:27" x14ac:dyDescent="0.2">
      <c r="A459">
        <v>2021</v>
      </c>
      <c r="B459">
        <v>10</v>
      </c>
      <c r="C459">
        <v>382</v>
      </c>
      <c r="D459" t="s">
        <v>247</v>
      </c>
      <c r="E459">
        <v>100</v>
      </c>
      <c r="F459" s="2">
        <v>95</v>
      </c>
      <c r="G459" s="147">
        <v>114</v>
      </c>
      <c r="H459">
        <v>20</v>
      </c>
      <c r="I459">
        <v>21</v>
      </c>
      <c r="J459">
        <v>33</v>
      </c>
      <c r="K459">
        <v>2</v>
      </c>
      <c r="Q459">
        <v>1.4999999999999999E-2</v>
      </c>
      <c r="R459">
        <v>76</v>
      </c>
      <c r="S459">
        <v>9976</v>
      </c>
      <c r="T459">
        <v>1.7</v>
      </c>
      <c r="U459">
        <v>216.9</v>
      </c>
      <c r="V459">
        <v>1.6</v>
      </c>
      <c r="W459">
        <v>205.9</v>
      </c>
      <c r="X459">
        <v>4</v>
      </c>
      <c r="Y459">
        <v>0.7</v>
      </c>
      <c r="Z459">
        <v>1.05</v>
      </c>
      <c r="AA459" s="1">
        <f t="shared" si="7"/>
        <v>7.6182838813151563E-3</v>
      </c>
    </row>
    <row r="460" spans="1:27" x14ac:dyDescent="0.2">
      <c r="A460">
        <v>2021</v>
      </c>
      <c r="B460">
        <v>10</v>
      </c>
      <c r="C460">
        <v>384</v>
      </c>
      <c r="D460" t="s">
        <v>681</v>
      </c>
      <c r="E460">
        <v>180</v>
      </c>
      <c r="F460" s="2">
        <v>175</v>
      </c>
      <c r="G460" s="147">
        <v>21</v>
      </c>
      <c r="H460">
        <v>4</v>
      </c>
      <c r="I460">
        <v>5</v>
      </c>
      <c r="J460">
        <v>4</v>
      </c>
      <c r="K460">
        <v>2</v>
      </c>
      <c r="L460">
        <v>1</v>
      </c>
      <c r="Q460">
        <v>1.4999999999999999E-2</v>
      </c>
      <c r="R460">
        <v>15</v>
      </c>
      <c r="S460">
        <v>663</v>
      </c>
      <c r="T460">
        <v>1.5</v>
      </c>
      <c r="U460">
        <v>53.6</v>
      </c>
      <c r="V460">
        <v>1.8</v>
      </c>
      <c r="W460">
        <v>67.7</v>
      </c>
      <c r="X460">
        <v>3</v>
      </c>
      <c r="Y460">
        <v>0.7</v>
      </c>
      <c r="Z460">
        <v>0.502</v>
      </c>
      <c r="AA460" s="1">
        <f t="shared" si="7"/>
        <v>2.2624434389140271E-2</v>
      </c>
    </row>
    <row r="461" spans="1:27" x14ac:dyDescent="0.2">
      <c r="A461">
        <v>2021</v>
      </c>
      <c r="B461">
        <v>10</v>
      </c>
      <c r="C461">
        <v>395</v>
      </c>
      <c r="D461" t="s">
        <v>682</v>
      </c>
      <c r="E461">
        <v>120</v>
      </c>
      <c r="F461" s="2">
        <v>116</v>
      </c>
      <c r="G461" s="147">
        <v>93</v>
      </c>
      <c r="H461">
        <v>14</v>
      </c>
      <c r="I461">
        <v>18</v>
      </c>
      <c r="J461">
        <v>25</v>
      </c>
      <c r="K461">
        <v>2</v>
      </c>
      <c r="L461">
        <v>6</v>
      </c>
      <c r="Q461">
        <v>1.4999999999999999E-2</v>
      </c>
      <c r="R461">
        <v>72</v>
      </c>
      <c r="S461">
        <v>9360</v>
      </c>
      <c r="T461">
        <v>14.3</v>
      </c>
      <c r="U461">
        <v>1606.6</v>
      </c>
      <c r="V461">
        <v>10.9</v>
      </c>
      <c r="W461">
        <v>1153</v>
      </c>
      <c r="X461">
        <v>6</v>
      </c>
      <c r="Y461">
        <v>0.8</v>
      </c>
      <c r="Z461">
        <v>0.78800000000000003</v>
      </c>
      <c r="AA461" s="1">
        <f t="shared" si="7"/>
        <v>7.6923076923076927E-3</v>
      </c>
    </row>
    <row r="462" spans="1:27" x14ac:dyDescent="0.2">
      <c r="A462">
        <v>2021</v>
      </c>
      <c r="B462">
        <v>10</v>
      </c>
      <c r="C462">
        <v>407</v>
      </c>
      <c r="D462" t="s">
        <v>683</v>
      </c>
      <c r="E462">
        <v>200</v>
      </c>
      <c r="F462" s="2">
        <v>146</v>
      </c>
      <c r="G462" s="147">
        <v>25</v>
      </c>
      <c r="H462">
        <v>2</v>
      </c>
      <c r="I462">
        <v>4</v>
      </c>
      <c r="J462">
        <v>8</v>
      </c>
      <c r="Q462">
        <v>1.4999999999999999E-2</v>
      </c>
      <c r="R462">
        <v>15</v>
      </c>
      <c r="S462">
        <v>510</v>
      </c>
      <c r="T462">
        <v>2.1</v>
      </c>
      <c r="U462">
        <v>60.1</v>
      </c>
      <c r="V462">
        <v>3.2</v>
      </c>
      <c r="W462">
        <v>72.7</v>
      </c>
      <c r="X462">
        <v>2</v>
      </c>
      <c r="Y462">
        <v>0.6</v>
      </c>
      <c r="Z462">
        <v>0.64400000000000002</v>
      </c>
      <c r="AA462" s="1">
        <f t="shared" si="7"/>
        <v>2.9411764705882353E-2</v>
      </c>
    </row>
    <row r="463" spans="1:27" x14ac:dyDescent="0.2">
      <c r="A463">
        <v>2021</v>
      </c>
      <c r="B463">
        <v>10</v>
      </c>
      <c r="C463">
        <v>416</v>
      </c>
      <c r="D463" t="s">
        <v>684</v>
      </c>
      <c r="E463">
        <v>180</v>
      </c>
      <c r="F463" s="2">
        <v>123</v>
      </c>
      <c r="G463" s="147">
        <v>58</v>
      </c>
      <c r="H463">
        <v>4</v>
      </c>
      <c r="I463">
        <v>5</v>
      </c>
      <c r="J463">
        <v>4</v>
      </c>
      <c r="K463">
        <v>4</v>
      </c>
      <c r="L463">
        <v>2</v>
      </c>
      <c r="Q463">
        <v>1.4999999999999999E-2</v>
      </c>
      <c r="R463">
        <v>19</v>
      </c>
      <c r="S463">
        <v>649</v>
      </c>
      <c r="T463">
        <v>0.1</v>
      </c>
      <c r="U463">
        <v>2.2000000000000002</v>
      </c>
      <c r="V463">
        <v>0.1</v>
      </c>
      <c r="W463">
        <v>2</v>
      </c>
      <c r="X463">
        <v>1</v>
      </c>
      <c r="Y463">
        <v>0.3</v>
      </c>
      <c r="Z463">
        <v>0.73799999999999999</v>
      </c>
      <c r="AA463" s="1">
        <f t="shared" si="7"/>
        <v>2.9275808936825885E-2</v>
      </c>
    </row>
    <row r="464" spans="1:27" x14ac:dyDescent="0.2">
      <c r="A464">
        <v>2021</v>
      </c>
      <c r="B464">
        <v>10</v>
      </c>
      <c r="C464">
        <v>417</v>
      </c>
      <c r="D464" t="s">
        <v>685</v>
      </c>
      <c r="E464">
        <v>180</v>
      </c>
      <c r="F464" s="2">
        <v>167</v>
      </c>
      <c r="G464" s="147">
        <v>22</v>
      </c>
      <c r="H464">
        <v>6</v>
      </c>
      <c r="I464">
        <v>6</v>
      </c>
      <c r="J464">
        <v>7</v>
      </c>
      <c r="K464">
        <v>0</v>
      </c>
      <c r="L464">
        <v>2</v>
      </c>
      <c r="Q464">
        <v>1.4999999999999999E-2</v>
      </c>
      <c r="R464">
        <v>20</v>
      </c>
      <c r="S464">
        <v>1343</v>
      </c>
      <c r="T464">
        <v>0.9</v>
      </c>
      <c r="U464">
        <v>56.3</v>
      </c>
      <c r="V464">
        <v>1.6</v>
      </c>
      <c r="W464">
        <v>66.099999999999994</v>
      </c>
      <c r="X464">
        <v>5</v>
      </c>
      <c r="Y464">
        <v>0.9</v>
      </c>
      <c r="Z464">
        <v>0.61</v>
      </c>
      <c r="AA464" s="1">
        <f t="shared" si="7"/>
        <v>1.4892032762472078E-2</v>
      </c>
    </row>
    <row r="465" spans="1:27" x14ac:dyDescent="0.2">
      <c r="A465">
        <v>2021</v>
      </c>
      <c r="B465">
        <v>10</v>
      </c>
      <c r="C465">
        <v>419</v>
      </c>
      <c r="D465" t="s">
        <v>686</v>
      </c>
      <c r="E465">
        <v>150</v>
      </c>
      <c r="F465" s="2"/>
      <c r="G465" s="147"/>
      <c r="Q465">
        <v>1.4999999999999999E-2</v>
      </c>
      <c r="S465">
        <v>120</v>
      </c>
      <c r="U465">
        <v>1.8</v>
      </c>
      <c r="X465">
        <v>0</v>
      </c>
      <c r="AA465" s="1">
        <f t="shared" si="7"/>
        <v>0</v>
      </c>
    </row>
    <row r="466" spans="1:27" x14ac:dyDescent="0.2">
      <c r="A466">
        <v>2021</v>
      </c>
      <c r="B466">
        <v>10</v>
      </c>
      <c r="C466">
        <v>423</v>
      </c>
      <c r="D466" t="s">
        <v>138</v>
      </c>
      <c r="E466">
        <v>180</v>
      </c>
      <c r="F466" s="2">
        <v>193</v>
      </c>
      <c r="G466" s="147">
        <v>38</v>
      </c>
      <c r="H466">
        <v>5</v>
      </c>
      <c r="I466">
        <v>10</v>
      </c>
      <c r="J466">
        <v>8</v>
      </c>
      <c r="K466">
        <v>5</v>
      </c>
      <c r="L466">
        <v>2</v>
      </c>
      <c r="Q466">
        <v>1.4999999999999999E-2</v>
      </c>
      <c r="R466">
        <v>29</v>
      </c>
      <c r="S466">
        <v>413</v>
      </c>
      <c r="T466">
        <v>0.1</v>
      </c>
      <c r="U466">
        <v>1.9</v>
      </c>
      <c r="V466">
        <v>0.2</v>
      </c>
      <c r="W466">
        <v>2.4</v>
      </c>
      <c r="X466">
        <v>2</v>
      </c>
      <c r="Y466">
        <v>0.8</v>
      </c>
      <c r="Z466">
        <v>0.23499999999999999</v>
      </c>
      <c r="AA466" s="1">
        <f t="shared" si="7"/>
        <v>7.0217917675544791E-2</v>
      </c>
    </row>
    <row r="467" spans="1:27" x14ac:dyDescent="0.2">
      <c r="A467">
        <v>2021</v>
      </c>
      <c r="B467">
        <v>10</v>
      </c>
      <c r="C467">
        <v>425</v>
      </c>
      <c r="D467" t="s">
        <v>155</v>
      </c>
      <c r="E467">
        <v>180</v>
      </c>
      <c r="F467" s="2">
        <v>108</v>
      </c>
      <c r="G467" s="147">
        <v>67</v>
      </c>
      <c r="H467">
        <v>13</v>
      </c>
      <c r="I467">
        <v>14</v>
      </c>
      <c r="J467">
        <v>8</v>
      </c>
      <c r="K467">
        <v>2</v>
      </c>
      <c r="L467">
        <v>8</v>
      </c>
      <c r="Q467">
        <v>1.4999999999999999E-2</v>
      </c>
      <c r="R467">
        <v>45</v>
      </c>
      <c r="S467">
        <v>1410</v>
      </c>
      <c r="T467">
        <v>0.2</v>
      </c>
      <c r="U467">
        <v>5.5</v>
      </c>
      <c r="V467">
        <v>0.1</v>
      </c>
      <c r="W467">
        <v>1.7</v>
      </c>
      <c r="X467">
        <v>3</v>
      </c>
      <c r="Y467">
        <v>0.7</v>
      </c>
      <c r="Z467">
        <v>0.53400000000000003</v>
      </c>
      <c r="AA467" s="1">
        <f t="shared" si="7"/>
        <v>3.1914893617021274E-2</v>
      </c>
    </row>
    <row r="468" spans="1:27" x14ac:dyDescent="0.2">
      <c r="A468">
        <v>2021</v>
      </c>
      <c r="B468">
        <v>10</v>
      </c>
      <c r="C468">
        <v>159</v>
      </c>
      <c r="D468" t="s">
        <v>244</v>
      </c>
      <c r="E468">
        <v>154</v>
      </c>
      <c r="F468" s="2">
        <v>126</v>
      </c>
      <c r="G468" s="147">
        <v>87</v>
      </c>
      <c r="H468">
        <v>46</v>
      </c>
      <c r="I468">
        <v>62</v>
      </c>
      <c r="J468">
        <v>60</v>
      </c>
      <c r="K468">
        <v>18</v>
      </c>
      <c r="L468">
        <v>24</v>
      </c>
      <c r="Q468">
        <v>0.02</v>
      </c>
      <c r="R468">
        <v>204</v>
      </c>
      <c r="S468">
        <v>21180</v>
      </c>
      <c r="T468">
        <v>4.0999999999999996</v>
      </c>
      <c r="U468">
        <v>425</v>
      </c>
      <c r="V468">
        <v>2.8</v>
      </c>
      <c r="W468">
        <v>290</v>
      </c>
      <c r="X468">
        <v>16</v>
      </c>
      <c r="Y468">
        <v>2.4</v>
      </c>
      <c r="Z468">
        <v>0.86</v>
      </c>
      <c r="AA468" s="1">
        <f t="shared" si="7"/>
        <v>9.6317280453257787E-3</v>
      </c>
    </row>
    <row r="469" spans="1:27" x14ac:dyDescent="0.2">
      <c r="A469">
        <v>2021</v>
      </c>
      <c r="B469">
        <v>10</v>
      </c>
      <c r="C469">
        <v>164</v>
      </c>
      <c r="F469" s="2">
        <v>165</v>
      </c>
      <c r="G469" s="147">
        <v>22</v>
      </c>
      <c r="H469">
        <v>4</v>
      </c>
      <c r="I469">
        <v>12</v>
      </c>
      <c r="J469">
        <v>6</v>
      </c>
      <c r="K469">
        <v>4</v>
      </c>
      <c r="L469">
        <v>2</v>
      </c>
      <c r="Q469">
        <v>0.02</v>
      </c>
      <c r="R469">
        <v>28</v>
      </c>
      <c r="S469">
        <v>308</v>
      </c>
      <c r="T469">
        <v>1.6</v>
      </c>
      <c r="U469">
        <v>18</v>
      </c>
      <c r="X469">
        <v>2</v>
      </c>
      <c r="Y469">
        <v>1.3</v>
      </c>
      <c r="AA469" s="1">
        <f t="shared" si="7"/>
        <v>9.0909090909090912E-2</v>
      </c>
    </row>
    <row r="470" spans="1:27" x14ac:dyDescent="0.2">
      <c r="A470">
        <v>2021</v>
      </c>
      <c r="B470">
        <v>10</v>
      </c>
      <c r="C470">
        <v>165</v>
      </c>
      <c r="D470" t="s">
        <v>687</v>
      </c>
      <c r="E470">
        <v>180</v>
      </c>
      <c r="F470" s="2">
        <v>165</v>
      </c>
      <c r="G470" s="147">
        <v>22</v>
      </c>
      <c r="H470">
        <v>4</v>
      </c>
      <c r="I470">
        <v>12</v>
      </c>
      <c r="J470">
        <v>6</v>
      </c>
      <c r="K470">
        <v>4</v>
      </c>
      <c r="L470">
        <v>2</v>
      </c>
      <c r="Q470">
        <v>0.02</v>
      </c>
      <c r="R470">
        <v>28</v>
      </c>
      <c r="S470">
        <v>308</v>
      </c>
      <c r="T470">
        <v>0.1</v>
      </c>
      <c r="U470">
        <v>1.5</v>
      </c>
      <c r="V470">
        <v>0.1</v>
      </c>
      <c r="W470">
        <v>1.6</v>
      </c>
      <c r="X470">
        <v>2</v>
      </c>
      <c r="Y470">
        <v>1.3</v>
      </c>
      <c r="Z470">
        <v>0.35</v>
      </c>
      <c r="AA470" s="1">
        <f t="shared" si="7"/>
        <v>9.0909090909090912E-2</v>
      </c>
    </row>
    <row r="471" spans="1:27" x14ac:dyDescent="0.2">
      <c r="A471">
        <v>2021</v>
      </c>
      <c r="B471">
        <v>10</v>
      </c>
      <c r="C471">
        <v>227</v>
      </c>
      <c r="D471" t="s">
        <v>164</v>
      </c>
      <c r="E471">
        <v>177</v>
      </c>
      <c r="F471" s="2">
        <v>134</v>
      </c>
      <c r="G471" s="147">
        <v>81</v>
      </c>
      <c r="H471">
        <v>9</v>
      </c>
      <c r="I471">
        <v>20</v>
      </c>
      <c r="J471">
        <v>13</v>
      </c>
      <c r="K471">
        <v>3</v>
      </c>
      <c r="L471">
        <v>6</v>
      </c>
      <c r="Q471">
        <v>0.02</v>
      </c>
      <c r="R471">
        <v>49</v>
      </c>
      <c r="S471">
        <v>5377</v>
      </c>
      <c r="T471">
        <v>0.4</v>
      </c>
      <c r="U471">
        <v>44.1</v>
      </c>
      <c r="V471">
        <v>0.4</v>
      </c>
      <c r="W471">
        <v>40.799999999999997</v>
      </c>
      <c r="X471">
        <v>5</v>
      </c>
      <c r="Y471">
        <v>0.6</v>
      </c>
      <c r="Z471">
        <v>0.80100000000000005</v>
      </c>
      <c r="AA471" s="1">
        <f t="shared" si="7"/>
        <v>9.1128882276362289E-3</v>
      </c>
    </row>
    <row r="472" spans="1:27" x14ac:dyDescent="0.2">
      <c r="A472">
        <v>2021</v>
      </c>
      <c r="B472">
        <v>10</v>
      </c>
      <c r="C472">
        <v>334</v>
      </c>
      <c r="D472" t="s">
        <v>263</v>
      </c>
      <c r="E472">
        <v>164</v>
      </c>
      <c r="F472" s="2">
        <v>139</v>
      </c>
      <c r="G472" s="147">
        <v>104</v>
      </c>
      <c r="H472">
        <v>27</v>
      </c>
      <c r="I472">
        <v>44</v>
      </c>
      <c r="J472">
        <v>47</v>
      </c>
      <c r="K472">
        <v>9</v>
      </c>
      <c r="L472">
        <v>9</v>
      </c>
      <c r="Q472">
        <v>0.02</v>
      </c>
      <c r="R472">
        <v>128</v>
      </c>
      <c r="S472">
        <v>17584</v>
      </c>
      <c r="T472">
        <v>1.9</v>
      </c>
      <c r="U472">
        <v>259.89999999999998</v>
      </c>
      <c r="V472">
        <v>1.8</v>
      </c>
      <c r="W472">
        <v>252.8</v>
      </c>
      <c r="X472">
        <v>8</v>
      </c>
      <c r="Y472">
        <v>1.2</v>
      </c>
      <c r="Z472">
        <v>1.135</v>
      </c>
      <c r="AA472" s="1">
        <f t="shared" si="7"/>
        <v>7.2793448589626936E-3</v>
      </c>
    </row>
    <row r="473" spans="1:27" x14ac:dyDescent="0.2">
      <c r="A473">
        <v>2021</v>
      </c>
      <c r="B473">
        <v>10</v>
      </c>
      <c r="C473">
        <v>372</v>
      </c>
      <c r="D473" t="s">
        <v>688</v>
      </c>
      <c r="E473">
        <v>195</v>
      </c>
      <c r="F473" s="2">
        <v>145</v>
      </c>
      <c r="G473" s="147">
        <v>50</v>
      </c>
      <c r="H473">
        <v>5</v>
      </c>
      <c r="I473">
        <v>7</v>
      </c>
      <c r="J473">
        <v>7</v>
      </c>
      <c r="Q473">
        <v>0.02</v>
      </c>
      <c r="R473">
        <v>20</v>
      </c>
      <c r="S473">
        <v>1324</v>
      </c>
      <c r="T473">
        <v>0.4</v>
      </c>
      <c r="U473">
        <v>26.6</v>
      </c>
      <c r="V473">
        <v>0.6</v>
      </c>
      <c r="W473">
        <v>37</v>
      </c>
      <c r="X473">
        <v>2</v>
      </c>
      <c r="Y473">
        <v>0.4</v>
      </c>
      <c r="Z473">
        <v>0.81299999999999994</v>
      </c>
      <c r="AA473" s="1">
        <f t="shared" si="7"/>
        <v>1.5105740181268883E-2</v>
      </c>
    </row>
    <row r="474" spans="1:27" x14ac:dyDescent="0.2">
      <c r="A474">
        <v>2021</v>
      </c>
      <c r="B474">
        <v>10</v>
      </c>
      <c r="C474">
        <v>415</v>
      </c>
      <c r="D474" t="s">
        <v>689</v>
      </c>
      <c r="E474">
        <v>180</v>
      </c>
      <c r="F474" s="2">
        <v>154</v>
      </c>
      <c r="G474" s="147">
        <v>72</v>
      </c>
      <c r="H474">
        <v>7</v>
      </c>
      <c r="I474">
        <v>8</v>
      </c>
      <c r="J474">
        <v>6</v>
      </c>
      <c r="K474">
        <v>2</v>
      </c>
      <c r="Q474">
        <v>0.02</v>
      </c>
      <c r="R474">
        <v>23</v>
      </c>
      <c r="S474">
        <v>2108</v>
      </c>
      <c r="T474">
        <v>3.1</v>
      </c>
      <c r="U474">
        <v>310.60000000000002</v>
      </c>
      <c r="V474">
        <v>5.5</v>
      </c>
      <c r="W474">
        <v>510.7</v>
      </c>
      <c r="X474">
        <v>5</v>
      </c>
      <c r="Y474">
        <v>0.3</v>
      </c>
      <c r="Z474">
        <v>0.31900000000000001</v>
      </c>
      <c r="AA474" s="1">
        <f t="shared" si="7"/>
        <v>1.0910815939278937E-2</v>
      </c>
    </row>
    <row r="475" spans="1:27" x14ac:dyDescent="0.2">
      <c r="F475" s="2"/>
      <c r="G475" s="147"/>
      <c r="AA475" s="1" t="str">
        <f t="shared" si="7"/>
        <v/>
      </c>
    </row>
    <row r="476" spans="1:27" x14ac:dyDescent="0.2">
      <c r="F476" s="2"/>
      <c r="G476" s="147"/>
      <c r="AA476" s="1" t="str">
        <f t="shared" si="7"/>
        <v/>
      </c>
    </row>
    <row r="477" spans="1:27" x14ac:dyDescent="0.2">
      <c r="F477" s="2"/>
      <c r="G477" s="147"/>
      <c r="AA477" s="1" t="str">
        <f t="shared" si="7"/>
        <v/>
      </c>
    </row>
    <row r="478" spans="1:27" x14ac:dyDescent="0.2">
      <c r="F478" s="2"/>
      <c r="G478" s="147"/>
      <c r="AA478" s="1" t="str">
        <f t="shared" si="7"/>
        <v/>
      </c>
    </row>
    <row r="479" spans="1:27" x14ac:dyDescent="0.2">
      <c r="F479" s="2"/>
      <c r="G479" s="147"/>
      <c r="AA479" s="1" t="str">
        <f t="shared" si="7"/>
        <v/>
      </c>
    </row>
    <row r="480" spans="1:27" x14ac:dyDescent="0.2">
      <c r="F480" s="2"/>
      <c r="G480" s="147"/>
      <c r="AA480" s="1" t="str">
        <f t="shared" si="7"/>
        <v/>
      </c>
    </row>
    <row r="481" spans="6:27" x14ac:dyDescent="0.2">
      <c r="F481" s="2"/>
      <c r="G481" s="147"/>
      <c r="AA481" s="1" t="str">
        <f t="shared" si="7"/>
        <v/>
      </c>
    </row>
    <row r="482" spans="6:27" x14ac:dyDescent="0.2">
      <c r="F482" s="2"/>
      <c r="G482" s="147"/>
      <c r="AA482" s="1" t="str">
        <f t="shared" si="7"/>
        <v/>
      </c>
    </row>
    <row r="483" spans="6:27" x14ac:dyDescent="0.2">
      <c r="F483" s="2"/>
      <c r="G483" s="147"/>
      <c r="AA483" s="1" t="str">
        <f t="shared" si="7"/>
        <v/>
      </c>
    </row>
    <row r="484" spans="6:27" x14ac:dyDescent="0.2">
      <c r="F484" s="2"/>
      <c r="G484" s="147"/>
      <c r="AA484" s="1" t="str">
        <f t="shared" si="7"/>
        <v/>
      </c>
    </row>
    <row r="485" spans="6:27" x14ac:dyDescent="0.2">
      <c r="F485" s="2"/>
      <c r="G485" s="147"/>
      <c r="AA485" s="1" t="str">
        <f t="shared" si="7"/>
        <v/>
      </c>
    </row>
    <row r="486" spans="6:27" x14ac:dyDescent="0.2">
      <c r="F486" s="2"/>
      <c r="G486" s="147"/>
      <c r="AA486" s="1" t="str">
        <f t="shared" si="7"/>
        <v/>
      </c>
    </row>
    <row r="487" spans="6:27" x14ac:dyDescent="0.2">
      <c r="F487" s="2"/>
      <c r="G487" s="147"/>
      <c r="AA487" s="1" t="str">
        <f t="shared" si="7"/>
        <v/>
      </c>
    </row>
    <row r="488" spans="6:27" x14ac:dyDescent="0.2">
      <c r="F488" s="2"/>
      <c r="G488" s="147"/>
      <c r="AA488" s="1" t="str">
        <f t="shared" si="7"/>
        <v/>
      </c>
    </row>
    <row r="489" spans="6:27" x14ac:dyDescent="0.2">
      <c r="F489" s="2"/>
      <c r="G489" s="147"/>
      <c r="AA489" s="1" t="str">
        <f t="shared" si="7"/>
        <v/>
      </c>
    </row>
    <row r="490" spans="6:27" x14ac:dyDescent="0.2">
      <c r="F490" s="2"/>
      <c r="G490" s="147"/>
      <c r="AA490" s="1" t="str">
        <f t="shared" si="7"/>
        <v/>
      </c>
    </row>
    <row r="491" spans="6:27" x14ac:dyDescent="0.2">
      <c r="F491" s="2"/>
      <c r="G491" s="147"/>
      <c r="AA491" s="1" t="str">
        <f t="shared" si="7"/>
        <v/>
      </c>
    </row>
    <row r="492" spans="6:27" x14ac:dyDescent="0.2">
      <c r="F492" s="2"/>
      <c r="G492" s="147"/>
      <c r="AA492" s="1" t="str">
        <f t="shared" si="7"/>
        <v/>
      </c>
    </row>
    <row r="493" spans="6:27" x14ac:dyDescent="0.2">
      <c r="F493" s="2"/>
      <c r="G493" s="147"/>
      <c r="AA493" s="1" t="str">
        <f t="shared" si="7"/>
        <v/>
      </c>
    </row>
    <row r="494" spans="6:27" x14ac:dyDescent="0.2">
      <c r="F494" s="2"/>
      <c r="G494" s="147"/>
      <c r="AA494" s="1" t="str">
        <f t="shared" si="7"/>
        <v/>
      </c>
    </row>
    <row r="495" spans="6:27" x14ac:dyDescent="0.2">
      <c r="F495" s="2"/>
      <c r="G495" s="147"/>
      <c r="AA495" s="1" t="str">
        <f t="shared" si="7"/>
        <v/>
      </c>
    </row>
    <row r="496" spans="6:27" x14ac:dyDescent="0.2">
      <c r="F496" s="2"/>
      <c r="G496" s="147"/>
      <c r="AA496" s="1" t="str">
        <f t="shared" si="7"/>
        <v/>
      </c>
    </row>
    <row r="497" spans="6:27" x14ac:dyDescent="0.2">
      <c r="F497" s="2"/>
      <c r="G497" s="147"/>
      <c r="AA497" s="1" t="str">
        <f t="shared" si="7"/>
        <v/>
      </c>
    </row>
    <row r="498" spans="6:27" x14ac:dyDescent="0.2">
      <c r="F498" s="2"/>
      <c r="G498" s="147"/>
      <c r="AA498" s="1" t="str">
        <f t="shared" si="7"/>
        <v/>
      </c>
    </row>
    <row r="499" spans="6:27" x14ac:dyDescent="0.2">
      <c r="F499" s="2"/>
      <c r="G499" s="147"/>
      <c r="AA499" s="1" t="str">
        <f t="shared" si="7"/>
        <v/>
      </c>
    </row>
    <row r="500" spans="6:27" x14ac:dyDescent="0.2">
      <c r="F500" s="2"/>
      <c r="G500" s="147"/>
      <c r="AA500" s="1" t="str">
        <f t="shared" si="7"/>
        <v/>
      </c>
    </row>
    <row r="501" spans="6:27" x14ac:dyDescent="0.2">
      <c r="F501" s="2"/>
      <c r="G501" s="147"/>
      <c r="AA501" s="1" t="str">
        <f t="shared" si="7"/>
        <v/>
      </c>
    </row>
    <row r="502" spans="6:27" x14ac:dyDescent="0.2">
      <c r="F502" s="2"/>
      <c r="G502" s="147"/>
      <c r="AA502" s="1" t="str">
        <f t="shared" si="7"/>
        <v/>
      </c>
    </row>
    <row r="503" spans="6:27" x14ac:dyDescent="0.2">
      <c r="F503" s="2"/>
      <c r="G503" s="147"/>
      <c r="AA503" s="1" t="str">
        <f t="shared" si="7"/>
        <v/>
      </c>
    </row>
    <row r="504" spans="6:27" x14ac:dyDescent="0.2">
      <c r="F504" s="2"/>
      <c r="G504" s="147"/>
      <c r="AA504" s="1" t="str">
        <f t="shared" si="7"/>
        <v/>
      </c>
    </row>
    <row r="505" spans="6:27" x14ac:dyDescent="0.2">
      <c r="F505" s="2"/>
      <c r="G505" s="147"/>
      <c r="AA505" s="1" t="str">
        <f t="shared" si="7"/>
        <v/>
      </c>
    </row>
    <row r="506" spans="6:27" x14ac:dyDescent="0.2">
      <c r="F506" s="2"/>
      <c r="G506" s="147"/>
      <c r="AA506" s="1" t="str">
        <f t="shared" si="7"/>
        <v/>
      </c>
    </row>
    <row r="507" spans="6:27" x14ac:dyDescent="0.2">
      <c r="F507" s="2"/>
      <c r="G507" s="147"/>
      <c r="AA507" s="1" t="str">
        <f t="shared" si="7"/>
        <v/>
      </c>
    </row>
    <row r="508" spans="6:27" x14ac:dyDescent="0.2">
      <c r="F508" s="2"/>
      <c r="G508" s="147"/>
      <c r="AA508" s="1" t="str">
        <f t="shared" si="7"/>
        <v/>
      </c>
    </row>
    <row r="509" spans="6:27" x14ac:dyDescent="0.2">
      <c r="F509" s="2"/>
      <c r="G509" s="147"/>
      <c r="AA509" s="1" t="str">
        <f t="shared" si="7"/>
        <v/>
      </c>
    </row>
    <row r="510" spans="6:27" x14ac:dyDescent="0.2">
      <c r="F510" s="2"/>
      <c r="G510" s="147"/>
      <c r="AA510" s="1" t="str">
        <f t="shared" si="7"/>
        <v/>
      </c>
    </row>
    <row r="511" spans="6:27" x14ac:dyDescent="0.2">
      <c r="F511" s="2"/>
      <c r="G511" s="147"/>
      <c r="AA511" s="1" t="str">
        <f t="shared" si="7"/>
        <v/>
      </c>
    </row>
    <row r="512" spans="6:27" x14ac:dyDescent="0.2">
      <c r="F512" s="2"/>
      <c r="G512" s="147"/>
      <c r="AA512" s="1" t="str">
        <f t="shared" si="7"/>
        <v/>
      </c>
    </row>
    <row r="513" spans="6:27" x14ac:dyDescent="0.2">
      <c r="F513" s="2"/>
      <c r="G513" s="147"/>
      <c r="AA513" s="1" t="str">
        <f t="shared" si="7"/>
        <v/>
      </c>
    </row>
    <row r="514" spans="6:27" x14ac:dyDescent="0.2">
      <c r="F514" s="2"/>
      <c r="G514" s="147"/>
      <c r="AA514" s="1" t="str">
        <f t="shared" si="7"/>
        <v/>
      </c>
    </row>
    <row r="515" spans="6:27" x14ac:dyDescent="0.2">
      <c r="F515" s="2"/>
      <c r="G515" s="147"/>
      <c r="AA515" s="1" t="str">
        <f t="shared" ref="AA515:AA578" si="8">IFERROR(R515/S515,"")</f>
        <v/>
      </c>
    </row>
    <row r="516" spans="6:27" x14ac:dyDescent="0.2">
      <c r="F516" s="2"/>
      <c r="G516" s="147"/>
      <c r="AA516" s="1" t="str">
        <f t="shared" si="8"/>
        <v/>
      </c>
    </row>
    <row r="517" spans="6:27" x14ac:dyDescent="0.2">
      <c r="F517" s="2"/>
      <c r="G517" s="147"/>
      <c r="AA517" s="1" t="str">
        <f t="shared" si="8"/>
        <v/>
      </c>
    </row>
    <row r="518" spans="6:27" x14ac:dyDescent="0.2">
      <c r="F518" s="2"/>
      <c r="G518" s="147"/>
      <c r="AA518" s="1" t="str">
        <f t="shared" si="8"/>
        <v/>
      </c>
    </row>
    <row r="519" spans="6:27" x14ac:dyDescent="0.2">
      <c r="F519" s="2"/>
      <c r="G519" s="147"/>
      <c r="AA519" s="1" t="str">
        <f t="shared" si="8"/>
        <v/>
      </c>
    </row>
    <row r="520" spans="6:27" x14ac:dyDescent="0.2">
      <c r="F520" s="2"/>
      <c r="G520" s="147"/>
      <c r="AA520" s="1" t="str">
        <f t="shared" si="8"/>
        <v/>
      </c>
    </row>
    <row r="521" spans="6:27" x14ac:dyDescent="0.2">
      <c r="F521" s="2"/>
      <c r="G521" s="147"/>
      <c r="AA521" s="1" t="str">
        <f t="shared" si="8"/>
        <v/>
      </c>
    </row>
    <row r="522" spans="6:27" x14ac:dyDescent="0.2">
      <c r="F522" s="2"/>
      <c r="G522" s="147"/>
      <c r="AA522" s="1" t="str">
        <f t="shared" si="8"/>
        <v/>
      </c>
    </row>
    <row r="523" spans="6:27" x14ac:dyDescent="0.2">
      <c r="F523" s="2"/>
      <c r="G523" s="147"/>
      <c r="AA523" s="1" t="str">
        <f t="shared" si="8"/>
        <v/>
      </c>
    </row>
    <row r="524" spans="6:27" x14ac:dyDescent="0.2">
      <c r="F524" s="2"/>
      <c r="G524" s="147"/>
      <c r="AA524" s="1" t="str">
        <f t="shared" si="8"/>
        <v/>
      </c>
    </row>
    <row r="525" spans="6:27" x14ac:dyDescent="0.2">
      <c r="F525" s="2"/>
      <c r="G525" s="147"/>
      <c r="AA525" s="1" t="str">
        <f t="shared" si="8"/>
        <v/>
      </c>
    </row>
    <row r="526" spans="6:27" x14ac:dyDescent="0.2">
      <c r="F526" s="2"/>
      <c r="G526" s="147"/>
      <c r="AA526" s="1" t="str">
        <f t="shared" si="8"/>
        <v/>
      </c>
    </row>
    <row r="527" spans="6:27" x14ac:dyDescent="0.2">
      <c r="F527" s="2"/>
      <c r="G527" s="147"/>
      <c r="AA527" s="1" t="str">
        <f t="shared" si="8"/>
        <v/>
      </c>
    </row>
    <row r="528" spans="6:27" x14ac:dyDescent="0.2">
      <c r="F528" s="2"/>
      <c r="G528" s="147"/>
      <c r="AA528" s="1" t="str">
        <f t="shared" si="8"/>
        <v/>
      </c>
    </row>
    <row r="529" spans="6:27" x14ac:dyDescent="0.2">
      <c r="F529" s="2"/>
      <c r="G529" s="147"/>
      <c r="AA529" s="1" t="str">
        <f t="shared" si="8"/>
        <v/>
      </c>
    </row>
    <row r="530" spans="6:27" x14ac:dyDescent="0.2">
      <c r="F530" s="2"/>
      <c r="G530" s="147"/>
      <c r="AA530" s="1" t="str">
        <f t="shared" si="8"/>
        <v/>
      </c>
    </row>
    <row r="531" spans="6:27" x14ac:dyDescent="0.2">
      <c r="F531" s="2"/>
      <c r="G531" s="147"/>
      <c r="AA531" s="1" t="str">
        <f t="shared" si="8"/>
        <v/>
      </c>
    </row>
    <row r="532" spans="6:27" x14ac:dyDescent="0.2">
      <c r="F532" s="2"/>
      <c r="G532" s="147"/>
      <c r="AA532" s="1" t="str">
        <f t="shared" si="8"/>
        <v/>
      </c>
    </row>
    <row r="533" spans="6:27" x14ac:dyDescent="0.2">
      <c r="F533" s="2"/>
      <c r="G533" s="147"/>
      <c r="AA533" s="1" t="str">
        <f t="shared" si="8"/>
        <v/>
      </c>
    </row>
    <row r="534" spans="6:27" x14ac:dyDescent="0.2">
      <c r="F534" s="2"/>
      <c r="G534" s="147"/>
      <c r="AA534" s="1" t="str">
        <f t="shared" si="8"/>
        <v/>
      </c>
    </row>
    <row r="535" spans="6:27" x14ac:dyDescent="0.2">
      <c r="F535" s="2"/>
      <c r="G535" s="147"/>
      <c r="AA535" s="1" t="str">
        <f t="shared" si="8"/>
        <v/>
      </c>
    </row>
    <row r="536" spans="6:27" x14ac:dyDescent="0.2">
      <c r="F536" s="2"/>
      <c r="G536" s="147"/>
      <c r="AA536" s="1" t="str">
        <f t="shared" si="8"/>
        <v/>
      </c>
    </row>
    <row r="537" spans="6:27" x14ac:dyDescent="0.2">
      <c r="F537" s="2"/>
      <c r="G537" s="147"/>
      <c r="AA537" s="1" t="str">
        <f t="shared" si="8"/>
        <v/>
      </c>
    </row>
    <row r="538" spans="6:27" x14ac:dyDescent="0.2">
      <c r="F538" s="2"/>
      <c r="G538" s="147"/>
      <c r="AA538" s="1" t="str">
        <f t="shared" si="8"/>
        <v/>
      </c>
    </row>
    <row r="539" spans="6:27" x14ac:dyDescent="0.2">
      <c r="F539" s="2"/>
      <c r="G539" s="147"/>
      <c r="AA539" s="1" t="str">
        <f t="shared" si="8"/>
        <v/>
      </c>
    </row>
    <row r="540" spans="6:27" x14ac:dyDescent="0.2">
      <c r="F540" s="2"/>
      <c r="G540" s="147"/>
      <c r="AA540" s="1" t="str">
        <f t="shared" si="8"/>
        <v/>
      </c>
    </row>
    <row r="541" spans="6:27" x14ac:dyDescent="0.2">
      <c r="F541" s="2"/>
      <c r="G541" s="147"/>
      <c r="AA541" s="1" t="str">
        <f t="shared" si="8"/>
        <v/>
      </c>
    </row>
    <row r="542" spans="6:27" x14ac:dyDescent="0.2">
      <c r="F542" s="2"/>
      <c r="G542" s="147"/>
      <c r="AA542" s="1" t="str">
        <f t="shared" si="8"/>
        <v/>
      </c>
    </row>
    <row r="543" spans="6:27" x14ac:dyDescent="0.2">
      <c r="F543" s="2"/>
      <c r="G543" s="147"/>
      <c r="AA543" s="1" t="str">
        <f t="shared" si="8"/>
        <v/>
      </c>
    </row>
    <row r="544" spans="6:27" x14ac:dyDescent="0.2">
      <c r="F544" s="2"/>
      <c r="G544" s="147"/>
      <c r="AA544" s="1" t="str">
        <f t="shared" si="8"/>
        <v/>
      </c>
    </row>
    <row r="545" spans="6:27" x14ac:dyDescent="0.2">
      <c r="F545" s="2"/>
      <c r="G545" s="147"/>
      <c r="AA545" s="1" t="str">
        <f t="shared" si="8"/>
        <v/>
      </c>
    </row>
    <row r="546" spans="6:27" x14ac:dyDescent="0.2">
      <c r="F546" s="2"/>
      <c r="G546" s="147"/>
      <c r="AA546" s="1" t="str">
        <f t="shared" si="8"/>
        <v/>
      </c>
    </row>
    <row r="547" spans="6:27" x14ac:dyDescent="0.2">
      <c r="F547" s="2"/>
      <c r="G547" s="147"/>
      <c r="AA547" s="1" t="str">
        <f t="shared" si="8"/>
        <v/>
      </c>
    </row>
    <row r="548" spans="6:27" x14ac:dyDescent="0.2">
      <c r="F548" s="2"/>
      <c r="G548" s="147"/>
      <c r="AA548" s="1" t="str">
        <f t="shared" si="8"/>
        <v/>
      </c>
    </row>
    <row r="549" spans="6:27" x14ac:dyDescent="0.2">
      <c r="F549" s="2"/>
      <c r="G549" s="147"/>
      <c r="AA549" s="1" t="str">
        <f t="shared" si="8"/>
        <v/>
      </c>
    </row>
    <row r="550" spans="6:27" x14ac:dyDescent="0.2">
      <c r="F550" s="2"/>
      <c r="G550" s="147"/>
      <c r="AA550" s="1" t="str">
        <f t="shared" si="8"/>
        <v/>
      </c>
    </row>
    <row r="551" spans="6:27" x14ac:dyDescent="0.2">
      <c r="F551" s="2"/>
      <c r="G551" s="147"/>
      <c r="AA551" s="1" t="str">
        <f t="shared" si="8"/>
        <v/>
      </c>
    </row>
    <row r="552" spans="6:27" x14ac:dyDescent="0.2">
      <c r="F552" s="2"/>
      <c r="G552" s="147"/>
      <c r="AA552" s="1" t="str">
        <f t="shared" si="8"/>
        <v/>
      </c>
    </row>
    <row r="553" spans="6:27" x14ac:dyDescent="0.2">
      <c r="F553" s="2"/>
      <c r="G553" s="147"/>
      <c r="AA553" s="1" t="str">
        <f t="shared" si="8"/>
        <v/>
      </c>
    </row>
    <row r="554" spans="6:27" x14ac:dyDescent="0.2">
      <c r="F554" s="2"/>
      <c r="G554" s="147"/>
      <c r="AA554" s="1" t="str">
        <f t="shared" si="8"/>
        <v/>
      </c>
    </row>
    <row r="555" spans="6:27" x14ac:dyDescent="0.2">
      <c r="F555" s="2"/>
      <c r="G555" s="147"/>
      <c r="AA555" s="1" t="str">
        <f t="shared" si="8"/>
        <v/>
      </c>
    </row>
    <row r="556" spans="6:27" x14ac:dyDescent="0.2">
      <c r="F556" s="2"/>
      <c r="G556" s="147"/>
      <c r="AA556" s="1" t="str">
        <f t="shared" si="8"/>
        <v/>
      </c>
    </row>
    <row r="557" spans="6:27" x14ac:dyDescent="0.2">
      <c r="F557" s="2"/>
      <c r="G557" s="147"/>
      <c r="AA557" s="1" t="str">
        <f t="shared" si="8"/>
        <v/>
      </c>
    </row>
    <row r="558" spans="6:27" x14ac:dyDescent="0.2">
      <c r="F558" s="2"/>
      <c r="G558" s="147"/>
      <c r="AA558" s="1" t="str">
        <f t="shared" si="8"/>
        <v/>
      </c>
    </row>
    <row r="559" spans="6:27" x14ac:dyDescent="0.2">
      <c r="F559" s="2"/>
      <c r="G559" s="147"/>
      <c r="AA559" s="1" t="str">
        <f t="shared" si="8"/>
        <v/>
      </c>
    </row>
    <row r="560" spans="6:27" x14ac:dyDescent="0.2">
      <c r="F560" s="2"/>
      <c r="G560" s="147"/>
      <c r="AA560" s="1" t="str">
        <f t="shared" si="8"/>
        <v/>
      </c>
    </row>
    <row r="561" spans="6:27" x14ac:dyDescent="0.2">
      <c r="F561" s="2"/>
      <c r="G561" s="147"/>
      <c r="AA561" s="1" t="str">
        <f t="shared" si="8"/>
        <v/>
      </c>
    </row>
    <row r="562" spans="6:27" x14ac:dyDescent="0.2">
      <c r="F562" s="2"/>
      <c r="G562" s="147"/>
      <c r="AA562" s="1" t="str">
        <f t="shared" si="8"/>
        <v/>
      </c>
    </row>
    <row r="563" spans="6:27" x14ac:dyDescent="0.2">
      <c r="F563" s="2"/>
      <c r="G563" s="147"/>
      <c r="AA563" s="1" t="str">
        <f t="shared" si="8"/>
        <v/>
      </c>
    </row>
    <row r="564" spans="6:27" x14ac:dyDescent="0.2">
      <c r="F564" s="2"/>
      <c r="G564" s="147"/>
      <c r="AA564" s="1" t="str">
        <f t="shared" si="8"/>
        <v/>
      </c>
    </row>
    <row r="565" spans="6:27" x14ac:dyDescent="0.2">
      <c r="F565" s="2"/>
      <c r="G565" s="147"/>
      <c r="AA565" s="1" t="str">
        <f t="shared" si="8"/>
        <v/>
      </c>
    </row>
    <row r="566" spans="6:27" x14ac:dyDescent="0.2">
      <c r="F566" s="2"/>
      <c r="G566" s="147"/>
      <c r="AA566" s="1" t="str">
        <f t="shared" si="8"/>
        <v/>
      </c>
    </row>
    <row r="567" spans="6:27" x14ac:dyDescent="0.2">
      <c r="F567" s="2"/>
      <c r="G567" s="147"/>
      <c r="AA567" s="1" t="str">
        <f t="shared" si="8"/>
        <v/>
      </c>
    </row>
    <row r="568" spans="6:27" x14ac:dyDescent="0.2">
      <c r="F568" s="2"/>
      <c r="G568" s="147"/>
      <c r="AA568" s="1" t="str">
        <f t="shared" si="8"/>
        <v/>
      </c>
    </row>
    <row r="569" spans="6:27" x14ac:dyDescent="0.2">
      <c r="F569" s="2"/>
      <c r="G569" s="147"/>
      <c r="AA569" s="1" t="str">
        <f t="shared" si="8"/>
        <v/>
      </c>
    </row>
    <row r="570" spans="6:27" x14ac:dyDescent="0.2">
      <c r="F570" s="2"/>
      <c r="G570" s="147"/>
      <c r="AA570" s="1" t="str">
        <f t="shared" si="8"/>
        <v/>
      </c>
    </row>
    <row r="571" spans="6:27" x14ac:dyDescent="0.2">
      <c r="F571" s="2"/>
      <c r="G571" s="147"/>
      <c r="AA571" s="1" t="str">
        <f t="shared" si="8"/>
        <v/>
      </c>
    </row>
    <row r="572" spans="6:27" x14ac:dyDescent="0.2">
      <c r="F572" s="2"/>
      <c r="G572" s="147"/>
      <c r="AA572" s="1" t="str">
        <f t="shared" si="8"/>
        <v/>
      </c>
    </row>
    <row r="573" spans="6:27" x14ac:dyDescent="0.2">
      <c r="F573" s="2"/>
      <c r="G573" s="147"/>
      <c r="AA573" s="1" t="str">
        <f t="shared" si="8"/>
        <v/>
      </c>
    </row>
    <row r="574" spans="6:27" x14ac:dyDescent="0.2">
      <c r="F574" s="2"/>
      <c r="G574" s="147"/>
      <c r="AA574" s="1" t="str">
        <f t="shared" si="8"/>
        <v/>
      </c>
    </row>
    <row r="575" spans="6:27" x14ac:dyDescent="0.2">
      <c r="F575" s="2"/>
      <c r="G575" s="147"/>
      <c r="AA575" s="1" t="str">
        <f t="shared" si="8"/>
        <v/>
      </c>
    </row>
    <row r="576" spans="6:27" x14ac:dyDescent="0.2">
      <c r="F576" s="2"/>
      <c r="G576" s="147"/>
      <c r="AA576" s="1" t="str">
        <f t="shared" si="8"/>
        <v/>
      </c>
    </row>
    <row r="577" spans="6:27" x14ac:dyDescent="0.2">
      <c r="F577" s="2"/>
      <c r="G577" s="147"/>
      <c r="AA577" s="1" t="str">
        <f t="shared" si="8"/>
        <v/>
      </c>
    </row>
    <row r="578" spans="6:27" x14ac:dyDescent="0.2">
      <c r="F578" s="2"/>
      <c r="G578" s="147"/>
      <c r="AA578" s="1" t="str">
        <f t="shared" si="8"/>
        <v/>
      </c>
    </row>
    <row r="579" spans="6:27" x14ac:dyDescent="0.2">
      <c r="F579" s="2"/>
      <c r="G579" s="147"/>
      <c r="AA579" s="1" t="str">
        <f t="shared" ref="AA579:AA642" si="9">IFERROR(R579/S579,"")</f>
        <v/>
      </c>
    </row>
    <row r="580" spans="6:27" x14ac:dyDescent="0.2">
      <c r="F580" s="2"/>
      <c r="G580" s="147"/>
      <c r="AA580" s="1" t="str">
        <f t="shared" si="9"/>
        <v/>
      </c>
    </row>
    <row r="581" spans="6:27" x14ac:dyDescent="0.2">
      <c r="F581" s="2"/>
      <c r="G581" s="147"/>
      <c r="AA581" s="1" t="str">
        <f t="shared" si="9"/>
        <v/>
      </c>
    </row>
    <row r="582" spans="6:27" x14ac:dyDescent="0.2">
      <c r="F582" s="2"/>
      <c r="G582" s="147"/>
      <c r="AA582" s="1" t="str">
        <f t="shared" si="9"/>
        <v/>
      </c>
    </row>
    <row r="583" spans="6:27" x14ac:dyDescent="0.2">
      <c r="F583" s="2"/>
      <c r="G583" s="147"/>
      <c r="AA583" s="1" t="str">
        <f t="shared" si="9"/>
        <v/>
      </c>
    </row>
    <row r="584" spans="6:27" x14ac:dyDescent="0.2">
      <c r="F584" s="2"/>
      <c r="G584" s="147"/>
      <c r="AA584" s="1" t="str">
        <f t="shared" si="9"/>
        <v/>
      </c>
    </row>
    <row r="585" spans="6:27" x14ac:dyDescent="0.2">
      <c r="F585" s="2"/>
      <c r="G585" s="147"/>
      <c r="AA585" s="1" t="str">
        <f t="shared" si="9"/>
        <v/>
      </c>
    </row>
    <row r="586" spans="6:27" x14ac:dyDescent="0.2">
      <c r="F586" s="2"/>
      <c r="G586" s="147"/>
      <c r="AA586" s="1" t="str">
        <f t="shared" si="9"/>
        <v/>
      </c>
    </row>
    <row r="587" spans="6:27" x14ac:dyDescent="0.2">
      <c r="F587" s="2"/>
      <c r="G587" s="147"/>
      <c r="AA587" s="1" t="str">
        <f t="shared" si="9"/>
        <v/>
      </c>
    </row>
    <row r="588" spans="6:27" x14ac:dyDescent="0.2">
      <c r="F588" s="2"/>
      <c r="G588" s="147"/>
      <c r="AA588" s="1" t="str">
        <f t="shared" si="9"/>
        <v/>
      </c>
    </row>
    <row r="589" spans="6:27" x14ac:dyDescent="0.2">
      <c r="F589" s="2"/>
      <c r="G589" s="147"/>
      <c r="AA589" s="1" t="str">
        <f t="shared" si="9"/>
        <v/>
      </c>
    </row>
    <row r="590" spans="6:27" x14ac:dyDescent="0.2">
      <c r="F590" s="2"/>
      <c r="G590" s="147"/>
      <c r="AA590" s="1" t="str">
        <f t="shared" si="9"/>
        <v/>
      </c>
    </row>
    <row r="591" spans="6:27" x14ac:dyDescent="0.2">
      <c r="F591" s="2"/>
      <c r="G591" s="147"/>
      <c r="AA591" s="1" t="str">
        <f t="shared" si="9"/>
        <v/>
      </c>
    </row>
    <row r="592" spans="6:27" x14ac:dyDescent="0.2">
      <c r="F592" s="2"/>
      <c r="G592" s="147"/>
      <c r="AA592" s="1" t="str">
        <f t="shared" si="9"/>
        <v/>
      </c>
    </row>
    <row r="593" spans="6:27" x14ac:dyDescent="0.2">
      <c r="F593" s="2"/>
      <c r="G593" s="147"/>
      <c r="AA593" s="1" t="str">
        <f t="shared" si="9"/>
        <v/>
      </c>
    </row>
    <row r="594" spans="6:27" x14ac:dyDescent="0.2">
      <c r="F594" s="2"/>
      <c r="G594" s="147"/>
      <c r="AA594" s="1" t="str">
        <f t="shared" si="9"/>
        <v/>
      </c>
    </row>
    <row r="595" spans="6:27" x14ac:dyDescent="0.2">
      <c r="F595" s="2"/>
      <c r="G595" s="147"/>
      <c r="AA595" s="1" t="str">
        <f t="shared" si="9"/>
        <v/>
      </c>
    </row>
    <row r="596" spans="6:27" x14ac:dyDescent="0.2">
      <c r="F596" s="2"/>
      <c r="G596" s="147"/>
      <c r="AA596" s="1" t="str">
        <f t="shared" si="9"/>
        <v/>
      </c>
    </row>
    <row r="597" spans="6:27" x14ac:dyDescent="0.2">
      <c r="F597" s="2"/>
      <c r="G597" s="147"/>
      <c r="AA597" s="1" t="str">
        <f t="shared" si="9"/>
        <v/>
      </c>
    </row>
    <row r="598" spans="6:27" x14ac:dyDescent="0.2">
      <c r="F598" s="2"/>
      <c r="G598" s="147"/>
      <c r="AA598" s="1" t="str">
        <f t="shared" si="9"/>
        <v/>
      </c>
    </row>
    <row r="599" spans="6:27" x14ac:dyDescent="0.2">
      <c r="F599" s="2"/>
      <c r="G599" s="147"/>
      <c r="AA599" s="1" t="str">
        <f t="shared" si="9"/>
        <v/>
      </c>
    </row>
    <row r="600" spans="6:27" x14ac:dyDescent="0.2">
      <c r="F600" s="2"/>
      <c r="G600" s="147"/>
      <c r="AA600" s="1" t="str">
        <f t="shared" si="9"/>
        <v/>
      </c>
    </row>
    <row r="601" spans="6:27" x14ac:dyDescent="0.2">
      <c r="F601" s="2"/>
      <c r="G601" s="147"/>
      <c r="AA601" s="1" t="str">
        <f t="shared" si="9"/>
        <v/>
      </c>
    </row>
    <row r="602" spans="6:27" x14ac:dyDescent="0.2">
      <c r="F602" s="2"/>
      <c r="G602" s="147"/>
      <c r="AA602" s="1" t="str">
        <f t="shared" si="9"/>
        <v/>
      </c>
    </row>
    <row r="603" spans="6:27" x14ac:dyDescent="0.2">
      <c r="F603" s="2"/>
      <c r="G603" s="147"/>
      <c r="AA603" s="1" t="str">
        <f t="shared" si="9"/>
        <v/>
      </c>
    </row>
    <row r="604" spans="6:27" x14ac:dyDescent="0.2">
      <c r="F604" s="2"/>
      <c r="G604" s="147"/>
      <c r="AA604" s="1" t="str">
        <f t="shared" si="9"/>
        <v/>
      </c>
    </row>
    <row r="605" spans="6:27" x14ac:dyDescent="0.2">
      <c r="F605" s="2"/>
      <c r="G605" s="147"/>
      <c r="AA605" s="1" t="str">
        <f t="shared" si="9"/>
        <v/>
      </c>
    </row>
    <row r="606" spans="6:27" x14ac:dyDescent="0.2">
      <c r="F606" s="2"/>
      <c r="G606" s="147"/>
      <c r="AA606" s="1" t="str">
        <f t="shared" si="9"/>
        <v/>
      </c>
    </row>
    <row r="607" spans="6:27" x14ac:dyDescent="0.2">
      <c r="F607" s="2"/>
      <c r="G607" s="147"/>
      <c r="AA607" s="1" t="str">
        <f t="shared" si="9"/>
        <v/>
      </c>
    </row>
    <row r="608" spans="6:27" x14ac:dyDescent="0.2">
      <c r="F608" s="2"/>
      <c r="G608" s="147"/>
      <c r="AA608" s="1" t="str">
        <f t="shared" si="9"/>
        <v/>
      </c>
    </row>
    <row r="609" spans="6:27" x14ac:dyDescent="0.2">
      <c r="F609" s="2"/>
      <c r="G609" s="147"/>
      <c r="AA609" s="1" t="str">
        <f t="shared" si="9"/>
        <v/>
      </c>
    </row>
    <row r="610" spans="6:27" x14ac:dyDescent="0.2">
      <c r="F610" s="2"/>
      <c r="G610" s="147"/>
      <c r="AA610" s="1" t="str">
        <f t="shared" si="9"/>
        <v/>
      </c>
    </row>
    <row r="611" spans="6:27" x14ac:dyDescent="0.2">
      <c r="F611" s="2"/>
      <c r="G611" s="147"/>
      <c r="AA611" s="1" t="str">
        <f t="shared" si="9"/>
        <v/>
      </c>
    </row>
    <row r="612" spans="6:27" x14ac:dyDescent="0.2">
      <c r="F612" s="2"/>
      <c r="G612" s="147"/>
      <c r="AA612" s="1" t="str">
        <f t="shared" si="9"/>
        <v/>
      </c>
    </row>
    <row r="613" spans="6:27" x14ac:dyDescent="0.2">
      <c r="F613" s="2"/>
      <c r="G613" s="147"/>
      <c r="AA613" s="1" t="str">
        <f t="shared" si="9"/>
        <v/>
      </c>
    </row>
    <row r="614" spans="6:27" x14ac:dyDescent="0.2">
      <c r="F614" s="2"/>
      <c r="G614" s="147"/>
      <c r="AA614" s="1" t="str">
        <f t="shared" si="9"/>
        <v/>
      </c>
    </row>
    <row r="615" spans="6:27" x14ac:dyDescent="0.2">
      <c r="F615" s="2"/>
      <c r="G615" s="147"/>
      <c r="AA615" s="1" t="str">
        <f t="shared" si="9"/>
        <v/>
      </c>
    </row>
    <row r="616" spans="6:27" x14ac:dyDescent="0.2">
      <c r="F616" s="2"/>
      <c r="G616" s="147"/>
      <c r="AA616" s="1" t="str">
        <f t="shared" si="9"/>
        <v/>
      </c>
    </row>
    <row r="617" spans="6:27" x14ac:dyDescent="0.2">
      <c r="F617" s="2"/>
      <c r="G617" s="147"/>
      <c r="AA617" s="1" t="str">
        <f t="shared" si="9"/>
        <v/>
      </c>
    </row>
    <row r="618" spans="6:27" x14ac:dyDescent="0.2">
      <c r="F618" s="2"/>
      <c r="G618" s="147"/>
      <c r="AA618" s="1" t="str">
        <f t="shared" si="9"/>
        <v/>
      </c>
    </row>
    <row r="619" spans="6:27" x14ac:dyDescent="0.2">
      <c r="F619" s="2"/>
      <c r="G619" s="147"/>
      <c r="AA619" s="1" t="str">
        <f t="shared" si="9"/>
        <v/>
      </c>
    </row>
    <row r="620" spans="6:27" x14ac:dyDescent="0.2">
      <c r="F620" s="2"/>
      <c r="G620" s="147"/>
      <c r="AA620" s="1" t="str">
        <f t="shared" si="9"/>
        <v/>
      </c>
    </row>
    <row r="621" spans="6:27" x14ac:dyDescent="0.2">
      <c r="F621" s="2"/>
      <c r="G621" s="147"/>
      <c r="AA621" s="1" t="str">
        <f t="shared" si="9"/>
        <v/>
      </c>
    </row>
    <row r="622" spans="6:27" x14ac:dyDescent="0.2">
      <c r="F622" s="2"/>
      <c r="G622" s="147"/>
      <c r="AA622" s="1" t="str">
        <f t="shared" si="9"/>
        <v/>
      </c>
    </row>
    <row r="623" spans="6:27" x14ac:dyDescent="0.2">
      <c r="F623" s="2"/>
      <c r="G623" s="147"/>
      <c r="AA623" s="1" t="str">
        <f t="shared" si="9"/>
        <v/>
      </c>
    </row>
    <row r="624" spans="6:27" x14ac:dyDescent="0.2">
      <c r="F624" s="2"/>
      <c r="G624" s="147"/>
      <c r="AA624" s="1" t="str">
        <f t="shared" si="9"/>
        <v/>
      </c>
    </row>
    <row r="625" spans="6:27" x14ac:dyDescent="0.2">
      <c r="F625" s="2"/>
      <c r="G625" s="147"/>
      <c r="AA625" s="1" t="str">
        <f t="shared" si="9"/>
        <v/>
      </c>
    </row>
    <row r="626" spans="6:27" x14ac:dyDescent="0.2">
      <c r="F626" s="2"/>
      <c r="G626" s="147"/>
      <c r="AA626" s="1" t="str">
        <f t="shared" si="9"/>
        <v/>
      </c>
    </row>
    <row r="627" spans="6:27" x14ac:dyDescent="0.2">
      <c r="F627" s="2"/>
      <c r="G627" s="147"/>
      <c r="AA627" s="1" t="str">
        <f t="shared" si="9"/>
        <v/>
      </c>
    </row>
    <row r="628" spans="6:27" x14ac:dyDescent="0.2">
      <c r="F628" s="2"/>
      <c r="G628" s="147"/>
      <c r="AA628" s="1" t="str">
        <f t="shared" si="9"/>
        <v/>
      </c>
    </row>
    <row r="629" spans="6:27" x14ac:dyDescent="0.2">
      <c r="F629" s="2"/>
      <c r="G629" s="147"/>
      <c r="AA629" s="1" t="str">
        <f t="shared" si="9"/>
        <v/>
      </c>
    </row>
    <row r="630" spans="6:27" x14ac:dyDescent="0.2">
      <c r="F630" s="2"/>
      <c r="G630" s="147"/>
      <c r="AA630" s="1" t="str">
        <f t="shared" si="9"/>
        <v/>
      </c>
    </row>
    <row r="631" spans="6:27" x14ac:dyDescent="0.2">
      <c r="F631" s="2"/>
      <c r="G631" s="147"/>
      <c r="AA631" s="1" t="str">
        <f t="shared" si="9"/>
        <v/>
      </c>
    </row>
    <row r="632" spans="6:27" x14ac:dyDescent="0.2">
      <c r="F632" s="2"/>
      <c r="G632" s="147"/>
      <c r="AA632" s="1" t="str">
        <f t="shared" si="9"/>
        <v/>
      </c>
    </row>
    <row r="633" spans="6:27" x14ac:dyDescent="0.2">
      <c r="F633" s="2"/>
      <c r="G633" s="147"/>
      <c r="AA633" s="1" t="str">
        <f t="shared" si="9"/>
        <v/>
      </c>
    </row>
    <row r="634" spans="6:27" x14ac:dyDescent="0.2">
      <c r="F634" s="2"/>
      <c r="G634" s="147"/>
      <c r="AA634" s="1" t="str">
        <f t="shared" si="9"/>
        <v/>
      </c>
    </row>
    <row r="635" spans="6:27" x14ac:dyDescent="0.2">
      <c r="F635" s="2"/>
      <c r="G635" s="147"/>
      <c r="AA635" s="1" t="str">
        <f t="shared" si="9"/>
        <v/>
      </c>
    </row>
    <row r="636" spans="6:27" x14ac:dyDescent="0.2">
      <c r="F636" s="2"/>
      <c r="G636" s="147"/>
      <c r="AA636" s="1" t="str">
        <f t="shared" si="9"/>
        <v/>
      </c>
    </row>
    <row r="637" spans="6:27" x14ac:dyDescent="0.2">
      <c r="F637" s="2"/>
      <c r="G637" s="147"/>
      <c r="AA637" s="1" t="str">
        <f t="shared" si="9"/>
        <v/>
      </c>
    </row>
    <row r="638" spans="6:27" x14ac:dyDescent="0.2">
      <c r="F638" s="2"/>
      <c r="G638" s="147"/>
      <c r="AA638" s="1" t="str">
        <f t="shared" si="9"/>
        <v/>
      </c>
    </row>
    <row r="639" spans="6:27" x14ac:dyDescent="0.2">
      <c r="F639" s="2"/>
      <c r="G639" s="147"/>
      <c r="AA639" s="1" t="str">
        <f t="shared" si="9"/>
        <v/>
      </c>
    </row>
    <row r="640" spans="6:27" x14ac:dyDescent="0.2">
      <c r="F640" s="2"/>
      <c r="G640" s="147"/>
      <c r="AA640" s="1" t="str">
        <f t="shared" si="9"/>
        <v/>
      </c>
    </row>
    <row r="641" spans="6:27" x14ac:dyDescent="0.2">
      <c r="F641" s="2"/>
      <c r="G641" s="147"/>
      <c r="AA641" s="1" t="str">
        <f t="shared" si="9"/>
        <v/>
      </c>
    </row>
    <row r="642" spans="6:27" x14ac:dyDescent="0.2">
      <c r="F642" s="2"/>
      <c r="G642" s="147"/>
      <c r="AA642" s="1" t="str">
        <f t="shared" si="9"/>
        <v/>
      </c>
    </row>
    <row r="643" spans="6:27" x14ac:dyDescent="0.2">
      <c r="F643" s="2"/>
      <c r="G643" s="147"/>
      <c r="AA643" s="1" t="str">
        <f t="shared" ref="AA643:AA706" si="10">IFERROR(R643/S643,"")</f>
        <v/>
      </c>
    </row>
    <row r="644" spans="6:27" x14ac:dyDescent="0.2">
      <c r="F644" s="2"/>
      <c r="G644" s="147"/>
      <c r="AA644" s="1" t="str">
        <f t="shared" si="10"/>
        <v/>
      </c>
    </row>
    <row r="645" spans="6:27" x14ac:dyDescent="0.2">
      <c r="F645" s="2"/>
      <c r="G645" s="147"/>
      <c r="AA645" s="1" t="str">
        <f t="shared" si="10"/>
        <v/>
      </c>
    </row>
    <row r="646" spans="6:27" x14ac:dyDescent="0.2">
      <c r="F646" s="2"/>
      <c r="G646" s="147"/>
      <c r="AA646" s="1" t="str">
        <f t="shared" si="10"/>
        <v/>
      </c>
    </row>
    <row r="647" spans="6:27" x14ac:dyDescent="0.2">
      <c r="F647" s="2"/>
      <c r="G647" s="147"/>
      <c r="AA647" s="1" t="str">
        <f t="shared" si="10"/>
        <v/>
      </c>
    </row>
    <row r="648" spans="6:27" x14ac:dyDescent="0.2">
      <c r="F648" s="2"/>
      <c r="G648" s="147"/>
      <c r="AA648" s="1" t="str">
        <f t="shared" si="10"/>
        <v/>
      </c>
    </row>
    <row r="649" spans="6:27" x14ac:dyDescent="0.2">
      <c r="F649" s="2"/>
      <c r="G649" s="147"/>
      <c r="AA649" s="1" t="str">
        <f t="shared" si="10"/>
        <v/>
      </c>
    </row>
    <row r="650" spans="6:27" x14ac:dyDescent="0.2">
      <c r="F650" s="2"/>
      <c r="G650" s="147"/>
      <c r="AA650" s="1" t="str">
        <f t="shared" si="10"/>
        <v/>
      </c>
    </row>
    <row r="651" spans="6:27" x14ac:dyDescent="0.2">
      <c r="F651" s="2"/>
      <c r="G651" s="147"/>
      <c r="AA651" s="1" t="str">
        <f t="shared" si="10"/>
        <v/>
      </c>
    </row>
    <row r="652" spans="6:27" x14ac:dyDescent="0.2">
      <c r="F652" s="2"/>
      <c r="G652" s="147"/>
      <c r="AA652" s="1" t="str">
        <f t="shared" si="10"/>
        <v/>
      </c>
    </row>
    <row r="653" spans="6:27" x14ac:dyDescent="0.2">
      <c r="F653" s="2"/>
      <c r="G653" s="147"/>
      <c r="AA653" s="1" t="str">
        <f t="shared" si="10"/>
        <v/>
      </c>
    </row>
    <row r="654" spans="6:27" x14ac:dyDescent="0.2">
      <c r="F654" s="2"/>
      <c r="G654" s="147"/>
      <c r="AA654" s="1" t="str">
        <f t="shared" si="10"/>
        <v/>
      </c>
    </row>
    <row r="655" spans="6:27" x14ac:dyDescent="0.2">
      <c r="F655" s="2"/>
      <c r="G655" s="147"/>
      <c r="AA655" s="1" t="str">
        <f t="shared" si="10"/>
        <v/>
      </c>
    </row>
    <row r="656" spans="6:27" x14ac:dyDescent="0.2">
      <c r="F656" s="2"/>
      <c r="G656" s="147"/>
      <c r="AA656" s="1" t="str">
        <f t="shared" si="10"/>
        <v/>
      </c>
    </row>
    <row r="657" spans="6:27" x14ac:dyDescent="0.2">
      <c r="F657" s="2"/>
      <c r="G657" s="147"/>
      <c r="AA657" s="1" t="str">
        <f t="shared" si="10"/>
        <v/>
      </c>
    </row>
    <row r="658" spans="6:27" x14ac:dyDescent="0.2">
      <c r="F658" s="2"/>
      <c r="G658" s="147"/>
      <c r="AA658" s="1" t="str">
        <f t="shared" si="10"/>
        <v/>
      </c>
    </row>
    <row r="659" spans="6:27" x14ac:dyDescent="0.2">
      <c r="F659" s="2"/>
      <c r="G659" s="147"/>
      <c r="AA659" s="1" t="str">
        <f t="shared" si="10"/>
        <v/>
      </c>
    </row>
    <row r="660" spans="6:27" x14ac:dyDescent="0.2">
      <c r="F660" s="2"/>
      <c r="G660" s="147"/>
      <c r="AA660" s="1" t="str">
        <f t="shared" si="10"/>
        <v/>
      </c>
    </row>
    <row r="661" spans="6:27" x14ac:dyDescent="0.2">
      <c r="F661" s="2"/>
      <c r="G661" s="147"/>
      <c r="AA661" s="1" t="str">
        <f t="shared" si="10"/>
        <v/>
      </c>
    </row>
    <row r="662" spans="6:27" x14ac:dyDescent="0.2">
      <c r="F662" s="2"/>
      <c r="G662" s="147"/>
      <c r="AA662" s="1" t="str">
        <f t="shared" si="10"/>
        <v/>
      </c>
    </row>
    <row r="663" spans="6:27" x14ac:dyDescent="0.2">
      <c r="F663" s="2"/>
      <c r="G663" s="147"/>
      <c r="AA663" s="1" t="str">
        <f t="shared" si="10"/>
        <v/>
      </c>
    </row>
    <row r="664" spans="6:27" x14ac:dyDescent="0.2">
      <c r="F664" s="2"/>
      <c r="G664" s="147"/>
      <c r="AA664" s="1" t="str">
        <f t="shared" si="10"/>
        <v/>
      </c>
    </row>
    <row r="665" spans="6:27" x14ac:dyDescent="0.2">
      <c r="F665" s="2"/>
      <c r="G665" s="147"/>
      <c r="AA665" s="1" t="str">
        <f t="shared" si="10"/>
        <v/>
      </c>
    </row>
    <row r="666" spans="6:27" x14ac:dyDescent="0.2">
      <c r="F666" s="2"/>
      <c r="G666" s="147"/>
      <c r="AA666" s="1" t="str">
        <f t="shared" si="10"/>
        <v/>
      </c>
    </row>
    <row r="667" spans="6:27" x14ac:dyDescent="0.2">
      <c r="F667" s="2"/>
      <c r="G667" s="147"/>
      <c r="AA667" s="1" t="str">
        <f t="shared" si="10"/>
        <v/>
      </c>
    </row>
    <row r="668" spans="6:27" x14ac:dyDescent="0.2">
      <c r="F668" s="2"/>
      <c r="G668" s="147"/>
      <c r="AA668" s="1" t="str">
        <f t="shared" si="10"/>
        <v/>
      </c>
    </row>
    <row r="669" spans="6:27" x14ac:dyDescent="0.2">
      <c r="F669" s="2"/>
      <c r="G669" s="147"/>
      <c r="AA669" s="1" t="str">
        <f t="shared" si="10"/>
        <v/>
      </c>
    </row>
    <row r="670" spans="6:27" x14ac:dyDescent="0.2">
      <c r="F670" s="2"/>
      <c r="G670" s="147"/>
      <c r="AA670" s="1" t="str">
        <f t="shared" si="10"/>
        <v/>
      </c>
    </row>
    <row r="671" spans="6:27" x14ac:dyDescent="0.2">
      <c r="F671" s="2"/>
      <c r="G671" s="147"/>
      <c r="AA671" s="1" t="str">
        <f t="shared" si="10"/>
        <v/>
      </c>
    </row>
    <row r="672" spans="6:27" x14ac:dyDescent="0.2">
      <c r="F672" s="2"/>
      <c r="G672" s="147"/>
      <c r="AA672" s="1" t="str">
        <f t="shared" si="10"/>
        <v/>
      </c>
    </row>
    <row r="673" spans="6:27" x14ac:dyDescent="0.2">
      <c r="F673" s="2"/>
      <c r="G673" s="147"/>
      <c r="AA673" s="1" t="str">
        <f t="shared" si="10"/>
        <v/>
      </c>
    </row>
    <row r="674" spans="6:27" x14ac:dyDescent="0.2">
      <c r="F674" s="2"/>
      <c r="G674" s="147"/>
      <c r="AA674" s="1" t="str">
        <f t="shared" si="10"/>
        <v/>
      </c>
    </row>
    <row r="675" spans="6:27" x14ac:dyDescent="0.2">
      <c r="F675" s="2"/>
      <c r="G675" s="147"/>
      <c r="AA675" s="1" t="str">
        <f t="shared" si="10"/>
        <v/>
      </c>
    </row>
    <row r="676" spans="6:27" x14ac:dyDescent="0.2">
      <c r="F676" s="2"/>
      <c r="G676" s="147"/>
      <c r="AA676" s="1" t="str">
        <f t="shared" si="10"/>
        <v/>
      </c>
    </row>
    <row r="677" spans="6:27" x14ac:dyDescent="0.2">
      <c r="F677" s="2"/>
      <c r="G677" s="147"/>
      <c r="AA677" s="1" t="str">
        <f t="shared" si="10"/>
        <v/>
      </c>
    </row>
    <row r="678" spans="6:27" x14ac:dyDescent="0.2">
      <c r="F678" s="2"/>
      <c r="G678" s="147"/>
      <c r="AA678" s="1" t="str">
        <f t="shared" si="10"/>
        <v/>
      </c>
    </row>
    <row r="679" spans="6:27" x14ac:dyDescent="0.2">
      <c r="F679" s="2"/>
      <c r="G679" s="147"/>
      <c r="AA679" s="1" t="str">
        <f t="shared" si="10"/>
        <v/>
      </c>
    </row>
    <row r="680" spans="6:27" x14ac:dyDescent="0.2">
      <c r="F680" s="2"/>
      <c r="G680" s="147"/>
      <c r="AA680" s="1" t="str">
        <f t="shared" si="10"/>
        <v/>
      </c>
    </row>
    <row r="681" spans="6:27" x14ac:dyDescent="0.2">
      <c r="F681" s="2"/>
      <c r="G681" s="147"/>
      <c r="AA681" s="1" t="str">
        <f t="shared" si="10"/>
        <v/>
      </c>
    </row>
    <row r="682" spans="6:27" x14ac:dyDescent="0.2">
      <c r="F682" s="2"/>
      <c r="G682" s="147"/>
      <c r="AA682" s="1" t="str">
        <f t="shared" si="10"/>
        <v/>
      </c>
    </row>
    <row r="683" spans="6:27" x14ac:dyDescent="0.2">
      <c r="F683" s="2"/>
      <c r="G683" s="147"/>
      <c r="AA683" s="1" t="str">
        <f t="shared" si="10"/>
        <v/>
      </c>
    </row>
    <row r="684" spans="6:27" x14ac:dyDescent="0.2">
      <c r="F684" s="2"/>
      <c r="G684" s="147"/>
      <c r="AA684" s="1" t="str">
        <f t="shared" si="10"/>
        <v/>
      </c>
    </row>
    <row r="685" spans="6:27" x14ac:dyDescent="0.2">
      <c r="F685" s="2"/>
      <c r="G685" s="147"/>
      <c r="AA685" s="1" t="str">
        <f t="shared" si="10"/>
        <v/>
      </c>
    </row>
    <row r="686" spans="6:27" x14ac:dyDescent="0.2">
      <c r="F686" s="2"/>
      <c r="G686" s="147"/>
      <c r="AA686" s="1" t="str">
        <f t="shared" si="10"/>
        <v/>
      </c>
    </row>
    <row r="687" spans="6:27" x14ac:dyDescent="0.2">
      <c r="F687" s="2"/>
      <c r="G687" s="147"/>
      <c r="AA687" s="1" t="str">
        <f t="shared" si="10"/>
        <v/>
      </c>
    </row>
    <row r="688" spans="6:27" x14ac:dyDescent="0.2">
      <c r="F688" s="2"/>
      <c r="G688" s="147"/>
      <c r="AA688" s="1" t="str">
        <f t="shared" si="10"/>
        <v/>
      </c>
    </row>
    <row r="689" spans="6:27" x14ac:dyDescent="0.2">
      <c r="F689" s="2"/>
      <c r="G689" s="147"/>
      <c r="AA689" s="1" t="str">
        <f t="shared" si="10"/>
        <v/>
      </c>
    </row>
    <row r="690" spans="6:27" x14ac:dyDescent="0.2">
      <c r="F690" s="2"/>
      <c r="G690" s="147"/>
      <c r="AA690" s="1" t="str">
        <f t="shared" si="10"/>
        <v/>
      </c>
    </row>
    <row r="691" spans="6:27" x14ac:dyDescent="0.2">
      <c r="F691" s="2"/>
      <c r="G691" s="147"/>
      <c r="AA691" s="1" t="str">
        <f t="shared" si="10"/>
        <v/>
      </c>
    </row>
    <row r="692" spans="6:27" x14ac:dyDescent="0.2">
      <c r="F692" s="2"/>
      <c r="G692" s="147"/>
      <c r="AA692" s="1" t="str">
        <f t="shared" si="10"/>
        <v/>
      </c>
    </row>
    <row r="693" spans="6:27" x14ac:dyDescent="0.2">
      <c r="F693" s="2"/>
      <c r="G693" s="147"/>
      <c r="AA693" s="1" t="str">
        <f t="shared" si="10"/>
        <v/>
      </c>
    </row>
    <row r="694" spans="6:27" x14ac:dyDescent="0.2">
      <c r="F694" s="2"/>
      <c r="G694" s="147"/>
      <c r="AA694" s="1" t="str">
        <f t="shared" si="10"/>
        <v/>
      </c>
    </row>
    <row r="695" spans="6:27" x14ac:dyDescent="0.2">
      <c r="F695" s="2"/>
      <c r="G695" s="147"/>
      <c r="AA695" s="1" t="str">
        <f t="shared" si="10"/>
        <v/>
      </c>
    </row>
    <row r="696" spans="6:27" x14ac:dyDescent="0.2">
      <c r="F696" s="2"/>
      <c r="G696" s="147"/>
      <c r="AA696" s="1" t="str">
        <f t="shared" si="10"/>
        <v/>
      </c>
    </row>
    <row r="697" spans="6:27" x14ac:dyDescent="0.2">
      <c r="F697" s="2"/>
      <c r="G697" s="147"/>
      <c r="AA697" s="1" t="str">
        <f t="shared" si="10"/>
        <v/>
      </c>
    </row>
    <row r="698" spans="6:27" x14ac:dyDescent="0.2">
      <c r="F698" s="2"/>
      <c r="G698" s="147"/>
      <c r="AA698" s="1" t="str">
        <f t="shared" si="10"/>
        <v/>
      </c>
    </row>
    <row r="699" spans="6:27" x14ac:dyDescent="0.2">
      <c r="F699" s="2"/>
      <c r="G699" s="147"/>
      <c r="AA699" s="1" t="str">
        <f t="shared" si="10"/>
        <v/>
      </c>
    </row>
    <row r="700" spans="6:27" x14ac:dyDescent="0.2">
      <c r="F700" s="2"/>
      <c r="G700" s="147"/>
      <c r="AA700" s="1" t="str">
        <f t="shared" si="10"/>
        <v/>
      </c>
    </row>
    <row r="701" spans="6:27" x14ac:dyDescent="0.2">
      <c r="F701" s="2"/>
      <c r="G701" s="147"/>
      <c r="AA701" s="1" t="str">
        <f t="shared" si="10"/>
        <v/>
      </c>
    </row>
    <row r="702" spans="6:27" x14ac:dyDescent="0.2">
      <c r="F702" s="2"/>
      <c r="G702" s="147"/>
      <c r="AA702" s="1" t="str">
        <f t="shared" si="10"/>
        <v/>
      </c>
    </row>
    <row r="703" spans="6:27" x14ac:dyDescent="0.2">
      <c r="F703" s="2"/>
      <c r="G703" s="147"/>
      <c r="AA703" s="1" t="str">
        <f t="shared" si="10"/>
        <v/>
      </c>
    </row>
    <row r="704" spans="6:27" x14ac:dyDescent="0.2">
      <c r="F704" s="2"/>
      <c r="G704" s="147"/>
      <c r="AA704" s="1" t="str">
        <f t="shared" si="10"/>
        <v/>
      </c>
    </row>
    <row r="705" spans="6:27" x14ac:dyDescent="0.2">
      <c r="F705" s="2"/>
      <c r="G705" s="147"/>
      <c r="AA705" s="1" t="str">
        <f t="shared" si="10"/>
        <v/>
      </c>
    </row>
    <row r="706" spans="6:27" x14ac:dyDescent="0.2">
      <c r="F706" s="2"/>
      <c r="G706" s="147"/>
      <c r="AA706" s="1" t="str">
        <f t="shared" si="10"/>
        <v/>
      </c>
    </row>
    <row r="707" spans="6:27" x14ac:dyDescent="0.2">
      <c r="F707" s="2"/>
      <c r="G707" s="147"/>
      <c r="AA707" s="1" t="str">
        <f t="shared" ref="AA707:AA770" si="11">IFERROR(R707/S707,"")</f>
        <v/>
      </c>
    </row>
    <row r="708" spans="6:27" x14ac:dyDescent="0.2">
      <c r="F708" s="2"/>
      <c r="G708" s="147"/>
      <c r="AA708" s="1" t="str">
        <f t="shared" si="11"/>
        <v/>
      </c>
    </row>
    <row r="709" spans="6:27" x14ac:dyDescent="0.2">
      <c r="F709" s="2"/>
      <c r="G709" s="147"/>
      <c r="AA709" s="1" t="str">
        <f t="shared" si="11"/>
        <v/>
      </c>
    </row>
    <row r="710" spans="6:27" x14ac:dyDescent="0.2">
      <c r="F710" s="2"/>
      <c r="G710" s="147"/>
      <c r="AA710" s="1" t="str">
        <f t="shared" si="11"/>
        <v/>
      </c>
    </row>
    <row r="711" spans="6:27" x14ac:dyDescent="0.2">
      <c r="F711" s="2"/>
      <c r="G711" s="147"/>
      <c r="AA711" s="1" t="str">
        <f t="shared" si="11"/>
        <v/>
      </c>
    </row>
    <row r="712" spans="6:27" x14ac:dyDescent="0.2">
      <c r="F712" s="2"/>
      <c r="G712" s="147"/>
      <c r="AA712" s="1" t="str">
        <f t="shared" si="11"/>
        <v/>
      </c>
    </row>
    <row r="713" spans="6:27" x14ac:dyDescent="0.2">
      <c r="F713" s="2"/>
      <c r="G713" s="147"/>
      <c r="AA713" s="1" t="str">
        <f t="shared" si="11"/>
        <v/>
      </c>
    </row>
    <row r="714" spans="6:27" x14ac:dyDescent="0.2">
      <c r="F714" s="2"/>
      <c r="G714" s="147"/>
      <c r="AA714" s="1" t="str">
        <f t="shared" si="11"/>
        <v/>
      </c>
    </row>
    <row r="715" spans="6:27" x14ac:dyDescent="0.2">
      <c r="F715" s="2"/>
      <c r="G715" s="147"/>
      <c r="AA715" s="1" t="str">
        <f t="shared" si="11"/>
        <v/>
      </c>
    </row>
    <row r="716" spans="6:27" x14ac:dyDescent="0.2">
      <c r="F716" s="2"/>
      <c r="G716" s="147"/>
      <c r="AA716" s="1" t="str">
        <f t="shared" si="11"/>
        <v/>
      </c>
    </row>
    <row r="717" spans="6:27" x14ac:dyDescent="0.2">
      <c r="F717" s="2"/>
      <c r="G717" s="147"/>
      <c r="AA717" s="1" t="str">
        <f t="shared" si="11"/>
        <v/>
      </c>
    </row>
    <row r="718" spans="6:27" x14ac:dyDescent="0.2">
      <c r="F718" s="2"/>
      <c r="G718" s="147"/>
      <c r="AA718" s="1" t="str">
        <f t="shared" si="11"/>
        <v/>
      </c>
    </row>
    <row r="719" spans="6:27" x14ac:dyDescent="0.2">
      <c r="F719" s="2"/>
      <c r="G719" s="147"/>
      <c r="AA719" s="1" t="str">
        <f t="shared" si="11"/>
        <v/>
      </c>
    </row>
    <row r="720" spans="6:27" x14ac:dyDescent="0.2">
      <c r="F720" s="2"/>
      <c r="G720" s="147"/>
      <c r="AA720" s="1" t="str">
        <f t="shared" si="11"/>
        <v/>
      </c>
    </row>
    <row r="721" spans="6:27" x14ac:dyDescent="0.2">
      <c r="F721" s="2"/>
      <c r="G721" s="147"/>
      <c r="AA721" s="1" t="str">
        <f t="shared" si="11"/>
        <v/>
      </c>
    </row>
    <row r="722" spans="6:27" x14ac:dyDescent="0.2">
      <c r="F722" s="2"/>
      <c r="G722" s="147"/>
      <c r="AA722" s="1" t="str">
        <f t="shared" si="11"/>
        <v/>
      </c>
    </row>
    <row r="723" spans="6:27" x14ac:dyDescent="0.2">
      <c r="F723" s="2"/>
      <c r="G723" s="147"/>
      <c r="AA723" s="1" t="str">
        <f t="shared" si="11"/>
        <v/>
      </c>
    </row>
    <row r="724" spans="6:27" x14ac:dyDescent="0.2">
      <c r="F724" s="2"/>
      <c r="G724" s="147"/>
      <c r="AA724" s="1" t="str">
        <f t="shared" si="11"/>
        <v/>
      </c>
    </row>
    <row r="725" spans="6:27" x14ac:dyDescent="0.2">
      <c r="F725" s="2"/>
      <c r="G725" s="147"/>
      <c r="AA725" s="1" t="str">
        <f t="shared" si="11"/>
        <v/>
      </c>
    </row>
    <row r="726" spans="6:27" x14ac:dyDescent="0.2">
      <c r="F726" s="2"/>
      <c r="G726" s="147"/>
      <c r="AA726" s="1" t="str">
        <f t="shared" si="11"/>
        <v/>
      </c>
    </row>
    <row r="727" spans="6:27" x14ac:dyDescent="0.2">
      <c r="F727" s="2"/>
      <c r="G727" s="147"/>
      <c r="AA727" s="1" t="str">
        <f t="shared" si="11"/>
        <v/>
      </c>
    </row>
    <row r="728" spans="6:27" x14ac:dyDescent="0.2">
      <c r="F728" s="2"/>
      <c r="G728" s="147"/>
      <c r="AA728" s="1" t="str">
        <f t="shared" si="11"/>
        <v/>
      </c>
    </row>
    <row r="729" spans="6:27" x14ac:dyDescent="0.2">
      <c r="F729" s="2"/>
      <c r="G729" s="147"/>
      <c r="AA729" s="1" t="str">
        <f t="shared" si="11"/>
        <v/>
      </c>
    </row>
    <row r="730" spans="6:27" x14ac:dyDescent="0.2">
      <c r="F730" s="2"/>
      <c r="G730" s="147"/>
      <c r="AA730" s="1" t="str">
        <f t="shared" si="11"/>
        <v/>
      </c>
    </row>
    <row r="731" spans="6:27" x14ac:dyDescent="0.2">
      <c r="F731" s="2"/>
      <c r="G731" s="147"/>
      <c r="AA731" s="1" t="str">
        <f t="shared" si="11"/>
        <v/>
      </c>
    </row>
    <row r="732" spans="6:27" x14ac:dyDescent="0.2">
      <c r="F732" s="2"/>
      <c r="G732" s="147"/>
      <c r="AA732" s="1" t="str">
        <f t="shared" si="11"/>
        <v/>
      </c>
    </row>
    <row r="733" spans="6:27" x14ac:dyDescent="0.2">
      <c r="F733" s="2"/>
      <c r="G733" s="147"/>
      <c r="AA733" s="1" t="str">
        <f t="shared" si="11"/>
        <v/>
      </c>
    </row>
    <row r="734" spans="6:27" x14ac:dyDescent="0.2">
      <c r="F734" s="2"/>
      <c r="G734" s="147"/>
      <c r="AA734" s="1" t="str">
        <f t="shared" si="11"/>
        <v/>
      </c>
    </row>
    <row r="735" spans="6:27" x14ac:dyDescent="0.2">
      <c r="F735" s="2"/>
      <c r="G735" s="147"/>
      <c r="AA735" s="1" t="str">
        <f t="shared" si="11"/>
        <v/>
      </c>
    </row>
    <row r="736" spans="6:27" x14ac:dyDescent="0.2">
      <c r="F736" s="2"/>
      <c r="G736" s="147"/>
      <c r="AA736" s="1" t="str">
        <f t="shared" si="11"/>
        <v/>
      </c>
    </row>
    <row r="737" spans="6:27" x14ac:dyDescent="0.2">
      <c r="F737" s="2"/>
      <c r="G737" s="147"/>
      <c r="AA737" s="1" t="str">
        <f t="shared" si="11"/>
        <v/>
      </c>
    </row>
    <row r="738" spans="6:27" x14ac:dyDescent="0.2">
      <c r="F738" s="2"/>
      <c r="G738" s="147"/>
      <c r="AA738" s="1" t="str">
        <f t="shared" si="11"/>
        <v/>
      </c>
    </row>
    <row r="739" spans="6:27" x14ac:dyDescent="0.2">
      <c r="F739" s="2"/>
      <c r="G739" s="147"/>
      <c r="AA739" s="1" t="str">
        <f t="shared" si="11"/>
        <v/>
      </c>
    </row>
    <row r="740" spans="6:27" x14ac:dyDescent="0.2">
      <c r="F740" s="2"/>
      <c r="G740" s="147"/>
      <c r="AA740" s="1" t="str">
        <f t="shared" si="11"/>
        <v/>
      </c>
    </row>
    <row r="741" spans="6:27" x14ac:dyDescent="0.2">
      <c r="F741" s="2"/>
      <c r="G741" s="147"/>
      <c r="AA741" s="1" t="str">
        <f t="shared" si="11"/>
        <v/>
      </c>
    </row>
    <row r="742" spans="6:27" x14ac:dyDescent="0.2">
      <c r="F742" s="2"/>
      <c r="G742" s="147"/>
      <c r="AA742" s="1" t="str">
        <f t="shared" si="11"/>
        <v/>
      </c>
    </row>
    <row r="743" spans="6:27" x14ac:dyDescent="0.2">
      <c r="F743" s="2"/>
      <c r="G743" s="147"/>
      <c r="AA743" s="1" t="str">
        <f t="shared" si="11"/>
        <v/>
      </c>
    </row>
    <row r="744" spans="6:27" x14ac:dyDescent="0.2">
      <c r="F744" s="2"/>
      <c r="G744" s="147"/>
      <c r="AA744" s="1" t="str">
        <f t="shared" si="11"/>
        <v/>
      </c>
    </row>
    <row r="745" spans="6:27" x14ac:dyDescent="0.2">
      <c r="F745" s="2"/>
      <c r="G745" s="147"/>
      <c r="AA745" s="1" t="str">
        <f t="shared" si="11"/>
        <v/>
      </c>
    </row>
    <row r="746" spans="6:27" x14ac:dyDescent="0.2">
      <c r="F746" s="2"/>
      <c r="G746" s="147"/>
      <c r="AA746" s="1" t="str">
        <f t="shared" si="11"/>
        <v/>
      </c>
    </row>
    <row r="747" spans="6:27" x14ac:dyDescent="0.2">
      <c r="F747" s="2"/>
      <c r="G747" s="147"/>
      <c r="AA747" s="1" t="str">
        <f t="shared" si="11"/>
        <v/>
      </c>
    </row>
    <row r="748" spans="6:27" x14ac:dyDescent="0.2">
      <c r="F748" s="2"/>
      <c r="G748" s="147"/>
      <c r="AA748" s="1" t="str">
        <f t="shared" si="11"/>
        <v/>
      </c>
    </row>
    <row r="749" spans="6:27" x14ac:dyDescent="0.2">
      <c r="F749" s="2"/>
      <c r="G749" s="147"/>
      <c r="AA749" s="1" t="str">
        <f t="shared" si="11"/>
        <v/>
      </c>
    </row>
    <row r="750" spans="6:27" x14ac:dyDescent="0.2">
      <c r="F750" s="2"/>
      <c r="G750" s="147"/>
      <c r="AA750" s="1" t="str">
        <f t="shared" si="11"/>
        <v/>
      </c>
    </row>
    <row r="751" spans="6:27" x14ac:dyDescent="0.2">
      <c r="F751" s="2"/>
      <c r="G751" s="147"/>
      <c r="AA751" s="1" t="str">
        <f t="shared" si="11"/>
        <v/>
      </c>
    </row>
    <row r="752" spans="6:27" x14ac:dyDescent="0.2">
      <c r="F752" s="2"/>
      <c r="G752" s="147"/>
      <c r="AA752" s="1" t="str">
        <f t="shared" si="11"/>
        <v/>
      </c>
    </row>
    <row r="753" spans="6:27" x14ac:dyDescent="0.2">
      <c r="F753" s="2"/>
      <c r="G753" s="147"/>
      <c r="AA753" s="1" t="str">
        <f t="shared" si="11"/>
        <v/>
      </c>
    </row>
    <row r="754" spans="6:27" x14ac:dyDescent="0.2">
      <c r="F754" s="2"/>
      <c r="G754" s="147"/>
      <c r="AA754" s="1" t="str">
        <f t="shared" si="11"/>
        <v/>
      </c>
    </row>
    <row r="755" spans="6:27" x14ac:dyDescent="0.2">
      <c r="F755" s="2"/>
      <c r="G755" s="147"/>
      <c r="AA755" s="1" t="str">
        <f t="shared" si="11"/>
        <v/>
      </c>
    </row>
    <row r="756" spans="6:27" x14ac:dyDescent="0.2">
      <c r="F756" s="2"/>
      <c r="G756" s="147"/>
      <c r="AA756" s="1" t="str">
        <f t="shared" si="11"/>
        <v/>
      </c>
    </row>
    <row r="757" spans="6:27" x14ac:dyDescent="0.2">
      <c r="F757" s="2"/>
      <c r="G757" s="147"/>
      <c r="AA757" s="1" t="str">
        <f t="shared" si="11"/>
        <v/>
      </c>
    </row>
    <row r="758" spans="6:27" x14ac:dyDescent="0.2">
      <c r="F758" s="2"/>
      <c r="G758" s="147"/>
      <c r="AA758" s="1" t="str">
        <f t="shared" si="11"/>
        <v/>
      </c>
    </row>
    <row r="759" spans="6:27" x14ac:dyDescent="0.2">
      <c r="F759" s="2"/>
      <c r="G759" s="147"/>
      <c r="AA759" s="1" t="str">
        <f t="shared" si="11"/>
        <v/>
      </c>
    </row>
    <row r="760" spans="6:27" x14ac:dyDescent="0.2">
      <c r="F760" s="2"/>
      <c r="G760" s="147"/>
      <c r="AA760" s="1" t="str">
        <f t="shared" si="11"/>
        <v/>
      </c>
    </row>
    <row r="761" spans="6:27" x14ac:dyDescent="0.2">
      <c r="F761" s="2"/>
      <c r="G761" s="147"/>
      <c r="AA761" s="1" t="str">
        <f t="shared" si="11"/>
        <v/>
      </c>
    </row>
    <row r="762" spans="6:27" x14ac:dyDescent="0.2">
      <c r="F762" s="2"/>
      <c r="G762" s="147"/>
      <c r="AA762" s="1" t="str">
        <f t="shared" si="11"/>
        <v/>
      </c>
    </row>
    <row r="763" spans="6:27" x14ac:dyDescent="0.2">
      <c r="F763" s="2"/>
      <c r="G763" s="147"/>
      <c r="AA763" s="1" t="str">
        <f t="shared" si="11"/>
        <v/>
      </c>
    </row>
    <row r="764" spans="6:27" x14ac:dyDescent="0.2">
      <c r="F764" s="2"/>
      <c r="G764" s="147"/>
      <c r="AA764" s="1" t="str">
        <f t="shared" si="11"/>
        <v/>
      </c>
    </row>
    <row r="765" spans="6:27" x14ac:dyDescent="0.2">
      <c r="F765" s="2"/>
      <c r="G765" s="147"/>
      <c r="AA765" s="1" t="str">
        <f t="shared" si="11"/>
        <v/>
      </c>
    </row>
    <row r="766" spans="6:27" x14ac:dyDescent="0.2">
      <c r="F766" s="2"/>
      <c r="G766" s="147"/>
      <c r="AA766" s="1" t="str">
        <f t="shared" si="11"/>
        <v/>
      </c>
    </row>
    <row r="767" spans="6:27" x14ac:dyDescent="0.2">
      <c r="F767" s="2"/>
      <c r="G767" s="147"/>
      <c r="AA767" s="1" t="str">
        <f t="shared" si="11"/>
        <v/>
      </c>
    </row>
    <row r="768" spans="6:27" x14ac:dyDescent="0.2">
      <c r="F768" s="2"/>
      <c r="G768" s="147"/>
      <c r="AA768" s="1" t="str">
        <f t="shared" si="11"/>
        <v/>
      </c>
    </row>
    <row r="769" spans="6:27" x14ac:dyDescent="0.2">
      <c r="F769" s="2"/>
      <c r="G769" s="147"/>
      <c r="AA769" s="1" t="str">
        <f t="shared" si="11"/>
        <v/>
      </c>
    </row>
    <row r="770" spans="6:27" x14ac:dyDescent="0.2">
      <c r="F770" s="2"/>
      <c r="G770" s="147"/>
      <c r="AA770" s="1" t="str">
        <f t="shared" si="11"/>
        <v/>
      </c>
    </row>
    <row r="771" spans="6:27" x14ac:dyDescent="0.2">
      <c r="F771" s="2"/>
      <c r="G771" s="147"/>
      <c r="AA771" s="1" t="str">
        <f t="shared" ref="AA771:AA834" si="12">IFERROR(R771/S771,"")</f>
        <v/>
      </c>
    </row>
    <row r="772" spans="6:27" x14ac:dyDescent="0.2">
      <c r="F772" s="2"/>
      <c r="G772" s="147"/>
      <c r="AA772" s="1" t="str">
        <f t="shared" si="12"/>
        <v/>
      </c>
    </row>
    <row r="773" spans="6:27" x14ac:dyDescent="0.2">
      <c r="F773" s="2"/>
      <c r="G773" s="147"/>
      <c r="AA773" s="1" t="str">
        <f t="shared" si="12"/>
        <v/>
      </c>
    </row>
    <row r="774" spans="6:27" x14ac:dyDescent="0.2">
      <c r="F774" s="2"/>
      <c r="G774" s="147"/>
      <c r="AA774" s="1" t="str">
        <f t="shared" si="12"/>
        <v/>
      </c>
    </row>
    <row r="775" spans="6:27" x14ac:dyDescent="0.2">
      <c r="F775" s="2"/>
      <c r="G775" s="147"/>
      <c r="AA775" s="1" t="str">
        <f t="shared" si="12"/>
        <v/>
      </c>
    </row>
    <row r="776" spans="6:27" x14ac:dyDescent="0.2">
      <c r="F776" s="2"/>
      <c r="G776" s="147"/>
      <c r="AA776" s="1" t="str">
        <f t="shared" si="12"/>
        <v/>
      </c>
    </row>
    <row r="777" spans="6:27" x14ac:dyDescent="0.2">
      <c r="F777" s="2"/>
      <c r="G777" s="147"/>
      <c r="AA777" s="1" t="str">
        <f t="shared" si="12"/>
        <v/>
      </c>
    </row>
    <row r="778" spans="6:27" x14ac:dyDescent="0.2">
      <c r="F778" s="2"/>
      <c r="G778" s="147"/>
      <c r="AA778" s="1" t="str">
        <f t="shared" si="12"/>
        <v/>
      </c>
    </row>
    <row r="779" spans="6:27" x14ac:dyDescent="0.2">
      <c r="F779" s="2"/>
      <c r="G779" s="147"/>
      <c r="AA779" s="1" t="str">
        <f t="shared" si="12"/>
        <v/>
      </c>
    </row>
    <row r="780" spans="6:27" x14ac:dyDescent="0.2">
      <c r="F780" s="2"/>
      <c r="G780" s="147"/>
      <c r="AA780" s="1" t="str">
        <f t="shared" si="12"/>
        <v/>
      </c>
    </row>
    <row r="781" spans="6:27" x14ac:dyDescent="0.2">
      <c r="F781" s="2"/>
      <c r="G781" s="147"/>
      <c r="AA781" s="1" t="str">
        <f t="shared" si="12"/>
        <v/>
      </c>
    </row>
    <row r="782" spans="6:27" x14ac:dyDescent="0.2">
      <c r="F782" s="2"/>
      <c r="G782" s="147"/>
      <c r="AA782" s="1" t="str">
        <f t="shared" si="12"/>
        <v/>
      </c>
    </row>
    <row r="783" spans="6:27" x14ac:dyDescent="0.2">
      <c r="F783" s="2"/>
      <c r="G783" s="147"/>
      <c r="AA783" s="1" t="str">
        <f t="shared" si="12"/>
        <v/>
      </c>
    </row>
    <row r="784" spans="6:27" x14ac:dyDescent="0.2">
      <c r="F784" s="2"/>
      <c r="G784" s="147"/>
      <c r="AA784" s="1" t="str">
        <f t="shared" si="12"/>
        <v/>
      </c>
    </row>
    <row r="785" spans="6:27" x14ac:dyDescent="0.2">
      <c r="F785" s="2"/>
      <c r="G785" s="147"/>
      <c r="AA785" s="1" t="str">
        <f t="shared" si="12"/>
        <v/>
      </c>
    </row>
    <row r="786" spans="6:27" x14ac:dyDescent="0.2">
      <c r="F786" s="2"/>
      <c r="G786" s="147"/>
      <c r="AA786" s="1" t="str">
        <f t="shared" si="12"/>
        <v/>
      </c>
    </row>
    <row r="787" spans="6:27" x14ac:dyDescent="0.2">
      <c r="F787" s="2"/>
      <c r="G787" s="147"/>
      <c r="AA787" s="1" t="str">
        <f t="shared" si="12"/>
        <v/>
      </c>
    </row>
    <row r="788" spans="6:27" x14ac:dyDescent="0.2">
      <c r="F788" s="2"/>
      <c r="G788" s="147"/>
      <c r="AA788" s="1" t="str">
        <f t="shared" si="12"/>
        <v/>
      </c>
    </row>
    <row r="789" spans="6:27" x14ac:dyDescent="0.2">
      <c r="F789" s="2"/>
      <c r="G789" s="147"/>
      <c r="AA789" s="1" t="str">
        <f t="shared" si="12"/>
        <v/>
      </c>
    </row>
    <row r="790" spans="6:27" x14ac:dyDescent="0.2">
      <c r="F790" s="2"/>
      <c r="G790" s="147"/>
      <c r="AA790" s="1" t="str">
        <f t="shared" si="12"/>
        <v/>
      </c>
    </row>
    <row r="791" spans="6:27" x14ac:dyDescent="0.2">
      <c r="F791" s="2"/>
      <c r="G791" s="147"/>
      <c r="AA791" s="1" t="str">
        <f t="shared" si="12"/>
        <v/>
      </c>
    </row>
    <row r="792" spans="6:27" x14ac:dyDescent="0.2">
      <c r="F792" s="2"/>
      <c r="G792" s="147"/>
      <c r="AA792" s="1" t="str">
        <f t="shared" si="12"/>
        <v/>
      </c>
    </row>
    <row r="793" spans="6:27" x14ac:dyDescent="0.2">
      <c r="F793" s="2"/>
      <c r="G793" s="147"/>
      <c r="AA793" s="1" t="str">
        <f t="shared" si="12"/>
        <v/>
      </c>
    </row>
    <row r="794" spans="6:27" x14ac:dyDescent="0.2">
      <c r="F794" s="2"/>
      <c r="G794" s="147"/>
      <c r="AA794" s="1" t="str">
        <f t="shared" si="12"/>
        <v/>
      </c>
    </row>
    <row r="795" spans="6:27" x14ac:dyDescent="0.2">
      <c r="F795" s="2"/>
      <c r="G795" s="147"/>
      <c r="AA795" s="1" t="str">
        <f t="shared" si="12"/>
        <v/>
      </c>
    </row>
    <row r="796" spans="6:27" x14ac:dyDescent="0.2">
      <c r="F796" s="2"/>
      <c r="G796" s="147"/>
      <c r="AA796" s="1" t="str">
        <f t="shared" si="12"/>
        <v/>
      </c>
    </row>
    <row r="797" spans="6:27" x14ac:dyDescent="0.2">
      <c r="F797" s="2"/>
      <c r="G797" s="147"/>
      <c r="AA797" s="1" t="str">
        <f t="shared" si="12"/>
        <v/>
      </c>
    </row>
    <row r="798" spans="6:27" x14ac:dyDescent="0.2">
      <c r="F798" s="2"/>
      <c r="G798" s="147"/>
      <c r="AA798" s="1" t="str">
        <f t="shared" si="12"/>
        <v/>
      </c>
    </row>
    <row r="799" spans="6:27" x14ac:dyDescent="0.2">
      <c r="F799" s="2"/>
      <c r="G799" s="147"/>
      <c r="AA799" s="1" t="str">
        <f t="shared" si="12"/>
        <v/>
      </c>
    </row>
    <row r="800" spans="6:27" x14ac:dyDescent="0.2">
      <c r="F800" s="2"/>
      <c r="G800" s="147"/>
      <c r="AA800" s="1" t="str">
        <f t="shared" si="12"/>
        <v/>
      </c>
    </row>
    <row r="801" spans="6:27" x14ac:dyDescent="0.2">
      <c r="F801" s="2"/>
      <c r="G801" s="147"/>
      <c r="AA801" s="1" t="str">
        <f t="shared" si="12"/>
        <v/>
      </c>
    </row>
    <row r="802" spans="6:27" x14ac:dyDescent="0.2">
      <c r="F802" s="2"/>
      <c r="G802" s="147"/>
      <c r="AA802" s="1" t="str">
        <f t="shared" si="12"/>
        <v/>
      </c>
    </row>
    <row r="803" spans="6:27" x14ac:dyDescent="0.2">
      <c r="F803" s="2"/>
      <c r="G803" s="147"/>
      <c r="AA803" s="1" t="str">
        <f t="shared" si="12"/>
        <v/>
      </c>
    </row>
    <row r="804" spans="6:27" x14ac:dyDescent="0.2">
      <c r="F804" s="2"/>
      <c r="G804" s="147"/>
      <c r="AA804" s="1" t="str">
        <f t="shared" si="12"/>
        <v/>
      </c>
    </row>
    <row r="805" spans="6:27" x14ac:dyDescent="0.2">
      <c r="F805" s="2"/>
      <c r="G805" s="147"/>
      <c r="AA805" s="1" t="str">
        <f t="shared" si="12"/>
        <v/>
      </c>
    </row>
    <row r="806" spans="6:27" x14ac:dyDescent="0.2">
      <c r="F806" s="2"/>
      <c r="G806" s="147"/>
      <c r="AA806" s="1" t="str">
        <f t="shared" si="12"/>
        <v/>
      </c>
    </row>
    <row r="807" spans="6:27" x14ac:dyDescent="0.2">
      <c r="F807" s="2"/>
      <c r="G807" s="147"/>
      <c r="AA807" s="1" t="str">
        <f t="shared" si="12"/>
        <v/>
      </c>
    </row>
    <row r="808" spans="6:27" x14ac:dyDescent="0.2">
      <c r="F808" s="2"/>
      <c r="G808" s="147"/>
      <c r="AA808" s="1" t="str">
        <f t="shared" si="12"/>
        <v/>
      </c>
    </row>
    <row r="809" spans="6:27" x14ac:dyDescent="0.2">
      <c r="F809" s="2"/>
      <c r="G809" s="147"/>
      <c r="AA809" s="1" t="str">
        <f t="shared" si="12"/>
        <v/>
      </c>
    </row>
    <row r="810" spans="6:27" x14ac:dyDescent="0.2">
      <c r="F810" s="2"/>
      <c r="G810" s="147"/>
      <c r="AA810" s="1" t="str">
        <f t="shared" si="12"/>
        <v/>
      </c>
    </row>
    <row r="811" spans="6:27" x14ac:dyDescent="0.2">
      <c r="F811" s="2"/>
      <c r="G811" s="147"/>
      <c r="AA811" s="1" t="str">
        <f t="shared" si="12"/>
        <v/>
      </c>
    </row>
    <row r="812" spans="6:27" x14ac:dyDescent="0.2">
      <c r="F812" s="2"/>
      <c r="G812" s="147"/>
      <c r="AA812" s="1" t="str">
        <f t="shared" si="12"/>
        <v/>
      </c>
    </row>
    <row r="813" spans="6:27" x14ac:dyDescent="0.2">
      <c r="F813" s="2"/>
      <c r="G813" s="147"/>
      <c r="AA813" s="1" t="str">
        <f t="shared" si="12"/>
        <v/>
      </c>
    </row>
    <row r="814" spans="6:27" x14ac:dyDescent="0.2">
      <c r="F814" s="2"/>
      <c r="G814" s="147"/>
      <c r="AA814" s="1" t="str">
        <f t="shared" si="12"/>
        <v/>
      </c>
    </row>
    <row r="815" spans="6:27" x14ac:dyDescent="0.2">
      <c r="F815" s="2"/>
      <c r="G815" s="147"/>
      <c r="AA815" s="1" t="str">
        <f t="shared" si="12"/>
        <v/>
      </c>
    </row>
    <row r="816" spans="6:27" x14ac:dyDescent="0.2">
      <c r="F816" s="2"/>
      <c r="G816" s="147"/>
      <c r="AA816" s="1" t="str">
        <f t="shared" si="12"/>
        <v/>
      </c>
    </row>
    <row r="817" spans="6:27" x14ac:dyDescent="0.2">
      <c r="F817" s="2"/>
      <c r="G817" s="147"/>
      <c r="AA817" s="1" t="str">
        <f t="shared" si="12"/>
        <v/>
      </c>
    </row>
    <row r="818" spans="6:27" x14ac:dyDescent="0.2">
      <c r="F818" s="2"/>
      <c r="G818" s="147"/>
      <c r="AA818" s="1" t="str">
        <f t="shared" si="12"/>
        <v/>
      </c>
    </row>
    <row r="819" spans="6:27" x14ac:dyDescent="0.2">
      <c r="F819" s="2"/>
      <c r="G819" s="147"/>
      <c r="AA819" s="1" t="str">
        <f t="shared" si="12"/>
        <v/>
      </c>
    </row>
    <row r="820" spans="6:27" x14ac:dyDescent="0.2">
      <c r="F820" s="2"/>
      <c r="G820" s="147"/>
      <c r="AA820" s="1" t="str">
        <f t="shared" si="12"/>
        <v/>
      </c>
    </row>
    <row r="821" spans="6:27" x14ac:dyDescent="0.2">
      <c r="F821" s="2"/>
      <c r="G821" s="147"/>
      <c r="AA821" s="1" t="str">
        <f t="shared" si="12"/>
        <v/>
      </c>
    </row>
    <row r="822" spans="6:27" x14ac:dyDescent="0.2">
      <c r="F822" s="2"/>
      <c r="G822" s="147"/>
      <c r="AA822" s="1" t="str">
        <f t="shared" si="12"/>
        <v/>
      </c>
    </row>
    <row r="823" spans="6:27" x14ac:dyDescent="0.2">
      <c r="F823" s="2"/>
      <c r="G823" s="147"/>
      <c r="AA823" s="1" t="str">
        <f t="shared" si="12"/>
        <v/>
      </c>
    </row>
    <row r="824" spans="6:27" x14ac:dyDescent="0.2">
      <c r="F824" s="2"/>
      <c r="G824" s="147"/>
      <c r="AA824" s="1" t="str">
        <f t="shared" si="12"/>
        <v/>
      </c>
    </row>
    <row r="825" spans="6:27" x14ac:dyDescent="0.2">
      <c r="F825" s="2"/>
      <c r="G825" s="147"/>
      <c r="AA825" s="1" t="str">
        <f t="shared" si="12"/>
        <v/>
      </c>
    </row>
    <row r="826" spans="6:27" x14ac:dyDescent="0.2">
      <c r="F826" s="2"/>
      <c r="G826" s="147"/>
      <c r="AA826" s="1" t="str">
        <f t="shared" si="12"/>
        <v/>
      </c>
    </row>
    <row r="827" spans="6:27" x14ac:dyDescent="0.2">
      <c r="F827" s="2"/>
      <c r="G827" s="147"/>
      <c r="AA827" s="1" t="str">
        <f t="shared" si="12"/>
        <v/>
      </c>
    </row>
    <row r="828" spans="6:27" x14ac:dyDescent="0.2">
      <c r="F828" s="2"/>
      <c r="G828" s="147"/>
      <c r="AA828" s="1" t="str">
        <f t="shared" si="12"/>
        <v/>
      </c>
    </row>
    <row r="829" spans="6:27" x14ac:dyDescent="0.2">
      <c r="F829" s="2"/>
      <c r="G829" s="147"/>
      <c r="AA829" s="1" t="str">
        <f t="shared" si="12"/>
        <v/>
      </c>
    </row>
    <row r="830" spans="6:27" x14ac:dyDescent="0.2">
      <c r="F830" s="2"/>
      <c r="G830" s="147"/>
      <c r="AA830" s="1" t="str">
        <f t="shared" si="12"/>
        <v/>
      </c>
    </row>
    <row r="831" spans="6:27" x14ac:dyDescent="0.2">
      <c r="F831" s="2"/>
      <c r="G831" s="147"/>
      <c r="AA831" s="1" t="str">
        <f t="shared" si="12"/>
        <v/>
      </c>
    </row>
    <row r="832" spans="6:27" x14ac:dyDescent="0.2">
      <c r="F832" s="2"/>
      <c r="G832" s="147"/>
      <c r="AA832" s="1" t="str">
        <f t="shared" si="12"/>
        <v/>
      </c>
    </row>
    <row r="833" spans="6:27" x14ac:dyDescent="0.2">
      <c r="F833" s="2"/>
      <c r="G833" s="147"/>
      <c r="AA833" s="1" t="str">
        <f t="shared" si="12"/>
        <v/>
      </c>
    </row>
    <row r="834" spans="6:27" x14ac:dyDescent="0.2">
      <c r="F834" s="2"/>
      <c r="G834" s="147"/>
      <c r="AA834" s="1" t="str">
        <f t="shared" si="12"/>
        <v/>
      </c>
    </row>
    <row r="835" spans="6:27" x14ac:dyDescent="0.2">
      <c r="F835" s="2"/>
      <c r="G835" s="147"/>
      <c r="AA835" s="1" t="str">
        <f t="shared" ref="AA835:AA898" si="13">IFERROR(R835/S835,"")</f>
        <v/>
      </c>
    </row>
    <row r="836" spans="6:27" x14ac:dyDescent="0.2">
      <c r="F836" s="2"/>
      <c r="G836" s="147"/>
      <c r="AA836" s="1" t="str">
        <f t="shared" si="13"/>
        <v/>
      </c>
    </row>
    <row r="837" spans="6:27" x14ac:dyDescent="0.2">
      <c r="F837" s="2"/>
      <c r="G837" s="147"/>
      <c r="AA837" s="1" t="str">
        <f t="shared" si="13"/>
        <v/>
      </c>
    </row>
    <row r="838" spans="6:27" x14ac:dyDescent="0.2">
      <c r="F838" s="2"/>
      <c r="G838" s="147"/>
      <c r="AA838" s="1" t="str">
        <f t="shared" si="13"/>
        <v/>
      </c>
    </row>
    <row r="839" spans="6:27" x14ac:dyDescent="0.2">
      <c r="F839" s="2"/>
      <c r="G839" s="147"/>
      <c r="AA839" s="1" t="str">
        <f t="shared" si="13"/>
        <v/>
      </c>
    </row>
    <row r="840" spans="6:27" x14ac:dyDescent="0.2">
      <c r="F840" s="2"/>
      <c r="G840" s="147"/>
      <c r="AA840" s="1" t="str">
        <f t="shared" si="13"/>
        <v/>
      </c>
    </row>
    <row r="841" spans="6:27" x14ac:dyDescent="0.2">
      <c r="F841" s="2"/>
      <c r="G841" s="147"/>
      <c r="AA841" s="1" t="str">
        <f t="shared" si="13"/>
        <v/>
      </c>
    </row>
    <row r="842" spans="6:27" x14ac:dyDescent="0.2">
      <c r="F842" s="2"/>
      <c r="G842" s="147"/>
      <c r="AA842" s="1" t="str">
        <f t="shared" si="13"/>
        <v/>
      </c>
    </row>
    <row r="843" spans="6:27" x14ac:dyDescent="0.2">
      <c r="F843" s="2"/>
      <c r="G843" s="147"/>
      <c r="AA843" s="1" t="str">
        <f t="shared" si="13"/>
        <v/>
      </c>
    </row>
    <row r="844" spans="6:27" x14ac:dyDescent="0.2">
      <c r="F844" s="2"/>
      <c r="G844" s="147"/>
      <c r="AA844" s="1" t="str">
        <f t="shared" si="13"/>
        <v/>
      </c>
    </row>
    <row r="845" spans="6:27" x14ac:dyDescent="0.2">
      <c r="F845" s="2"/>
      <c r="G845" s="147"/>
      <c r="AA845" s="1" t="str">
        <f t="shared" si="13"/>
        <v/>
      </c>
    </row>
    <row r="846" spans="6:27" x14ac:dyDescent="0.2">
      <c r="F846" s="2"/>
      <c r="G846" s="147"/>
      <c r="AA846" s="1" t="str">
        <f t="shared" si="13"/>
        <v/>
      </c>
    </row>
    <row r="847" spans="6:27" x14ac:dyDescent="0.2">
      <c r="F847" s="2"/>
      <c r="G847" s="147"/>
      <c r="AA847" s="1" t="str">
        <f t="shared" si="13"/>
        <v/>
      </c>
    </row>
    <row r="848" spans="6:27" x14ac:dyDescent="0.2">
      <c r="F848" s="2"/>
      <c r="G848" s="147"/>
      <c r="AA848" s="1" t="str">
        <f t="shared" si="13"/>
        <v/>
      </c>
    </row>
    <row r="849" spans="6:27" x14ac:dyDescent="0.2">
      <c r="F849" s="2"/>
      <c r="G849" s="147"/>
      <c r="AA849" s="1" t="str">
        <f t="shared" si="13"/>
        <v/>
      </c>
    </row>
    <row r="850" spans="6:27" x14ac:dyDescent="0.2">
      <c r="F850" s="2"/>
      <c r="G850" s="147"/>
      <c r="AA850" s="1" t="str">
        <f t="shared" si="13"/>
        <v/>
      </c>
    </row>
    <row r="851" spans="6:27" x14ac:dyDescent="0.2">
      <c r="F851" s="2"/>
      <c r="G851" s="147"/>
      <c r="AA851" s="1" t="str">
        <f t="shared" si="13"/>
        <v/>
      </c>
    </row>
    <row r="852" spans="6:27" x14ac:dyDescent="0.2">
      <c r="F852" s="2"/>
      <c r="G852" s="147"/>
      <c r="AA852" s="1" t="str">
        <f t="shared" si="13"/>
        <v/>
      </c>
    </row>
    <row r="853" spans="6:27" x14ac:dyDescent="0.2">
      <c r="F853" s="2"/>
      <c r="G853" s="147"/>
      <c r="AA853" s="1" t="str">
        <f t="shared" si="13"/>
        <v/>
      </c>
    </row>
    <row r="854" spans="6:27" x14ac:dyDescent="0.2">
      <c r="F854" s="2"/>
      <c r="G854" s="147"/>
      <c r="AA854" s="1" t="str">
        <f t="shared" si="13"/>
        <v/>
      </c>
    </row>
    <row r="855" spans="6:27" x14ac:dyDescent="0.2">
      <c r="F855" s="2"/>
      <c r="G855" s="147"/>
      <c r="AA855" s="1" t="str">
        <f t="shared" si="13"/>
        <v/>
      </c>
    </row>
    <row r="856" spans="6:27" x14ac:dyDescent="0.2">
      <c r="F856" s="2"/>
      <c r="G856" s="147"/>
      <c r="AA856" s="1" t="str">
        <f t="shared" si="13"/>
        <v/>
      </c>
    </row>
    <row r="857" spans="6:27" x14ac:dyDescent="0.2">
      <c r="F857" s="2"/>
      <c r="G857" s="147"/>
      <c r="AA857" s="1" t="str">
        <f t="shared" si="13"/>
        <v/>
      </c>
    </row>
    <row r="858" spans="6:27" x14ac:dyDescent="0.2">
      <c r="F858" s="2"/>
      <c r="G858" s="147"/>
      <c r="AA858" s="1" t="str">
        <f t="shared" si="13"/>
        <v/>
      </c>
    </row>
    <row r="859" spans="6:27" x14ac:dyDescent="0.2">
      <c r="F859" s="2"/>
      <c r="G859" s="147"/>
      <c r="AA859" s="1" t="str">
        <f t="shared" si="13"/>
        <v/>
      </c>
    </row>
    <row r="860" spans="6:27" x14ac:dyDescent="0.2">
      <c r="F860" s="2"/>
      <c r="G860" s="147"/>
      <c r="AA860" s="1" t="str">
        <f t="shared" si="13"/>
        <v/>
      </c>
    </row>
    <row r="861" spans="6:27" x14ac:dyDescent="0.2">
      <c r="F861" s="2"/>
      <c r="G861" s="147"/>
      <c r="AA861" s="1" t="str">
        <f t="shared" si="13"/>
        <v/>
      </c>
    </row>
    <row r="862" spans="6:27" x14ac:dyDescent="0.2">
      <c r="F862" s="2"/>
      <c r="G862" s="147"/>
      <c r="AA862" s="1" t="str">
        <f t="shared" si="13"/>
        <v/>
      </c>
    </row>
    <row r="863" spans="6:27" x14ac:dyDescent="0.2">
      <c r="F863" s="2"/>
      <c r="G863" s="147"/>
      <c r="AA863" s="1" t="str">
        <f t="shared" si="13"/>
        <v/>
      </c>
    </row>
    <row r="864" spans="6:27" x14ac:dyDescent="0.2">
      <c r="F864" s="2"/>
      <c r="G864" s="147"/>
      <c r="AA864" s="1" t="str">
        <f t="shared" si="13"/>
        <v/>
      </c>
    </row>
    <row r="865" spans="6:27" x14ac:dyDescent="0.2">
      <c r="F865" s="2"/>
      <c r="G865" s="147"/>
      <c r="AA865" s="1" t="str">
        <f t="shared" si="13"/>
        <v/>
      </c>
    </row>
    <row r="866" spans="6:27" x14ac:dyDescent="0.2">
      <c r="F866" s="2"/>
      <c r="G866" s="147"/>
      <c r="AA866" s="1" t="str">
        <f t="shared" si="13"/>
        <v/>
      </c>
    </row>
    <row r="867" spans="6:27" x14ac:dyDescent="0.2">
      <c r="F867" s="2"/>
      <c r="G867" s="147"/>
      <c r="AA867" s="1" t="str">
        <f t="shared" si="13"/>
        <v/>
      </c>
    </row>
    <row r="868" spans="6:27" x14ac:dyDescent="0.2">
      <c r="F868" s="2"/>
      <c r="G868" s="147"/>
      <c r="AA868" s="1" t="str">
        <f t="shared" si="13"/>
        <v/>
      </c>
    </row>
    <row r="869" spans="6:27" x14ac:dyDescent="0.2">
      <c r="F869" s="2"/>
      <c r="G869" s="147"/>
      <c r="AA869" s="1" t="str">
        <f t="shared" si="13"/>
        <v/>
      </c>
    </row>
    <row r="870" spans="6:27" x14ac:dyDescent="0.2">
      <c r="F870" s="2"/>
      <c r="G870" s="147"/>
      <c r="AA870" s="1" t="str">
        <f t="shared" si="13"/>
        <v/>
      </c>
    </row>
    <row r="871" spans="6:27" x14ac:dyDescent="0.2">
      <c r="F871" s="2"/>
      <c r="G871" s="147"/>
      <c r="AA871" s="1" t="str">
        <f t="shared" si="13"/>
        <v/>
      </c>
    </row>
    <row r="872" spans="6:27" x14ac:dyDescent="0.2">
      <c r="F872" s="2"/>
      <c r="G872" s="147"/>
      <c r="AA872" s="1" t="str">
        <f t="shared" si="13"/>
        <v/>
      </c>
    </row>
    <row r="873" spans="6:27" x14ac:dyDescent="0.2">
      <c r="F873" s="2"/>
      <c r="G873" s="147"/>
      <c r="AA873" s="1" t="str">
        <f t="shared" si="13"/>
        <v/>
      </c>
    </row>
    <row r="874" spans="6:27" x14ac:dyDescent="0.2">
      <c r="F874" s="2"/>
      <c r="G874" s="147"/>
      <c r="AA874" s="1" t="str">
        <f t="shared" si="13"/>
        <v/>
      </c>
    </row>
    <row r="875" spans="6:27" x14ac:dyDescent="0.2">
      <c r="F875" s="2"/>
      <c r="G875" s="147"/>
      <c r="AA875" s="1" t="str">
        <f t="shared" si="13"/>
        <v/>
      </c>
    </row>
    <row r="876" spans="6:27" x14ac:dyDescent="0.2">
      <c r="F876" s="2"/>
      <c r="G876" s="147"/>
      <c r="AA876" s="1" t="str">
        <f t="shared" si="13"/>
        <v/>
      </c>
    </row>
    <row r="877" spans="6:27" x14ac:dyDescent="0.2">
      <c r="F877" s="2"/>
      <c r="G877" s="147"/>
      <c r="AA877" s="1" t="str">
        <f t="shared" si="13"/>
        <v/>
      </c>
    </row>
    <row r="878" spans="6:27" x14ac:dyDescent="0.2">
      <c r="F878" s="2"/>
      <c r="G878" s="147"/>
      <c r="AA878" s="1" t="str">
        <f t="shared" si="13"/>
        <v/>
      </c>
    </row>
    <row r="879" spans="6:27" x14ac:dyDescent="0.2">
      <c r="F879" s="2"/>
      <c r="G879" s="147"/>
      <c r="AA879" s="1" t="str">
        <f t="shared" si="13"/>
        <v/>
      </c>
    </row>
    <row r="880" spans="6:27" x14ac:dyDescent="0.2">
      <c r="F880" s="2"/>
      <c r="G880" s="147"/>
      <c r="AA880" s="1" t="str">
        <f t="shared" si="13"/>
        <v/>
      </c>
    </row>
    <row r="881" spans="6:27" x14ac:dyDescent="0.2">
      <c r="F881" s="2"/>
      <c r="G881" s="147"/>
      <c r="AA881" s="1" t="str">
        <f t="shared" si="13"/>
        <v/>
      </c>
    </row>
    <row r="882" spans="6:27" x14ac:dyDescent="0.2">
      <c r="F882" s="2"/>
      <c r="G882" s="147"/>
      <c r="AA882" s="1" t="str">
        <f t="shared" si="13"/>
        <v/>
      </c>
    </row>
    <row r="883" spans="6:27" x14ac:dyDescent="0.2">
      <c r="F883" s="2"/>
      <c r="G883" s="147"/>
      <c r="AA883" s="1" t="str">
        <f t="shared" si="13"/>
        <v/>
      </c>
    </row>
    <row r="884" spans="6:27" x14ac:dyDescent="0.2">
      <c r="F884" s="2"/>
      <c r="G884" s="147"/>
      <c r="AA884" s="1" t="str">
        <f t="shared" si="13"/>
        <v/>
      </c>
    </row>
    <row r="885" spans="6:27" x14ac:dyDescent="0.2">
      <c r="F885" s="2"/>
      <c r="G885" s="147"/>
      <c r="AA885" s="1" t="str">
        <f t="shared" si="13"/>
        <v/>
      </c>
    </row>
    <row r="886" spans="6:27" x14ac:dyDescent="0.2">
      <c r="F886" s="2"/>
      <c r="G886" s="147"/>
      <c r="AA886" s="1" t="str">
        <f t="shared" si="13"/>
        <v/>
      </c>
    </row>
    <row r="887" spans="6:27" x14ac:dyDescent="0.2">
      <c r="F887" s="2"/>
      <c r="G887" s="147"/>
      <c r="AA887" s="1" t="str">
        <f t="shared" si="13"/>
        <v/>
      </c>
    </row>
    <row r="888" spans="6:27" x14ac:dyDescent="0.2">
      <c r="F888" s="2"/>
      <c r="G888" s="147"/>
      <c r="AA888" s="1" t="str">
        <f t="shared" si="13"/>
        <v/>
      </c>
    </row>
    <row r="889" spans="6:27" x14ac:dyDescent="0.2">
      <c r="F889" s="2"/>
      <c r="G889" s="147"/>
      <c r="AA889" s="1" t="str">
        <f t="shared" si="13"/>
        <v/>
      </c>
    </row>
    <row r="890" spans="6:27" x14ac:dyDescent="0.2">
      <c r="F890" s="2"/>
      <c r="G890" s="147"/>
      <c r="AA890" s="1" t="str">
        <f t="shared" si="13"/>
        <v/>
      </c>
    </row>
    <row r="891" spans="6:27" x14ac:dyDescent="0.2">
      <c r="F891" s="2"/>
      <c r="G891" s="147"/>
      <c r="AA891" s="1" t="str">
        <f t="shared" si="13"/>
        <v/>
      </c>
    </row>
    <row r="892" spans="6:27" x14ac:dyDescent="0.2">
      <c r="F892" s="2"/>
      <c r="G892" s="147"/>
      <c r="AA892" s="1" t="str">
        <f t="shared" si="13"/>
        <v/>
      </c>
    </row>
    <row r="893" spans="6:27" x14ac:dyDescent="0.2">
      <c r="F893" s="2"/>
      <c r="G893" s="147"/>
      <c r="AA893" s="1" t="str">
        <f t="shared" si="13"/>
        <v/>
      </c>
    </row>
    <row r="894" spans="6:27" x14ac:dyDescent="0.2">
      <c r="F894" s="2"/>
      <c r="G894" s="147"/>
      <c r="AA894" s="1" t="str">
        <f t="shared" si="13"/>
        <v/>
      </c>
    </row>
    <row r="895" spans="6:27" x14ac:dyDescent="0.2">
      <c r="F895" s="2"/>
      <c r="G895" s="147"/>
      <c r="AA895" s="1" t="str">
        <f t="shared" si="13"/>
        <v/>
      </c>
    </row>
    <row r="896" spans="6:27" x14ac:dyDescent="0.2">
      <c r="F896" s="2"/>
      <c r="G896" s="147"/>
      <c r="AA896" s="1" t="str">
        <f t="shared" si="13"/>
        <v/>
      </c>
    </row>
    <row r="897" spans="6:27" x14ac:dyDescent="0.2">
      <c r="F897" s="2"/>
      <c r="G897" s="147"/>
      <c r="AA897" s="1" t="str">
        <f t="shared" si="13"/>
        <v/>
      </c>
    </row>
    <row r="898" spans="6:27" x14ac:dyDescent="0.2">
      <c r="F898" s="2"/>
      <c r="G898" s="147"/>
      <c r="AA898" s="1" t="str">
        <f t="shared" si="13"/>
        <v/>
      </c>
    </row>
    <row r="899" spans="6:27" x14ac:dyDescent="0.2">
      <c r="F899" s="2"/>
      <c r="G899" s="147"/>
      <c r="AA899" s="1" t="str">
        <f t="shared" ref="AA899:AA962" si="14">IFERROR(R899/S899,"")</f>
        <v/>
      </c>
    </row>
    <row r="900" spans="6:27" x14ac:dyDescent="0.2">
      <c r="F900" s="2"/>
      <c r="G900" s="147"/>
      <c r="AA900" s="1" t="str">
        <f t="shared" si="14"/>
        <v/>
      </c>
    </row>
    <row r="901" spans="6:27" x14ac:dyDescent="0.2">
      <c r="F901" s="2"/>
      <c r="G901" s="147"/>
      <c r="AA901" s="1" t="str">
        <f t="shared" si="14"/>
        <v/>
      </c>
    </row>
    <row r="902" spans="6:27" x14ac:dyDescent="0.2">
      <c r="F902" s="2"/>
      <c r="G902" s="147"/>
      <c r="AA902" s="1" t="str">
        <f t="shared" si="14"/>
        <v/>
      </c>
    </row>
    <row r="903" spans="6:27" x14ac:dyDescent="0.2">
      <c r="F903" s="2"/>
      <c r="G903" s="147"/>
      <c r="AA903" s="1" t="str">
        <f t="shared" si="14"/>
        <v/>
      </c>
    </row>
    <row r="904" spans="6:27" x14ac:dyDescent="0.2">
      <c r="F904" s="2"/>
      <c r="G904" s="147"/>
      <c r="AA904" s="1" t="str">
        <f t="shared" si="14"/>
        <v/>
      </c>
    </row>
    <row r="905" spans="6:27" x14ac:dyDescent="0.2">
      <c r="F905" s="2"/>
      <c r="G905" s="147"/>
      <c r="AA905" s="1" t="str">
        <f t="shared" si="14"/>
        <v/>
      </c>
    </row>
    <row r="906" spans="6:27" x14ac:dyDescent="0.2">
      <c r="F906" s="2"/>
      <c r="G906" s="147"/>
      <c r="AA906" s="1" t="str">
        <f t="shared" si="14"/>
        <v/>
      </c>
    </row>
    <row r="907" spans="6:27" x14ac:dyDescent="0.2">
      <c r="F907" s="2"/>
      <c r="G907" s="147"/>
      <c r="AA907" s="1" t="str">
        <f t="shared" si="14"/>
        <v/>
      </c>
    </row>
    <row r="908" spans="6:27" x14ac:dyDescent="0.2">
      <c r="F908" s="2"/>
      <c r="G908" s="147"/>
      <c r="AA908" s="1" t="str">
        <f t="shared" si="14"/>
        <v/>
      </c>
    </row>
    <row r="909" spans="6:27" x14ac:dyDescent="0.2">
      <c r="F909" s="2"/>
      <c r="G909" s="147"/>
      <c r="AA909" s="1" t="str">
        <f t="shared" si="14"/>
        <v/>
      </c>
    </row>
    <row r="910" spans="6:27" x14ac:dyDescent="0.2">
      <c r="F910" s="2"/>
      <c r="G910" s="147"/>
      <c r="AA910" s="1" t="str">
        <f t="shared" si="14"/>
        <v/>
      </c>
    </row>
    <row r="911" spans="6:27" x14ac:dyDescent="0.2">
      <c r="F911" s="2"/>
      <c r="G911" s="147"/>
      <c r="AA911" s="1" t="str">
        <f t="shared" si="14"/>
        <v/>
      </c>
    </row>
    <row r="912" spans="6:27" x14ac:dyDescent="0.2">
      <c r="F912" s="2"/>
      <c r="G912" s="147"/>
      <c r="AA912" s="1" t="str">
        <f t="shared" si="14"/>
        <v/>
      </c>
    </row>
    <row r="913" spans="6:27" x14ac:dyDescent="0.2">
      <c r="F913" s="2"/>
      <c r="G913" s="147"/>
      <c r="AA913" s="1" t="str">
        <f t="shared" si="14"/>
        <v/>
      </c>
    </row>
    <row r="914" spans="6:27" x14ac:dyDescent="0.2">
      <c r="F914" s="2"/>
      <c r="G914" s="147"/>
      <c r="AA914" s="1" t="str">
        <f t="shared" si="14"/>
        <v/>
      </c>
    </row>
    <row r="915" spans="6:27" x14ac:dyDescent="0.2">
      <c r="F915" s="2"/>
      <c r="G915" s="147"/>
      <c r="AA915" s="1" t="str">
        <f t="shared" si="14"/>
        <v/>
      </c>
    </row>
    <row r="916" spans="6:27" x14ac:dyDescent="0.2">
      <c r="F916" s="2"/>
      <c r="G916" s="147"/>
      <c r="AA916" s="1" t="str">
        <f t="shared" si="14"/>
        <v/>
      </c>
    </row>
    <row r="917" spans="6:27" x14ac:dyDescent="0.2">
      <c r="F917" s="2"/>
      <c r="G917" s="147"/>
      <c r="AA917" s="1" t="str">
        <f t="shared" si="14"/>
        <v/>
      </c>
    </row>
    <row r="918" spans="6:27" x14ac:dyDescent="0.2">
      <c r="F918" s="2"/>
      <c r="G918" s="147"/>
      <c r="AA918" s="1" t="str">
        <f t="shared" si="14"/>
        <v/>
      </c>
    </row>
    <row r="919" spans="6:27" x14ac:dyDescent="0.2">
      <c r="F919" s="2"/>
      <c r="G919" s="147"/>
      <c r="AA919" s="1" t="str">
        <f t="shared" si="14"/>
        <v/>
      </c>
    </row>
    <row r="920" spans="6:27" x14ac:dyDescent="0.2">
      <c r="F920" s="2"/>
      <c r="G920" s="147"/>
      <c r="AA920" s="1" t="str">
        <f t="shared" si="14"/>
        <v/>
      </c>
    </row>
    <row r="921" spans="6:27" x14ac:dyDescent="0.2">
      <c r="F921" s="2"/>
      <c r="G921" s="147"/>
      <c r="AA921" s="1" t="str">
        <f t="shared" si="14"/>
        <v/>
      </c>
    </row>
    <row r="922" spans="6:27" x14ac:dyDescent="0.2">
      <c r="F922" s="2"/>
      <c r="G922" s="147"/>
      <c r="AA922" s="1" t="str">
        <f t="shared" si="14"/>
        <v/>
      </c>
    </row>
    <row r="923" spans="6:27" x14ac:dyDescent="0.2">
      <c r="F923" s="2"/>
      <c r="G923" s="147"/>
      <c r="AA923" s="1" t="str">
        <f t="shared" si="14"/>
        <v/>
      </c>
    </row>
    <row r="924" spans="6:27" x14ac:dyDescent="0.2">
      <c r="F924" s="2"/>
      <c r="G924" s="147"/>
      <c r="AA924" s="1" t="str">
        <f t="shared" si="14"/>
        <v/>
      </c>
    </row>
    <row r="925" spans="6:27" x14ac:dyDescent="0.2">
      <c r="F925" s="2"/>
      <c r="G925" s="147"/>
      <c r="AA925" s="1" t="str">
        <f t="shared" si="14"/>
        <v/>
      </c>
    </row>
    <row r="926" spans="6:27" x14ac:dyDescent="0.2">
      <c r="F926" s="2"/>
      <c r="G926" s="147"/>
      <c r="AA926" s="1" t="str">
        <f t="shared" si="14"/>
        <v/>
      </c>
    </row>
    <row r="927" spans="6:27" x14ac:dyDescent="0.2">
      <c r="F927" s="2"/>
      <c r="G927" s="147"/>
      <c r="AA927" s="1" t="str">
        <f t="shared" si="14"/>
        <v/>
      </c>
    </row>
    <row r="928" spans="6:27" x14ac:dyDescent="0.2">
      <c r="F928" s="2"/>
      <c r="G928" s="147"/>
      <c r="AA928" s="1" t="str">
        <f t="shared" si="14"/>
        <v/>
      </c>
    </row>
    <row r="929" spans="6:27" x14ac:dyDescent="0.2">
      <c r="F929" s="2"/>
      <c r="G929" s="147"/>
      <c r="AA929" s="1" t="str">
        <f t="shared" si="14"/>
        <v/>
      </c>
    </row>
    <row r="930" spans="6:27" x14ac:dyDescent="0.2">
      <c r="F930" s="2"/>
      <c r="G930" s="147"/>
      <c r="AA930" s="1" t="str">
        <f t="shared" si="14"/>
        <v/>
      </c>
    </row>
    <row r="931" spans="6:27" x14ac:dyDescent="0.2">
      <c r="F931" s="2"/>
      <c r="G931" s="147"/>
      <c r="AA931" s="1" t="str">
        <f t="shared" si="14"/>
        <v/>
      </c>
    </row>
    <row r="932" spans="6:27" x14ac:dyDescent="0.2">
      <c r="F932" s="2"/>
      <c r="G932" s="147"/>
      <c r="AA932" s="1" t="str">
        <f t="shared" si="14"/>
        <v/>
      </c>
    </row>
    <row r="933" spans="6:27" x14ac:dyDescent="0.2">
      <c r="F933" s="2"/>
      <c r="G933" s="147"/>
      <c r="AA933" s="1" t="str">
        <f t="shared" si="14"/>
        <v/>
      </c>
    </row>
    <row r="934" spans="6:27" x14ac:dyDescent="0.2">
      <c r="F934" s="2"/>
      <c r="G934" s="147"/>
      <c r="AA934" s="1" t="str">
        <f t="shared" si="14"/>
        <v/>
      </c>
    </row>
    <row r="935" spans="6:27" x14ac:dyDescent="0.2">
      <c r="F935" s="2"/>
      <c r="G935" s="147"/>
      <c r="AA935" s="1" t="str">
        <f t="shared" si="14"/>
        <v/>
      </c>
    </row>
    <row r="936" spans="6:27" x14ac:dyDescent="0.2">
      <c r="F936" s="2"/>
      <c r="G936" s="147"/>
      <c r="AA936" s="1" t="str">
        <f t="shared" si="14"/>
        <v/>
      </c>
    </row>
    <row r="937" spans="6:27" x14ac:dyDescent="0.2">
      <c r="F937" s="2"/>
      <c r="G937" s="147"/>
      <c r="AA937" s="1" t="str">
        <f t="shared" si="14"/>
        <v/>
      </c>
    </row>
    <row r="938" spans="6:27" x14ac:dyDescent="0.2">
      <c r="F938" s="2"/>
      <c r="G938" s="147"/>
      <c r="AA938" s="1" t="str">
        <f t="shared" si="14"/>
        <v/>
      </c>
    </row>
    <row r="939" spans="6:27" x14ac:dyDescent="0.2">
      <c r="F939" s="2"/>
      <c r="G939" s="147"/>
      <c r="AA939" s="1" t="str">
        <f t="shared" si="14"/>
        <v/>
      </c>
    </row>
    <row r="940" spans="6:27" x14ac:dyDescent="0.2">
      <c r="F940" s="2"/>
      <c r="G940" s="147"/>
      <c r="AA940" s="1" t="str">
        <f t="shared" si="14"/>
        <v/>
      </c>
    </row>
    <row r="941" spans="6:27" x14ac:dyDescent="0.2">
      <c r="F941" s="2"/>
      <c r="G941" s="147"/>
      <c r="AA941" s="1" t="str">
        <f t="shared" si="14"/>
        <v/>
      </c>
    </row>
    <row r="942" spans="6:27" x14ac:dyDescent="0.2">
      <c r="F942" s="2"/>
      <c r="G942" s="147"/>
      <c r="AA942" s="1" t="str">
        <f t="shared" si="14"/>
        <v/>
      </c>
    </row>
    <row r="943" spans="6:27" x14ac:dyDescent="0.2">
      <c r="F943" s="2"/>
      <c r="G943" s="147"/>
      <c r="AA943" s="1" t="str">
        <f t="shared" si="14"/>
        <v/>
      </c>
    </row>
    <row r="944" spans="6:27" x14ac:dyDescent="0.2">
      <c r="F944" s="2"/>
      <c r="G944" s="147"/>
      <c r="AA944" s="1" t="str">
        <f t="shared" si="14"/>
        <v/>
      </c>
    </row>
    <row r="945" spans="6:27" x14ac:dyDescent="0.2">
      <c r="F945" s="2"/>
      <c r="G945" s="147"/>
      <c r="AA945" s="1" t="str">
        <f t="shared" si="14"/>
        <v/>
      </c>
    </row>
    <row r="946" spans="6:27" x14ac:dyDescent="0.2">
      <c r="F946" s="2"/>
      <c r="G946" s="147"/>
      <c r="AA946" s="1" t="str">
        <f t="shared" si="14"/>
        <v/>
      </c>
    </row>
    <row r="947" spans="6:27" x14ac:dyDescent="0.2">
      <c r="F947" s="2"/>
      <c r="G947" s="147"/>
      <c r="AA947" s="1" t="str">
        <f t="shared" si="14"/>
        <v/>
      </c>
    </row>
    <row r="948" spans="6:27" x14ac:dyDescent="0.2">
      <c r="F948" s="2"/>
      <c r="G948" s="147"/>
      <c r="AA948" s="1" t="str">
        <f t="shared" si="14"/>
        <v/>
      </c>
    </row>
    <row r="949" spans="6:27" x14ac:dyDescent="0.2">
      <c r="F949" s="2"/>
      <c r="G949" s="147"/>
      <c r="AA949" s="1" t="str">
        <f t="shared" si="14"/>
        <v/>
      </c>
    </row>
    <row r="950" spans="6:27" x14ac:dyDescent="0.2">
      <c r="F950" s="2"/>
      <c r="G950" s="147"/>
      <c r="AA950" s="1" t="str">
        <f t="shared" si="14"/>
        <v/>
      </c>
    </row>
    <row r="951" spans="6:27" x14ac:dyDescent="0.2">
      <c r="F951" s="2"/>
      <c r="G951" s="147"/>
      <c r="AA951" s="1" t="str">
        <f t="shared" si="14"/>
        <v/>
      </c>
    </row>
    <row r="952" spans="6:27" x14ac:dyDescent="0.2">
      <c r="F952" s="2"/>
      <c r="G952" s="147"/>
      <c r="AA952" s="1" t="str">
        <f t="shared" si="14"/>
        <v/>
      </c>
    </row>
    <row r="953" spans="6:27" x14ac:dyDescent="0.2">
      <c r="F953" s="2"/>
      <c r="G953" s="147"/>
      <c r="AA953" s="1" t="str">
        <f t="shared" si="14"/>
        <v/>
      </c>
    </row>
    <row r="954" spans="6:27" x14ac:dyDescent="0.2">
      <c r="F954" s="2"/>
      <c r="G954" s="147"/>
      <c r="AA954" s="1" t="str">
        <f t="shared" si="14"/>
        <v/>
      </c>
    </row>
    <row r="955" spans="6:27" x14ac:dyDescent="0.2">
      <c r="F955" s="2"/>
      <c r="G955" s="147"/>
      <c r="AA955" s="1" t="str">
        <f t="shared" si="14"/>
        <v/>
      </c>
    </row>
    <row r="956" spans="6:27" x14ac:dyDescent="0.2">
      <c r="F956" s="2"/>
      <c r="G956" s="147"/>
      <c r="AA956" s="1" t="str">
        <f t="shared" si="14"/>
        <v/>
      </c>
    </row>
    <row r="957" spans="6:27" x14ac:dyDescent="0.2">
      <c r="F957" s="2"/>
      <c r="G957" s="147"/>
      <c r="AA957" s="1" t="str">
        <f t="shared" si="14"/>
        <v/>
      </c>
    </row>
    <row r="958" spans="6:27" x14ac:dyDescent="0.2">
      <c r="F958" s="2"/>
      <c r="G958" s="147"/>
      <c r="AA958" s="1" t="str">
        <f t="shared" si="14"/>
        <v/>
      </c>
    </row>
    <row r="959" spans="6:27" x14ac:dyDescent="0.2">
      <c r="F959" s="2"/>
      <c r="G959" s="147"/>
      <c r="AA959" s="1" t="str">
        <f t="shared" si="14"/>
        <v/>
      </c>
    </row>
    <row r="960" spans="6:27" x14ac:dyDescent="0.2">
      <c r="F960" s="2"/>
      <c r="G960" s="147"/>
      <c r="AA960" s="1" t="str">
        <f t="shared" si="14"/>
        <v/>
      </c>
    </row>
    <row r="961" spans="6:27" x14ac:dyDescent="0.2">
      <c r="F961" s="2"/>
      <c r="G961" s="147"/>
      <c r="AA961" s="1" t="str">
        <f t="shared" si="14"/>
        <v/>
      </c>
    </row>
    <row r="962" spans="6:27" x14ac:dyDescent="0.2">
      <c r="F962" s="2"/>
      <c r="G962" s="147"/>
      <c r="AA962" s="1" t="str">
        <f t="shared" si="14"/>
        <v/>
      </c>
    </row>
    <row r="963" spans="6:27" x14ac:dyDescent="0.2">
      <c r="F963" s="2"/>
      <c r="G963" s="147"/>
      <c r="AA963" s="1" t="str">
        <f t="shared" ref="AA963:AA1005" si="15">IFERROR(R963/S963,"")</f>
        <v/>
      </c>
    </row>
    <row r="964" spans="6:27" x14ac:dyDescent="0.2">
      <c r="F964" s="2"/>
      <c r="G964" s="147"/>
      <c r="AA964" s="1" t="str">
        <f t="shared" si="15"/>
        <v/>
      </c>
    </row>
    <row r="965" spans="6:27" x14ac:dyDescent="0.2">
      <c r="F965" s="2"/>
      <c r="G965" s="147"/>
      <c r="AA965" s="1" t="str">
        <f t="shared" si="15"/>
        <v/>
      </c>
    </row>
    <row r="966" spans="6:27" x14ac:dyDescent="0.2">
      <c r="F966" s="2"/>
      <c r="G966" s="147"/>
      <c r="AA966" s="1" t="str">
        <f t="shared" si="15"/>
        <v/>
      </c>
    </row>
    <row r="967" spans="6:27" x14ac:dyDescent="0.2">
      <c r="F967" s="2"/>
      <c r="G967" s="147"/>
      <c r="AA967" s="1" t="str">
        <f t="shared" si="15"/>
        <v/>
      </c>
    </row>
    <row r="968" spans="6:27" x14ac:dyDescent="0.2">
      <c r="F968" s="2"/>
      <c r="G968" s="147"/>
      <c r="AA968" s="1" t="str">
        <f t="shared" si="15"/>
        <v/>
      </c>
    </row>
    <row r="969" spans="6:27" x14ac:dyDescent="0.2">
      <c r="F969" s="2"/>
      <c r="G969" s="147"/>
      <c r="AA969" s="1" t="str">
        <f t="shared" si="15"/>
        <v/>
      </c>
    </row>
    <row r="970" spans="6:27" x14ac:dyDescent="0.2">
      <c r="F970" s="2"/>
      <c r="G970" s="147"/>
      <c r="AA970" s="1" t="str">
        <f t="shared" si="15"/>
        <v/>
      </c>
    </row>
    <row r="971" spans="6:27" x14ac:dyDescent="0.2">
      <c r="F971" s="2"/>
      <c r="G971" s="147"/>
      <c r="AA971" s="1" t="str">
        <f t="shared" si="15"/>
        <v/>
      </c>
    </row>
    <row r="972" spans="6:27" x14ac:dyDescent="0.2">
      <c r="F972" s="2"/>
      <c r="G972" s="147"/>
      <c r="AA972" s="1" t="str">
        <f t="shared" si="15"/>
        <v/>
      </c>
    </row>
    <row r="973" spans="6:27" x14ac:dyDescent="0.2">
      <c r="F973" s="2"/>
      <c r="G973" s="147"/>
      <c r="AA973" s="1" t="str">
        <f t="shared" si="15"/>
        <v/>
      </c>
    </row>
    <row r="974" spans="6:27" x14ac:dyDescent="0.2">
      <c r="F974" s="2"/>
      <c r="G974" s="147"/>
      <c r="AA974" s="1" t="str">
        <f t="shared" si="15"/>
        <v/>
      </c>
    </row>
    <row r="975" spans="6:27" x14ac:dyDescent="0.2">
      <c r="F975" s="2"/>
      <c r="G975" s="147"/>
      <c r="AA975" s="1" t="str">
        <f t="shared" si="15"/>
        <v/>
      </c>
    </row>
    <row r="976" spans="6:27" x14ac:dyDescent="0.2">
      <c r="F976" s="2"/>
      <c r="G976" s="147"/>
      <c r="AA976" s="1" t="str">
        <f t="shared" si="15"/>
        <v/>
      </c>
    </row>
    <row r="977" spans="6:27" x14ac:dyDescent="0.2">
      <c r="F977" s="2"/>
      <c r="G977" s="147"/>
      <c r="AA977" s="1" t="str">
        <f t="shared" si="15"/>
        <v/>
      </c>
    </row>
    <row r="978" spans="6:27" x14ac:dyDescent="0.2">
      <c r="F978" s="2"/>
      <c r="G978" s="147"/>
      <c r="AA978" s="1" t="str">
        <f t="shared" si="15"/>
        <v/>
      </c>
    </row>
    <row r="979" spans="6:27" x14ac:dyDescent="0.2">
      <c r="F979" s="2"/>
      <c r="G979" s="147"/>
      <c r="AA979" s="1" t="str">
        <f t="shared" si="15"/>
        <v/>
      </c>
    </row>
    <row r="980" spans="6:27" x14ac:dyDescent="0.2">
      <c r="F980" s="2"/>
      <c r="G980" s="147"/>
      <c r="AA980" s="1" t="str">
        <f t="shared" si="15"/>
        <v/>
      </c>
    </row>
    <row r="981" spans="6:27" x14ac:dyDescent="0.2">
      <c r="F981" s="2"/>
      <c r="G981" s="147"/>
      <c r="AA981" s="1" t="str">
        <f t="shared" si="15"/>
        <v/>
      </c>
    </row>
    <row r="982" spans="6:27" x14ac:dyDescent="0.2">
      <c r="F982" s="2"/>
      <c r="G982" s="147"/>
      <c r="AA982" s="1" t="str">
        <f t="shared" si="15"/>
        <v/>
      </c>
    </row>
    <row r="983" spans="6:27" x14ac:dyDescent="0.2">
      <c r="F983" s="2"/>
      <c r="G983" s="147"/>
      <c r="AA983" s="1" t="str">
        <f t="shared" si="15"/>
        <v/>
      </c>
    </row>
    <row r="984" spans="6:27" x14ac:dyDescent="0.2">
      <c r="F984" s="2"/>
      <c r="G984" s="147"/>
      <c r="AA984" s="1" t="str">
        <f t="shared" si="15"/>
        <v/>
      </c>
    </row>
    <row r="985" spans="6:27" x14ac:dyDescent="0.2">
      <c r="F985" s="2"/>
      <c r="G985" s="147"/>
      <c r="AA985" s="1" t="str">
        <f t="shared" si="15"/>
        <v/>
      </c>
    </row>
    <row r="986" spans="6:27" x14ac:dyDescent="0.2">
      <c r="F986" s="2"/>
      <c r="G986" s="147"/>
      <c r="AA986" s="1" t="str">
        <f t="shared" si="15"/>
        <v/>
      </c>
    </row>
    <row r="987" spans="6:27" x14ac:dyDescent="0.2">
      <c r="F987" s="2"/>
      <c r="G987" s="147"/>
      <c r="AA987" s="1" t="str">
        <f t="shared" si="15"/>
        <v/>
      </c>
    </row>
    <row r="988" spans="6:27" x14ac:dyDescent="0.2">
      <c r="F988" s="2"/>
      <c r="G988" s="147"/>
      <c r="AA988" s="1" t="str">
        <f t="shared" si="15"/>
        <v/>
      </c>
    </row>
    <row r="989" spans="6:27" x14ac:dyDescent="0.2">
      <c r="F989" s="2"/>
      <c r="G989" s="147"/>
      <c r="AA989" s="1" t="str">
        <f t="shared" si="15"/>
        <v/>
      </c>
    </row>
    <row r="990" spans="6:27" x14ac:dyDescent="0.2">
      <c r="F990" s="2"/>
      <c r="G990" s="147"/>
      <c r="AA990" s="1" t="str">
        <f t="shared" si="15"/>
        <v/>
      </c>
    </row>
    <row r="991" spans="6:27" x14ac:dyDescent="0.2">
      <c r="F991" s="2"/>
      <c r="G991" s="147"/>
      <c r="AA991" s="1" t="str">
        <f t="shared" si="15"/>
        <v/>
      </c>
    </row>
    <row r="992" spans="6:27" x14ac:dyDescent="0.2">
      <c r="F992" s="2"/>
      <c r="G992" s="147"/>
      <c r="AA992" s="1" t="str">
        <f t="shared" si="15"/>
        <v/>
      </c>
    </row>
    <row r="993" spans="6:27" x14ac:dyDescent="0.2">
      <c r="F993" s="2"/>
      <c r="G993" s="147"/>
      <c r="AA993" s="1" t="str">
        <f t="shared" si="15"/>
        <v/>
      </c>
    </row>
    <row r="994" spans="6:27" x14ac:dyDescent="0.2">
      <c r="F994" s="2"/>
      <c r="G994" s="147"/>
      <c r="AA994" s="1" t="str">
        <f t="shared" si="15"/>
        <v/>
      </c>
    </row>
    <row r="995" spans="6:27" x14ac:dyDescent="0.2">
      <c r="F995" s="2"/>
      <c r="G995" s="147"/>
      <c r="AA995" s="1" t="str">
        <f t="shared" si="15"/>
        <v/>
      </c>
    </row>
    <row r="996" spans="6:27" x14ac:dyDescent="0.2">
      <c r="F996" s="2"/>
      <c r="G996" s="147"/>
      <c r="AA996" s="1" t="str">
        <f t="shared" si="15"/>
        <v/>
      </c>
    </row>
    <row r="997" spans="6:27" x14ac:dyDescent="0.2">
      <c r="F997" s="2"/>
      <c r="G997" s="147"/>
      <c r="AA997" s="1" t="str">
        <f t="shared" si="15"/>
        <v/>
      </c>
    </row>
    <row r="998" spans="6:27" x14ac:dyDescent="0.2">
      <c r="F998" s="2"/>
      <c r="G998" s="147"/>
      <c r="AA998" s="1" t="str">
        <f t="shared" si="15"/>
        <v/>
      </c>
    </row>
    <row r="999" spans="6:27" x14ac:dyDescent="0.2">
      <c r="F999" s="2"/>
      <c r="G999" s="147"/>
      <c r="AA999" s="1" t="str">
        <f t="shared" si="15"/>
        <v/>
      </c>
    </row>
    <row r="1000" spans="6:27" x14ac:dyDescent="0.2">
      <c r="F1000" s="2"/>
      <c r="G1000" s="147"/>
      <c r="AA1000" s="1" t="str">
        <f t="shared" si="15"/>
        <v/>
      </c>
    </row>
    <row r="1001" spans="6:27" x14ac:dyDescent="0.2">
      <c r="F1001" s="2"/>
      <c r="G1001" s="147"/>
      <c r="AA1001" s="1" t="str">
        <f t="shared" si="15"/>
        <v/>
      </c>
    </row>
    <row r="1002" spans="6:27" x14ac:dyDescent="0.2">
      <c r="F1002" s="2"/>
      <c r="G1002" s="147"/>
      <c r="AA1002" s="1" t="str">
        <f t="shared" si="15"/>
        <v/>
      </c>
    </row>
    <row r="1003" spans="6:27" x14ac:dyDescent="0.2">
      <c r="F1003" s="2"/>
      <c r="G1003" s="147"/>
      <c r="AA1003" s="1" t="str">
        <f t="shared" si="15"/>
        <v/>
      </c>
    </row>
    <row r="1004" spans="6:27" x14ac:dyDescent="0.2">
      <c r="F1004" s="2"/>
      <c r="G1004" s="147"/>
      <c r="AA1004" s="1" t="str">
        <f t="shared" si="15"/>
        <v/>
      </c>
    </row>
    <row r="1005" spans="6:27" x14ac:dyDescent="0.2">
      <c r="F1005" s="2"/>
      <c r="G1005" s="147"/>
      <c r="AA1005" s="1" t="str">
        <f t="shared" si="15"/>
        <v/>
      </c>
    </row>
  </sheetData>
  <autoFilter ref="A2:AC2" xr:uid="{00000000-0009-0000-0000-000018000000}"/>
  <conditionalFormatting sqref="AA3:AA1005">
    <cfRule type="cellIs" dxfId="33" priority="21" operator="greaterThan">
      <formula>$Q3</formula>
    </cfRule>
    <cfRule type="cellIs" dxfId="32" priority="22" stopIfTrue="1" operator="lessThan">
      <formula>$Q3</formula>
    </cfRule>
    <cfRule type="cellIs" dxfId="3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30" priority="2" stopIfTrue="1">
      <formula>F3=$E3</formula>
    </cfRule>
    <cfRule type="expression" dxfId="29" priority="3" stopIfTrue="1">
      <formula>F3&gt;$E3*0.95</formula>
    </cfRule>
    <cfRule type="expression" dxfId="28" priority="4" stopIfTrue="1">
      <formula>F3&lt;$E3*1.05</formula>
    </cfRule>
  </conditionalFormatting>
  <hyperlinks>
    <hyperlink ref="Q1" location="index!A1" display="العودة للفهرس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Z250"/>
  <sheetViews>
    <sheetView rightToLeft="1" zoomScale="60" zoomScaleNormal="60" workbookViewId="0">
      <pane xSplit="1" ySplit="2" topLeftCell="B3" activePane="bottomRight" state="frozen"/>
      <selection activeCell="F9" sqref="F9"/>
      <selection pane="topRight" activeCell="F9" sqref="F9"/>
      <selection pane="bottomLeft" activeCell="F9" sqref="F9"/>
      <selection pane="bottomRight" activeCell="F9" sqref="F9"/>
    </sheetView>
  </sheetViews>
  <sheetFormatPr defaultColWidth="9.125" defaultRowHeight="26.25" x14ac:dyDescent="0.2"/>
  <cols>
    <col min="1" max="2" width="18" style="221" customWidth="1"/>
    <col min="3" max="3" width="15.375" style="217" customWidth="1"/>
    <col min="4" max="4" width="15.375" style="222" customWidth="1"/>
    <col min="5" max="5" width="15.75" style="221" bestFit="1" customWidth="1"/>
    <col min="6" max="6" width="26.375" style="221" customWidth="1"/>
    <col min="7" max="7" width="28.625" style="221" bestFit="1" customWidth="1"/>
    <col min="8" max="8" width="28" style="221" bestFit="1" customWidth="1"/>
    <col min="9" max="9" width="21.125" style="221" customWidth="1"/>
    <col min="10" max="10" width="14" style="221" customWidth="1"/>
    <col min="11" max="11" width="20.75" style="221" bestFit="1" customWidth="1"/>
    <col min="12" max="12" width="9.125" style="221" hidden="1" customWidth="1"/>
    <col min="13" max="13" width="18.75" style="278" bestFit="1" customWidth="1"/>
    <col min="14" max="16" width="9.125" style="221" hidden="1" customWidth="1"/>
    <col min="17" max="17" width="0" style="221" hidden="1"/>
    <col min="18" max="18" width="9.125" style="221" customWidth="1"/>
    <col min="19" max="16384" width="9.125" style="221"/>
  </cols>
  <sheetData>
    <row r="1" spans="1:52" s="228" customFormat="1" ht="41.25" customHeight="1" thickBot="1" x14ac:dyDescent="0.25">
      <c r="A1" s="113" t="s">
        <v>83</v>
      </c>
      <c r="B1" s="113"/>
      <c r="C1" s="198"/>
      <c r="D1" s="199"/>
      <c r="E1" s="200" t="s">
        <v>814</v>
      </c>
      <c r="F1" s="229" t="s">
        <v>85</v>
      </c>
      <c r="G1" s="201">
        <f>MONTH(A3)</f>
        <v>1</v>
      </c>
      <c r="H1" s="229" t="s">
        <v>273</v>
      </c>
      <c r="I1" s="201">
        <f>YEAR(A3)</f>
        <v>1900</v>
      </c>
      <c r="J1" s="279"/>
      <c r="K1" s="202"/>
      <c r="L1" s="203"/>
      <c r="M1" s="280"/>
      <c r="N1" s="203"/>
      <c r="O1" s="204"/>
      <c r="P1" s="205"/>
      <c r="Q1" s="205"/>
      <c r="R1" s="205"/>
      <c r="S1" s="206"/>
      <c r="T1" s="203"/>
      <c r="U1" s="203"/>
      <c r="V1" s="378"/>
      <c r="W1" s="295"/>
      <c r="X1" s="295"/>
      <c r="Y1" s="295"/>
      <c r="Z1" s="296"/>
      <c r="AA1" s="125"/>
      <c r="AB1" s="125"/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2"/>
      <c r="AV1" s="232"/>
      <c r="AW1" s="232"/>
      <c r="AX1" s="232"/>
      <c r="AY1" s="232"/>
      <c r="AZ1" s="207"/>
    </row>
    <row r="2" spans="1:52" s="215" customFormat="1" ht="93" customHeight="1" thickTop="1" x14ac:dyDescent="0.2">
      <c r="A2" s="208" t="s">
        <v>352</v>
      </c>
      <c r="B2" s="208" t="s">
        <v>504</v>
      </c>
      <c r="C2" s="209" t="s">
        <v>506</v>
      </c>
      <c r="D2" s="210" t="s">
        <v>507</v>
      </c>
      <c r="E2" s="208" t="s">
        <v>508</v>
      </c>
      <c r="F2" s="212" t="s">
        <v>510</v>
      </c>
      <c r="G2" s="213" t="s">
        <v>511</v>
      </c>
      <c r="H2" s="213" t="s">
        <v>512</v>
      </c>
      <c r="I2" s="214" t="s">
        <v>513</v>
      </c>
      <c r="J2" s="214" t="s">
        <v>514</v>
      </c>
      <c r="K2" s="214" t="s">
        <v>515</v>
      </c>
      <c r="L2" s="215" t="s">
        <v>516</v>
      </c>
      <c r="M2" s="281" t="s">
        <v>517</v>
      </c>
      <c r="N2" s="215" t="s">
        <v>518</v>
      </c>
      <c r="O2" s="281" t="s">
        <v>519</v>
      </c>
      <c r="P2" s="281" t="s">
        <v>520</v>
      </c>
    </row>
    <row r="3" spans="1:52" s="220" customFormat="1" ht="45.75" customHeight="1" x14ac:dyDescent="0.2">
      <c r="A3" s="216"/>
      <c r="B3" s="217"/>
      <c r="C3" s="217"/>
      <c r="D3" s="217"/>
      <c r="E3" s="179"/>
      <c r="F3" s="219"/>
      <c r="G3" s="219"/>
      <c r="H3" s="219"/>
      <c r="I3" s="193"/>
      <c r="J3" s="193"/>
      <c r="K3" s="193"/>
      <c r="L3" s="193"/>
      <c r="M3" s="193"/>
    </row>
    <row r="4" spans="1:52" s="220" customFormat="1" ht="45.75" customHeight="1" x14ac:dyDescent="0.2">
      <c r="A4" s="216"/>
      <c r="B4" s="217"/>
      <c r="C4" s="217"/>
      <c r="D4" s="217"/>
      <c r="E4" s="179"/>
      <c r="F4" s="219"/>
      <c r="G4" s="219"/>
      <c r="H4" s="219"/>
      <c r="I4" s="193"/>
      <c r="J4" s="193"/>
      <c r="K4" s="193"/>
      <c r="L4" s="193"/>
      <c r="M4" s="193"/>
    </row>
    <row r="5" spans="1:52" s="220" customFormat="1" ht="45.75" customHeight="1" x14ac:dyDescent="0.2">
      <c r="A5" s="216"/>
      <c r="B5" s="217"/>
      <c r="C5" s="217"/>
      <c r="D5" s="217"/>
      <c r="E5" s="179"/>
      <c r="F5" s="219"/>
      <c r="G5" s="219"/>
      <c r="H5" s="219"/>
      <c r="I5" s="193"/>
      <c r="J5" s="193"/>
      <c r="K5" s="193"/>
      <c r="L5" s="193"/>
      <c r="M5" s="193"/>
    </row>
    <row r="6" spans="1:52" s="220" customFormat="1" ht="45.75" customHeight="1" x14ac:dyDescent="0.2">
      <c r="A6" s="216"/>
      <c r="B6" s="217"/>
      <c r="C6" s="217"/>
      <c r="D6" s="217"/>
      <c r="E6" s="179"/>
      <c r="F6" s="219"/>
      <c r="G6" s="219"/>
      <c r="H6" s="219"/>
      <c r="I6" s="193"/>
      <c r="J6" s="193"/>
      <c r="K6" s="193"/>
      <c r="L6" s="193"/>
      <c r="M6" s="193"/>
    </row>
    <row r="7" spans="1:52" s="220" customFormat="1" ht="45.75" customHeight="1" x14ac:dyDescent="0.2">
      <c r="A7" s="216"/>
      <c r="B7" s="217"/>
      <c r="C7" s="217"/>
      <c r="D7" s="217"/>
      <c r="E7" s="179"/>
      <c r="F7" s="219"/>
      <c r="G7" s="219"/>
      <c r="H7" s="219"/>
      <c r="I7" s="193"/>
      <c r="J7" s="193"/>
      <c r="K7" s="193"/>
      <c r="L7" s="193"/>
      <c r="M7" s="193"/>
    </row>
    <row r="8" spans="1:52" s="220" customFormat="1" ht="45.75" customHeight="1" x14ac:dyDescent="0.2">
      <c r="A8" s="216"/>
      <c r="B8" s="217"/>
      <c r="C8" s="217"/>
      <c r="D8" s="217"/>
      <c r="E8" s="179"/>
      <c r="F8" s="219"/>
      <c r="G8" s="219"/>
      <c r="H8" s="219"/>
      <c r="I8" s="193"/>
      <c r="J8" s="193"/>
      <c r="K8" s="193"/>
      <c r="L8" s="193"/>
      <c r="M8" s="193"/>
    </row>
    <row r="9" spans="1:52" s="220" customFormat="1" ht="45.75" customHeight="1" x14ac:dyDescent="0.2">
      <c r="A9" s="216"/>
      <c r="B9" s="217"/>
      <c r="C9" s="217"/>
      <c r="D9" s="217"/>
      <c r="E9" s="179"/>
      <c r="F9" s="219"/>
      <c r="G9" s="219"/>
      <c r="H9" s="219"/>
      <c r="I9" s="193"/>
      <c r="J9" s="193"/>
      <c r="K9" s="193"/>
      <c r="L9" s="193"/>
      <c r="M9" s="193"/>
    </row>
    <row r="10" spans="1:52" s="220" customFormat="1" ht="45.75" customHeight="1" x14ac:dyDescent="0.2">
      <c r="A10" s="216"/>
      <c r="B10" s="217"/>
      <c r="C10" s="217"/>
      <c r="D10" s="217"/>
      <c r="E10" s="179"/>
      <c r="F10" s="219"/>
      <c r="G10" s="219"/>
      <c r="H10" s="219"/>
      <c r="I10" s="193"/>
      <c r="J10" s="193"/>
      <c r="K10" s="193"/>
      <c r="L10" s="193"/>
      <c r="M10" s="193"/>
    </row>
    <row r="11" spans="1:52" s="220" customFormat="1" ht="45.75" customHeight="1" x14ac:dyDescent="0.2">
      <c r="A11" s="216"/>
      <c r="B11" s="217"/>
      <c r="C11" s="217"/>
      <c r="D11" s="217"/>
      <c r="E11" s="179"/>
      <c r="F11" s="219"/>
      <c r="G11" s="219"/>
      <c r="H11" s="219"/>
      <c r="I11" s="193"/>
      <c r="J11" s="193"/>
      <c r="K11" s="193"/>
      <c r="L11" s="193"/>
      <c r="M11" s="193"/>
    </row>
    <row r="12" spans="1:52" s="220" customFormat="1" ht="45.75" customHeight="1" x14ac:dyDescent="0.2">
      <c r="A12" s="216"/>
      <c r="B12" s="217"/>
      <c r="C12" s="217"/>
      <c r="D12" s="217"/>
      <c r="E12" s="179"/>
      <c r="F12" s="219"/>
      <c r="G12" s="219"/>
      <c r="H12" s="219"/>
      <c r="I12" s="193"/>
      <c r="J12" s="193"/>
      <c r="K12" s="193"/>
      <c r="L12" s="193"/>
      <c r="M12" s="193"/>
    </row>
    <row r="13" spans="1:52" s="220" customFormat="1" ht="45.75" customHeight="1" x14ac:dyDescent="0.2">
      <c r="A13" s="216"/>
      <c r="B13" s="217"/>
      <c r="C13" s="217"/>
      <c r="D13" s="217"/>
      <c r="E13" s="179"/>
      <c r="F13" s="219"/>
      <c r="G13" s="219"/>
      <c r="H13" s="219"/>
      <c r="I13" s="193"/>
      <c r="J13" s="193"/>
      <c r="K13" s="193"/>
      <c r="L13" s="193"/>
      <c r="M13" s="193"/>
    </row>
    <row r="14" spans="1:52" s="220" customFormat="1" ht="45.75" customHeight="1" x14ac:dyDescent="0.2">
      <c r="A14" s="216"/>
      <c r="B14" s="217"/>
      <c r="C14" s="217"/>
      <c r="D14" s="217"/>
      <c r="E14" s="179"/>
      <c r="F14" s="219"/>
      <c r="G14" s="219"/>
      <c r="H14" s="219"/>
      <c r="I14" s="193"/>
      <c r="J14" s="193"/>
      <c r="K14" s="193"/>
      <c r="L14" s="193"/>
      <c r="M14" s="193"/>
    </row>
    <row r="15" spans="1:52" s="220" customFormat="1" ht="45.75" customHeight="1" x14ac:dyDescent="0.2">
      <c r="A15" s="216"/>
      <c r="B15" s="217"/>
      <c r="C15" s="217"/>
      <c r="D15" s="217"/>
      <c r="E15" s="179"/>
      <c r="F15" s="219"/>
      <c r="G15" s="219"/>
      <c r="H15" s="219"/>
      <c r="I15" s="193"/>
      <c r="J15" s="193"/>
      <c r="K15" s="193"/>
      <c r="L15" s="193"/>
      <c r="M15" s="193"/>
    </row>
    <row r="16" spans="1:52" s="220" customFormat="1" ht="45.75" customHeight="1" x14ac:dyDescent="0.2">
      <c r="A16" s="216"/>
      <c r="B16" s="217"/>
      <c r="C16" s="217"/>
      <c r="D16" s="217"/>
      <c r="E16" s="179"/>
      <c r="F16" s="219"/>
      <c r="G16" s="219"/>
      <c r="H16" s="219"/>
      <c r="I16" s="193"/>
      <c r="J16" s="193"/>
      <c r="K16" s="193"/>
      <c r="L16" s="193"/>
      <c r="M16" s="193"/>
    </row>
    <row r="17" spans="1:13" s="220" customFormat="1" ht="45.75" customHeight="1" x14ac:dyDescent="0.2">
      <c r="A17" s="216"/>
      <c r="B17" s="217"/>
      <c r="C17" s="217"/>
      <c r="D17" s="217"/>
      <c r="E17" s="179"/>
      <c r="F17" s="219"/>
      <c r="G17" s="219"/>
      <c r="H17" s="219"/>
      <c r="I17" s="193"/>
      <c r="J17" s="193"/>
      <c r="K17" s="193"/>
      <c r="L17" s="193"/>
      <c r="M17" s="193"/>
    </row>
    <row r="18" spans="1:13" s="220" customFormat="1" ht="45.75" customHeight="1" x14ac:dyDescent="0.2">
      <c r="A18" s="216"/>
      <c r="B18" s="217"/>
      <c r="C18" s="217"/>
      <c r="D18" s="217"/>
      <c r="E18" s="179"/>
      <c r="F18" s="219"/>
      <c r="G18" s="219"/>
      <c r="H18" s="219"/>
      <c r="I18" s="193"/>
      <c r="J18" s="193"/>
      <c r="K18" s="193"/>
      <c r="L18" s="193"/>
      <c r="M18" s="193"/>
    </row>
    <row r="19" spans="1:13" s="220" customFormat="1" ht="45.75" customHeight="1" x14ac:dyDescent="0.2">
      <c r="A19" s="216"/>
      <c r="B19" s="217"/>
      <c r="C19" s="217"/>
      <c r="D19" s="217"/>
      <c r="E19" s="179"/>
      <c r="F19" s="219"/>
      <c r="G19" s="219"/>
      <c r="H19" s="219"/>
      <c r="I19" s="193"/>
      <c r="J19" s="193"/>
      <c r="K19" s="193"/>
      <c r="L19" s="193"/>
      <c r="M19" s="193"/>
    </row>
    <row r="20" spans="1:13" s="220" customFormat="1" ht="45.75" customHeight="1" x14ac:dyDescent="0.2">
      <c r="A20" s="216"/>
      <c r="B20" s="217"/>
      <c r="C20" s="217"/>
      <c r="D20" s="217"/>
      <c r="E20" s="179"/>
      <c r="F20" s="219"/>
      <c r="G20" s="219"/>
      <c r="H20" s="219"/>
      <c r="I20" s="193"/>
      <c r="J20" s="193"/>
      <c r="K20" s="193"/>
      <c r="L20" s="193"/>
      <c r="M20" s="193"/>
    </row>
    <row r="21" spans="1:13" s="220" customFormat="1" ht="45.75" customHeight="1" x14ac:dyDescent="0.2">
      <c r="A21" s="216"/>
      <c r="B21" s="217"/>
      <c r="C21" s="217"/>
      <c r="D21" s="217"/>
      <c r="E21" s="179"/>
      <c r="F21" s="219"/>
      <c r="G21" s="219"/>
      <c r="H21" s="219"/>
      <c r="I21" s="193"/>
      <c r="J21" s="193"/>
      <c r="K21" s="193"/>
      <c r="L21" s="193"/>
      <c r="M21" s="193"/>
    </row>
    <row r="22" spans="1:13" s="220" customFormat="1" ht="45.75" customHeight="1" x14ac:dyDescent="0.2">
      <c r="A22" s="216"/>
      <c r="B22" s="217"/>
      <c r="C22" s="217"/>
      <c r="D22" s="217"/>
      <c r="E22" s="179"/>
      <c r="F22" s="219"/>
      <c r="G22" s="219"/>
      <c r="H22" s="219"/>
      <c r="I22" s="193"/>
      <c r="J22" s="193"/>
      <c r="K22" s="193"/>
      <c r="L22" s="193"/>
      <c r="M22" s="193"/>
    </row>
    <row r="23" spans="1:13" s="220" customFormat="1" ht="45.75" customHeight="1" x14ac:dyDescent="0.2">
      <c r="A23" s="216"/>
      <c r="B23" s="217"/>
      <c r="C23" s="217"/>
      <c r="D23" s="217"/>
      <c r="E23" s="179"/>
      <c r="F23" s="219"/>
      <c r="G23" s="219"/>
      <c r="H23" s="219"/>
      <c r="I23" s="193"/>
      <c r="J23" s="193"/>
      <c r="K23" s="193"/>
      <c r="L23" s="193"/>
      <c r="M23" s="193"/>
    </row>
    <row r="24" spans="1:13" s="220" customFormat="1" ht="45.75" customHeight="1" x14ac:dyDescent="0.2">
      <c r="A24" s="216"/>
      <c r="B24" s="217"/>
      <c r="C24" s="217"/>
      <c r="D24" s="217"/>
      <c r="E24" s="179"/>
      <c r="F24" s="219"/>
      <c r="G24" s="219"/>
      <c r="H24" s="219"/>
      <c r="I24" s="193"/>
      <c r="J24" s="193"/>
      <c r="K24" s="193"/>
      <c r="L24" s="193"/>
      <c r="M24" s="193"/>
    </row>
    <row r="25" spans="1:13" s="220" customFormat="1" ht="45.75" customHeight="1" x14ac:dyDescent="0.2">
      <c r="A25" s="216"/>
      <c r="B25" s="217"/>
      <c r="C25" s="217"/>
      <c r="D25" s="217"/>
      <c r="E25" s="179"/>
      <c r="F25" s="219"/>
      <c r="G25" s="219"/>
      <c r="H25" s="219"/>
      <c r="I25" s="193"/>
      <c r="J25" s="193"/>
      <c r="K25" s="193"/>
      <c r="L25" s="193"/>
      <c r="M25" s="193"/>
    </row>
    <row r="26" spans="1:13" s="220" customFormat="1" ht="45.75" customHeight="1" x14ac:dyDescent="0.2">
      <c r="A26" s="216"/>
      <c r="B26" s="217"/>
      <c r="C26" s="217"/>
      <c r="D26" s="217"/>
      <c r="E26" s="179"/>
      <c r="F26" s="219"/>
      <c r="G26" s="219"/>
      <c r="H26" s="219"/>
      <c r="I26" s="193"/>
      <c r="J26" s="193"/>
      <c r="K26" s="193"/>
      <c r="L26" s="193"/>
      <c r="M26" s="193"/>
    </row>
    <row r="27" spans="1:13" s="220" customFormat="1" ht="45.75" customHeight="1" x14ac:dyDescent="0.2">
      <c r="A27" s="216"/>
      <c r="B27" s="217"/>
      <c r="C27" s="217"/>
      <c r="D27" s="217"/>
      <c r="E27" s="179"/>
      <c r="F27" s="219"/>
      <c r="G27" s="219"/>
      <c r="H27" s="219"/>
      <c r="I27" s="193"/>
      <c r="J27" s="193"/>
      <c r="K27" s="193"/>
      <c r="L27" s="193"/>
      <c r="M27" s="193"/>
    </row>
    <row r="28" spans="1:13" s="220" customFormat="1" ht="45.75" customHeight="1" x14ac:dyDescent="0.2">
      <c r="A28" s="216"/>
      <c r="B28" s="217"/>
      <c r="C28" s="217"/>
      <c r="D28" s="217"/>
      <c r="E28" s="179"/>
      <c r="F28" s="219"/>
      <c r="G28" s="219"/>
      <c r="H28" s="219"/>
      <c r="I28" s="193"/>
      <c r="J28" s="193"/>
      <c r="K28" s="193"/>
      <c r="L28" s="193"/>
      <c r="M28" s="193"/>
    </row>
    <row r="29" spans="1:13" s="220" customFormat="1" ht="45.75" customHeight="1" x14ac:dyDescent="0.2">
      <c r="A29" s="216"/>
      <c r="B29" s="217"/>
      <c r="C29" s="217"/>
      <c r="D29" s="217"/>
      <c r="E29" s="179"/>
      <c r="F29" s="219"/>
      <c r="G29" s="219"/>
      <c r="H29" s="219"/>
      <c r="I29" s="193"/>
      <c r="J29" s="193"/>
      <c r="K29" s="193"/>
      <c r="L29" s="193"/>
      <c r="M29" s="193"/>
    </row>
    <row r="30" spans="1:13" s="220" customFormat="1" ht="45.75" customHeight="1" x14ac:dyDescent="0.2">
      <c r="A30" s="216"/>
      <c r="B30" s="217"/>
      <c r="C30" s="217"/>
      <c r="D30" s="217"/>
      <c r="E30" s="179"/>
      <c r="F30" s="219"/>
      <c r="G30" s="219"/>
      <c r="H30" s="219"/>
      <c r="I30" s="193"/>
      <c r="J30" s="193"/>
      <c r="K30" s="193"/>
      <c r="L30" s="193"/>
      <c r="M30" s="193"/>
    </row>
    <row r="31" spans="1:13" s="220" customFormat="1" ht="45.75" customHeight="1" x14ac:dyDescent="0.2">
      <c r="A31" s="216"/>
      <c r="B31" s="217"/>
      <c r="C31" s="217"/>
      <c r="D31" s="217"/>
      <c r="E31" s="179"/>
      <c r="F31" s="219"/>
      <c r="G31" s="219"/>
      <c r="H31" s="219"/>
      <c r="I31" s="193"/>
      <c r="J31" s="193"/>
      <c r="K31" s="193"/>
      <c r="L31" s="193"/>
      <c r="M31" s="193"/>
    </row>
    <row r="32" spans="1:13" s="220" customFormat="1" ht="45.75" customHeight="1" x14ac:dyDescent="0.2">
      <c r="A32" s="216"/>
      <c r="B32" s="217"/>
      <c r="C32" s="217"/>
      <c r="D32" s="217"/>
      <c r="E32" s="179"/>
      <c r="F32" s="219"/>
      <c r="G32" s="219"/>
      <c r="H32" s="219"/>
      <c r="I32" s="193"/>
      <c r="J32" s="193"/>
      <c r="K32" s="193"/>
      <c r="L32" s="193"/>
      <c r="M32" s="193"/>
    </row>
    <row r="33" spans="1:13" s="220" customFormat="1" ht="45.75" customHeight="1" x14ac:dyDescent="0.2">
      <c r="A33" s="216"/>
      <c r="B33" s="217"/>
      <c r="C33" s="217"/>
      <c r="D33" s="217"/>
      <c r="E33" s="179"/>
      <c r="F33" s="219"/>
      <c r="G33" s="219"/>
      <c r="H33" s="219"/>
      <c r="I33" s="193"/>
      <c r="J33" s="193"/>
      <c r="K33" s="193"/>
      <c r="L33" s="193"/>
      <c r="M33" s="193"/>
    </row>
    <row r="34" spans="1:13" s="220" customFormat="1" ht="45.75" customHeight="1" x14ac:dyDescent="0.2">
      <c r="A34" s="216"/>
      <c r="B34" s="217"/>
      <c r="C34" s="217"/>
      <c r="D34" s="217"/>
      <c r="E34" s="179"/>
      <c r="F34" s="219"/>
      <c r="G34" s="219"/>
      <c r="H34" s="219"/>
      <c r="I34" s="193"/>
      <c r="J34" s="193"/>
      <c r="K34" s="193"/>
      <c r="L34" s="193"/>
      <c r="M34" s="193"/>
    </row>
    <row r="35" spans="1:13" s="220" customFormat="1" ht="45.75" customHeight="1" x14ac:dyDescent="0.2">
      <c r="A35" s="216"/>
      <c r="B35" s="217"/>
      <c r="C35" s="217"/>
      <c r="D35" s="217"/>
      <c r="E35" s="179"/>
      <c r="F35" s="219"/>
      <c r="G35" s="219"/>
      <c r="H35" s="219"/>
      <c r="I35" s="193"/>
      <c r="J35" s="193"/>
      <c r="K35" s="193"/>
      <c r="L35" s="193"/>
      <c r="M35" s="193"/>
    </row>
    <row r="36" spans="1:13" s="220" customFormat="1" ht="45.75" customHeight="1" x14ac:dyDescent="0.2">
      <c r="A36" s="216"/>
      <c r="B36" s="217"/>
      <c r="C36" s="217"/>
      <c r="D36" s="217"/>
      <c r="E36" s="179"/>
      <c r="F36" s="219"/>
      <c r="G36" s="219"/>
      <c r="H36" s="219"/>
      <c r="I36" s="193"/>
      <c r="J36" s="193"/>
      <c r="K36" s="193"/>
      <c r="L36" s="193"/>
      <c r="M36" s="193"/>
    </row>
    <row r="37" spans="1:13" s="220" customFormat="1" ht="45.75" customHeight="1" x14ac:dyDescent="0.2">
      <c r="A37" s="216"/>
      <c r="B37" s="217"/>
      <c r="C37" s="217"/>
      <c r="D37" s="217"/>
      <c r="E37" s="179"/>
      <c r="F37" s="219"/>
      <c r="G37" s="219"/>
      <c r="H37" s="219"/>
      <c r="I37" s="193"/>
      <c r="J37" s="193"/>
      <c r="K37" s="193"/>
      <c r="L37" s="193"/>
      <c r="M37" s="193"/>
    </row>
    <row r="38" spans="1:13" s="220" customFormat="1" ht="45.75" customHeight="1" x14ac:dyDescent="0.2">
      <c r="A38" s="216"/>
      <c r="B38" s="217"/>
      <c r="C38" s="217"/>
      <c r="D38" s="217"/>
      <c r="E38" s="179"/>
      <c r="F38" s="219"/>
      <c r="G38" s="219"/>
      <c r="H38" s="219"/>
      <c r="I38" s="193"/>
      <c r="J38" s="193"/>
      <c r="K38" s="193"/>
      <c r="L38" s="193"/>
      <c r="M38" s="193"/>
    </row>
    <row r="39" spans="1:13" s="220" customFormat="1" ht="45.75" customHeight="1" x14ac:dyDescent="0.2">
      <c r="A39" s="216"/>
      <c r="B39" s="217"/>
      <c r="C39" s="217"/>
      <c r="D39" s="217"/>
      <c r="E39" s="179"/>
      <c r="F39" s="219"/>
      <c r="G39" s="219"/>
      <c r="H39" s="219"/>
      <c r="I39" s="193"/>
      <c r="J39" s="193"/>
      <c r="K39" s="193"/>
      <c r="L39" s="193"/>
      <c r="M39" s="193"/>
    </row>
    <row r="40" spans="1:13" s="220" customFormat="1" ht="45.75" customHeight="1" x14ac:dyDescent="0.2">
      <c r="A40" s="216"/>
      <c r="B40" s="217"/>
      <c r="C40" s="217"/>
      <c r="D40" s="217"/>
      <c r="E40" s="179"/>
      <c r="F40" s="219"/>
      <c r="G40" s="219"/>
      <c r="H40" s="219"/>
      <c r="I40" s="193"/>
      <c r="J40" s="193"/>
      <c r="K40" s="193"/>
      <c r="L40" s="193"/>
      <c r="M40" s="193"/>
    </row>
    <row r="41" spans="1:13" s="220" customFormat="1" ht="45.75" customHeight="1" x14ac:dyDescent="0.2">
      <c r="A41" s="216"/>
      <c r="B41" s="217"/>
      <c r="C41" s="217"/>
      <c r="D41" s="217"/>
      <c r="E41" s="179"/>
      <c r="F41" s="219"/>
      <c r="G41" s="219"/>
      <c r="H41" s="219"/>
      <c r="I41" s="193"/>
      <c r="J41" s="193"/>
      <c r="K41" s="193"/>
      <c r="L41" s="193"/>
      <c r="M41" s="193"/>
    </row>
    <row r="42" spans="1:13" s="220" customFormat="1" ht="45.75" customHeight="1" x14ac:dyDescent="0.2">
      <c r="A42" s="216"/>
      <c r="B42" s="217"/>
      <c r="C42" s="217"/>
      <c r="D42" s="217"/>
      <c r="E42" s="179"/>
      <c r="F42" s="219"/>
      <c r="G42" s="219"/>
      <c r="H42" s="219"/>
      <c r="I42" s="193"/>
      <c r="J42" s="193"/>
      <c r="K42" s="193"/>
      <c r="L42" s="193"/>
      <c r="M42" s="193"/>
    </row>
    <row r="43" spans="1:13" s="220" customFormat="1" ht="45.75" customHeight="1" x14ac:dyDescent="0.2">
      <c r="A43" s="216"/>
      <c r="B43" s="217"/>
      <c r="C43" s="217"/>
      <c r="D43" s="217"/>
      <c r="E43" s="179"/>
      <c r="F43" s="219"/>
      <c r="G43" s="219"/>
      <c r="H43" s="219"/>
      <c r="I43" s="193"/>
      <c r="J43" s="193"/>
      <c r="K43" s="193"/>
      <c r="L43" s="193"/>
      <c r="M43" s="193"/>
    </row>
    <row r="44" spans="1:13" s="220" customFormat="1" ht="45.75" customHeight="1" x14ac:dyDescent="0.2">
      <c r="A44" s="216"/>
      <c r="B44" s="217"/>
      <c r="C44" s="217"/>
      <c r="D44" s="217"/>
      <c r="E44" s="179"/>
      <c r="F44" s="219"/>
      <c r="G44" s="219"/>
      <c r="H44" s="219"/>
      <c r="I44" s="193"/>
      <c r="J44" s="193"/>
      <c r="K44" s="193"/>
      <c r="L44" s="193"/>
      <c r="M44" s="193"/>
    </row>
    <row r="45" spans="1:13" s="220" customFormat="1" ht="45.75" customHeight="1" x14ac:dyDescent="0.2">
      <c r="A45" s="216"/>
      <c r="B45" s="217"/>
      <c r="C45" s="217"/>
      <c r="D45" s="217"/>
      <c r="E45" s="179"/>
      <c r="F45" s="219"/>
      <c r="G45" s="219"/>
      <c r="H45" s="219"/>
      <c r="I45" s="193"/>
      <c r="J45" s="193"/>
      <c r="K45" s="193"/>
      <c r="L45" s="193"/>
      <c r="M45" s="193"/>
    </row>
    <row r="46" spans="1:13" s="220" customFormat="1" ht="45.75" customHeight="1" x14ac:dyDescent="0.2">
      <c r="A46" s="216"/>
      <c r="B46" s="217"/>
      <c r="C46" s="217"/>
      <c r="D46" s="217"/>
      <c r="E46" s="179"/>
      <c r="F46" s="219"/>
      <c r="G46" s="219"/>
      <c r="H46" s="219"/>
      <c r="I46" s="193"/>
      <c r="J46" s="193"/>
      <c r="K46" s="193"/>
      <c r="L46" s="193"/>
      <c r="M46" s="193"/>
    </row>
    <row r="47" spans="1:13" s="220" customFormat="1" ht="45.75" customHeight="1" x14ac:dyDescent="0.2">
      <c r="A47" s="216"/>
      <c r="B47" s="217"/>
      <c r="C47" s="217"/>
      <c r="D47" s="217"/>
      <c r="E47" s="179"/>
      <c r="F47" s="219"/>
      <c r="G47" s="219"/>
      <c r="H47" s="219"/>
      <c r="I47" s="193"/>
      <c r="J47" s="193"/>
      <c r="K47" s="193"/>
      <c r="L47" s="193"/>
      <c r="M47" s="193"/>
    </row>
    <row r="48" spans="1:13" s="220" customFormat="1" ht="45.75" customHeight="1" x14ac:dyDescent="0.2">
      <c r="A48" s="216"/>
      <c r="B48" s="217"/>
      <c r="C48" s="217"/>
      <c r="D48" s="217"/>
      <c r="E48" s="179"/>
      <c r="F48" s="219"/>
      <c r="G48" s="219"/>
      <c r="H48" s="219"/>
      <c r="I48" s="193"/>
      <c r="J48" s="193"/>
      <c r="K48" s="193"/>
      <c r="L48" s="193"/>
      <c r="M48" s="193"/>
    </row>
    <row r="49" spans="1:13" s="220" customFormat="1" ht="45.75" customHeight="1" x14ac:dyDescent="0.2">
      <c r="A49" s="216"/>
      <c r="B49" s="217"/>
      <c r="C49" s="217"/>
      <c r="D49" s="217"/>
      <c r="E49" s="179"/>
      <c r="F49" s="219"/>
      <c r="G49" s="219"/>
      <c r="H49" s="219"/>
      <c r="I49" s="193"/>
      <c r="J49" s="193"/>
      <c r="K49" s="193"/>
      <c r="L49" s="193"/>
      <c r="M49" s="193"/>
    </row>
    <row r="50" spans="1:13" s="220" customFormat="1" ht="45.75" customHeight="1" x14ac:dyDescent="0.2">
      <c r="A50" s="216"/>
      <c r="B50" s="217"/>
      <c r="C50" s="217"/>
      <c r="D50" s="217"/>
      <c r="E50" s="179"/>
      <c r="F50" s="219"/>
      <c r="G50" s="219"/>
      <c r="H50" s="219"/>
      <c r="I50" s="193"/>
      <c r="J50" s="193"/>
      <c r="K50" s="193"/>
      <c r="L50" s="193"/>
      <c r="M50" s="193"/>
    </row>
    <row r="51" spans="1:13" s="220" customFormat="1" ht="45.75" customHeight="1" x14ac:dyDescent="0.2">
      <c r="A51" s="216"/>
      <c r="B51" s="217"/>
      <c r="C51" s="217"/>
      <c r="D51" s="217"/>
      <c r="E51" s="179"/>
      <c r="F51" s="219"/>
      <c r="G51" s="219"/>
      <c r="H51" s="219"/>
      <c r="I51" s="193"/>
      <c r="J51" s="193"/>
      <c r="K51" s="193"/>
      <c r="L51" s="193"/>
      <c r="M51" s="193"/>
    </row>
    <row r="52" spans="1:13" s="220" customFormat="1" ht="45.75" customHeight="1" x14ac:dyDescent="0.2">
      <c r="A52" s="216"/>
      <c r="B52" s="217"/>
      <c r="C52" s="217"/>
      <c r="D52" s="217"/>
      <c r="E52" s="179"/>
      <c r="F52" s="219"/>
      <c r="G52" s="219"/>
      <c r="H52" s="219"/>
      <c r="I52" s="193"/>
      <c r="J52" s="193"/>
      <c r="K52" s="193"/>
      <c r="L52" s="193"/>
      <c r="M52" s="193"/>
    </row>
    <row r="53" spans="1:13" s="220" customFormat="1" ht="45.75" customHeight="1" x14ac:dyDescent="0.2">
      <c r="A53" s="216"/>
      <c r="B53" s="217"/>
      <c r="C53" s="217"/>
      <c r="D53" s="217"/>
      <c r="E53" s="179"/>
      <c r="F53" s="219"/>
      <c r="G53" s="219"/>
      <c r="H53" s="219"/>
      <c r="I53" s="193"/>
      <c r="J53" s="193"/>
      <c r="K53" s="193"/>
      <c r="L53" s="193"/>
      <c r="M53" s="193"/>
    </row>
    <row r="54" spans="1:13" s="220" customFormat="1" ht="45.75" customHeight="1" x14ac:dyDescent="0.2">
      <c r="A54" s="216"/>
      <c r="B54" s="217"/>
      <c r="C54" s="217"/>
      <c r="D54" s="217"/>
      <c r="E54" s="179"/>
      <c r="F54" s="219"/>
      <c r="G54" s="219"/>
      <c r="H54" s="219"/>
      <c r="I54" s="193"/>
      <c r="J54" s="193"/>
      <c r="K54" s="193"/>
      <c r="L54" s="193"/>
      <c r="M54" s="193"/>
    </row>
    <row r="55" spans="1:13" s="220" customFormat="1" ht="45.75" customHeight="1" x14ac:dyDescent="0.2">
      <c r="A55" s="216"/>
      <c r="B55" s="217"/>
      <c r="C55" s="217"/>
      <c r="D55" s="217"/>
      <c r="E55" s="179"/>
      <c r="F55" s="219"/>
      <c r="G55" s="219"/>
      <c r="H55" s="219"/>
      <c r="I55" s="193"/>
      <c r="J55" s="193"/>
      <c r="K55" s="193"/>
      <c r="L55" s="193"/>
      <c r="M55" s="193"/>
    </row>
    <row r="56" spans="1:13" s="220" customFormat="1" ht="45.75" customHeight="1" x14ac:dyDescent="0.2">
      <c r="A56" s="216"/>
      <c r="B56" s="217"/>
      <c r="C56" s="217"/>
      <c r="D56" s="217"/>
      <c r="E56" s="179"/>
      <c r="F56" s="219"/>
      <c r="G56" s="219"/>
      <c r="H56" s="219"/>
      <c r="I56" s="193"/>
      <c r="J56" s="193"/>
      <c r="K56" s="193"/>
      <c r="L56" s="193"/>
      <c r="M56" s="193"/>
    </row>
    <row r="57" spans="1:13" s="220" customFormat="1" ht="45.75" customHeight="1" x14ac:dyDescent="0.2">
      <c r="A57" s="216"/>
      <c r="B57" s="217"/>
      <c r="C57" s="217"/>
      <c r="D57" s="217"/>
      <c r="E57" s="179"/>
      <c r="F57" s="219"/>
      <c r="G57" s="219"/>
      <c r="H57" s="219"/>
      <c r="I57" s="193"/>
      <c r="J57" s="193"/>
      <c r="K57" s="193"/>
      <c r="L57" s="193"/>
      <c r="M57" s="193"/>
    </row>
    <row r="58" spans="1:13" s="220" customFormat="1" ht="45.75" customHeight="1" x14ac:dyDescent="0.2">
      <c r="A58" s="216"/>
      <c r="B58" s="217"/>
      <c r="C58" s="217"/>
      <c r="D58" s="217"/>
      <c r="E58" s="179"/>
      <c r="F58" s="219"/>
      <c r="G58" s="219"/>
      <c r="H58" s="219"/>
      <c r="I58" s="193"/>
      <c r="J58" s="193"/>
      <c r="K58" s="193"/>
      <c r="L58" s="193"/>
      <c r="M58" s="193"/>
    </row>
    <row r="59" spans="1:13" s="220" customFormat="1" ht="45.75" customHeight="1" x14ac:dyDescent="0.2">
      <c r="A59" s="216"/>
      <c r="B59" s="217"/>
      <c r="C59" s="217"/>
      <c r="D59" s="217"/>
      <c r="E59" s="179"/>
      <c r="F59" s="219"/>
      <c r="G59" s="219"/>
      <c r="H59" s="219"/>
      <c r="I59" s="193"/>
      <c r="J59" s="193"/>
      <c r="K59" s="193"/>
      <c r="L59" s="193"/>
      <c r="M59" s="193"/>
    </row>
    <row r="60" spans="1:13" s="220" customFormat="1" ht="45.75" customHeight="1" x14ac:dyDescent="0.2">
      <c r="A60" s="216"/>
      <c r="B60" s="217"/>
      <c r="C60" s="217"/>
      <c r="D60" s="217"/>
      <c r="E60" s="179"/>
      <c r="F60" s="219"/>
      <c r="G60" s="219"/>
      <c r="H60" s="219"/>
      <c r="I60" s="193"/>
      <c r="J60" s="193"/>
      <c r="K60" s="193"/>
      <c r="L60" s="193"/>
      <c r="M60" s="193"/>
    </row>
    <row r="61" spans="1:13" s="220" customFormat="1" ht="45.75" customHeight="1" x14ac:dyDescent="0.2">
      <c r="A61" s="216"/>
      <c r="B61" s="217"/>
      <c r="C61" s="217"/>
      <c r="D61" s="217"/>
      <c r="E61" s="179"/>
      <c r="F61" s="219"/>
      <c r="G61" s="219"/>
      <c r="H61" s="219"/>
      <c r="I61" s="193"/>
      <c r="J61" s="193"/>
      <c r="K61" s="193"/>
      <c r="L61" s="193"/>
      <c r="M61" s="193"/>
    </row>
    <row r="62" spans="1:13" s="220" customFormat="1" ht="45.75" customHeight="1" x14ac:dyDescent="0.2">
      <c r="A62" s="216"/>
      <c r="B62" s="217"/>
      <c r="C62" s="217"/>
      <c r="D62" s="217"/>
      <c r="E62" s="179"/>
      <c r="F62" s="219"/>
      <c r="G62" s="219"/>
      <c r="H62" s="219"/>
      <c r="I62" s="193"/>
      <c r="J62" s="193"/>
      <c r="K62" s="193"/>
      <c r="L62" s="193"/>
      <c r="M62" s="193"/>
    </row>
    <row r="63" spans="1:13" s="220" customFormat="1" ht="45.75" customHeight="1" x14ac:dyDescent="0.2">
      <c r="A63" s="216"/>
      <c r="B63" s="217"/>
      <c r="C63" s="217"/>
      <c r="D63" s="217"/>
      <c r="E63" s="179"/>
      <c r="F63" s="219"/>
      <c r="G63" s="219"/>
      <c r="H63" s="219"/>
      <c r="I63" s="193"/>
      <c r="J63" s="193"/>
      <c r="K63" s="193"/>
      <c r="L63" s="193"/>
      <c r="M63" s="193"/>
    </row>
    <row r="64" spans="1:13" s="220" customFormat="1" ht="45.75" customHeight="1" x14ac:dyDescent="0.2">
      <c r="A64" s="216"/>
      <c r="B64" s="217"/>
      <c r="C64" s="217"/>
      <c r="D64" s="217"/>
      <c r="E64" s="179"/>
      <c r="F64" s="219"/>
      <c r="G64" s="219"/>
      <c r="H64" s="219"/>
      <c r="I64" s="193"/>
      <c r="J64" s="193"/>
      <c r="K64" s="193"/>
      <c r="L64" s="193"/>
      <c r="M64" s="193"/>
    </row>
    <row r="65" spans="1:13" s="220" customFormat="1" ht="45.75" customHeight="1" x14ac:dyDescent="0.2">
      <c r="A65" s="216"/>
      <c r="B65" s="217"/>
      <c r="C65" s="217"/>
      <c r="D65" s="217"/>
      <c r="E65" s="179"/>
      <c r="F65" s="219"/>
      <c r="G65" s="219"/>
      <c r="H65" s="219"/>
      <c r="I65" s="193"/>
      <c r="J65" s="193"/>
      <c r="K65" s="193"/>
      <c r="L65" s="193"/>
      <c r="M65" s="193"/>
    </row>
    <row r="66" spans="1:13" s="220" customFormat="1" ht="45.75" customHeight="1" x14ac:dyDescent="0.2">
      <c r="A66" s="216"/>
      <c r="B66" s="217"/>
      <c r="C66" s="217"/>
      <c r="D66" s="217"/>
      <c r="E66" s="179"/>
      <c r="F66" s="219"/>
      <c r="G66" s="219"/>
      <c r="H66" s="219"/>
      <c r="I66" s="193"/>
      <c r="J66" s="193"/>
      <c r="K66" s="193"/>
      <c r="L66" s="193"/>
      <c r="M66" s="193"/>
    </row>
    <row r="67" spans="1:13" s="220" customFormat="1" ht="45.75" customHeight="1" x14ac:dyDescent="0.2">
      <c r="A67" s="216"/>
      <c r="B67" s="217"/>
      <c r="C67" s="217"/>
      <c r="D67" s="217"/>
      <c r="E67" s="179"/>
      <c r="F67" s="219"/>
      <c r="G67" s="219"/>
      <c r="H67" s="219"/>
      <c r="I67" s="193"/>
      <c r="J67" s="193"/>
      <c r="K67" s="193"/>
      <c r="L67" s="193"/>
      <c r="M67" s="193"/>
    </row>
    <row r="68" spans="1:13" s="220" customFormat="1" ht="45.75" customHeight="1" x14ac:dyDescent="0.2">
      <c r="A68" s="216"/>
      <c r="B68" s="217"/>
      <c r="C68" s="217"/>
      <c r="D68" s="217"/>
      <c r="E68" s="179"/>
      <c r="F68" s="219"/>
      <c r="G68" s="219"/>
      <c r="H68" s="219"/>
      <c r="I68" s="193"/>
      <c r="J68" s="193"/>
      <c r="K68" s="193"/>
      <c r="L68" s="193"/>
      <c r="M68" s="193"/>
    </row>
    <row r="69" spans="1:13" s="220" customFormat="1" ht="45.75" customHeight="1" x14ac:dyDescent="0.2">
      <c r="A69" s="216"/>
      <c r="B69" s="217"/>
      <c r="C69" s="217"/>
      <c r="D69" s="217"/>
      <c r="E69" s="179"/>
      <c r="F69" s="219"/>
      <c r="G69" s="219"/>
      <c r="H69" s="219"/>
      <c r="I69" s="193"/>
      <c r="J69" s="193"/>
      <c r="K69" s="193"/>
      <c r="L69" s="193"/>
      <c r="M69" s="193"/>
    </row>
    <row r="70" spans="1:13" s="220" customFormat="1" ht="45.75" customHeight="1" x14ac:dyDescent="0.2">
      <c r="A70" s="216"/>
      <c r="B70" s="217"/>
      <c r="C70" s="217"/>
      <c r="D70" s="217"/>
      <c r="E70" s="179"/>
      <c r="F70" s="219"/>
      <c r="G70" s="219"/>
      <c r="H70" s="219"/>
      <c r="I70" s="193"/>
      <c r="J70" s="193"/>
      <c r="K70" s="193"/>
      <c r="L70" s="193"/>
      <c r="M70" s="193"/>
    </row>
    <row r="71" spans="1:13" s="220" customFormat="1" ht="45.75" customHeight="1" x14ac:dyDescent="0.2">
      <c r="A71" s="216"/>
      <c r="B71" s="217"/>
      <c r="C71" s="217"/>
      <c r="D71" s="217"/>
      <c r="E71" s="179"/>
      <c r="F71" s="219"/>
      <c r="G71" s="219"/>
      <c r="H71" s="219"/>
      <c r="I71" s="193"/>
      <c r="J71" s="193"/>
      <c r="K71" s="193"/>
      <c r="L71" s="193"/>
      <c r="M71" s="193"/>
    </row>
    <row r="72" spans="1:13" s="220" customFormat="1" ht="45.75" customHeight="1" x14ac:dyDescent="0.2">
      <c r="A72" s="216"/>
      <c r="B72" s="217"/>
      <c r="C72" s="217"/>
      <c r="D72" s="217"/>
      <c r="E72" s="179"/>
      <c r="F72" s="219"/>
      <c r="G72" s="219"/>
      <c r="H72" s="219"/>
      <c r="I72" s="193"/>
      <c r="J72" s="193"/>
      <c r="K72" s="193"/>
      <c r="L72" s="193"/>
      <c r="M72" s="193"/>
    </row>
    <row r="73" spans="1:13" s="220" customFormat="1" ht="45.75" customHeight="1" x14ac:dyDescent="0.2">
      <c r="A73" s="216"/>
      <c r="B73" s="217"/>
      <c r="C73" s="217"/>
      <c r="D73" s="217"/>
      <c r="E73" s="179"/>
      <c r="F73" s="219"/>
      <c r="G73" s="219"/>
      <c r="H73" s="219"/>
      <c r="I73" s="193"/>
      <c r="J73" s="193"/>
      <c r="K73" s="193"/>
      <c r="L73" s="193"/>
      <c r="M73" s="193"/>
    </row>
    <row r="74" spans="1:13" s="220" customFormat="1" ht="45.75" customHeight="1" x14ac:dyDescent="0.2">
      <c r="A74" s="216"/>
      <c r="B74" s="217"/>
      <c r="C74" s="217"/>
      <c r="D74" s="217"/>
      <c r="E74" s="179"/>
      <c r="F74" s="219"/>
      <c r="G74" s="219"/>
      <c r="H74" s="219"/>
      <c r="I74" s="193"/>
      <c r="J74" s="193"/>
      <c r="K74" s="193"/>
      <c r="L74" s="193"/>
      <c r="M74" s="193"/>
    </row>
    <row r="75" spans="1:13" s="220" customFormat="1" ht="45.75" customHeight="1" x14ac:dyDescent="0.2">
      <c r="A75" s="216"/>
      <c r="B75" s="217"/>
      <c r="C75" s="217"/>
      <c r="D75" s="217"/>
      <c r="E75" s="179"/>
      <c r="F75" s="219"/>
      <c r="G75" s="219"/>
      <c r="H75" s="219"/>
      <c r="I75" s="193"/>
      <c r="J75" s="193"/>
      <c r="K75" s="193"/>
      <c r="L75" s="193"/>
      <c r="M75" s="193"/>
    </row>
    <row r="76" spans="1:13" s="220" customFormat="1" ht="45.75" customHeight="1" x14ac:dyDescent="0.2">
      <c r="A76" s="216"/>
      <c r="B76" s="217"/>
      <c r="C76" s="217"/>
      <c r="D76" s="217"/>
      <c r="E76" s="179"/>
      <c r="F76" s="219"/>
      <c r="G76" s="219"/>
      <c r="H76" s="219"/>
      <c r="I76" s="193"/>
      <c r="J76" s="193"/>
      <c r="K76" s="193"/>
      <c r="L76" s="193"/>
      <c r="M76" s="193"/>
    </row>
    <row r="77" spans="1:13" s="220" customFormat="1" ht="45.75" customHeight="1" x14ac:dyDescent="0.2">
      <c r="A77" s="216"/>
      <c r="B77" s="217"/>
      <c r="C77" s="217"/>
      <c r="D77" s="217"/>
      <c r="E77" s="179"/>
      <c r="F77" s="219"/>
      <c r="G77" s="219"/>
      <c r="H77" s="219"/>
      <c r="I77" s="193"/>
      <c r="J77" s="193"/>
      <c r="K77" s="193"/>
      <c r="L77" s="193"/>
      <c r="M77" s="193"/>
    </row>
    <row r="78" spans="1:13" s="220" customFormat="1" ht="45.75" customHeight="1" x14ac:dyDescent="0.2">
      <c r="A78" s="216"/>
      <c r="B78" s="217"/>
      <c r="C78" s="217"/>
      <c r="D78" s="217"/>
      <c r="E78" s="179"/>
      <c r="F78" s="219"/>
      <c r="G78" s="219"/>
      <c r="H78" s="219"/>
      <c r="I78" s="193"/>
      <c r="J78" s="193"/>
      <c r="K78" s="193"/>
      <c r="L78" s="193"/>
      <c r="M78" s="193"/>
    </row>
    <row r="79" spans="1:13" s="220" customFormat="1" ht="45.75" customHeight="1" x14ac:dyDescent="0.2">
      <c r="A79" s="216"/>
      <c r="B79" s="217"/>
      <c r="C79" s="217"/>
      <c r="D79" s="217"/>
      <c r="E79" s="179"/>
      <c r="F79" s="219"/>
      <c r="G79" s="219"/>
      <c r="H79" s="219"/>
      <c r="I79" s="193"/>
      <c r="J79" s="193"/>
      <c r="K79" s="193"/>
      <c r="L79" s="193"/>
      <c r="M79" s="193"/>
    </row>
    <row r="80" spans="1:13" s="220" customFormat="1" ht="45.75" customHeight="1" x14ac:dyDescent="0.2">
      <c r="A80" s="216"/>
      <c r="B80" s="217"/>
      <c r="C80" s="217"/>
      <c r="D80" s="217"/>
      <c r="E80" s="179"/>
      <c r="F80" s="219"/>
      <c r="G80" s="219"/>
      <c r="H80" s="219"/>
      <c r="I80" s="193"/>
      <c r="J80" s="193"/>
      <c r="K80" s="193"/>
      <c r="L80" s="193"/>
      <c r="M80" s="193"/>
    </row>
    <row r="81" spans="1:13" s="220" customFormat="1" ht="45.75" customHeight="1" x14ac:dyDescent="0.2">
      <c r="A81" s="216"/>
      <c r="B81" s="217"/>
      <c r="C81" s="217"/>
      <c r="D81" s="217"/>
      <c r="E81" s="179"/>
      <c r="F81" s="219"/>
      <c r="G81" s="219"/>
      <c r="H81" s="219"/>
      <c r="I81" s="193"/>
      <c r="J81" s="193"/>
      <c r="K81" s="193"/>
      <c r="L81" s="193"/>
      <c r="M81" s="193"/>
    </row>
    <row r="82" spans="1:13" s="220" customFormat="1" ht="45.75" customHeight="1" x14ac:dyDescent="0.2">
      <c r="A82" s="216"/>
      <c r="B82" s="217"/>
      <c r="C82" s="217"/>
      <c r="D82" s="217"/>
      <c r="E82" s="179"/>
      <c r="F82" s="219"/>
      <c r="G82" s="219"/>
      <c r="H82" s="219"/>
      <c r="I82" s="193"/>
      <c r="J82" s="193"/>
      <c r="K82" s="193"/>
      <c r="L82" s="193"/>
      <c r="M82" s="193"/>
    </row>
    <row r="83" spans="1:13" s="220" customFormat="1" ht="45.75" customHeight="1" x14ac:dyDescent="0.2">
      <c r="A83" s="216"/>
      <c r="B83" s="217"/>
      <c r="C83" s="217"/>
      <c r="D83" s="217"/>
      <c r="E83" s="179"/>
      <c r="F83" s="219"/>
      <c r="G83" s="219"/>
      <c r="H83" s="219"/>
      <c r="I83" s="193"/>
      <c r="J83" s="193"/>
      <c r="K83" s="193"/>
      <c r="L83" s="193"/>
      <c r="M83" s="193"/>
    </row>
    <row r="84" spans="1:13" s="220" customFormat="1" ht="45.75" customHeight="1" x14ac:dyDescent="0.2">
      <c r="A84" s="216"/>
      <c r="B84" s="217"/>
      <c r="C84" s="217"/>
      <c r="D84" s="217"/>
      <c r="E84" s="179"/>
      <c r="F84" s="219"/>
      <c r="G84" s="219"/>
      <c r="H84" s="219"/>
      <c r="I84" s="193"/>
      <c r="J84" s="193"/>
      <c r="K84" s="193"/>
      <c r="L84" s="193"/>
      <c r="M84" s="193"/>
    </row>
    <row r="85" spans="1:13" s="220" customFormat="1" ht="45.75" customHeight="1" x14ac:dyDescent="0.2">
      <c r="A85" s="216"/>
      <c r="B85" s="217"/>
      <c r="C85" s="217"/>
      <c r="D85" s="217"/>
      <c r="E85" s="179"/>
      <c r="F85" s="219"/>
      <c r="G85" s="219"/>
      <c r="H85" s="219"/>
      <c r="I85" s="193"/>
      <c r="J85" s="193"/>
      <c r="K85" s="193"/>
      <c r="L85" s="193"/>
      <c r="M85" s="193"/>
    </row>
    <row r="86" spans="1:13" s="220" customFormat="1" ht="45.75" customHeight="1" x14ac:dyDescent="0.2">
      <c r="A86" s="216"/>
      <c r="B86" s="217"/>
      <c r="C86" s="217"/>
      <c r="D86" s="217"/>
      <c r="E86" s="179"/>
      <c r="F86" s="219"/>
      <c r="G86" s="219"/>
      <c r="H86" s="219"/>
      <c r="I86" s="193"/>
      <c r="J86" s="193"/>
      <c r="K86" s="193"/>
      <c r="L86" s="193"/>
      <c r="M86" s="193"/>
    </row>
    <row r="87" spans="1:13" s="220" customFormat="1" ht="45.75" customHeight="1" x14ac:dyDescent="0.2">
      <c r="A87" s="216"/>
      <c r="B87" s="217"/>
      <c r="C87" s="217"/>
      <c r="D87" s="217"/>
      <c r="E87" s="179"/>
      <c r="F87" s="219"/>
      <c r="G87" s="219"/>
      <c r="H87" s="219"/>
      <c r="I87" s="193"/>
      <c r="J87" s="193"/>
      <c r="K87" s="193"/>
      <c r="L87" s="193"/>
      <c r="M87" s="193"/>
    </row>
    <row r="88" spans="1:13" s="220" customFormat="1" ht="45.75" customHeight="1" x14ac:dyDescent="0.2">
      <c r="A88" s="216"/>
      <c r="B88" s="217"/>
      <c r="C88" s="217"/>
      <c r="D88" s="217"/>
      <c r="E88" s="179"/>
      <c r="F88" s="219"/>
      <c r="G88" s="219"/>
      <c r="H88" s="219"/>
      <c r="I88" s="193"/>
      <c r="J88" s="193"/>
      <c r="K88" s="193"/>
      <c r="L88" s="193"/>
      <c r="M88" s="193"/>
    </row>
    <row r="89" spans="1:13" s="220" customFormat="1" ht="45.75" customHeight="1" x14ac:dyDescent="0.2">
      <c r="A89" s="216"/>
      <c r="B89" s="217"/>
      <c r="C89" s="217"/>
      <c r="D89" s="217"/>
      <c r="E89" s="179"/>
      <c r="F89" s="219"/>
      <c r="G89" s="219"/>
      <c r="H89" s="219"/>
      <c r="I89" s="193"/>
      <c r="J89" s="193"/>
      <c r="K89" s="193"/>
      <c r="L89" s="193"/>
      <c r="M89" s="193"/>
    </row>
    <row r="90" spans="1:13" s="220" customFormat="1" ht="45.75" customHeight="1" x14ac:dyDescent="0.2">
      <c r="A90" s="216"/>
      <c r="B90" s="217"/>
      <c r="C90" s="217"/>
      <c r="D90" s="217"/>
      <c r="E90" s="179"/>
      <c r="F90" s="219"/>
      <c r="G90" s="219"/>
      <c r="H90" s="219"/>
      <c r="I90" s="193"/>
      <c r="J90" s="193"/>
      <c r="K90" s="193"/>
      <c r="L90" s="193"/>
      <c r="M90" s="193"/>
    </row>
    <row r="91" spans="1:13" s="220" customFormat="1" ht="45.75" customHeight="1" x14ac:dyDescent="0.2">
      <c r="A91" s="216"/>
      <c r="B91" s="217"/>
      <c r="C91" s="217"/>
      <c r="D91" s="217"/>
      <c r="E91" s="179"/>
      <c r="F91" s="219"/>
      <c r="G91" s="219"/>
      <c r="H91" s="219"/>
      <c r="I91" s="193"/>
      <c r="J91" s="193"/>
      <c r="K91" s="193"/>
      <c r="L91" s="193"/>
      <c r="M91" s="193"/>
    </row>
    <row r="92" spans="1:13" s="220" customFormat="1" ht="45.75" customHeight="1" x14ac:dyDescent="0.2">
      <c r="A92" s="216"/>
      <c r="B92" s="217"/>
      <c r="C92" s="217"/>
      <c r="D92" s="217"/>
      <c r="E92" s="179"/>
      <c r="F92" s="219"/>
      <c r="G92" s="219"/>
      <c r="H92" s="219"/>
      <c r="I92" s="193"/>
      <c r="J92" s="193"/>
      <c r="K92" s="193"/>
      <c r="L92" s="193"/>
      <c r="M92" s="193"/>
    </row>
    <row r="93" spans="1:13" s="220" customFormat="1" ht="45.75" customHeight="1" x14ac:dyDescent="0.2">
      <c r="A93" s="216"/>
      <c r="B93" s="217"/>
      <c r="C93" s="217"/>
      <c r="D93" s="217"/>
      <c r="E93" s="179"/>
      <c r="F93" s="219"/>
      <c r="G93" s="219"/>
      <c r="H93" s="219"/>
      <c r="I93" s="193"/>
      <c r="J93" s="193"/>
      <c r="K93" s="193"/>
      <c r="L93" s="193"/>
      <c r="M93" s="193"/>
    </row>
    <row r="94" spans="1:13" s="220" customFormat="1" ht="45.75" customHeight="1" x14ac:dyDescent="0.2">
      <c r="A94" s="216"/>
      <c r="B94" s="217"/>
      <c r="C94" s="217"/>
      <c r="D94" s="217"/>
      <c r="E94" s="179"/>
      <c r="F94" s="219"/>
      <c r="G94" s="219"/>
      <c r="H94" s="219"/>
      <c r="I94" s="193"/>
      <c r="J94" s="193"/>
      <c r="K94" s="193"/>
      <c r="L94" s="193"/>
      <c r="M94" s="193"/>
    </row>
    <row r="95" spans="1:13" s="220" customFormat="1" ht="45.75" customHeight="1" x14ac:dyDescent="0.2">
      <c r="A95" s="216"/>
      <c r="B95" s="217"/>
      <c r="C95" s="217"/>
      <c r="D95" s="217"/>
      <c r="E95" s="179"/>
      <c r="F95" s="219"/>
      <c r="G95" s="219"/>
      <c r="H95" s="219"/>
      <c r="I95" s="193"/>
      <c r="J95" s="193"/>
      <c r="K95" s="193"/>
      <c r="L95" s="193"/>
      <c r="M95" s="193"/>
    </row>
    <row r="96" spans="1:13" s="220" customFormat="1" ht="45.75" customHeight="1" x14ac:dyDescent="0.2">
      <c r="A96" s="216"/>
      <c r="B96" s="217"/>
      <c r="C96" s="217"/>
      <c r="D96" s="217"/>
      <c r="E96" s="179"/>
      <c r="F96" s="219"/>
      <c r="G96" s="219"/>
      <c r="H96" s="219"/>
      <c r="I96" s="193"/>
      <c r="J96" s="193"/>
      <c r="K96" s="193"/>
      <c r="L96" s="193"/>
      <c r="M96" s="193"/>
    </row>
    <row r="97" spans="1:13" s="220" customFormat="1" ht="45.75" customHeight="1" x14ac:dyDescent="0.2">
      <c r="A97" s="216"/>
      <c r="B97" s="217"/>
      <c r="C97" s="217"/>
      <c r="D97" s="217"/>
      <c r="E97" s="179"/>
      <c r="F97" s="219"/>
      <c r="G97" s="219"/>
      <c r="H97" s="219"/>
      <c r="I97" s="193"/>
      <c r="J97" s="193"/>
      <c r="K97" s="193"/>
      <c r="L97" s="193"/>
      <c r="M97" s="193"/>
    </row>
    <row r="98" spans="1:13" s="220" customFormat="1" ht="45.75" customHeight="1" x14ac:dyDescent="0.2">
      <c r="A98" s="216"/>
      <c r="B98" s="217"/>
      <c r="C98" s="217"/>
      <c r="D98" s="217"/>
      <c r="E98" s="179"/>
      <c r="F98" s="219"/>
      <c r="G98" s="219"/>
      <c r="H98" s="219"/>
      <c r="I98" s="193"/>
      <c r="J98" s="193"/>
      <c r="K98" s="193"/>
      <c r="L98" s="193"/>
      <c r="M98" s="193"/>
    </row>
    <row r="99" spans="1:13" s="220" customFormat="1" ht="45.75" customHeight="1" x14ac:dyDescent="0.2">
      <c r="A99" s="216"/>
      <c r="B99" s="217"/>
      <c r="C99" s="217"/>
      <c r="D99" s="217"/>
      <c r="E99" s="179"/>
      <c r="F99" s="219"/>
      <c r="G99" s="219"/>
      <c r="H99" s="219"/>
      <c r="I99" s="193"/>
      <c r="J99" s="193"/>
      <c r="K99" s="193"/>
      <c r="L99" s="193"/>
      <c r="M99" s="193"/>
    </row>
    <row r="100" spans="1:13" s="220" customFormat="1" ht="45.75" customHeight="1" x14ac:dyDescent="0.2">
      <c r="A100" s="216"/>
      <c r="B100" s="217"/>
      <c r="C100" s="217"/>
      <c r="D100" s="217"/>
      <c r="E100" s="179"/>
      <c r="F100" s="219"/>
      <c r="G100" s="219"/>
      <c r="H100" s="219"/>
      <c r="I100" s="193"/>
      <c r="J100" s="193"/>
      <c r="K100" s="193"/>
      <c r="L100" s="193"/>
      <c r="M100" s="193"/>
    </row>
    <row r="101" spans="1:13" s="220" customFormat="1" ht="45.75" customHeight="1" x14ac:dyDescent="0.2">
      <c r="A101" s="216"/>
      <c r="B101" s="217"/>
      <c r="C101" s="217"/>
      <c r="D101" s="217"/>
      <c r="E101" s="179"/>
      <c r="F101" s="219"/>
      <c r="G101" s="219"/>
      <c r="H101" s="219"/>
      <c r="I101" s="193"/>
      <c r="J101" s="193"/>
      <c r="K101" s="193"/>
      <c r="L101" s="193"/>
      <c r="M101" s="193"/>
    </row>
    <row r="102" spans="1:13" s="220" customFormat="1" ht="45.75" customHeight="1" x14ac:dyDescent="0.2">
      <c r="A102" s="216"/>
      <c r="B102" s="217"/>
      <c r="C102" s="217"/>
      <c r="D102" s="217"/>
      <c r="E102" s="179"/>
      <c r="F102" s="219"/>
      <c r="G102" s="219"/>
      <c r="H102" s="219"/>
      <c r="I102" s="193"/>
      <c r="J102" s="193"/>
      <c r="K102" s="193"/>
      <c r="L102" s="193"/>
      <c r="M102" s="193"/>
    </row>
    <row r="103" spans="1:13" s="220" customFormat="1" ht="45.75" customHeight="1" x14ac:dyDescent="0.2">
      <c r="A103" s="216"/>
      <c r="B103" s="217"/>
      <c r="C103" s="217"/>
      <c r="D103" s="217"/>
      <c r="E103" s="179"/>
      <c r="F103" s="219"/>
      <c r="G103" s="219"/>
      <c r="H103" s="219"/>
      <c r="I103" s="193"/>
      <c r="J103" s="193"/>
      <c r="K103" s="193"/>
      <c r="L103" s="193"/>
      <c r="M103" s="193"/>
    </row>
    <row r="104" spans="1:13" s="220" customFormat="1" ht="45.75" customHeight="1" x14ac:dyDescent="0.2">
      <c r="A104" s="216"/>
      <c r="B104" s="217"/>
      <c r="C104" s="217"/>
      <c r="D104" s="217"/>
      <c r="E104" s="179"/>
      <c r="F104" s="219"/>
      <c r="G104" s="219"/>
      <c r="H104" s="219"/>
      <c r="I104" s="193"/>
      <c r="J104" s="193"/>
      <c r="K104" s="193"/>
      <c r="L104" s="193"/>
      <c r="M104" s="193"/>
    </row>
    <row r="105" spans="1:13" s="220" customFormat="1" ht="45.75" customHeight="1" x14ac:dyDescent="0.2">
      <c r="A105" s="216"/>
      <c r="B105" s="217"/>
      <c r="C105" s="217"/>
      <c r="D105" s="217"/>
      <c r="E105" s="179"/>
      <c r="F105" s="219"/>
      <c r="G105" s="219"/>
      <c r="H105" s="219"/>
      <c r="I105" s="193"/>
      <c r="J105" s="193"/>
      <c r="K105" s="193"/>
      <c r="L105" s="193"/>
      <c r="M105" s="193"/>
    </row>
    <row r="106" spans="1:13" s="220" customFormat="1" ht="45.75" customHeight="1" x14ac:dyDescent="0.2">
      <c r="A106" s="216"/>
      <c r="B106" s="217"/>
      <c r="C106" s="217"/>
      <c r="D106" s="217"/>
      <c r="E106" s="179"/>
      <c r="F106" s="219"/>
      <c r="G106" s="219"/>
      <c r="H106" s="219"/>
      <c r="I106" s="193"/>
      <c r="J106" s="193"/>
      <c r="K106" s="193"/>
      <c r="L106" s="193"/>
      <c r="M106" s="193"/>
    </row>
    <row r="107" spans="1:13" s="220" customFormat="1" ht="45.75" customHeight="1" x14ac:dyDescent="0.2">
      <c r="A107" s="216"/>
      <c r="B107" s="217"/>
      <c r="C107" s="217"/>
      <c r="D107" s="217"/>
      <c r="E107" s="179"/>
      <c r="F107" s="219"/>
      <c r="G107" s="219"/>
      <c r="H107" s="219"/>
      <c r="I107" s="193"/>
      <c r="J107" s="193"/>
      <c r="K107" s="193"/>
      <c r="L107" s="193"/>
      <c r="M107" s="193"/>
    </row>
    <row r="108" spans="1:13" s="220" customFormat="1" ht="45.75" customHeight="1" x14ac:dyDescent="0.2">
      <c r="A108" s="216"/>
      <c r="B108" s="217"/>
      <c r="C108" s="217"/>
      <c r="D108" s="217"/>
      <c r="E108" s="179"/>
      <c r="F108" s="219"/>
      <c r="G108" s="219"/>
      <c r="H108" s="219"/>
      <c r="I108" s="193"/>
      <c r="J108" s="193"/>
      <c r="K108" s="193"/>
      <c r="L108" s="193"/>
      <c r="M108" s="193"/>
    </row>
    <row r="109" spans="1:13" s="220" customFormat="1" ht="45.75" customHeight="1" x14ac:dyDescent="0.2">
      <c r="A109" s="216"/>
      <c r="B109" s="217"/>
      <c r="C109" s="217"/>
      <c r="D109" s="217"/>
      <c r="E109" s="179"/>
      <c r="F109" s="219"/>
      <c r="G109" s="219"/>
      <c r="H109" s="219"/>
      <c r="I109" s="193"/>
      <c r="J109" s="193"/>
      <c r="K109" s="193"/>
      <c r="L109" s="193"/>
      <c r="M109" s="193"/>
    </row>
    <row r="110" spans="1:13" s="220" customFormat="1" ht="45.75" customHeight="1" x14ac:dyDescent="0.2">
      <c r="A110" s="216"/>
      <c r="B110" s="217"/>
      <c r="C110" s="217"/>
      <c r="D110" s="217"/>
      <c r="E110" s="179"/>
      <c r="F110" s="219"/>
      <c r="G110" s="219"/>
      <c r="H110" s="219"/>
      <c r="I110" s="193"/>
      <c r="J110" s="193"/>
      <c r="K110" s="193"/>
      <c r="L110" s="193"/>
      <c r="M110" s="193"/>
    </row>
    <row r="111" spans="1:13" s="220" customFormat="1" ht="45.75" customHeight="1" x14ac:dyDescent="0.2">
      <c r="A111" s="216"/>
      <c r="B111" s="217"/>
      <c r="C111" s="217"/>
      <c r="D111" s="217"/>
      <c r="E111" s="179"/>
      <c r="F111" s="219"/>
      <c r="G111" s="219"/>
      <c r="H111" s="219"/>
      <c r="I111" s="193"/>
      <c r="J111" s="193"/>
      <c r="K111" s="193"/>
      <c r="L111" s="193"/>
      <c r="M111" s="193"/>
    </row>
    <row r="112" spans="1:13" s="220" customFormat="1" ht="45.75" customHeight="1" x14ac:dyDescent="0.2">
      <c r="A112" s="216"/>
      <c r="B112" s="217"/>
      <c r="C112" s="217"/>
      <c r="D112" s="217"/>
      <c r="E112" s="179"/>
      <c r="F112" s="219"/>
      <c r="G112" s="219"/>
      <c r="H112" s="219"/>
      <c r="I112" s="193"/>
      <c r="J112" s="193"/>
      <c r="K112" s="193"/>
      <c r="L112" s="193"/>
      <c r="M112" s="193"/>
    </row>
    <row r="113" spans="1:13" s="220" customFormat="1" ht="45.75" customHeight="1" x14ac:dyDescent="0.2">
      <c r="A113" s="216"/>
      <c r="B113" s="217"/>
      <c r="C113" s="217"/>
      <c r="D113" s="217"/>
      <c r="E113" s="179"/>
      <c r="F113" s="219"/>
      <c r="G113" s="219"/>
      <c r="H113" s="219"/>
      <c r="I113" s="193"/>
      <c r="J113" s="193"/>
      <c r="K113" s="193"/>
      <c r="L113" s="193"/>
      <c r="M113" s="193"/>
    </row>
    <row r="114" spans="1:13" s="220" customFormat="1" ht="45.75" customHeight="1" x14ac:dyDescent="0.2">
      <c r="A114" s="216"/>
      <c r="B114" s="217"/>
      <c r="C114" s="217"/>
      <c r="D114" s="217"/>
      <c r="E114" s="179"/>
      <c r="F114" s="219"/>
      <c r="G114" s="219"/>
      <c r="H114" s="219"/>
      <c r="I114" s="193"/>
      <c r="J114" s="193"/>
      <c r="K114" s="193"/>
      <c r="L114" s="193"/>
      <c r="M114" s="193"/>
    </row>
    <row r="115" spans="1:13" s="220" customFormat="1" ht="45.75" customHeight="1" x14ac:dyDescent="0.2">
      <c r="A115" s="216"/>
      <c r="B115" s="217"/>
      <c r="C115" s="217"/>
      <c r="D115" s="217"/>
      <c r="E115" s="179"/>
      <c r="F115" s="219"/>
      <c r="G115" s="219"/>
      <c r="H115" s="219"/>
      <c r="I115" s="193"/>
      <c r="J115" s="193"/>
      <c r="K115" s="193"/>
      <c r="L115" s="193"/>
      <c r="M115" s="193"/>
    </row>
    <row r="116" spans="1:13" s="220" customFormat="1" ht="45.75" customHeight="1" x14ac:dyDescent="0.2">
      <c r="A116" s="216"/>
      <c r="B116" s="217"/>
      <c r="C116" s="217"/>
      <c r="D116" s="217"/>
      <c r="E116" s="179"/>
      <c r="F116" s="219"/>
      <c r="G116" s="219"/>
      <c r="H116" s="219"/>
      <c r="I116" s="193"/>
      <c r="J116" s="193"/>
      <c r="K116" s="193"/>
      <c r="L116" s="193"/>
      <c r="M116" s="193"/>
    </row>
    <row r="117" spans="1:13" s="220" customFormat="1" ht="45.75" customHeight="1" x14ac:dyDescent="0.2">
      <c r="A117" s="216"/>
      <c r="B117" s="217"/>
      <c r="C117" s="217"/>
      <c r="D117" s="217"/>
      <c r="E117" s="179"/>
      <c r="F117" s="219"/>
      <c r="G117" s="219"/>
      <c r="H117" s="219"/>
      <c r="I117" s="193"/>
      <c r="J117" s="193"/>
      <c r="K117" s="193"/>
      <c r="L117" s="193"/>
      <c r="M117" s="193"/>
    </row>
    <row r="118" spans="1:13" s="220" customFormat="1" ht="45.75" customHeight="1" x14ac:dyDescent="0.2">
      <c r="A118" s="216"/>
      <c r="B118" s="217"/>
      <c r="C118" s="217"/>
      <c r="D118" s="217"/>
      <c r="E118" s="179"/>
      <c r="F118" s="219"/>
      <c r="G118" s="219"/>
      <c r="H118" s="219"/>
      <c r="I118" s="193"/>
      <c r="J118" s="193"/>
      <c r="K118" s="193"/>
      <c r="L118" s="193"/>
      <c r="M118" s="193"/>
    </row>
    <row r="119" spans="1:13" s="220" customFormat="1" ht="45.75" customHeight="1" x14ac:dyDescent="0.2">
      <c r="A119" s="216"/>
      <c r="B119" s="217"/>
      <c r="C119" s="217"/>
      <c r="D119" s="217"/>
      <c r="E119" s="179"/>
      <c r="F119" s="219"/>
      <c r="G119" s="219"/>
      <c r="H119" s="219"/>
      <c r="I119" s="193"/>
      <c r="J119" s="193"/>
      <c r="K119" s="193"/>
      <c r="L119" s="193"/>
      <c r="M119" s="193"/>
    </row>
    <row r="120" spans="1:13" s="220" customFormat="1" ht="45.75" customHeight="1" x14ac:dyDescent="0.2">
      <c r="A120" s="216"/>
      <c r="B120" s="217"/>
      <c r="C120" s="217"/>
      <c r="D120" s="217"/>
      <c r="E120" s="179"/>
      <c r="F120" s="219"/>
      <c r="G120" s="219"/>
      <c r="H120" s="219"/>
      <c r="I120" s="193"/>
      <c r="J120" s="193"/>
      <c r="K120" s="193"/>
      <c r="L120" s="193"/>
      <c r="M120" s="193"/>
    </row>
    <row r="121" spans="1:13" s="220" customFormat="1" ht="45.75" customHeight="1" x14ac:dyDescent="0.2">
      <c r="A121" s="216"/>
      <c r="B121" s="217"/>
      <c r="C121" s="217"/>
      <c r="D121" s="217"/>
      <c r="E121" s="179"/>
      <c r="F121" s="219"/>
      <c r="G121" s="219"/>
      <c r="H121" s="219"/>
      <c r="I121" s="193"/>
      <c r="J121" s="193"/>
      <c r="K121" s="193"/>
      <c r="L121" s="193"/>
      <c r="M121" s="193"/>
    </row>
    <row r="122" spans="1:13" s="220" customFormat="1" ht="45.75" customHeight="1" x14ac:dyDescent="0.2">
      <c r="A122" s="216"/>
      <c r="B122" s="217"/>
      <c r="C122" s="217"/>
      <c r="D122" s="217"/>
      <c r="E122" s="179"/>
      <c r="F122" s="219"/>
      <c r="G122" s="219"/>
      <c r="H122" s="219"/>
      <c r="I122" s="193"/>
      <c r="J122" s="193"/>
      <c r="K122" s="193"/>
      <c r="L122" s="193"/>
      <c r="M122" s="193"/>
    </row>
    <row r="123" spans="1:13" s="220" customFormat="1" ht="45.75" customHeight="1" x14ac:dyDescent="0.2">
      <c r="A123" s="216"/>
      <c r="B123" s="217"/>
      <c r="C123" s="217"/>
      <c r="D123" s="217"/>
      <c r="E123" s="179"/>
      <c r="F123" s="219"/>
      <c r="G123" s="219"/>
      <c r="H123" s="219"/>
      <c r="I123" s="193"/>
      <c r="J123" s="193"/>
      <c r="K123" s="193"/>
      <c r="L123" s="193"/>
      <c r="M123" s="193"/>
    </row>
    <row r="124" spans="1:13" s="220" customFormat="1" ht="45.75" customHeight="1" x14ac:dyDescent="0.2">
      <c r="A124" s="216"/>
      <c r="B124" s="217"/>
      <c r="C124" s="217"/>
      <c r="D124" s="217"/>
      <c r="E124" s="179"/>
      <c r="F124" s="219"/>
      <c r="G124" s="219"/>
      <c r="H124" s="219"/>
      <c r="I124" s="193"/>
      <c r="J124" s="193"/>
      <c r="K124" s="193"/>
      <c r="L124" s="193"/>
      <c r="M124" s="193"/>
    </row>
    <row r="125" spans="1:13" s="220" customFormat="1" ht="45.75" customHeight="1" x14ac:dyDescent="0.2">
      <c r="A125" s="216"/>
      <c r="B125" s="217"/>
      <c r="C125" s="217"/>
      <c r="D125" s="217"/>
      <c r="E125" s="179"/>
      <c r="F125" s="219"/>
      <c r="G125" s="219"/>
      <c r="H125" s="219"/>
      <c r="I125" s="193"/>
      <c r="J125" s="193"/>
      <c r="K125" s="193"/>
      <c r="L125" s="193"/>
      <c r="M125" s="193"/>
    </row>
    <row r="126" spans="1:13" s="220" customFormat="1" ht="45.75" customHeight="1" x14ac:dyDescent="0.2">
      <c r="A126" s="216"/>
      <c r="B126" s="217"/>
      <c r="C126" s="217"/>
      <c r="D126" s="217"/>
      <c r="E126" s="179"/>
      <c r="F126" s="219"/>
      <c r="G126" s="219"/>
      <c r="H126" s="219"/>
      <c r="I126" s="193"/>
      <c r="J126" s="193"/>
      <c r="K126" s="193"/>
      <c r="L126" s="193"/>
      <c r="M126" s="193"/>
    </row>
    <row r="127" spans="1:13" s="220" customFormat="1" ht="45.75" customHeight="1" x14ac:dyDescent="0.2">
      <c r="A127" s="216"/>
      <c r="B127" s="217"/>
      <c r="C127" s="217"/>
      <c r="D127" s="217"/>
      <c r="E127" s="179"/>
      <c r="F127" s="219"/>
      <c r="G127" s="219"/>
      <c r="H127" s="219"/>
      <c r="I127" s="193"/>
      <c r="J127" s="193"/>
      <c r="K127" s="193"/>
      <c r="L127" s="193"/>
      <c r="M127" s="193"/>
    </row>
    <row r="128" spans="1:13" s="220" customFormat="1" ht="45.75" customHeight="1" x14ac:dyDescent="0.2">
      <c r="A128" s="216"/>
      <c r="B128" s="217"/>
      <c r="C128" s="217"/>
      <c r="D128" s="217"/>
      <c r="E128" s="179"/>
      <c r="F128" s="219"/>
      <c r="G128" s="219"/>
      <c r="H128" s="219"/>
      <c r="I128" s="193"/>
      <c r="J128" s="193"/>
      <c r="K128" s="193"/>
      <c r="L128" s="193"/>
      <c r="M128" s="193"/>
    </row>
    <row r="129" spans="1:13" s="220" customFormat="1" ht="45.75" customHeight="1" x14ac:dyDescent="0.2">
      <c r="A129" s="216"/>
      <c r="B129" s="217"/>
      <c r="C129" s="217"/>
      <c r="D129" s="217"/>
      <c r="E129" s="179"/>
      <c r="F129" s="219"/>
      <c r="G129" s="219"/>
      <c r="H129" s="219"/>
      <c r="I129" s="193"/>
      <c r="J129" s="193"/>
      <c r="K129" s="193"/>
      <c r="L129" s="193"/>
      <c r="M129" s="193"/>
    </row>
    <row r="130" spans="1:13" s="220" customFormat="1" ht="45.75" customHeight="1" x14ac:dyDescent="0.2">
      <c r="A130" s="216"/>
      <c r="B130" s="217"/>
      <c r="C130" s="217"/>
      <c r="D130" s="217"/>
      <c r="E130" s="179"/>
      <c r="F130" s="219"/>
      <c r="G130" s="219"/>
      <c r="H130" s="219"/>
      <c r="I130" s="193"/>
      <c r="J130" s="193"/>
      <c r="K130" s="193"/>
      <c r="L130" s="193"/>
      <c r="M130" s="193"/>
    </row>
    <row r="131" spans="1:13" s="220" customFormat="1" ht="45.75" customHeight="1" x14ac:dyDescent="0.2">
      <c r="A131" s="216"/>
      <c r="B131" s="217"/>
      <c r="C131" s="217"/>
      <c r="D131" s="217"/>
      <c r="E131" s="179"/>
      <c r="F131" s="219"/>
      <c r="G131" s="219"/>
      <c r="H131" s="219"/>
      <c r="I131" s="193"/>
      <c r="J131" s="193"/>
      <c r="K131" s="193"/>
      <c r="L131" s="193"/>
      <c r="M131" s="193"/>
    </row>
    <row r="132" spans="1:13" s="220" customFormat="1" ht="45.75" customHeight="1" x14ac:dyDescent="0.2">
      <c r="A132" s="216"/>
      <c r="B132" s="217"/>
      <c r="C132" s="217"/>
      <c r="D132" s="217"/>
      <c r="E132" s="179"/>
      <c r="F132" s="219"/>
      <c r="G132" s="219"/>
      <c r="H132" s="219"/>
      <c r="I132" s="193"/>
      <c r="J132" s="193"/>
      <c r="K132" s="193"/>
      <c r="L132" s="193"/>
      <c r="M132" s="193"/>
    </row>
    <row r="133" spans="1:13" s="220" customFormat="1" ht="45.75" customHeight="1" x14ac:dyDescent="0.2">
      <c r="A133" s="216"/>
      <c r="B133" s="217"/>
      <c r="C133" s="217"/>
      <c r="D133" s="217"/>
      <c r="E133" s="179"/>
      <c r="F133" s="219"/>
      <c r="G133" s="219"/>
      <c r="H133" s="219"/>
      <c r="I133" s="193"/>
      <c r="J133" s="193"/>
      <c r="K133" s="193"/>
      <c r="L133" s="193"/>
      <c r="M133" s="193"/>
    </row>
    <row r="134" spans="1:13" s="220" customFormat="1" ht="45.75" customHeight="1" x14ac:dyDescent="0.2">
      <c r="A134" s="216"/>
      <c r="B134" s="217"/>
      <c r="C134" s="217"/>
      <c r="D134" s="217"/>
      <c r="E134" s="179"/>
      <c r="F134" s="219"/>
      <c r="G134" s="219"/>
      <c r="H134" s="219"/>
      <c r="I134" s="193"/>
      <c r="J134" s="193"/>
      <c r="K134" s="193"/>
      <c r="L134" s="193"/>
      <c r="M134" s="193"/>
    </row>
    <row r="135" spans="1:13" s="220" customFormat="1" ht="45.75" customHeight="1" x14ac:dyDescent="0.2">
      <c r="A135" s="216"/>
      <c r="B135" s="217"/>
      <c r="C135" s="217"/>
      <c r="D135" s="217"/>
      <c r="E135" s="179"/>
      <c r="F135" s="219"/>
      <c r="G135" s="219"/>
      <c r="H135" s="219"/>
      <c r="I135" s="193"/>
      <c r="J135" s="193"/>
      <c r="K135" s="193"/>
      <c r="L135" s="193"/>
      <c r="M135" s="193"/>
    </row>
    <row r="136" spans="1:13" s="220" customFormat="1" ht="45.75" customHeight="1" x14ac:dyDescent="0.2">
      <c r="A136" s="216"/>
      <c r="B136" s="217"/>
      <c r="C136" s="217"/>
      <c r="D136" s="217"/>
      <c r="E136" s="179"/>
      <c r="F136" s="219"/>
      <c r="G136" s="219"/>
      <c r="H136" s="219"/>
      <c r="I136" s="193"/>
      <c r="J136" s="193"/>
      <c r="K136" s="193"/>
      <c r="L136" s="193"/>
      <c r="M136" s="193"/>
    </row>
    <row r="137" spans="1:13" s="220" customFormat="1" ht="45.75" customHeight="1" x14ac:dyDescent="0.2">
      <c r="A137" s="216"/>
      <c r="B137" s="217"/>
      <c r="C137" s="217"/>
      <c r="D137" s="217"/>
      <c r="E137" s="179"/>
      <c r="F137" s="219"/>
      <c r="G137" s="219"/>
      <c r="H137" s="219"/>
      <c r="I137" s="193"/>
      <c r="J137" s="193"/>
      <c r="K137" s="193"/>
      <c r="L137" s="193"/>
      <c r="M137" s="193"/>
    </row>
    <row r="138" spans="1:13" s="220" customFormat="1" ht="45.75" customHeight="1" x14ac:dyDescent="0.2">
      <c r="A138" s="216"/>
      <c r="B138" s="217"/>
      <c r="C138" s="217"/>
      <c r="D138" s="217"/>
      <c r="E138" s="179"/>
      <c r="F138" s="219"/>
      <c r="G138" s="219"/>
      <c r="H138" s="219"/>
      <c r="I138" s="193"/>
      <c r="J138" s="193"/>
      <c r="K138" s="193"/>
      <c r="L138" s="193"/>
      <c r="M138" s="193"/>
    </row>
    <row r="139" spans="1:13" s="220" customFormat="1" ht="45.75" customHeight="1" x14ac:dyDescent="0.2">
      <c r="A139" s="216"/>
      <c r="B139" s="217"/>
      <c r="C139" s="217"/>
      <c r="D139" s="217"/>
      <c r="E139" s="179"/>
      <c r="F139" s="219"/>
      <c r="G139" s="219"/>
      <c r="H139" s="219"/>
      <c r="I139" s="193"/>
      <c r="J139" s="193"/>
      <c r="K139" s="193"/>
      <c r="L139" s="193"/>
      <c r="M139" s="193"/>
    </row>
    <row r="140" spans="1:13" s="220" customFormat="1" ht="45.75" customHeight="1" x14ac:dyDescent="0.2">
      <c r="A140" s="216"/>
      <c r="B140" s="217"/>
      <c r="C140" s="217"/>
      <c r="D140" s="217"/>
      <c r="E140" s="179"/>
      <c r="F140" s="219"/>
      <c r="G140" s="219"/>
      <c r="H140" s="219"/>
      <c r="I140" s="193"/>
      <c r="J140" s="193"/>
      <c r="K140" s="193"/>
      <c r="L140" s="193"/>
      <c r="M140" s="193"/>
    </row>
    <row r="141" spans="1:13" s="220" customFormat="1" ht="45.75" customHeight="1" x14ac:dyDescent="0.2">
      <c r="A141" s="216"/>
      <c r="B141" s="217"/>
      <c r="C141" s="217"/>
      <c r="D141" s="217"/>
      <c r="E141" s="179"/>
      <c r="F141" s="219"/>
      <c r="G141" s="219"/>
      <c r="H141" s="219"/>
      <c r="I141" s="193"/>
      <c r="J141" s="193"/>
      <c r="K141" s="193"/>
      <c r="L141" s="193"/>
      <c r="M141" s="193"/>
    </row>
    <row r="142" spans="1:13" s="220" customFormat="1" ht="45.75" customHeight="1" x14ac:dyDescent="0.2">
      <c r="A142" s="216"/>
      <c r="B142" s="217"/>
      <c r="C142" s="217"/>
      <c r="D142" s="217"/>
      <c r="E142" s="179"/>
      <c r="F142" s="219"/>
      <c r="G142" s="219"/>
      <c r="H142" s="219"/>
      <c r="I142" s="193"/>
      <c r="J142" s="193"/>
      <c r="K142" s="193"/>
      <c r="L142" s="193"/>
      <c r="M142" s="193"/>
    </row>
    <row r="143" spans="1:13" s="220" customFormat="1" ht="45.75" customHeight="1" x14ac:dyDescent="0.2">
      <c r="A143" s="216"/>
      <c r="B143" s="217"/>
      <c r="C143" s="217"/>
      <c r="D143" s="217"/>
      <c r="E143" s="179"/>
      <c r="F143" s="219"/>
      <c r="G143" s="219"/>
      <c r="H143" s="219"/>
      <c r="I143" s="193"/>
      <c r="J143" s="193"/>
      <c r="K143" s="193"/>
      <c r="L143" s="193"/>
      <c r="M143" s="193"/>
    </row>
    <row r="144" spans="1:13" s="220" customFormat="1" ht="45.75" customHeight="1" x14ac:dyDescent="0.2">
      <c r="A144" s="216"/>
      <c r="B144" s="217"/>
      <c r="C144" s="217"/>
      <c r="D144" s="217"/>
      <c r="E144" s="179"/>
      <c r="F144" s="219"/>
      <c r="G144" s="219"/>
      <c r="H144" s="219"/>
      <c r="I144" s="193"/>
      <c r="J144" s="193"/>
      <c r="K144" s="193"/>
      <c r="L144" s="193"/>
      <c r="M144" s="193"/>
    </row>
    <row r="145" spans="1:13" s="220" customFormat="1" ht="45.75" customHeight="1" x14ac:dyDescent="0.2">
      <c r="A145" s="216"/>
      <c r="B145" s="217"/>
      <c r="C145" s="217"/>
      <c r="D145" s="217"/>
      <c r="E145" s="179"/>
      <c r="F145" s="219"/>
      <c r="G145" s="219"/>
      <c r="H145" s="219"/>
      <c r="I145" s="193"/>
      <c r="J145" s="193"/>
      <c r="K145" s="193"/>
      <c r="L145" s="193"/>
      <c r="M145" s="193"/>
    </row>
    <row r="146" spans="1:13" s="220" customFormat="1" ht="45.75" customHeight="1" x14ac:dyDescent="0.2">
      <c r="A146" s="216"/>
      <c r="B146" s="217"/>
      <c r="C146" s="217"/>
      <c r="D146" s="217"/>
      <c r="E146" s="179"/>
      <c r="F146" s="219"/>
      <c r="G146" s="219"/>
      <c r="H146" s="219"/>
      <c r="I146" s="193"/>
      <c r="J146" s="193"/>
      <c r="K146" s="193"/>
      <c r="L146" s="193"/>
      <c r="M146" s="193"/>
    </row>
    <row r="147" spans="1:13" s="220" customFormat="1" ht="45.75" customHeight="1" x14ac:dyDescent="0.2">
      <c r="A147" s="216"/>
      <c r="B147" s="217"/>
      <c r="C147" s="217"/>
      <c r="D147" s="217"/>
      <c r="E147" s="179"/>
      <c r="F147" s="219"/>
      <c r="G147" s="219"/>
      <c r="H147" s="219"/>
      <c r="I147" s="193"/>
      <c r="J147" s="193"/>
      <c r="K147" s="193"/>
      <c r="L147" s="193"/>
      <c r="M147" s="193"/>
    </row>
    <row r="148" spans="1:13" s="220" customFormat="1" ht="45.75" customHeight="1" x14ac:dyDescent="0.2">
      <c r="A148" s="216"/>
      <c r="B148" s="217"/>
      <c r="C148" s="217"/>
      <c r="D148" s="217"/>
      <c r="E148" s="179"/>
      <c r="F148" s="219"/>
      <c r="G148" s="219"/>
      <c r="H148" s="219"/>
      <c r="I148" s="193"/>
      <c r="J148" s="193"/>
      <c r="K148" s="193"/>
      <c r="L148" s="193"/>
      <c r="M148" s="193"/>
    </row>
    <row r="149" spans="1:13" s="220" customFormat="1" ht="45.75" customHeight="1" x14ac:dyDescent="0.2">
      <c r="A149" s="216"/>
      <c r="B149" s="217"/>
      <c r="C149" s="217"/>
      <c r="D149" s="217"/>
      <c r="E149" s="179"/>
      <c r="F149" s="219"/>
      <c r="G149" s="219"/>
      <c r="H149" s="219"/>
      <c r="I149" s="193"/>
      <c r="J149" s="193"/>
      <c r="K149" s="193"/>
      <c r="L149" s="193"/>
      <c r="M149" s="193"/>
    </row>
    <row r="150" spans="1:13" s="220" customFormat="1" ht="45.75" customHeight="1" x14ac:dyDescent="0.2">
      <c r="A150" s="216"/>
      <c r="B150" s="217"/>
      <c r="C150" s="217"/>
      <c r="D150" s="217"/>
      <c r="E150" s="179"/>
      <c r="F150" s="219"/>
      <c r="G150" s="219"/>
      <c r="H150" s="219"/>
      <c r="I150" s="193"/>
      <c r="J150" s="193"/>
      <c r="K150" s="193"/>
      <c r="L150" s="193"/>
      <c r="M150" s="193"/>
    </row>
    <row r="151" spans="1:13" s="220" customFormat="1" ht="45.75" customHeight="1" x14ac:dyDescent="0.2">
      <c r="A151" s="216"/>
      <c r="B151" s="217"/>
      <c r="C151" s="217"/>
      <c r="D151" s="217"/>
      <c r="E151" s="179"/>
      <c r="F151" s="219"/>
      <c r="G151" s="219"/>
      <c r="H151" s="219"/>
      <c r="I151" s="193"/>
      <c r="J151" s="193"/>
      <c r="K151" s="193"/>
      <c r="L151" s="193"/>
      <c r="M151" s="193"/>
    </row>
    <row r="152" spans="1:13" s="220" customFormat="1" ht="45.75" customHeight="1" x14ac:dyDescent="0.2">
      <c r="A152" s="216"/>
      <c r="B152" s="217"/>
      <c r="C152" s="217"/>
      <c r="D152" s="217"/>
      <c r="E152" s="179"/>
      <c r="F152" s="219"/>
      <c r="G152" s="219"/>
      <c r="H152" s="219"/>
      <c r="I152" s="193"/>
      <c r="J152" s="193"/>
      <c r="K152" s="193"/>
      <c r="L152" s="193"/>
      <c r="M152" s="193"/>
    </row>
    <row r="153" spans="1:13" s="220" customFormat="1" ht="45.75" customHeight="1" x14ac:dyDescent="0.2">
      <c r="A153" s="216"/>
      <c r="B153" s="217"/>
      <c r="C153" s="217"/>
      <c r="D153" s="217"/>
      <c r="E153" s="179"/>
      <c r="F153" s="219"/>
      <c r="G153" s="219"/>
      <c r="H153" s="219"/>
      <c r="I153" s="193"/>
      <c r="J153" s="193"/>
      <c r="K153" s="193"/>
      <c r="L153" s="193"/>
      <c r="M153" s="193"/>
    </row>
    <row r="154" spans="1:13" s="220" customFormat="1" ht="45.75" customHeight="1" x14ac:dyDescent="0.2">
      <c r="A154" s="216"/>
      <c r="B154" s="217"/>
      <c r="C154" s="217"/>
      <c r="D154" s="217"/>
      <c r="E154" s="179"/>
      <c r="F154" s="219"/>
      <c r="G154" s="219"/>
      <c r="H154" s="219"/>
      <c r="I154" s="193"/>
      <c r="J154" s="193"/>
      <c r="K154" s="193"/>
      <c r="L154" s="193"/>
      <c r="M154" s="193"/>
    </row>
    <row r="155" spans="1:13" s="220" customFormat="1" ht="45.75" customHeight="1" x14ac:dyDescent="0.2">
      <c r="A155" s="216"/>
      <c r="B155" s="217"/>
      <c r="C155" s="217"/>
      <c r="D155" s="217"/>
      <c r="E155" s="179"/>
      <c r="F155" s="219"/>
      <c r="G155" s="219"/>
      <c r="H155" s="219"/>
      <c r="I155" s="193"/>
      <c r="J155" s="193"/>
      <c r="K155" s="193"/>
      <c r="L155" s="193"/>
      <c r="M155" s="193"/>
    </row>
    <row r="156" spans="1:13" s="220" customFormat="1" ht="45.75" customHeight="1" x14ac:dyDescent="0.2">
      <c r="A156" s="216"/>
      <c r="B156" s="217"/>
      <c r="C156" s="217"/>
      <c r="D156" s="217"/>
      <c r="E156" s="179"/>
      <c r="F156" s="219"/>
      <c r="G156" s="219"/>
      <c r="H156" s="219"/>
      <c r="I156" s="193"/>
      <c r="J156" s="193"/>
      <c r="K156" s="193"/>
      <c r="L156" s="193"/>
      <c r="M156" s="193"/>
    </row>
    <row r="157" spans="1:13" s="220" customFormat="1" ht="45.75" customHeight="1" x14ac:dyDescent="0.2">
      <c r="A157" s="216"/>
      <c r="B157" s="217"/>
      <c r="C157" s="217"/>
      <c r="D157" s="217"/>
      <c r="E157" s="179"/>
      <c r="F157" s="219"/>
      <c r="G157" s="219"/>
      <c r="H157" s="219"/>
      <c r="I157" s="193"/>
      <c r="J157" s="193"/>
      <c r="K157" s="193"/>
      <c r="L157" s="193"/>
      <c r="M157" s="193"/>
    </row>
    <row r="158" spans="1:13" s="220" customFormat="1" ht="45.75" customHeight="1" x14ac:dyDescent="0.2">
      <c r="A158" s="216"/>
      <c r="B158" s="217"/>
      <c r="C158" s="217"/>
      <c r="D158" s="217"/>
      <c r="E158" s="179"/>
      <c r="F158" s="219"/>
      <c r="G158" s="219"/>
      <c r="H158" s="219"/>
      <c r="I158" s="193"/>
      <c r="J158" s="193"/>
      <c r="K158" s="193"/>
      <c r="L158" s="193"/>
      <c r="M158" s="193"/>
    </row>
    <row r="159" spans="1:13" s="220" customFormat="1" ht="45.75" customHeight="1" x14ac:dyDescent="0.2">
      <c r="A159" s="216"/>
      <c r="B159" s="217"/>
      <c r="C159" s="217"/>
      <c r="D159" s="217"/>
      <c r="E159" s="179"/>
      <c r="F159" s="219"/>
      <c r="G159" s="219"/>
      <c r="H159" s="219"/>
      <c r="I159" s="193"/>
      <c r="J159" s="193"/>
      <c r="K159" s="193"/>
      <c r="L159" s="193"/>
      <c r="M159" s="193"/>
    </row>
    <row r="160" spans="1:13" s="220" customFormat="1" ht="45.75" customHeight="1" x14ac:dyDescent="0.2">
      <c r="A160" s="216"/>
      <c r="B160" s="217"/>
      <c r="C160" s="217"/>
      <c r="D160" s="217"/>
      <c r="E160" s="179"/>
      <c r="F160" s="219"/>
      <c r="G160" s="219"/>
      <c r="H160" s="219"/>
      <c r="I160" s="193"/>
      <c r="J160" s="193"/>
      <c r="K160" s="193"/>
      <c r="L160" s="193"/>
      <c r="M160" s="193"/>
    </row>
    <row r="161" spans="1:13" s="220" customFormat="1" ht="45.75" customHeight="1" x14ac:dyDescent="0.2">
      <c r="A161" s="216"/>
      <c r="B161" s="217"/>
      <c r="C161" s="217"/>
      <c r="D161" s="217"/>
      <c r="E161" s="179"/>
      <c r="F161" s="219"/>
      <c r="G161" s="219"/>
      <c r="H161" s="219"/>
      <c r="I161" s="193"/>
      <c r="J161" s="193"/>
      <c r="K161" s="193"/>
      <c r="L161" s="193"/>
      <c r="M161" s="193"/>
    </row>
    <row r="162" spans="1:13" s="220" customFormat="1" ht="45.75" customHeight="1" x14ac:dyDescent="0.2">
      <c r="A162" s="216"/>
      <c r="B162" s="217"/>
      <c r="C162" s="217"/>
      <c r="D162" s="217"/>
      <c r="E162" s="179"/>
      <c r="F162" s="219"/>
      <c r="G162" s="219"/>
      <c r="H162" s="219"/>
      <c r="I162" s="193"/>
      <c r="J162" s="193"/>
      <c r="K162" s="193"/>
      <c r="L162" s="193"/>
      <c r="M162" s="193"/>
    </row>
    <row r="163" spans="1:13" s="220" customFormat="1" ht="45.75" customHeight="1" x14ac:dyDescent="0.2">
      <c r="A163" s="216"/>
      <c r="B163" s="217"/>
      <c r="C163" s="217"/>
      <c r="D163" s="217"/>
      <c r="E163" s="179"/>
      <c r="F163" s="219"/>
      <c r="G163" s="219"/>
      <c r="H163" s="219"/>
      <c r="I163" s="193"/>
      <c r="J163" s="193"/>
      <c r="K163" s="193"/>
      <c r="L163" s="193"/>
      <c r="M163" s="193"/>
    </row>
    <row r="164" spans="1:13" s="220" customFormat="1" ht="45.75" customHeight="1" x14ac:dyDescent="0.2">
      <c r="A164" s="216"/>
      <c r="B164" s="217"/>
      <c r="C164" s="217"/>
      <c r="D164" s="217"/>
      <c r="E164" s="179"/>
      <c r="F164" s="219"/>
      <c r="G164" s="219"/>
      <c r="H164" s="219"/>
      <c r="I164" s="193"/>
      <c r="J164" s="193"/>
      <c r="K164" s="193"/>
      <c r="L164" s="193"/>
      <c r="M164" s="193"/>
    </row>
    <row r="165" spans="1:13" s="220" customFormat="1" ht="45.75" customHeight="1" x14ac:dyDescent="0.2">
      <c r="A165" s="216"/>
      <c r="B165" s="217"/>
      <c r="C165" s="217"/>
      <c r="D165" s="217"/>
      <c r="E165" s="179"/>
      <c r="F165" s="219"/>
      <c r="G165" s="219"/>
      <c r="H165" s="219"/>
      <c r="I165" s="193"/>
      <c r="J165" s="193"/>
      <c r="K165" s="193"/>
      <c r="L165" s="193"/>
      <c r="M165" s="193"/>
    </row>
    <row r="166" spans="1:13" s="220" customFormat="1" ht="45.75" customHeight="1" x14ac:dyDescent="0.2">
      <c r="A166" s="216"/>
      <c r="B166" s="217"/>
      <c r="C166" s="217"/>
      <c r="D166" s="217"/>
      <c r="E166" s="179"/>
      <c r="F166" s="219"/>
      <c r="G166" s="219"/>
      <c r="H166" s="219"/>
      <c r="I166" s="193"/>
      <c r="J166" s="193"/>
      <c r="K166" s="193"/>
      <c r="L166" s="193"/>
      <c r="M166" s="193"/>
    </row>
    <row r="167" spans="1:13" s="220" customFormat="1" ht="45.75" customHeight="1" x14ac:dyDescent="0.2">
      <c r="A167" s="216"/>
      <c r="B167" s="217"/>
      <c r="C167" s="217"/>
      <c r="D167" s="217"/>
      <c r="E167" s="179"/>
      <c r="F167" s="219"/>
      <c r="G167" s="219"/>
      <c r="H167" s="219"/>
      <c r="I167" s="193"/>
      <c r="J167" s="193"/>
      <c r="K167" s="193"/>
      <c r="L167" s="193"/>
      <c r="M167" s="193"/>
    </row>
    <row r="168" spans="1:13" s="220" customFormat="1" ht="45.75" customHeight="1" x14ac:dyDescent="0.2">
      <c r="A168" s="216"/>
      <c r="B168" s="217"/>
      <c r="C168" s="217"/>
      <c r="D168" s="217"/>
      <c r="E168" s="179"/>
      <c r="F168" s="219"/>
      <c r="G168" s="219"/>
      <c r="H168" s="219"/>
      <c r="I168" s="193"/>
      <c r="J168" s="193"/>
      <c r="K168" s="193"/>
      <c r="L168" s="193"/>
      <c r="M168" s="193"/>
    </row>
    <row r="169" spans="1:13" s="220" customFormat="1" ht="45.75" customHeight="1" x14ac:dyDescent="0.2">
      <c r="A169" s="216"/>
      <c r="B169" s="217"/>
      <c r="C169" s="217"/>
      <c r="D169" s="217"/>
      <c r="E169" s="179"/>
      <c r="F169" s="219"/>
      <c r="G169" s="219"/>
      <c r="H169" s="219"/>
      <c r="I169" s="193"/>
      <c r="J169" s="193"/>
      <c r="K169" s="193"/>
      <c r="L169" s="193"/>
      <c r="M169" s="193"/>
    </row>
    <row r="170" spans="1:13" s="220" customFormat="1" ht="45.75" customHeight="1" x14ac:dyDescent="0.2">
      <c r="A170" s="216"/>
      <c r="B170" s="217"/>
      <c r="C170" s="217"/>
      <c r="D170" s="217"/>
      <c r="E170" s="179"/>
      <c r="F170" s="219"/>
      <c r="G170" s="219"/>
      <c r="H170" s="219"/>
      <c r="I170" s="193"/>
      <c r="J170" s="193"/>
      <c r="K170" s="193"/>
      <c r="L170" s="193"/>
      <c r="M170" s="193"/>
    </row>
    <row r="171" spans="1:13" s="220" customFormat="1" ht="45.75" customHeight="1" x14ac:dyDescent="0.2">
      <c r="A171" s="216"/>
      <c r="B171" s="217"/>
      <c r="C171" s="217"/>
      <c r="D171" s="217"/>
      <c r="E171" s="179"/>
      <c r="F171" s="219"/>
      <c r="G171" s="219"/>
      <c r="H171" s="219"/>
      <c r="I171" s="193"/>
      <c r="J171" s="193"/>
      <c r="K171" s="193"/>
      <c r="L171" s="193"/>
      <c r="M171" s="193"/>
    </row>
    <row r="172" spans="1:13" s="220" customFormat="1" ht="45.75" customHeight="1" x14ac:dyDescent="0.2">
      <c r="A172" s="216"/>
      <c r="B172" s="217"/>
      <c r="C172" s="217"/>
      <c r="D172" s="217"/>
      <c r="E172" s="179"/>
      <c r="F172" s="219"/>
      <c r="G172" s="219"/>
      <c r="H172" s="219"/>
      <c r="I172" s="193"/>
      <c r="J172" s="193"/>
      <c r="K172" s="193"/>
      <c r="L172" s="193"/>
      <c r="M172" s="193"/>
    </row>
    <row r="173" spans="1:13" s="220" customFormat="1" ht="45.75" customHeight="1" x14ac:dyDescent="0.2">
      <c r="A173" s="216"/>
      <c r="B173" s="217"/>
      <c r="C173" s="217"/>
      <c r="D173" s="217"/>
      <c r="E173" s="179"/>
      <c r="F173" s="219"/>
      <c r="G173" s="219"/>
      <c r="H173" s="219"/>
      <c r="I173" s="193"/>
      <c r="J173" s="193"/>
      <c r="K173" s="193"/>
      <c r="L173" s="193"/>
      <c r="M173" s="193"/>
    </row>
    <row r="174" spans="1:13" s="220" customFormat="1" ht="45.75" customHeight="1" x14ac:dyDescent="0.2">
      <c r="A174" s="216"/>
      <c r="B174" s="217"/>
      <c r="C174" s="217"/>
      <c r="D174" s="217"/>
      <c r="E174" s="179"/>
      <c r="F174" s="219"/>
      <c r="G174" s="219"/>
      <c r="H174" s="219"/>
      <c r="I174" s="193"/>
      <c r="J174" s="193"/>
      <c r="K174" s="193"/>
      <c r="L174" s="193"/>
      <c r="M174" s="193"/>
    </row>
    <row r="175" spans="1:13" s="220" customFormat="1" ht="45.75" customHeight="1" x14ac:dyDescent="0.2">
      <c r="A175" s="216"/>
      <c r="B175" s="217"/>
      <c r="C175" s="217"/>
      <c r="D175" s="217"/>
      <c r="E175" s="179"/>
      <c r="F175" s="219"/>
      <c r="G175" s="219"/>
      <c r="H175" s="219"/>
      <c r="I175" s="193"/>
      <c r="J175" s="193"/>
      <c r="K175" s="193"/>
      <c r="L175" s="193"/>
      <c r="M175" s="193"/>
    </row>
    <row r="176" spans="1:13" s="220" customFormat="1" ht="45.75" customHeight="1" x14ac:dyDescent="0.2">
      <c r="A176" s="216"/>
      <c r="B176" s="217"/>
      <c r="C176" s="217"/>
      <c r="D176" s="217"/>
      <c r="E176" s="179"/>
      <c r="F176" s="219"/>
      <c r="G176" s="219"/>
      <c r="H176" s="219"/>
      <c r="I176" s="193"/>
      <c r="J176" s="193"/>
      <c r="K176" s="193"/>
      <c r="L176" s="193"/>
      <c r="M176" s="193"/>
    </row>
    <row r="177" spans="1:13" s="220" customFormat="1" ht="45.75" customHeight="1" x14ac:dyDescent="0.2">
      <c r="A177" s="216"/>
      <c r="B177" s="217"/>
      <c r="C177" s="217"/>
      <c r="D177" s="217"/>
      <c r="E177" s="179"/>
      <c r="F177" s="219"/>
      <c r="G177" s="219"/>
      <c r="H177" s="219"/>
      <c r="I177" s="193"/>
      <c r="J177" s="193"/>
      <c r="K177" s="193"/>
      <c r="L177" s="193"/>
      <c r="M177" s="193"/>
    </row>
    <row r="178" spans="1:13" s="220" customFormat="1" ht="45.75" customHeight="1" x14ac:dyDescent="0.2">
      <c r="A178" s="216"/>
      <c r="B178" s="217"/>
      <c r="C178" s="217"/>
      <c r="D178" s="217"/>
      <c r="E178" s="179"/>
      <c r="F178" s="219"/>
      <c r="G178" s="219"/>
      <c r="H178" s="219"/>
      <c r="I178" s="193"/>
      <c r="J178" s="193"/>
      <c r="K178" s="193"/>
      <c r="L178" s="193"/>
      <c r="M178" s="193"/>
    </row>
    <row r="179" spans="1:13" s="220" customFormat="1" ht="45.75" customHeight="1" x14ac:dyDescent="0.2">
      <c r="A179" s="216"/>
      <c r="B179" s="217"/>
      <c r="C179" s="217"/>
      <c r="D179" s="217"/>
      <c r="E179" s="179"/>
      <c r="F179" s="219"/>
      <c r="G179" s="219"/>
      <c r="H179" s="219"/>
      <c r="I179" s="193"/>
      <c r="J179" s="193"/>
      <c r="K179" s="193"/>
      <c r="L179" s="193"/>
      <c r="M179" s="193"/>
    </row>
    <row r="180" spans="1:13" s="220" customFormat="1" ht="45.75" customHeight="1" x14ac:dyDescent="0.2">
      <c r="A180" s="216"/>
      <c r="B180" s="217"/>
      <c r="C180" s="217"/>
      <c r="D180" s="217"/>
      <c r="E180" s="179"/>
      <c r="F180" s="219"/>
      <c r="G180" s="219"/>
      <c r="H180" s="219"/>
      <c r="I180" s="193"/>
      <c r="J180" s="193"/>
      <c r="K180" s="193"/>
      <c r="L180" s="193"/>
      <c r="M180" s="193"/>
    </row>
    <row r="181" spans="1:13" s="220" customFormat="1" ht="45.75" customHeight="1" x14ac:dyDescent="0.2">
      <c r="A181" s="216"/>
      <c r="B181" s="217"/>
      <c r="C181" s="217"/>
      <c r="D181" s="217"/>
      <c r="E181" s="179"/>
      <c r="F181" s="219"/>
      <c r="G181" s="219"/>
      <c r="H181" s="219"/>
      <c r="I181" s="193"/>
      <c r="J181" s="193"/>
      <c r="K181" s="193"/>
      <c r="L181" s="193"/>
      <c r="M181" s="193"/>
    </row>
    <row r="182" spans="1:13" s="220" customFormat="1" ht="45.75" customHeight="1" x14ac:dyDescent="0.2">
      <c r="A182" s="216"/>
      <c r="B182" s="217"/>
      <c r="C182" s="217"/>
      <c r="D182" s="217"/>
      <c r="E182" s="179"/>
      <c r="F182" s="219"/>
      <c r="G182" s="219"/>
      <c r="H182" s="219"/>
      <c r="I182" s="193"/>
      <c r="J182" s="193"/>
      <c r="K182" s="193"/>
      <c r="L182" s="193"/>
      <c r="M182" s="193"/>
    </row>
    <row r="183" spans="1:13" s="220" customFormat="1" ht="45.75" customHeight="1" x14ac:dyDescent="0.2">
      <c r="A183" s="216"/>
      <c r="B183" s="217"/>
      <c r="C183" s="217"/>
      <c r="D183" s="217"/>
      <c r="E183" s="179"/>
      <c r="F183" s="219"/>
      <c r="G183" s="219"/>
      <c r="H183" s="219"/>
      <c r="I183" s="193"/>
      <c r="J183" s="193"/>
      <c r="K183" s="193"/>
      <c r="L183" s="193"/>
      <c r="M183" s="193"/>
    </row>
    <row r="184" spans="1:13" s="220" customFormat="1" ht="45.75" customHeight="1" x14ac:dyDescent="0.2">
      <c r="A184" s="216"/>
      <c r="B184" s="217"/>
      <c r="C184" s="217"/>
      <c r="D184" s="217"/>
      <c r="E184" s="179"/>
      <c r="F184" s="219"/>
      <c r="G184" s="219"/>
      <c r="H184" s="219"/>
      <c r="I184" s="193"/>
      <c r="J184" s="193"/>
      <c r="K184" s="193"/>
      <c r="L184" s="193"/>
      <c r="M184" s="193"/>
    </row>
    <row r="185" spans="1:13" s="220" customFormat="1" ht="45.75" customHeight="1" x14ac:dyDescent="0.2">
      <c r="A185" s="216"/>
      <c r="B185" s="217"/>
      <c r="C185" s="217"/>
      <c r="D185" s="217"/>
      <c r="E185" s="179"/>
      <c r="F185" s="219"/>
      <c r="G185" s="219"/>
      <c r="H185" s="219"/>
      <c r="I185" s="193"/>
      <c r="J185" s="193"/>
      <c r="K185" s="193"/>
      <c r="L185" s="193"/>
      <c r="M185" s="193"/>
    </row>
    <row r="186" spans="1:13" s="220" customFormat="1" ht="45.75" customHeight="1" x14ac:dyDescent="0.2">
      <c r="A186" s="216"/>
      <c r="B186" s="217"/>
      <c r="C186" s="217"/>
      <c r="D186" s="217"/>
      <c r="E186" s="179"/>
      <c r="F186" s="219"/>
      <c r="G186" s="219"/>
      <c r="H186" s="219"/>
      <c r="I186" s="193"/>
      <c r="J186" s="193"/>
      <c r="K186" s="193"/>
      <c r="L186" s="193"/>
      <c r="M186" s="193"/>
    </row>
    <row r="187" spans="1:13" s="220" customFormat="1" ht="45.75" customHeight="1" x14ac:dyDescent="0.2">
      <c r="A187" s="216"/>
      <c r="B187" s="217"/>
      <c r="C187" s="217"/>
      <c r="D187" s="217"/>
      <c r="E187" s="179"/>
      <c r="F187" s="219"/>
      <c r="G187" s="219"/>
      <c r="H187" s="219"/>
      <c r="I187" s="193"/>
      <c r="J187" s="193"/>
      <c r="K187" s="193"/>
      <c r="L187" s="193"/>
      <c r="M187" s="193"/>
    </row>
    <row r="188" spans="1:13" s="220" customFormat="1" ht="45.75" customHeight="1" x14ac:dyDescent="0.2">
      <c r="A188" s="216"/>
      <c r="B188" s="217"/>
      <c r="C188" s="217"/>
      <c r="D188" s="217"/>
      <c r="E188" s="179"/>
      <c r="F188" s="219"/>
      <c r="G188" s="219"/>
      <c r="H188" s="219"/>
      <c r="I188" s="193"/>
      <c r="J188" s="193"/>
      <c r="K188" s="193"/>
      <c r="L188" s="193"/>
      <c r="M188" s="193"/>
    </row>
    <row r="189" spans="1:13" s="220" customFormat="1" ht="45.75" customHeight="1" x14ac:dyDescent="0.2">
      <c r="A189" s="216"/>
      <c r="B189" s="217"/>
      <c r="C189" s="217"/>
      <c r="D189" s="217"/>
      <c r="E189" s="179"/>
      <c r="F189" s="219"/>
      <c r="G189" s="219"/>
      <c r="H189" s="219"/>
      <c r="I189" s="193"/>
      <c r="J189" s="193"/>
      <c r="K189" s="193"/>
      <c r="L189" s="193"/>
      <c r="M189" s="193"/>
    </row>
    <row r="190" spans="1:13" s="220" customFormat="1" ht="45.75" customHeight="1" x14ac:dyDescent="0.2">
      <c r="A190" s="216"/>
      <c r="B190" s="217"/>
      <c r="C190" s="217"/>
      <c r="D190" s="217"/>
      <c r="E190" s="179"/>
      <c r="F190" s="219"/>
      <c r="G190" s="219"/>
      <c r="H190" s="219"/>
      <c r="I190" s="193"/>
      <c r="J190" s="193"/>
      <c r="K190" s="193"/>
      <c r="L190" s="193"/>
      <c r="M190" s="193"/>
    </row>
    <row r="191" spans="1:13" s="220" customFormat="1" ht="45.75" customHeight="1" x14ac:dyDescent="0.2">
      <c r="A191" s="216"/>
      <c r="B191" s="217"/>
      <c r="C191" s="217"/>
      <c r="D191" s="217"/>
      <c r="E191" s="179"/>
      <c r="F191" s="219"/>
      <c r="G191" s="219"/>
      <c r="H191" s="219"/>
      <c r="I191" s="193"/>
      <c r="J191" s="193"/>
      <c r="K191" s="193"/>
      <c r="L191" s="193"/>
      <c r="M191" s="193"/>
    </row>
    <row r="192" spans="1:13" s="220" customFormat="1" ht="45.75" customHeight="1" x14ac:dyDescent="0.2">
      <c r="A192" s="216"/>
      <c r="B192" s="217"/>
      <c r="C192" s="217"/>
      <c r="D192" s="217"/>
      <c r="E192" s="179"/>
      <c r="F192" s="219"/>
      <c r="G192" s="219"/>
      <c r="H192" s="219"/>
      <c r="I192" s="193"/>
      <c r="J192" s="193"/>
      <c r="K192" s="193"/>
      <c r="L192" s="193"/>
      <c r="M192" s="193"/>
    </row>
    <row r="193" spans="1:13" s="220" customFormat="1" ht="45.75" customHeight="1" x14ac:dyDescent="0.2">
      <c r="A193" s="216"/>
      <c r="B193" s="217"/>
      <c r="C193" s="217"/>
      <c r="D193" s="217"/>
      <c r="E193" s="179"/>
      <c r="F193" s="219"/>
      <c r="G193" s="219"/>
      <c r="H193" s="219"/>
      <c r="I193" s="193"/>
      <c r="J193" s="193"/>
      <c r="K193" s="193"/>
      <c r="L193" s="193"/>
      <c r="M193" s="193"/>
    </row>
    <row r="194" spans="1:13" s="220" customFormat="1" ht="45.75" customHeight="1" x14ac:dyDescent="0.2">
      <c r="A194" s="216"/>
      <c r="B194" s="217"/>
      <c r="C194" s="217"/>
      <c r="D194" s="217"/>
      <c r="E194" s="179"/>
      <c r="F194" s="219"/>
      <c r="G194" s="219"/>
      <c r="H194" s="219"/>
      <c r="I194" s="193"/>
      <c r="J194" s="193"/>
      <c r="K194" s="193"/>
      <c r="L194" s="193"/>
      <c r="M194" s="193"/>
    </row>
    <row r="195" spans="1:13" s="220" customFormat="1" ht="45.75" customHeight="1" x14ac:dyDescent="0.2">
      <c r="A195" s="216"/>
      <c r="B195" s="217"/>
      <c r="C195" s="217"/>
      <c r="D195" s="217"/>
      <c r="E195" s="179"/>
      <c r="F195" s="219"/>
      <c r="G195" s="219"/>
      <c r="H195" s="219"/>
      <c r="I195" s="193"/>
      <c r="J195" s="193"/>
      <c r="K195" s="193"/>
      <c r="L195" s="193"/>
      <c r="M195" s="193"/>
    </row>
    <row r="196" spans="1:13" s="220" customFormat="1" ht="45.75" customHeight="1" x14ac:dyDescent="0.2">
      <c r="A196" s="216"/>
      <c r="B196" s="217"/>
      <c r="C196" s="217"/>
      <c r="D196" s="217"/>
      <c r="E196" s="179"/>
      <c r="F196" s="219"/>
      <c r="G196" s="219"/>
      <c r="H196" s="219"/>
      <c r="I196" s="193"/>
      <c r="J196" s="193"/>
      <c r="K196" s="193"/>
      <c r="L196" s="193"/>
      <c r="M196" s="193"/>
    </row>
    <row r="197" spans="1:13" s="220" customFormat="1" ht="45.75" customHeight="1" x14ac:dyDescent="0.2">
      <c r="A197" s="216"/>
      <c r="B197" s="217"/>
      <c r="C197" s="217"/>
      <c r="D197" s="217"/>
      <c r="E197" s="179"/>
      <c r="F197" s="219"/>
      <c r="G197" s="219"/>
      <c r="H197" s="219"/>
      <c r="I197" s="193"/>
      <c r="J197" s="193"/>
      <c r="K197" s="193"/>
      <c r="L197" s="193"/>
      <c r="M197" s="193"/>
    </row>
    <row r="198" spans="1:13" s="220" customFormat="1" ht="45.75" customHeight="1" x14ac:dyDescent="0.2">
      <c r="A198" s="216"/>
      <c r="B198" s="217"/>
      <c r="C198" s="217"/>
      <c r="D198" s="217"/>
      <c r="E198" s="179"/>
      <c r="F198" s="219"/>
      <c r="G198" s="219"/>
      <c r="H198" s="219"/>
      <c r="I198" s="193"/>
      <c r="J198" s="193"/>
      <c r="K198" s="193"/>
      <c r="L198" s="193"/>
      <c r="M198" s="193"/>
    </row>
    <row r="199" spans="1:13" s="220" customFormat="1" ht="45.75" customHeight="1" x14ac:dyDescent="0.2">
      <c r="A199" s="216"/>
      <c r="B199" s="217"/>
      <c r="C199" s="217"/>
      <c r="D199" s="217"/>
      <c r="E199" s="179"/>
      <c r="F199" s="219"/>
      <c r="G199" s="219"/>
      <c r="H199" s="219"/>
      <c r="I199" s="193"/>
      <c r="J199" s="193"/>
      <c r="K199" s="193"/>
      <c r="L199" s="193"/>
      <c r="M199" s="193"/>
    </row>
    <row r="200" spans="1:13" s="220" customFormat="1" ht="45.75" customHeight="1" x14ac:dyDescent="0.2">
      <c r="A200" s="216"/>
      <c r="B200" s="217"/>
      <c r="C200" s="217"/>
      <c r="D200" s="217"/>
      <c r="E200" s="179"/>
      <c r="F200" s="219"/>
      <c r="G200" s="219"/>
      <c r="H200" s="219"/>
      <c r="I200" s="193"/>
      <c r="J200" s="193"/>
      <c r="K200" s="193"/>
      <c r="L200" s="193"/>
      <c r="M200" s="193"/>
    </row>
    <row r="201" spans="1:13" s="220" customFormat="1" ht="45.75" customHeight="1" x14ac:dyDescent="0.2">
      <c r="A201" s="216"/>
      <c r="B201" s="217"/>
      <c r="C201" s="217"/>
      <c r="D201" s="217"/>
      <c r="E201" s="179"/>
      <c r="F201" s="219"/>
      <c r="G201" s="219"/>
      <c r="H201" s="219"/>
      <c r="I201" s="193"/>
      <c r="J201" s="193"/>
      <c r="K201" s="193"/>
      <c r="L201" s="193"/>
      <c r="M201" s="193"/>
    </row>
    <row r="202" spans="1:13" s="220" customFormat="1" ht="45.75" customHeight="1" x14ac:dyDescent="0.2">
      <c r="A202" s="216"/>
      <c r="B202" s="217"/>
      <c r="C202" s="217"/>
      <c r="D202" s="217"/>
      <c r="E202" s="179"/>
      <c r="F202" s="219"/>
      <c r="G202" s="219"/>
      <c r="H202" s="219"/>
      <c r="I202" s="193"/>
      <c r="J202" s="193"/>
      <c r="K202" s="193"/>
      <c r="L202" s="193"/>
      <c r="M202" s="193"/>
    </row>
    <row r="203" spans="1:13" s="220" customFormat="1" ht="45.75" customHeight="1" x14ac:dyDescent="0.2">
      <c r="A203" s="216"/>
      <c r="B203" s="217"/>
      <c r="C203" s="217"/>
      <c r="D203" s="217"/>
      <c r="E203" s="179"/>
      <c r="F203" s="219"/>
      <c r="G203" s="219"/>
      <c r="H203" s="219"/>
      <c r="I203" s="193"/>
      <c r="J203" s="193"/>
      <c r="K203" s="193"/>
      <c r="L203" s="193"/>
      <c r="M203" s="193"/>
    </row>
    <row r="204" spans="1:13" s="220" customFormat="1" ht="45.75" customHeight="1" x14ac:dyDescent="0.2">
      <c r="A204" s="216"/>
      <c r="B204" s="217"/>
      <c r="C204" s="217"/>
      <c r="D204" s="217"/>
      <c r="E204" s="179"/>
      <c r="F204" s="219"/>
      <c r="G204" s="219"/>
      <c r="H204" s="219"/>
      <c r="I204" s="193"/>
      <c r="J204" s="193"/>
      <c r="K204" s="193"/>
      <c r="L204" s="193"/>
      <c r="M204" s="193"/>
    </row>
    <row r="205" spans="1:13" s="220" customFormat="1" ht="45.75" customHeight="1" x14ac:dyDescent="0.2">
      <c r="A205" s="216"/>
      <c r="B205" s="217"/>
      <c r="C205" s="217"/>
      <c r="D205" s="217"/>
      <c r="E205" s="179"/>
      <c r="F205" s="219"/>
      <c r="G205" s="219"/>
      <c r="H205" s="219"/>
      <c r="I205" s="193"/>
      <c r="J205" s="193"/>
      <c r="K205" s="193"/>
      <c r="L205" s="193"/>
      <c r="M205" s="193"/>
    </row>
    <row r="206" spans="1:13" s="220" customFormat="1" ht="45.75" customHeight="1" x14ac:dyDescent="0.2">
      <c r="A206" s="216"/>
      <c r="B206" s="217"/>
      <c r="C206" s="217"/>
      <c r="D206" s="217"/>
      <c r="E206" s="179"/>
      <c r="F206" s="219"/>
      <c r="G206" s="219"/>
      <c r="H206" s="219"/>
      <c r="I206" s="193"/>
      <c r="J206" s="193"/>
      <c r="K206" s="193"/>
      <c r="L206" s="193"/>
      <c r="M206" s="193"/>
    </row>
    <row r="207" spans="1:13" s="220" customFormat="1" ht="45.75" customHeight="1" x14ac:dyDescent="0.2">
      <c r="A207" s="216"/>
      <c r="B207" s="217"/>
      <c r="C207" s="217"/>
      <c r="D207" s="217"/>
      <c r="E207" s="179"/>
      <c r="F207" s="219"/>
      <c r="G207" s="219"/>
      <c r="H207" s="219"/>
      <c r="I207" s="193"/>
      <c r="J207" s="193"/>
      <c r="K207" s="193"/>
      <c r="L207" s="193"/>
      <c r="M207" s="193"/>
    </row>
    <row r="208" spans="1:13" s="220" customFormat="1" ht="45.75" customHeight="1" x14ac:dyDescent="0.2">
      <c r="A208" s="216"/>
      <c r="B208" s="217"/>
      <c r="C208" s="217"/>
      <c r="D208" s="217"/>
      <c r="E208" s="179"/>
      <c r="F208" s="219"/>
      <c r="G208" s="219"/>
      <c r="H208" s="219"/>
      <c r="I208" s="193"/>
      <c r="J208" s="193"/>
      <c r="K208" s="193"/>
      <c r="L208" s="193"/>
      <c r="M208" s="193"/>
    </row>
    <row r="209" spans="1:13" s="220" customFormat="1" ht="45.75" customHeight="1" x14ac:dyDescent="0.2">
      <c r="A209" s="216"/>
      <c r="B209" s="217"/>
      <c r="C209" s="217"/>
      <c r="D209" s="217"/>
      <c r="E209" s="179"/>
      <c r="F209" s="219"/>
      <c r="G209" s="219"/>
      <c r="H209" s="219"/>
      <c r="I209" s="193"/>
      <c r="J209" s="193"/>
      <c r="K209" s="193"/>
      <c r="L209" s="193"/>
      <c r="M209" s="193"/>
    </row>
    <row r="210" spans="1:13" s="220" customFormat="1" ht="45.75" customHeight="1" x14ac:dyDescent="0.2">
      <c r="A210" s="216"/>
      <c r="B210" s="217"/>
      <c r="C210" s="217"/>
      <c r="D210" s="217"/>
      <c r="E210" s="179"/>
      <c r="F210" s="219"/>
      <c r="G210" s="219"/>
      <c r="H210" s="219"/>
      <c r="I210" s="193"/>
      <c r="J210" s="193"/>
      <c r="K210" s="193"/>
      <c r="L210" s="193"/>
      <c r="M210" s="193"/>
    </row>
    <row r="211" spans="1:13" s="220" customFormat="1" ht="45.75" customHeight="1" x14ac:dyDescent="0.2">
      <c r="A211" s="216"/>
      <c r="B211" s="217"/>
      <c r="C211" s="217"/>
      <c r="D211" s="217"/>
      <c r="E211" s="179"/>
      <c r="F211" s="219"/>
      <c r="G211" s="219"/>
      <c r="H211" s="219"/>
      <c r="I211" s="193"/>
      <c r="J211" s="193"/>
      <c r="K211" s="193"/>
      <c r="L211" s="193"/>
      <c r="M211" s="193"/>
    </row>
    <row r="212" spans="1:13" s="220" customFormat="1" ht="45.75" customHeight="1" x14ac:dyDescent="0.2">
      <c r="A212" s="216"/>
      <c r="B212" s="217"/>
      <c r="C212" s="217"/>
      <c r="D212" s="217"/>
      <c r="E212" s="179"/>
      <c r="F212" s="219"/>
      <c r="G212" s="219"/>
      <c r="H212" s="219"/>
      <c r="I212" s="193"/>
      <c r="J212" s="193"/>
      <c r="K212" s="193"/>
      <c r="L212" s="193"/>
      <c r="M212" s="193"/>
    </row>
    <row r="213" spans="1:13" s="220" customFormat="1" ht="45.75" customHeight="1" x14ac:dyDescent="0.2">
      <c r="A213" s="216"/>
      <c r="B213" s="217"/>
      <c r="C213" s="217"/>
      <c r="D213" s="217"/>
      <c r="E213" s="179"/>
      <c r="F213" s="219"/>
      <c r="G213" s="219"/>
      <c r="H213" s="219"/>
      <c r="I213" s="193"/>
      <c r="J213" s="193"/>
      <c r="K213" s="193"/>
      <c r="L213" s="193"/>
      <c r="M213" s="193"/>
    </row>
    <row r="214" spans="1:13" s="220" customFormat="1" ht="45.75" customHeight="1" x14ac:dyDescent="0.2">
      <c r="A214" s="216"/>
      <c r="B214" s="217"/>
      <c r="C214" s="217"/>
      <c r="D214" s="217"/>
      <c r="E214" s="179"/>
      <c r="F214" s="219"/>
      <c r="G214" s="219"/>
      <c r="H214" s="219"/>
      <c r="I214" s="193"/>
      <c r="J214" s="193"/>
      <c r="K214" s="193"/>
      <c r="L214" s="193"/>
      <c r="M214" s="193"/>
    </row>
    <row r="215" spans="1:13" s="220" customFormat="1" ht="45.75" customHeight="1" x14ac:dyDescent="0.2">
      <c r="A215" s="216"/>
      <c r="B215" s="217"/>
      <c r="C215" s="217"/>
      <c r="D215" s="217"/>
      <c r="E215" s="179"/>
      <c r="F215" s="219"/>
      <c r="G215" s="219"/>
      <c r="H215" s="219"/>
      <c r="I215" s="193"/>
      <c r="J215" s="193"/>
      <c r="K215" s="193"/>
      <c r="L215" s="193"/>
      <c r="M215" s="193"/>
    </row>
    <row r="216" spans="1:13" s="220" customFormat="1" ht="45.75" customHeight="1" x14ac:dyDescent="0.2">
      <c r="A216" s="216"/>
      <c r="B216" s="217"/>
      <c r="C216" s="217"/>
      <c r="D216" s="217"/>
      <c r="E216" s="179"/>
      <c r="F216" s="219"/>
      <c r="G216" s="219"/>
      <c r="H216" s="219"/>
      <c r="I216" s="193"/>
      <c r="J216" s="193"/>
      <c r="K216" s="193"/>
      <c r="L216" s="193"/>
      <c r="M216" s="193"/>
    </row>
    <row r="217" spans="1:13" s="220" customFormat="1" ht="45.75" customHeight="1" x14ac:dyDescent="0.2">
      <c r="A217" s="216"/>
      <c r="B217" s="217"/>
      <c r="C217" s="217"/>
      <c r="D217" s="217"/>
      <c r="E217" s="179"/>
      <c r="F217" s="219"/>
      <c r="G217" s="219"/>
      <c r="H217" s="219"/>
      <c r="I217" s="193"/>
      <c r="J217" s="193"/>
      <c r="K217" s="193"/>
      <c r="L217" s="193"/>
      <c r="M217" s="193"/>
    </row>
    <row r="218" spans="1:13" s="220" customFormat="1" ht="45.75" customHeight="1" x14ac:dyDescent="0.2">
      <c r="A218" s="216"/>
      <c r="B218" s="217"/>
      <c r="C218" s="217"/>
      <c r="D218" s="217"/>
      <c r="E218" s="179"/>
      <c r="F218" s="219"/>
      <c r="G218" s="219"/>
      <c r="H218" s="219"/>
      <c r="I218" s="193"/>
      <c r="J218" s="193"/>
      <c r="K218" s="193"/>
      <c r="L218" s="193"/>
      <c r="M218" s="193"/>
    </row>
    <row r="219" spans="1:13" s="220" customFormat="1" ht="45.75" customHeight="1" x14ac:dyDescent="0.2">
      <c r="A219" s="216"/>
      <c r="B219" s="217"/>
      <c r="C219" s="217"/>
      <c r="D219" s="217"/>
      <c r="E219" s="179"/>
      <c r="F219" s="219"/>
      <c r="G219" s="219"/>
      <c r="H219" s="219"/>
      <c r="I219" s="193"/>
      <c r="J219" s="193"/>
      <c r="K219" s="193"/>
      <c r="L219" s="193"/>
      <c r="M219" s="193"/>
    </row>
    <row r="220" spans="1:13" s="220" customFormat="1" ht="45.75" customHeight="1" x14ac:dyDescent="0.2">
      <c r="A220" s="216"/>
      <c r="B220" s="217"/>
      <c r="C220" s="217"/>
      <c r="D220" s="217"/>
      <c r="E220" s="179"/>
      <c r="F220" s="219"/>
      <c r="G220" s="219"/>
      <c r="H220" s="219"/>
      <c r="I220" s="193"/>
      <c r="J220" s="193"/>
      <c r="K220" s="193"/>
      <c r="L220" s="193"/>
      <c r="M220" s="193"/>
    </row>
    <row r="221" spans="1:13" s="220" customFormat="1" ht="45.75" customHeight="1" x14ac:dyDescent="0.2">
      <c r="A221" s="216"/>
      <c r="B221" s="217"/>
      <c r="C221" s="217"/>
      <c r="D221" s="217"/>
      <c r="E221" s="179"/>
      <c r="F221" s="219"/>
      <c r="G221" s="219"/>
      <c r="H221" s="219"/>
      <c r="I221" s="193"/>
      <c r="J221" s="193"/>
      <c r="K221" s="193"/>
      <c r="L221" s="193"/>
      <c r="M221" s="193"/>
    </row>
    <row r="222" spans="1:13" s="220" customFormat="1" ht="45.75" customHeight="1" x14ac:dyDescent="0.2">
      <c r="A222" s="216"/>
      <c r="B222" s="217"/>
      <c r="C222" s="217"/>
      <c r="D222" s="217"/>
      <c r="E222" s="179"/>
      <c r="F222" s="219"/>
      <c r="G222" s="219"/>
      <c r="H222" s="219"/>
      <c r="I222" s="193"/>
      <c r="J222" s="193"/>
      <c r="K222" s="193"/>
      <c r="L222" s="193"/>
      <c r="M222" s="193"/>
    </row>
    <row r="223" spans="1:13" s="220" customFormat="1" ht="45.75" customHeight="1" x14ac:dyDescent="0.2">
      <c r="A223" s="216"/>
      <c r="B223" s="217"/>
      <c r="C223" s="217"/>
      <c r="D223" s="217"/>
      <c r="E223" s="179"/>
      <c r="F223" s="219"/>
      <c r="G223" s="219"/>
      <c r="H223" s="219"/>
      <c r="I223" s="193"/>
      <c r="J223" s="193"/>
      <c r="K223" s="193"/>
      <c r="L223" s="193"/>
      <c r="M223" s="193"/>
    </row>
    <row r="224" spans="1:13" s="220" customFormat="1" ht="45.75" customHeight="1" x14ac:dyDescent="0.2">
      <c r="A224" s="216"/>
      <c r="B224" s="217"/>
      <c r="C224" s="217"/>
      <c r="D224" s="217"/>
      <c r="E224" s="179"/>
      <c r="F224" s="219"/>
      <c r="G224" s="219"/>
      <c r="H224" s="219"/>
      <c r="I224" s="193"/>
      <c r="J224" s="193"/>
      <c r="K224" s="193"/>
      <c r="L224" s="193"/>
      <c r="M224" s="193"/>
    </row>
    <row r="225" spans="1:13" s="220" customFormat="1" ht="45.75" customHeight="1" x14ac:dyDescent="0.2">
      <c r="A225" s="216"/>
      <c r="B225" s="217"/>
      <c r="C225" s="217"/>
      <c r="D225" s="217"/>
      <c r="E225" s="179"/>
      <c r="F225" s="219"/>
      <c r="G225" s="219"/>
      <c r="H225" s="219"/>
      <c r="I225" s="193"/>
      <c r="J225" s="193"/>
      <c r="K225" s="193"/>
      <c r="L225" s="193"/>
      <c r="M225" s="193"/>
    </row>
    <row r="226" spans="1:13" s="220" customFormat="1" ht="45.75" customHeight="1" x14ac:dyDescent="0.2">
      <c r="A226" s="216"/>
      <c r="B226" s="217"/>
      <c r="C226" s="217"/>
      <c r="D226" s="217"/>
      <c r="E226" s="179"/>
      <c r="F226" s="219"/>
      <c r="G226" s="219"/>
      <c r="H226" s="219"/>
      <c r="I226" s="193"/>
      <c r="J226" s="193"/>
      <c r="K226" s="193"/>
      <c r="L226" s="193"/>
      <c r="M226" s="193"/>
    </row>
    <row r="227" spans="1:13" s="220" customFormat="1" ht="45.75" customHeight="1" x14ac:dyDescent="0.2">
      <c r="A227" s="216"/>
      <c r="B227" s="217"/>
      <c r="C227" s="217"/>
      <c r="D227" s="217"/>
      <c r="E227" s="179"/>
      <c r="F227" s="219"/>
      <c r="G227" s="219"/>
      <c r="H227" s="219"/>
      <c r="I227" s="193"/>
      <c r="J227" s="193"/>
      <c r="K227" s="193"/>
      <c r="L227" s="193"/>
      <c r="M227" s="193"/>
    </row>
    <row r="228" spans="1:13" s="220" customFormat="1" ht="45.75" customHeight="1" x14ac:dyDescent="0.2">
      <c r="A228" s="216"/>
      <c r="B228" s="217"/>
      <c r="C228" s="217"/>
      <c r="D228" s="217"/>
      <c r="E228" s="179"/>
      <c r="F228" s="219"/>
      <c r="G228" s="219"/>
      <c r="H228" s="219"/>
      <c r="I228" s="193"/>
      <c r="J228" s="193"/>
      <c r="K228" s="193"/>
      <c r="L228" s="193"/>
      <c r="M228" s="193"/>
    </row>
    <row r="229" spans="1:13" s="220" customFormat="1" ht="45.75" customHeight="1" x14ac:dyDescent="0.2">
      <c r="A229" s="216"/>
      <c r="B229" s="217"/>
      <c r="C229" s="217"/>
      <c r="D229" s="217"/>
      <c r="E229" s="179"/>
      <c r="F229" s="219"/>
      <c r="G229" s="219"/>
      <c r="H229" s="219"/>
      <c r="I229" s="193"/>
      <c r="J229" s="193"/>
      <c r="K229" s="193"/>
      <c r="L229" s="193"/>
      <c r="M229" s="193"/>
    </row>
    <row r="230" spans="1:13" s="220" customFormat="1" ht="45.75" customHeight="1" x14ac:dyDescent="0.2">
      <c r="A230" s="216"/>
      <c r="B230" s="217"/>
      <c r="C230" s="217"/>
      <c r="D230" s="217"/>
      <c r="E230" s="179"/>
      <c r="F230" s="219"/>
      <c r="G230" s="219"/>
      <c r="H230" s="219"/>
      <c r="I230" s="193"/>
      <c r="J230" s="193"/>
      <c r="K230" s="193"/>
      <c r="L230" s="193"/>
      <c r="M230" s="193"/>
    </row>
    <row r="231" spans="1:13" s="220" customFormat="1" ht="45.75" customHeight="1" x14ac:dyDescent="0.2">
      <c r="A231" s="216"/>
      <c r="B231" s="217"/>
      <c r="C231" s="217"/>
      <c r="D231" s="217"/>
      <c r="E231" s="179"/>
      <c r="F231" s="219"/>
      <c r="G231" s="219"/>
      <c r="H231" s="219"/>
      <c r="I231" s="193"/>
      <c r="J231" s="193"/>
      <c r="K231" s="193"/>
      <c r="L231" s="193"/>
      <c r="M231" s="193"/>
    </row>
    <row r="232" spans="1:13" s="220" customFormat="1" ht="45.75" customHeight="1" x14ac:dyDescent="0.2">
      <c r="A232" s="216"/>
      <c r="B232" s="217"/>
      <c r="C232" s="217"/>
      <c r="D232" s="217"/>
      <c r="E232" s="179"/>
      <c r="F232" s="219"/>
      <c r="G232" s="219"/>
      <c r="H232" s="219"/>
      <c r="I232" s="193"/>
      <c r="J232" s="193"/>
      <c r="K232" s="193"/>
      <c r="L232" s="193"/>
      <c r="M232" s="193"/>
    </row>
    <row r="233" spans="1:13" s="220" customFormat="1" ht="45.75" customHeight="1" x14ac:dyDescent="0.2">
      <c r="A233" s="216"/>
      <c r="B233" s="217"/>
      <c r="C233" s="217"/>
      <c r="D233" s="217"/>
      <c r="E233" s="179"/>
      <c r="F233" s="219"/>
      <c r="G233" s="219"/>
      <c r="H233" s="219"/>
      <c r="I233" s="193"/>
      <c r="J233" s="193"/>
      <c r="K233" s="193"/>
      <c r="L233" s="193"/>
      <c r="M233" s="193"/>
    </row>
    <row r="234" spans="1:13" s="220" customFormat="1" ht="45.75" customHeight="1" x14ac:dyDescent="0.2">
      <c r="A234" s="216"/>
      <c r="B234" s="217"/>
      <c r="C234" s="217"/>
      <c r="D234" s="217"/>
      <c r="E234" s="179"/>
      <c r="F234" s="219"/>
      <c r="G234" s="219"/>
      <c r="H234" s="219"/>
      <c r="I234" s="193"/>
      <c r="J234" s="193"/>
      <c r="K234" s="193"/>
      <c r="L234" s="193"/>
      <c r="M234" s="193"/>
    </row>
    <row r="235" spans="1:13" s="220" customFormat="1" ht="45.75" customHeight="1" x14ac:dyDescent="0.2">
      <c r="A235" s="216"/>
      <c r="B235" s="217"/>
      <c r="C235" s="217"/>
      <c r="D235" s="217"/>
      <c r="E235" s="179"/>
      <c r="F235" s="219"/>
      <c r="G235" s="219"/>
      <c r="H235" s="219"/>
      <c r="I235" s="193"/>
      <c r="J235" s="193"/>
      <c r="K235" s="193"/>
      <c r="L235" s="193"/>
      <c r="M235" s="193"/>
    </row>
    <row r="236" spans="1:13" s="220" customFormat="1" ht="45.75" customHeight="1" x14ac:dyDescent="0.2">
      <c r="A236" s="216"/>
      <c r="B236" s="217"/>
      <c r="C236" s="217"/>
      <c r="D236" s="217"/>
      <c r="E236" s="179"/>
      <c r="F236" s="219"/>
      <c r="G236" s="219"/>
      <c r="H236" s="219"/>
      <c r="I236" s="193"/>
      <c r="J236" s="193"/>
      <c r="K236" s="193"/>
      <c r="L236" s="193"/>
      <c r="M236" s="193"/>
    </row>
    <row r="237" spans="1:13" s="220" customFormat="1" ht="45.75" customHeight="1" x14ac:dyDescent="0.2">
      <c r="A237" s="216"/>
      <c r="B237" s="217"/>
      <c r="C237" s="217"/>
      <c r="D237" s="217"/>
      <c r="E237" s="179"/>
      <c r="F237" s="219"/>
      <c r="G237" s="219"/>
      <c r="H237" s="219"/>
      <c r="I237" s="193"/>
      <c r="J237" s="193"/>
      <c r="K237" s="193"/>
      <c r="L237" s="193"/>
      <c r="M237" s="193"/>
    </row>
    <row r="238" spans="1:13" s="220" customFormat="1" ht="45.75" customHeight="1" x14ac:dyDescent="0.2">
      <c r="A238" s="216"/>
      <c r="B238" s="217"/>
      <c r="C238" s="217"/>
      <c r="D238" s="217"/>
      <c r="E238" s="179"/>
      <c r="F238" s="219"/>
      <c r="G238" s="219"/>
      <c r="H238" s="219"/>
      <c r="I238" s="193"/>
      <c r="J238" s="193"/>
      <c r="K238" s="193"/>
      <c r="L238" s="193"/>
      <c r="M238" s="193"/>
    </row>
    <row r="239" spans="1:13" s="220" customFormat="1" ht="45.75" customHeight="1" x14ac:dyDescent="0.2">
      <c r="A239" s="216"/>
      <c r="B239" s="217"/>
      <c r="C239" s="217"/>
      <c r="D239" s="217"/>
      <c r="E239" s="179"/>
      <c r="F239" s="219"/>
      <c r="G239" s="219"/>
      <c r="H239" s="219"/>
      <c r="I239" s="193"/>
      <c r="J239" s="193"/>
      <c r="K239" s="193"/>
      <c r="L239" s="193"/>
      <c r="M239" s="193"/>
    </row>
    <row r="240" spans="1:13" s="220" customFormat="1" ht="45.75" customHeight="1" x14ac:dyDescent="0.2">
      <c r="A240" s="216"/>
      <c r="B240" s="217"/>
      <c r="C240" s="217"/>
      <c r="D240" s="217"/>
      <c r="E240" s="179"/>
      <c r="F240" s="219"/>
      <c r="G240" s="219"/>
      <c r="H240" s="219"/>
      <c r="I240" s="193"/>
      <c r="J240" s="193"/>
      <c r="K240" s="193"/>
      <c r="L240" s="193"/>
      <c r="M240" s="193"/>
    </row>
    <row r="241" spans="1:13" s="220" customFormat="1" ht="45.75" customHeight="1" x14ac:dyDescent="0.2">
      <c r="A241" s="216"/>
      <c r="B241" s="217"/>
      <c r="C241" s="217"/>
      <c r="D241" s="217"/>
      <c r="E241" s="179"/>
      <c r="F241" s="219"/>
      <c r="G241" s="219"/>
      <c r="H241" s="219"/>
      <c r="I241" s="193"/>
      <c r="J241" s="193"/>
      <c r="K241" s="193"/>
      <c r="L241" s="193"/>
      <c r="M241" s="193"/>
    </row>
    <row r="242" spans="1:13" s="220" customFormat="1" ht="45.75" customHeight="1" x14ac:dyDescent="0.2">
      <c r="A242" s="216"/>
      <c r="B242" s="217"/>
      <c r="C242" s="217"/>
      <c r="D242" s="217"/>
      <c r="E242" s="179"/>
      <c r="F242" s="219"/>
      <c r="G242" s="219"/>
      <c r="H242" s="219"/>
      <c r="I242" s="193"/>
      <c r="J242" s="193"/>
      <c r="K242" s="193"/>
      <c r="L242" s="193"/>
      <c r="M242" s="193"/>
    </row>
    <row r="243" spans="1:13" s="220" customFormat="1" ht="45.75" customHeight="1" x14ac:dyDescent="0.2">
      <c r="A243" s="216"/>
      <c r="B243" s="217"/>
      <c r="C243" s="217"/>
      <c r="D243" s="217"/>
      <c r="E243" s="179"/>
      <c r="F243" s="219"/>
      <c r="G243" s="219"/>
      <c r="H243" s="219"/>
      <c r="I243" s="193"/>
      <c r="J243" s="193"/>
      <c r="K243" s="193"/>
      <c r="L243" s="193"/>
      <c r="M243" s="193"/>
    </row>
    <row r="244" spans="1:13" s="220" customFormat="1" ht="45.75" customHeight="1" x14ac:dyDescent="0.2">
      <c r="A244" s="216"/>
      <c r="B244" s="217"/>
      <c r="C244" s="217"/>
      <c r="D244" s="217"/>
      <c r="E244" s="179"/>
      <c r="F244" s="219"/>
      <c r="G244" s="219"/>
      <c r="H244" s="219"/>
      <c r="I244" s="193"/>
      <c r="J244" s="193"/>
      <c r="K244" s="193"/>
      <c r="L244" s="193"/>
      <c r="M244" s="193"/>
    </row>
    <row r="245" spans="1:13" s="220" customFormat="1" ht="45.75" customHeight="1" x14ac:dyDescent="0.2">
      <c r="A245" s="216"/>
      <c r="B245" s="217"/>
      <c r="C245" s="217"/>
      <c r="D245" s="217"/>
      <c r="E245" s="179"/>
      <c r="F245" s="219"/>
      <c r="G245" s="219"/>
      <c r="H245" s="219"/>
      <c r="I245" s="193"/>
      <c r="J245" s="193"/>
      <c r="K245" s="193"/>
      <c r="L245" s="193"/>
      <c r="M245" s="193"/>
    </row>
    <row r="246" spans="1:13" s="220" customFormat="1" ht="45.75" customHeight="1" x14ac:dyDescent="0.2">
      <c r="A246" s="216"/>
      <c r="B246" s="217"/>
      <c r="C246" s="217"/>
      <c r="D246" s="217"/>
      <c r="E246" s="179"/>
      <c r="F246" s="219"/>
      <c r="G246" s="219"/>
      <c r="H246" s="219"/>
      <c r="I246" s="193"/>
      <c r="J246" s="193"/>
      <c r="K246" s="193"/>
      <c r="L246" s="193"/>
      <c r="M246" s="193"/>
    </row>
    <row r="247" spans="1:13" s="220" customFormat="1" ht="45.75" customHeight="1" x14ac:dyDescent="0.2">
      <c r="A247" s="216"/>
      <c r="B247" s="217"/>
      <c r="C247" s="217"/>
      <c r="D247" s="217"/>
      <c r="E247" s="179"/>
      <c r="F247" s="219"/>
      <c r="G247" s="219"/>
      <c r="H247" s="219"/>
      <c r="I247" s="193"/>
      <c r="J247" s="193"/>
      <c r="K247" s="193"/>
      <c r="L247" s="193"/>
      <c r="M247" s="193"/>
    </row>
    <row r="248" spans="1:13" s="220" customFormat="1" ht="45.75" customHeight="1" x14ac:dyDescent="0.2">
      <c r="A248" s="216"/>
      <c r="B248" s="217"/>
      <c r="C248" s="217"/>
      <c r="D248" s="217"/>
      <c r="E248" s="179"/>
      <c r="F248" s="219"/>
      <c r="G248" s="219"/>
      <c r="H248" s="219"/>
      <c r="I248" s="193"/>
      <c r="J248" s="193"/>
      <c r="K248" s="193"/>
      <c r="L248" s="193"/>
      <c r="M248" s="193"/>
    </row>
    <row r="249" spans="1:13" s="220" customFormat="1" ht="45.75" customHeight="1" x14ac:dyDescent="0.2">
      <c r="A249" s="216"/>
      <c r="B249" s="217"/>
      <c r="C249" s="217"/>
      <c r="D249" s="217"/>
      <c r="E249" s="179"/>
      <c r="F249" s="219"/>
      <c r="G249" s="219"/>
      <c r="H249" s="219"/>
      <c r="I249" s="193"/>
      <c r="J249" s="193"/>
      <c r="K249" s="193"/>
      <c r="L249" s="193"/>
      <c r="M249" s="193"/>
    </row>
    <row r="250" spans="1:13" x14ac:dyDescent="0.2">
      <c r="D250" s="217"/>
    </row>
  </sheetData>
  <autoFilter ref="A2:K162" xr:uid="{00000000-0009-0000-0000-000019000000}"/>
  <mergeCells count="1">
    <mergeCell ref="V1:Z1"/>
  </mergeCells>
  <conditionalFormatting sqref="I3:M3 I240:M246">
    <cfRule type="expression" dxfId="27" priority="17" stopIfTrue="1">
      <formula>I3&gt;$H3*1.5</formula>
    </cfRule>
    <cfRule type="expression" dxfId="26" priority="18" stopIfTrue="1">
      <formula>I3*1.5&lt;$G3</formula>
    </cfRule>
    <cfRule type="expression" dxfId="25" priority="19" stopIfTrue="1">
      <formula>I3&lt;$G3</formula>
    </cfRule>
    <cfRule type="expression" dxfId="24" priority="20" stopIfTrue="1">
      <formula>I3&gt;$H3</formula>
    </cfRule>
  </conditionalFormatting>
  <conditionalFormatting sqref="I4:M216">
    <cfRule type="expression" dxfId="23" priority="15" stopIfTrue="1">
      <formula>I4&lt;$G4</formula>
    </cfRule>
    <cfRule type="expression" dxfId="22" priority="16" stopIfTrue="1">
      <formula>I4&gt;$H4</formula>
    </cfRule>
    <cfRule type="expression" dxfId="21" priority="13" stopIfTrue="1">
      <formula>I4&gt;$H4*1.5</formula>
    </cfRule>
    <cfRule type="expression" dxfId="20" priority="14" stopIfTrue="1">
      <formula>I4*1.5&lt;$G4</formula>
    </cfRule>
  </conditionalFormatting>
  <conditionalFormatting sqref="I217:M226">
    <cfRule type="expression" dxfId="19" priority="11" stopIfTrue="1">
      <formula>I217&lt;$G217</formula>
    </cfRule>
    <cfRule type="expression" dxfId="18" priority="12" stopIfTrue="1">
      <formula>I217&gt;$H217</formula>
    </cfRule>
    <cfRule type="expression" dxfId="17" priority="9" stopIfTrue="1">
      <formula>I217&gt;$H217*1.5</formula>
    </cfRule>
    <cfRule type="expression" dxfId="16" priority="10" stopIfTrue="1">
      <formula>I217*1.5&lt;$G217</formula>
    </cfRule>
  </conditionalFormatting>
  <conditionalFormatting sqref="I227:M239">
    <cfRule type="expression" dxfId="15" priority="7" stopIfTrue="1">
      <formula>I227&lt;$G227</formula>
    </cfRule>
    <cfRule type="expression" dxfId="14" priority="8" stopIfTrue="1">
      <formula>I227&gt;$H227</formula>
    </cfRule>
    <cfRule type="expression" dxfId="13" priority="5" stopIfTrue="1">
      <formula>I227&gt;$H227*1.5</formula>
    </cfRule>
    <cfRule type="expression" dxfId="12" priority="6" stopIfTrue="1">
      <formula>I227*1.5&lt;$G227</formula>
    </cfRule>
  </conditionalFormatting>
  <conditionalFormatting sqref="I247:M249">
    <cfRule type="expression" dxfId="11" priority="3" stopIfTrue="1">
      <formula>I247&lt;$G247</formula>
    </cfRule>
    <cfRule type="expression" dxfId="10" priority="4" stopIfTrue="1">
      <formula>I247&gt;$H247</formula>
    </cfRule>
    <cfRule type="expression" dxfId="9" priority="1" stopIfTrue="1">
      <formula>I247&gt;$H247*1.5</formula>
    </cfRule>
    <cfRule type="expression" dxfId="8" priority="2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>
    <tabColor rgb="FF0070C0"/>
  </sheetPr>
  <dimension ref="A1:BK1154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28" customWidth="1"/>
    <col min="2" max="2" width="18" style="128" customWidth="1"/>
    <col min="3" max="3" width="37.75" style="128" customWidth="1"/>
    <col min="4" max="4" width="18" style="128" customWidth="1"/>
    <col min="5" max="5" width="40.625" style="128" customWidth="1"/>
    <col min="6" max="6" width="38" style="128" customWidth="1"/>
    <col min="7" max="7" width="19.875" style="128" customWidth="1"/>
    <col min="8" max="8" width="16.25" style="128" customWidth="1"/>
    <col min="9" max="9" width="24.75" style="128" customWidth="1"/>
    <col min="10" max="10" width="15.625" style="128" customWidth="1"/>
    <col min="11" max="11" width="8.375" style="128" bestFit="1" customWidth="1"/>
    <col min="12" max="12" width="12.75" style="128" bestFit="1" customWidth="1"/>
    <col min="13" max="13" width="17.25" style="128" bestFit="1" customWidth="1"/>
    <col min="14" max="22" width="8.375" style="136" hidden="1" customWidth="1"/>
    <col min="23" max="23" width="21.125" style="128" customWidth="1"/>
    <col min="24" max="24" width="14" style="128" customWidth="1"/>
    <col min="25" max="25" width="19.375" style="137" customWidth="1"/>
    <col min="26" max="26" width="21.125" style="128" customWidth="1"/>
    <col min="27" max="27" width="37.75" style="128" customWidth="1"/>
    <col min="28" max="28" width="20.75" style="128" customWidth="1"/>
    <col min="29" max="30" width="9.125" style="128" customWidth="1"/>
    <col min="31" max="16384" width="9.125" style="128"/>
  </cols>
  <sheetData>
    <row r="1" spans="1:63" s="85" customFormat="1" ht="41.25" customHeight="1" x14ac:dyDescent="0.2">
      <c r="A1" s="113"/>
      <c r="B1" s="116"/>
      <c r="C1" s="120" t="s">
        <v>83</v>
      </c>
      <c r="E1" s="121" t="s">
        <v>815</v>
      </c>
      <c r="F1" s="122"/>
      <c r="G1" s="122" t="s">
        <v>85</v>
      </c>
      <c r="H1" s="123">
        <f>B4</f>
        <v>1</v>
      </c>
      <c r="I1" s="247" t="s">
        <v>86</v>
      </c>
      <c r="J1" s="116">
        <f>A4</f>
        <v>2021</v>
      </c>
      <c r="K1" s="225"/>
      <c r="L1" s="225"/>
      <c r="M1" s="226"/>
      <c r="N1" s="124"/>
      <c r="O1" s="124"/>
      <c r="P1" s="124"/>
      <c r="Q1" s="124"/>
      <c r="R1" s="124"/>
      <c r="S1" s="124"/>
      <c r="T1" s="124"/>
      <c r="U1" s="124"/>
      <c r="V1" s="124"/>
      <c r="W1" s="66" t="s">
        <v>80</v>
      </c>
      <c r="X1" s="125"/>
      <c r="Y1" s="124"/>
      <c r="Z1" s="225"/>
      <c r="AA1" s="121"/>
      <c r="AB1" s="125"/>
      <c r="AC1" s="66" t="s">
        <v>80</v>
      </c>
      <c r="AD1" s="226"/>
      <c r="AE1" s="23"/>
      <c r="AF1" s="23"/>
      <c r="AG1" s="294"/>
      <c r="AH1" s="295"/>
      <c r="AI1" s="295"/>
      <c r="AJ1" s="295"/>
      <c r="AK1" s="296"/>
      <c r="AL1" s="231"/>
      <c r="AM1" s="231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">
      <c r="A2" s="289" t="s">
        <v>87</v>
      </c>
      <c r="B2" s="287" t="s">
        <v>88</v>
      </c>
      <c r="C2" s="290" t="s">
        <v>816</v>
      </c>
      <c r="D2" s="290" t="s">
        <v>90</v>
      </c>
      <c r="E2" s="290" t="s">
        <v>91</v>
      </c>
      <c r="F2" s="290" t="s">
        <v>92</v>
      </c>
      <c r="G2" s="297" t="s">
        <v>93</v>
      </c>
      <c r="H2" s="298"/>
      <c r="I2" s="299" t="s">
        <v>94</v>
      </c>
      <c r="J2" s="300" t="s">
        <v>95</v>
      </c>
      <c r="K2" s="302" t="s">
        <v>96</v>
      </c>
      <c r="L2" s="301" t="s">
        <v>97</v>
      </c>
      <c r="M2" s="303" t="s">
        <v>98</v>
      </c>
      <c r="N2" s="304" t="s">
        <v>99</v>
      </c>
      <c r="O2" s="305"/>
      <c r="P2" s="305"/>
      <c r="Q2" s="305"/>
      <c r="R2" s="305"/>
      <c r="S2" s="305"/>
      <c r="T2" s="305"/>
      <c r="U2" s="305"/>
      <c r="V2" s="298"/>
      <c r="W2" s="292" t="s">
        <v>100</v>
      </c>
      <c r="X2" s="292" t="s">
        <v>101</v>
      </c>
      <c r="Y2" s="292" t="s">
        <v>102</v>
      </c>
      <c r="Z2" s="307" t="s">
        <v>103</v>
      </c>
      <c r="AA2" s="290" t="s">
        <v>817</v>
      </c>
      <c r="AB2" s="292" t="s">
        <v>106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227" customFormat="1" ht="93" customHeight="1" thickBot="1" x14ac:dyDescent="0.25">
      <c r="A3" s="289"/>
      <c r="B3" s="288"/>
      <c r="C3" s="291"/>
      <c r="D3" s="291"/>
      <c r="E3" s="291"/>
      <c r="F3" s="291"/>
      <c r="G3" s="248" t="s">
        <v>108</v>
      </c>
      <c r="H3" s="248" t="s">
        <v>109</v>
      </c>
      <c r="I3" s="291"/>
      <c r="J3" s="291"/>
      <c r="K3" s="291"/>
      <c r="L3" s="291"/>
      <c r="M3" s="291"/>
      <c r="N3" s="97" t="s">
        <v>110</v>
      </c>
      <c r="O3" s="97" t="s">
        <v>111</v>
      </c>
      <c r="P3" s="97" t="s">
        <v>112</v>
      </c>
      <c r="Q3" s="97" t="s">
        <v>113</v>
      </c>
      <c r="R3" s="97" t="s">
        <v>114</v>
      </c>
      <c r="S3" s="97" t="s">
        <v>115</v>
      </c>
      <c r="T3" s="97" t="s">
        <v>116</v>
      </c>
      <c r="U3" s="97" t="s">
        <v>117</v>
      </c>
      <c r="V3" s="97" t="s">
        <v>118</v>
      </c>
      <c r="W3" s="293"/>
      <c r="X3" s="293"/>
      <c r="Y3" s="293"/>
      <c r="Z3" s="291"/>
      <c r="AA3" s="291"/>
      <c r="AB3" s="293"/>
    </row>
    <row r="4" spans="1:63" ht="45.75" customHeight="1" thickTop="1" thickBot="1" x14ac:dyDescent="0.25">
      <c r="A4">
        <v>2021</v>
      </c>
      <c r="B4" s="129">
        <v>1</v>
      </c>
      <c r="C4" s="249"/>
      <c r="D4" s="130">
        <v>342</v>
      </c>
      <c r="E4" s="130" t="s">
        <v>616</v>
      </c>
      <c r="F4" s="130" t="s">
        <v>617</v>
      </c>
      <c r="G4" s="130">
        <v>533.54700000000003</v>
      </c>
      <c r="H4" s="130">
        <v>607.25699999999995</v>
      </c>
      <c r="I4" s="130">
        <v>598.1</v>
      </c>
      <c r="J4" s="87">
        <v>60</v>
      </c>
      <c r="K4" s="87">
        <v>180</v>
      </c>
      <c r="L4" s="87">
        <v>67</v>
      </c>
      <c r="M4" s="87">
        <v>161</v>
      </c>
      <c r="N4" s="81">
        <v>42</v>
      </c>
      <c r="O4" s="81">
        <v>25</v>
      </c>
      <c r="P4" s="81">
        <v>36</v>
      </c>
      <c r="Q4" s="81"/>
      <c r="R4" s="81">
        <v>17</v>
      </c>
      <c r="S4" s="81"/>
      <c r="T4" s="81"/>
      <c r="U4" s="81"/>
      <c r="V4" s="81"/>
      <c r="W4" s="131">
        <v>120</v>
      </c>
      <c r="X4" s="131">
        <v>5690</v>
      </c>
      <c r="Y4" s="81">
        <v>1.4999999999999999E-2</v>
      </c>
      <c r="Z4" s="131">
        <v>7</v>
      </c>
      <c r="AA4" s="249">
        <v>16</v>
      </c>
      <c r="AB4" s="132"/>
    </row>
    <row r="5" spans="1:63" ht="45.75" customHeight="1" thickTop="1" thickBot="1" x14ac:dyDescent="0.25">
      <c r="A5">
        <v>2021</v>
      </c>
      <c r="B5" s="129">
        <v>1</v>
      </c>
      <c r="C5" s="249"/>
      <c r="D5" s="130">
        <v>49</v>
      </c>
      <c r="E5" s="130" t="s">
        <v>170</v>
      </c>
      <c r="F5" s="130" t="s">
        <v>171</v>
      </c>
      <c r="G5" s="130">
        <v>95.5</v>
      </c>
      <c r="H5" s="130">
        <v>104.5</v>
      </c>
      <c r="I5" s="130">
        <v>107.1</v>
      </c>
      <c r="J5" s="133">
        <v>101</v>
      </c>
      <c r="K5" s="133">
        <v>107</v>
      </c>
      <c r="L5" s="133">
        <v>67</v>
      </c>
      <c r="M5" s="133">
        <v>109</v>
      </c>
      <c r="N5" s="81">
        <v>68</v>
      </c>
      <c r="O5" s="81">
        <v>12</v>
      </c>
      <c r="P5" s="81">
        <v>44</v>
      </c>
      <c r="Q5" s="81">
        <v>3</v>
      </c>
      <c r="R5" s="81"/>
      <c r="S5" s="81"/>
      <c r="T5" s="81"/>
      <c r="U5" s="81"/>
      <c r="V5" s="81"/>
      <c r="W5" s="131">
        <v>127</v>
      </c>
      <c r="X5" s="131">
        <v>12811</v>
      </c>
      <c r="Y5" s="81">
        <v>1.4999999999999999E-2</v>
      </c>
      <c r="Z5" s="131">
        <v>9</v>
      </c>
      <c r="AA5" s="249">
        <v>18</v>
      </c>
      <c r="AB5" s="132"/>
    </row>
    <row r="6" spans="1:63" ht="45.75" customHeight="1" thickTop="1" thickBot="1" x14ac:dyDescent="0.25">
      <c r="A6">
        <v>2021</v>
      </c>
      <c r="B6" s="129">
        <v>1</v>
      </c>
      <c r="C6" s="249"/>
      <c r="D6" s="130">
        <v>10</v>
      </c>
      <c r="E6" s="130" t="s">
        <v>565</v>
      </c>
      <c r="F6" s="130" t="s">
        <v>566</v>
      </c>
      <c r="G6" s="130">
        <v>45.256124999999997</v>
      </c>
      <c r="H6" s="130">
        <v>52.068874999999998</v>
      </c>
      <c r="I6" s="130">
        <v>53.3</v>
      </c>
      <c r="J6" s="133">
        <v>47</v>
      </c>
      <c r="K6" s="133">
        <v>154</v>
      </c>
      <c r="L6" s="133">
        <v>46</v>
      </c>
      <c r="M6" s="133">
        <v>158</v>
      </c>
      <c r="N6" s="81">
        <v>10</v>
      </c>
      <c r="O6" s="81">
        <v>6</v>
      </c>
      <c r="P6" s="81">
        <v>9</v>
      </c>
      <c r="Q6" s="81"/>
      <c r="R6" s="81"/>
      <c r="S6" s="81"/>
      <c r="T6" s="81"/>
      <c r="U6" s="81"/>
      <c r="V6" s="81"/>
      <c r="W6" s="131">
        <v>25</v>
      </c>
      <c r="X6" s="131">
        <v>945</v>
      </c>
      <c r="Y6" s="81">
        <v>0.02</v>
      </c>
      <c r="Z6" s="131">
        <v>2</v>
      </c>
      <c r="AA6" s="249">
        <v>18</v>
      </c>
      <c r="AB6" s="132"/>
    </row>
    <row r="7" spans="1:63" ht="45.75" customHeight="1" thickTop="1" thickBot="1" x14ac:dyDescent="0.25">
      <c r="A7">
        <v>2021</v>
      </c>
      <c r="B7" s="129">
        <v>1</v>
      </c>
      <c r="C7" s="249"/>
      <c r="D7" s="130">
        <v>9</v>
      </c>
      <c r="E7" s="130" t="s">
        <v>758</v>
      </c>
      <c r="F7" s="130" t="s">
        <v>759</v>
      </c>
      <c r="G7" s="130">
        <v>22.603428569999998</v>
      </c>
      <c r="H7" s="130">
        <v>26.006095240000001</v>
      </c>
      <c r="I7" s="130"/>
      <c r="J7" s="133">
        <v>47</v>
      </c>
      <c r="K7" s="133">
        <v>154</v>
      </c>
      <c r="L7" s="133">
        <v>44</v>
      </c>
      <c r="M7" s="133">
        <v>163</v>
      </c>
      <c r="N7" s="81">
        <v>4</v>
      </c>
      <c r="O7" s="81">
        <v>2</v>
      </c>
      <c r="P7" s="81">
        <v>4</v>
      </c>
      <c r="Q7" s="81"/>
      <c r="R7" s="81"/>
      <c r="S7" s="81"/>
      <c r="T7" s="81"/>
      <c r="U7" s="81"/>
      <c r="V7" s="81"/>
      <c r="W7" s="131">
        <v>10</v>
      </c>
      <c r="X7" s="131">
        <v>490</v>
      </c>
      <c r="Y7" s="81">
        <v>0.02</v>
      </c>
      <c r="Z7" s="131">
        <v>1</v>
      </c>
      <c r="AA7" s="249">
        <v>18</v>
      </c>
      <c r="AB7" s="132"/>
    </row>
    <row r="8" spans="1:63" ht="45.75" customHeight="1" thickTop="1" thickBot="1" x14ac:dyDescent="0.25">
      <c r="A8">
        <v>2021</v>
      </c>
      <c r="B8" s="129">
        <v>1</v>
      </c>
      <c r="C8" s="249"/>
      <c r="D8" s="130">
        <v>550</v>
      </c>
      <c r="E8" s="130" t="s">
        <v>706</v>
      </c>
      <c r="F8" s="130" t="s">
        <v>769</v>
      </c>
      <c r="G8" s="130">
        <v>32.024999999999999</v>
      </c>
      <c r="H8" s="130">
        <v>38.045000000000002</v>
      </c>
      <c r="I8" s="130">
        <v>36.9</v>
      </c>
      <c r="J8" s="133">
        <v>108</v>
      </c>
      <c r="K8" s="133">
        <v>100</v>
      </c>
      <c r="L8" s="133">
        <v>136</v>
      </c>
      <c r="M8" s="133">
        <v>80</v>
      </c>
      <c r="N8" s="81">
        <v>23</v>
      </c>
      <c r="O8" s="81">
        <v>9</v>
      </c>
      <c r="P8" s="81">
        <v>23</v>
      </c>
      <c r="Q8" s="81"/>
      <c r="R8" s="81"/>
      <c r="S8" s="81"/>
      <c r="T8" s="81"/>
      <c r="U8" s="81"/>
      <c r="V8" s="81"/>
      <c r="W8" s="131">
        <v>55</v>
      </c>
      <c r="X8" s="131">
        <v>3995</v>
      </c>
      <c r="Y8" s="81">
        <v>1.4999999999999999E-2</v>
      </c>
      <c r="Z8" s="131">
        <v>2</v>
      </c>
      <c r="AA8" s="249">
        <v>16</v>
      </c>
      <c r="AB8" s="132"/>
    </row>
    <row r="9" spans="1:63" ht="45.75" customHeight="1" thickTop="1" thickBot="1" x14ac:dyDescent="0.25">
      <c r="A9">
        <v>2021</v>
      </c>
      <c r="B9" s="129">
        <v>1</v>
      </c>
      <c r="C9" s="249"/>
      <c r="D9" s="130">
        <v>449</v>
      </c>
      <c r="E9" s="130" t="s">
        <v>247</v>
      </c>
      <c r="F9" s="130" t="s">
        <v>248</v>
      </c>
      <c r="G9" s="130">
        <v>40.985999999999997</v>
      </c>
      <c r="H9" s="130">
        <v>50.048000000000002</v>
      </c>
      <c r="I9" s="130">
        <v>43.8</v>
      </c>
      <c r="J9" s="133">
        <v>108</v>
      </c>
      <c r="K9" s="133">
        <v>100</v>
      </c>
      <c r="L9" s="133">
        <v>124</v>
      </c>
      <c r="M9" s="133">
        <v>88</v>
      </c>
      <c r="N9" s="81">
        <v>119</v>
      </c>
      <c r="O9" s="81">
        <v>38</v>
      </c>
      <c r="P9" s="81">
        <v>105</v>
      </c>
      <c r="Q9" s="81"/>
      <c r="R9" s="81">
        <v>4</v>
      </c>
      <c r="S9" s="81"/>
      <c r="T9" s="81"/>
      <c r="U9" s="81"/>
      <c r="V9" s="81"/>
      <c r="W9" s="131">
        <v>266</v>
      </c>
      <c r="X9" s="131">
        <v>22946</v>
      </c>
      <c r="Y9" s="81">
        <v>1.4999999999999999E-2</v>
      </c>
      <c r="Z9" s="131">
        <v>11</v>
      </c>
      <c r="AA9" s="249">
        <v>16</v>
      </c>
      <c r="AB9" s="132"/>
    </row>
    <row r="10" spans="1:63" ht="45.75" customHeight="1" thickTop="1" thickBot="1" x14ac:dyDescent="0.25">
      <c r="A10">
        <v>2021</v>
      </c>
      <c r="B10" s="129">
        <v>1</v>
      </c>
      <c r="C10" s="249"/>
      <c r="D10" s="130">
        <v>331</v>
      </c>
      <c r="E10" s="130" t="s">
        <v>702</v>
      </c>
      <c r="F10" s="130" t="s">
        <v>781</v>
      </c>
      <c r="G10" s="130">
        <v>312.41199999999998</v>
      </c>
      <c r="H10" s="130">
        <v>355.572</v>
      </c>
      <c r="I10" s="130">
        <v>347.4</v>
      </c>
      <c r="J10" s="133">
        <v>110</v>
      </c>
      <c r="K10" s="133">
        <v>131</v>
      </c>
      <c r="L10" s="133">
        <v>113</v>
      </c>
      <c r="M10" s="133">
        <v>128</v>
      </c>
      <c r="N10" s="81">
        <v>11</v>
      </c>
      <c r="O10" s="81">
        <v>5</v>
      </c>
      <c r="P10" s="81">
        <v>6</v>
      </c>
      <c r="Q10" s="81"/>
      <c r="R10" s="81"/>
      <c r="S10" s="81"/>
      <c r="T10" s="81"/>
      <c r="U10" s="81"/>
      <c r="V10" s="81"/>
      <c r="W10" s="131">
        <v>22</v>
      </c>
      <c r="X10" s="131">
        <v>3166</v>
      </c>
      <c r="Y10" s="81">
        <v>1.4999999999999999E-2</v>
      </c>
      <c r="Z10" s="131">
        <v>3</v>
      </c>
      <c r="AA10" s="249">
        <v>16</v>
      </c>
      <c r="AB10" s="132"/>
    </row>
    <row r="11" spans="1:63" ht="45.75" customHeight="1" thickTop="1" thickBot="1" x14ac:dyDescent="0.25">
      <c r="A11">
        <v>2021</v>
      </c>
      <c r="B11" s="129">
        <v>1</v>
      </c>
      <c r="C11" s="249"/>
      <c r="D11" s="130">
        <v>330</v>
      </c>
      <c r="E11" s="130" t="s">
        <v>701</v>
      </c>
      <c r="F11" s="130" t="s">
        <v>785</v>
      </c>
      <c r="G11" s="130">
        <v>382.04599999999999</v>
      </c>
      <c r="H11" s="130">
        <v>434.82600000000002</v>
      </c>
      <c r="I11" s="130">
        <v>422.1</v>
      </c>
      <c r="J11" s="133">
        <v>103</v>
      </c>
      <c r="K11" s="133">
        <v>140</v>
      </c>
      <c r="L11" s="133">
        <v>105</v>
      </c>
      <c r="M11" s="133">
        <v>138</v>
      </c>
      <c r="N11" s="81">
        <v>23</v>
      </c>
      <c r="O11" s="81">
        <v>23</v>
      </c>
      <c r="P11" s="81">
        <v>16</v>
      </c>
      <c r="Q11" s="81">
        <v>3</v>
      </c>
      <c r="R11" s="81">
        <v>4</v>
      </c>
      <c r="S11" s="81"/>
      <c r="T11" s="81"/>
      <c r="U11" s="81"/>
      <c r="V11" s="81"/>
      <c r="W11" s="131">
        <v>68</v>
      </c>
      <c r="X11" s="131">
        <v>5540</v>
      </c>
      <c r="Y11" s="81">
        <v>1.4999999999999999E-2</v>
      </c>
      <c r="Z11" s="131">
        <v>4</v>
      </c>
      <c r="AA11" s="249">
        <v>16</v>
      </c>
      <c r="AB11" s="132"/>
    </row>
    <row r="12" spans="1:63" ht="45.75" customHeight="1" thickTop="1" thickBot="1" x14ac:dyDescent="0.25">
      <c r="A12">
        <v>2021</v>
      </c>
      <c r="B12" s="129">
        <v>1</v>
      </c>
      <c r="C12" s="249"/>
      <c r="D12" s="130">
        <v>557</v>
      </c>
      <c r="E12" s="130" t="s">
        <v>126</v>
      </c>
      <c r="F12" s="130" t="s">
        <v>127</v>
      </c>
      <c r="G12" s="130">
        <v>171.262</v>
      </c>
      <c r="H12" s="130">
        <v>194.922</v>
      </c>
      <c r="I12" s="130">
        <v>194.9</v>
      </c>
      <c r="J12" s="133">
        <v>20</v>
      </c>
      <c r="K12" s="133">
        <v>180</v>
      </c>
      <c r="L12" s="133">
        <v>26</v>
      </c>
      <c r="M12" s="133">
        <v>140</v>
      </c>
      <c r="N12" s="81">
        <v>64</v>
      </c>
      <c r="O12" s="81">
        <v>62</v>
      </c>
      <c r="P12" s="81">
        <v>81</v>
      </c>
      <c r="Q12" s="81">
        <v>9</v>
      </c>
      <c r="R12" s="81">
        <v>30</v>
      </c>
      <c r="S12" s="81"/>
      <c r="T12" s="81"/>
      <c r="U12" s="81"/>
      <c r="V12" s="81"/>
      <c r="W12" s="131">
        <v>230</v>
      </c>
      <c r="X12" s="131">
        <v>9836</v>
      </c>
      <c r="Y12" s="81">
        <v>1.4999999999999999E-2</v>
      </c>
      <c r="Z12" s="131">
        <v>25</v>
      </c>
      <c r="AA12" s="249">
        <v>16</v>
      </c>
      <c r="AB12" s="132"/>
    </row>
    <row r="13" spans="1:63" ht="45.75" customHeight="1" thickTop="1" thickBot="1" x14ac:dyDescent="0.25">
      <c r="A13">
        <v>2021</v>
      </c>
      <c r="B13" s="129">
        <v>1</v>
      </c>
      <c r="C13" s="249"/>
      <c r="D13" s="130">
        <v>556</v>
      </c>
      <c r="E13" s="130" t="s">
        <v>123</v>
      </c>
      <c r="F13" s="130" t="s">
        <v>124</v>
      </c>
      <c r="G13" s="130">
        <v>1003.106</v>
      </c>
      <c r="H13" s="130">
        <v>1141.6859999999999</v>
      </c>
      <c r="I13" s="130">
        <v>1074.5</v>
      </c>
      <c r="J13" s="133">
        <v>20</v>
      </c>
      <c r="K13" s="133">
        <v>180</v>
      </c>
      <c r="L13" s="133">
        <v>26</v>
      </c>
      <c r="M13" s="133">
        <v>140</v>
      </c>
      <c r="N13" s="81">
        <v>76</v>
      </c>
      <c r="O13" s="81">
        <v>61</v>
      </c>
      <c r="P13" s="81">
        <v>82</v>
      </c>
      <c r="Q13" s="81">
        <v>7</v>
      </c>
      <c r="R13" s="81">
        <v>16</v>
      </c>
      <c r="S13" s="81"/>
      <c r="T13" s="81"/>
      <c r="U13" s="81"/>
      <c r="V13" s="81"/>
      <c r="W13" s="131">
        <v>238</v>
      </c>
      <c r="X13" s="131">
        <v>10222</v>
      </c>
      <c r="Y13" s="81">
        <v>1.4999999999999999E-2</v>
      </c>
      <c r="Z13" s="131">
        <v>25</v>
      </c>
      <c r="AA13" s="249">
        <v>16</v>
      </c>
      <c r="AB13" s="132"/>
    </row>
    <row r="14" spans="1:63" ht="45.75" customHeight="1" thickTop="1" thickBot="1" x14ac:dyDescent="0.25">
      <c r="A14">
        <v>2021</v>
      </c>
      <c r="B14" s="129">
        <v>1</v>
      </c>
      <c r="C14" s="249"/>
      <c r="D14" s="130">
        <v>437</v>
      </c>
      <c r="E14" s="130" t="s">
        <v>152</v>
      </c>
      <c r="F14" s="130" t="s">
        <v>153</v>
      </c>
      <c r="G14" s="130">
        <v>158.08799999999999</v>
      </c>
      <c r="H14" s="130">
        <v>179.928</v>
      </c>
      <c r="I14" s="130">
        <v>176.6</v>
      </c>
      <c r="J14" s="133">
        <v>120</v>
      </c>
      <c r="K14" s="133">
        <v>120</v>
      </c>
      <c r="L14" s="133">
        <v>129</v>
      </c>
      <c r="M14" s="133">
        <v>112</v>
      </c>
      <c r="N14" s="81">
        <v>26</v>
      </c>
      <c r="O14" s="81">
        <v>14</v>
      </c>
      <c r="P14" s="81">
        <v>25</v>
      </c>
      <c r="Q14" s="81">
        <v>2</v>
      </c>
      <c r="R14" s="81"/>
      <c r="S14" s="81"/>
      <c r="T14" s="81"/>
      <c r="U14" s="81"/>
      <c r="V14" s="81"/>
      <c r="W14" s="131">
        <v>66</v>
      </c>
      <c r="X14" s="131">
        <v>6066</v>
      </c>
      <c r="Y14" s="81">
        <v>1.4999999999999999E-2</v>
      </c>
      <c r="Z14" s="131">
        <v>4</v>
      </c>
      <c r="AA14" s="249">
        <v>16</v>
      </c>
      <c r="AB14" s="132"/>
    </row>
    <row r="15" spans="1:63" ht="45.75" customHeight="1" thickTop="1" thickBot="1" x14ac:dyDescent="0.25">
      <c r="A15">
        <v>2021</v>
      </c>
      <c r="B15" s="129">
        <v>1</v>
      </c>
      <c r="C15" s="249"/>
      <c r="D15" s="130">
        <v>438</v>
      </c>
      <c r="E15" s="130" t="s">
        <v>222</v>
      </c>
      <c r="F15" s="130" t="s">
        <v>223</v>
      </c>
      <c r="G15" s="130">
        <v>315.23500000000001</v>
      </c>
      <c r="H15" s="130">
        <v>358.78500000000003</v>
      </c>
      <c r="I15" s="130">
        <v>347.3</v>
      </c>
      <c r="J15" s="133">
        <v>67</v>
      </c>
      <c r="K15" s="133">
        <v>161</v>
      </c>
      <c r="L15" s="133">
        <v>80</v>
      </c>
      <c r="M15" s="133">
        <v>136</v>
      </c>
      <c r="N15" s="81">
        <v>109</v>
      </c>
      <c r="O15" s="81">
        <v>53</v>
      </c>
      <c r="P15" s="81">
        <v>77</v>
      </c>
      <c r="Q15" s="81">
        <v>15</v>
      </c>
      <c r="R15" s="81">
        <v>32</v>
      </c>
      <c r="S15" s="81"/>
      <c r="T15" s="81"/>
      <c r="U15" s="81"/>
      <c r="V15" s="81"/>
      <c r="W15" s="131">
        <v>281</v>
      </c>
      <c r="X15" s="131">
        <v>24861</v>
      </c>
      <c r="Y15" s="81">
        <v>1.4999999999999999E-2</v>
      </c>
      <c r="Z15" s="131">
        <v>19</v>
      </c>
      <c r="AA15" s="249">
        <v>16</v>
      </c>
      <c r="AB15" s="132"/>
    </row>
    <row r="16" spans="1:63" ht="45.75" customHeight="1" thickTop="1" thickBot="1" x14ac:dyDescent="0.25">
      <c r="A16">
        <v>2021</v>
      </c>
      <c r="B16" s="129">
        <v>1</v>
      </c>
      <c r="C16" s="249"/>
      <c r="D16" s="130">
        <v>50</v>
      </c>
      <c r="E16" s="130" t="s">
        <v>161</v>
      </c>
      <c r="F16" s="130" t="s">
        <v>162</v>
      </c>
      <c r="G16" s="130">
        <v>51.57</v>
      </c>
      <c r="H16" s="130">
        <v>56.43</v>
      </c>
      <c r="I16" s="130">
        <v>56.2</v>
      </c>
      <c r="J16" s="133">
        <v>101</v>
      </c>
      <c r="K16" s="133">
        <v>107</v>
      </c>
      <c r="L16" s="133">
        <v>67</v>
      </c>
      <c r="M16" s="133">
        <v>109</v>
      </c>
      <c r="N16" s="81">
        <v>76</v>
      </c>
      <c r="O16" s="81">
        <v>29</v>
      </c>
      <c r="P16" s="81">
        <v>54</v>
      </c>
      <c r="Q16" s="81">
        <v>2</v>
      </c>
      <c r="R16" s="81">
        <v>2</v>
      </c>
      <c r="S16" s="81"/>
      <c r="T16" s="81"/>
      <c r="U16" s="81"/>
      <c r="V16" s="81"/>
      <c r="W16" s="131">
        <v>163</v>
      </c>
      <c r="X16" s="131">
        <v>12847</v>
      </c>
      <c r="Y16" s="81">
        <v>1.4999999999999999E-2</v>
      </c>
      <c r="Z16" s="131">
        <v>9</v>
      </c>
      <c r="AA16" s="249">
        <v>18</v>
      </c>
      <c r="AB16" s="132"/>
    </row>
    <row r="17" spans="1:28" ht="45.75" customHeight="1" thickTop="1" thickBot="1" x14ac:dyDescent="0.25">
      <c r="A17">
        <v>2021</v>
      </c>
      <c r="B17" s="129">
        <v>1</v>
      </c>
      <c r="C17" s="249"/>
      <c r="D17" s="130">
        <v>122</v>
      </c>
      <c r="E17" s="130" t="s">
        <v>158</v>
      </c>
      <c r="F17" s="130" t="s">
        <v>159</v>
      </c>
      <c r="G17" s="130">
        <v>267.39999999999998</v>
      </c>
      <c r="H17" s="130">
        <v>292.60000000000002</v>
      </c>
      <c r="I17" s="130">
        <v>281.89999999999998</v>
      </c>
      <c r="J17" s="133">
        <v>63</v>
      </c>
      <c r="K17" s="133">
        <v>115</v>
      </c>
      <c r="L17" s="133">
        <v>68</v>
      </c>
      <c r="M17" s="133">
        <v>108</v>
      </c>
      <c r="N17" s="81">
        <v>66</v>
      </c>
      <c r="O17" s="81">
        <v>26</v>
      </c>
      <c r="P17" s="81">
        <v>57</v>
      </c>
      <c r="Q17" s="81">
        <v>15</v>
      </c>
      <c r="R17" s="81">
        <v>11</v>
      </c>
      <c r="S17" s="81"/>
      <c r="T17" s="81"/>
      <c r="U17" s="81"/>
      <c r="V17" s="81"/>
      <c r="W17" s="131">
        <v>175</v>
      </c>
      <c r="X17" s="131">
        <v>8395</v>
      </c>
      <c r="Y17" s="81">
        <v>1.4999999999999999E-2</v>
      </c>
      <c r="Z17" s="131">
        <v>22</v>
      </c>
      <c r="AA17" s="249">
        <v>22</v>
      </c>
      <c r="AB17" s="132"/>
    </row>
    <row r="18" spans="1:28" ht="45.75" customHeight="1" thickTop="1" thickBot="1" x14ac:dyDescent="0.25">
      <c r="A18">
        <v>2021</v>
      </c>
      <c r="B18" s="129">
        <v>1</v>
      </c>
      <c r="C18" s="249"/>
      <c r="D18" s="130">
        <v>658</v>
      </c>
      <c r="E18" s="130" t="s">
        <v>182</v>
      </c>
      <c r="F18" s="130" t="s">
        <v>183</v>
      </c>
      <c r="G18" s="130">
        <v>83.7</v>
      </c>
      <c r="H18" s="130">
        <v>96.3</v>
      </c>
      <c r="I18" s="130">
        <v>90.3</v>
      </c>
      <c r="J18" s="133">
        <v>60</v>
      </c>
      <c r="K18" s="133">
        <v>180</v>
      </c>
      <c r="L18" s="133">
        <v>58</v>
      </c>
      <c r="M18" s="133">
        <v>192</v>
      </c>
      <c r="N18" s="81">
        <v>27</v>
      </c>
      <c r="O18" s="81">
        <v>12</v>
      </c>
      <c r="P18" s="81">
        <v>20</v>
      </c>
      <c r="Q18" s="81"/>
      <c r="R18" s="81"/>
      <c r="S18" s="81"/>
      <c r="T18" s="81"/>
      <c r="U18" s="81"/>
      <c r="V18" s="81"/>
      <c r="W18" s="131">
        <v>59</v>
      </c>
      <c r="X18" s="131">
        <v>3479</v>
      </c>
      <c r="Y18" s="81">
        <v>0.02</v>
      </c>
      <c r="Z18" s="131">
        <v>7</v>
      </c>
      <c r="AA18" s="249">
        <v>20</v>
      </c>
      <c r="AB18" s="132"/>
    </row>
    <row r="19" spans="1:28" ht="45.75" customHeight="1" thickTop="1" thickBot="1" x14ac:dyDescent="0.25">
      <c r="A19">
        <v>2021</v>
      </c>
      <c r="B19" s="129">
        <v>1</v>
      </c>
      <c r="C19" s="249"/>
      <c r="D19" s="130">
        <v>656</v>
      </c>
      <c r="E19" s="130" t="s">
        <v>176</v>
      </c>
      <c r="F19" s="130" t="s">
        <v>177</v>
      </c>
      <c r="G19" s="130">
        <v>137.63999999999999</v>
      </c>
      <c r="H19" s="130">
        <v>158.36000000000001</v>
      </c>
      <c r="I19" s="130">
        <v>148.1</v>
      </c>
      <c r="J19" s="133">
        <v>60</v>
      </c>
      <c r="K19" s="133">
        <v>180</v>
      </c>
      <c r="L19" s="133">
        <v>58</v>
      </c>
      <c r="M19" s="133">
        <v>192</v>
      </c>
      <c r="N19" s="81">
        <v>26</v>
      </c>
      <c r="O19" s="81">
        <v>13</v>
      </c>
      <c r="P19" s="81">
        <v>21</v>
      </c>
      <c r="Q19" s="81"/>
      <c r="R19" s="81">
        <v>1</v>
      </c>
      <c r="S19" s="81"/>
      <c r="T19" s="81"/>
      <c r="U19" s="81"/>
      <c r="V19" s="81"/>
      <c r="W19" s="131">
        <v>61</v>
      </c>
      <c r="X19" s="131">
        <v>3501</v>
      </c>
      <c r="Y19" s="81">
        <v>0.02</v>
      </c>
      <c r="Z19" s="131">
        <v>7</v>
      </c>
      <c r="AA19" s="249">
        <v>20</v>
      </c>
      <c r="AB19" s="132"/>
    </row>
    <row r="20" spans="1:28" ht="45.75" customHeight="1" thickTop="1" thickBot="1" x14ac:dyDescent="0.25">
      <c r="A20">
        <v>2021</v>
      </c>
      <c r="B20" s="129">
        <v>1</v>
      </c>
      <c r="C20" s="249"/>
      <c r="D20" s="130">
        <v>657</v>
      </c>
      <c r="E20" s="130" t="s">
        <v>179</v>
      </c>
      <c r="F20" s="130" t="s">
        <v>180</v>
      </c>
      <c r="G20" s="130">
        <v>83.7</v>
      </c>
      <c r="H20" s="130">
        <v>96.3</v>
      </c>
      <c r="I20" s="130">
        <v>90.3</v>
      </c>
      <c r="J20" s="133">
        <v>60</v>
      </c>
      <c r="K20" s="133">
        <v>180</v>
      </c>
      <c r="L20" s="133">
        <v>58</v>
      </c>
      <c r="M20" s="133">
        <v>192</v>
      </c>
      <c r="N20" s="81">
        <v>27</v>
      </c>
      <c r="O20" s="81">
        <v>13</v>
      </c>
      <c r="P20" s="81">
        <v>23</v>
      </c>
      <c r="Q20" s="81"/>
      <c r="R20" s="81"/>
      <c r="S20" s="81"/>
      <c r="T20" s="81"/>
      <c r="U20" s="81"/>
      <c r="V20" s="81"/>
      <c r="W20" s="131">
        <v>63</v>
      </c>
      <c r="X20" s="131">
        <v>3558</v>
      </c>
      <c r="Y20" s="81">
        <v>0.02</v>
      </c>
      <c r="Z20" s="131">
        <v>8</v>
      </c>
      <c r="AA20" s="249">
        <v>20</v>
      </c>
      <c r="AB20" s="132"/>
    </row>
    <row r="21" spans="1:28" ht="45.75" customHeight="1" thickTop="1" thickBot="1" x14ac:dyDescent="0.25">
      <c r="A21">
        <v>2021</v>
      </c>
      <c r="B21" s="129">
        <v>1</v>
      </c>
      <c r="C21" s="249"/>
      <c r="D21" s="130">
        <v>655</v>
      </c>
      <c r="E21" s="130" t="s">
        <v>173</v>
      </c>
      <c r="F21" s="130" t="s">
        <v>174</v>
      </c>
      <c r="G21" s="130">
        <v>137.63999999999999</v>
      </c>
      <c r="H21" s="130">
        <v>158.36000000000001</v>
      </c>
      <c r="I21" s="130">
        <v>148.1</v>
      </c>
      <c r="J21" s="133">
        <v>60</v>
      </c>
      <c r="K21" s="133">
        <v>180</v>
      </c>
      <c r="L21" s="133">
        <v>58</v>
      </c>
      <c r="M21" s="133">
        <v>192</v>
      </c>
      <c r="N21" s="81">
        <v>27</v>
      </c>
      <c r="O21" s="81">
        <v>13</v>
      </c>
      <c r="P21" s="81">
        <v>21</v>
      </c>
      <c r="Q21" s="81"/>
      <c r="R21" s="81">
        <v>2</v>
      </c>
      <c r="S21" s="81"/>
      <c r="T21" s="81"/>
      <c r="U21" s="81"/>
      <c r="V21" s="81"/>
      <c r="W21" s="131">
        <v>63</v>
      </c>
      <c r="X21" s="131">
        <v>3563</v>
      </c>
      <c r="Y21" s="81">
        <v>0.02</v>
      </c>
      <c r="Z21" s="131">
        <v>8</v>
      </c>
      <c r="AA21" s="249">
        <v>20</v>
      </c>
      <c r="AB21" s="132"/>
    </row>
    <row r="22" spans="1:28" ht="45.75" customHeight="1" thickTop="1" thickBot="1" x14ac:dyDescent="0.25">
      <c r="A22">
        <v>2021</v>
      </c>
      <c r="B22" s="129">
        <v>1</v>
      </c>
      <c r="C22" s="249"/>
      <c r="D22" s="130">
        <v>645</v>
      </c>
      <c r="E22" s="130" t="s">
        <v>573</v>
      </c>
      <c r="F22" s="130" t="s">
        <v>574</v>
      </c>
      <c r="G22" s="130">
        <v>123.69</v>
      </c>
      <c r="H22" s="130">
        <v>142.31</v>
      </c>
      <c r="I22" s="130">
        <v>142.69999999999999</v>
      </c>
      <c r="J22" s="133">
        <v>80</v>
      </c>
      <c r="K22" s="133">
        <v>180</v>
      </c>
      <c r="L22" s="133">
        <v>81</v>
      </c>
      <c r="M22" s="133">
        <v>178</v>
      </c>
      <c r="N22" s="81">
        <v>6</v>
      </c>
      <c r="O22" s="81"/>
      <c r="P22" s="81">
        <v>2</v>
      </c>
      <c r="Q22" s="81"/>
      <c r="R22" s="81"/>
      <c r="S22" s="81"/>
      <c r="T22" s="81"/>
      <c r="U22" s="81"/>
      <c r="V22" s="81"/>
      <c r="W22" s="131">
        <v>8</v>
      </c>
      <c r="X22" s="131">
        <v>1008</v>
      </c>
      <c r="Y22" s="81">
        <v>0.02</v>
      </c>
      <c r="Z22" s="131">
        <v>2</v>
      </c>
      <c r="AA22" s="249">
        <v>20</v>
      </c>
      <c r="AB22" s="132"/>
    </row>
    <row r="23" spans="1:28" ht="45.75" customHeight="1" thickTop="1" thickBot="1" x14ac:dyDescent="0.25">
      <c r="A23">
        <v>2021</v>
      </c>
      <c r="B23" s="129">
        <v>1</v>
      </c>
      <c r="C23" s="249"/>
      <c r="D23" s="130">
        <v>625</v>
      </c>
      <c r="E23" s="130" t="s">
        <v>642</v>
      </c>
      <c r="F23" s="130" t="s">
        <v>643</v>
      </c>
      <c r="G23" s="130">
        <v>129.01</v>
      </c>
      <c r="H23" s="130">
        <v>150.99</v>
      </c>
      <c r="I23" s="130">
        <v>142.1</v>
      </c>
      <c r="J23" s="133">
        <v>18</v>
      </c>
      <c r="K23" s="133">
        <v>200</v>
      </c>
      <c r="L23" s="133">
        <v>26</v>
      </c>
      <c r="M23" s="133">
        <v>137</v>
      </c>
      <c r="N23" s="81">
        <v>10</v>
      </c>
      <c r="O23" s="81">
        <v>1</v>
      </c>
      <c r="P23" s="81">
        <v>4</v>
      </c>
      <c r="Q23" s="81"/>
      <c r="R23" s="81"/>
      <c r="S23" s="81"/>
      <c r="T23" s="81"/>
      <c r="U23" s="81"/>
      <c r="V23" s="81"/>
      <c r="W23" s="131">
        <v>15</v>
      </c>
      <c r="X23" s="131">
        <v>900</v>
      </c>
      <c r="Y23" s="81">
        <v>1.4999999999999999E-2</v>
      </c>
      <c r="Z23" s="131">
        <v>3</v>
      </c>
      <c r="AA23" s="249">
        <v>25</v>
      </c>
      <c r="AB23" s="132"/>
    </row>
    <row r="24" spans="1:28" ht="45.75" customHeight="1" thickTop="1" thickBot="1" x14ac:dyDescent="0.25">
      <c r="A24">
        <v>2021</v>
      </c>
      <c r="B24" s="129">
        <v>1</v>
      </c>
      <c r="C24" s="249"/>
      <c r="D24" s="130">
        <v>629</v>
      </c>
      <c r="E24" s="130" t="s">
        <v>238</v>
      </c>
      <c r="F24" s="130" t="s">
        <v>239</v>
      </c>
      <c r="G24" s="130">
        <v>203.983</v>
      </c>
      <c r="H24" s="130">
        <v>238.017</v>
      </c>
      <c r="I24" s="130">
        <v>232</v>
      </c>
      <c r="J24" s="133">
        <v>18</v>
      </c>
      <c r="K24" s="133">
        <v>200</v>
      </c>
      <c r="L24" s="133">
        <v>22</v>
      </c>
      <c r="M24" s="133">
        <v>166</v>
      </c>
      <c r="N24" s="81">
        <v>11</v>
      </c>
      <c r="O24" s="81">
        <v>6</v>
      </c>
      <c r="P24" s="81">
        <v>5</v>
      </c>
      <c r="Q24" s="81"/>
      <c r="R24" s="81"/>
      <c r="S24" s="81"/>
      <c r="T24" s="81"/>
      <c r="U24" s="81"/>
      <c r="V24" s="81"/>
      <c r="W24" s="131">
        <v>22</v>
      </c>
      <c r="X24" s="131">
        <v>832</v>
      </c>
      <c r="Y24" s="81">
        <v>1.4999999999999999E-2</v>
      </c>
      <c r="Z24" s="131">
        <v>4</v>
      </c>
      <c r="AA24" s="249">
        <v>25</v>
      </c>
      <c r="AB24" s="132"/>
    </row>
    <row r="25" spans="1:28" ht="45.75" customHeight="1" thickTop="1" thickBot="1" x14ac:dyDescent="0.25">
      <c r="A25">
        <v>2021</v>
      </c>
      <c r="B25" s="129">
        <v>1</v>
      </c>
      <c r="C25" s="249"/>
      <c r="D25" s="130">
        <v>621</v>
      </c>
      <c r="E25" s="130" t="s">
        <v>634</v>
      </c>
      <c r="F25" s="130" t="s">
        <v>635</v>
      </c>
      <c r="G25" s="130">
        <v>175.98849999999999</v>
      </c>
      <c r="H25" s="130">
        <v>207.01150000000001</v>
      </c>
      <c r="I25" s="130">
        <v>201.5</v>
      </c>
      <c r="J25" s="133">
        <v>18</v>
      </c>
      <c r="K25" s="133">
        <v>200</v>
      </c>
      <c r="L25" s="133">
        <v>24</v>
      </c>
      <c r="M25" s="133">
        <v>152</v>
      </c>
      <c r="N25" s="81">
        <v>4</v>
      </c>
      <c r="O25" s="81"/>
      <c r="P25" s="81">
        <v>5</v>
      </c>
      <c r="Q25" s="81"/>
      <c r="R25" s="81"/>
      <c r="S25" s="81"/>
      <c r="T25" s="81"/>
      <c r="U25" s="81"/>
      <c r="V25" s="81"/>
      <c r="W25" s="131">
        <v>9</v>
      </c>
      <c r="X25" s="131">
        <v>459</v>
      </c>
      <c r="Y25" s="81">
        <v>1.4999999999999999E-2</v>
      </c>
      <c r="Z25" s="131">
        <v>2</v>
      </c>
      <c r="AA25" s="249">
        <v>25</v>
      </c>
      <c r="AB25" s="132"/>
    </row>
    <row r="26" spans="1:28" ht="45.75" customHeight="1" thickTop="1" thickBot="1" x14ac:dyDescent="0.25">
      <c r="A26">
        <v>2021</v>
      </c>
      <c r="B26" s="129">
        <v>1</v>
      </c>
      <c r="C26" s="249"/>
      <c r="D26" s="130">
        <v>445</v>
      </c>
      <c r="E26" s="130" t="s">
        <v>748</v>
      </c>
      <c r="F26" s="130" t="s">
        <v>749</v>
      </c>
      <c r="G26" s="130">
        <v>25.2</v>
      </c>
      <c r="H26" s="130">
        <v>30.8</v>
      </c>
      <c r="I26" s="130">
        <v>27.2</v>
      </c>
      <c r="J26" s="133">
        <v>60</v>
      </c>
      <c r="K26" s="133">
        <v>180</v>
      </c>
      <c r="L26" s="133">
        <v>82</v>
      </c>
      <c r="M26" s="133">
        <v>133</v>
      </c>
      <c r="N26" s="81">
        <v>14</v>
      </c>
      <c r="O26" s="81">
        <v>4</v>
      </c>
      <c r="P26" s="81">
        <v>7</v>
      </c>
      <c r="Q26" s="81"/>
      <c r="R26" s="81"/>
      <c r="S26" s="81"/>
      <c r="T26" s="81"/>
      <c r="U26" s="81"/>
      <c r="V26" s="81"/>
      <c r="W26" s="131">
        <v>25</v>
      </c>
      <c r="X26" s="131">
        <v>3730</v>
      </c>
      <c r="Y26" s="81">
        <v>1.4999999999999999E-2</v>
      </c>
      <c r="Z26" s="131">
        <v>4</v>
      </c>
      <c r="AA26" s="249">
        <v>29</v>
      </c>
      <c r="AB26" s="132"/>
    </row>
    <row r="27" spans="1:28" ht="45.75" customHeight="1" thickTop="1" thickBot="1" x14ac:dyDescent="0.25">
      <c r="A27">
        <v>2021</v>
      </c>
      <c r="B27" s="129">
        <v>1</v>
      </c>
      <c r="C27" s="249"/>
      <c r="D27" s="130">
        <v>446</v>
      </c>
      <c r="E27" s="130" t="s">
        <v>762</v>
      </c>
      <c r="F27" s="130" t="s">
        <v>763</v>
      </c>
      <c r="G27" s="130">
        <v>150.30000000000001</v>
      </c>
      <c r="H27" s="130">
        <v>183.7</v>
      </c>
      <c r="I27" s="130">
        <v>164.8</v>
      </c>
      <c r="J27" s="133">
        <v>60</v>
      </c>
      <c r="K27" s="133">
        <v>180</v>
      </c>
      <c r="L27" s="133">
        <v>82</v>
      </c>
      <c r="M27" s="133">
        <v>133</v>
      </c>
      <c r="N27" s="81">
        <v>17</v>
      </c>
      <c r="O27" s="81">
        <v>4</v>
      </c>
      <c r="P27" s="81">
        <v>9</v>
      </c>
      <c r="Q27" s="81"/>
      <c r="R27" s="81"/>
      <c r="S27" s="81"/>
      <c r="T27" s="81"/>
      <c r="U27" s="81"/>
      <c r="V27" s="81"/>
      <c r="W27" s="131">
        <v>30</v>
      </c>
      <c r="X27" s="131">
        <v>2483</v>
      </c>
      <c r="Y27" s="81">
        <v>1.4999999999999999E-2</v>
      </c>
      <c r="Z27" s="131">
        <v>4</v>
      </c>
      <c r="AA27" s="249">
        <v>29</v>
      </c>
      <c r="AB27" s="132"/>
    </row>
    <row r="28" spans="1:28" ht="45.75" customHeight="1" thickTop="1" thickBot="1" x14ac:dyDescent="0.25">
      <c r="A28">
        <v>2021</v>
      </c>
      <c r="B28" s="129">
        <v>1</v>
      </c>
      <c r="C28" s="249"/>
      <c r="D28" s="130">
        <v>439</v>
      </c>
      <c r="E28" s="130" t="s">
        <v>167</v>
      </c>
      <c r="F28" s="130" t="s">
        <v>168</v>
      </c>
      <c r="G28" s="130">
        <v>308.7</v>
      </c>
      <c r="H28" s="130">
        <v>377.3</v>
      </c>
      <c r="I28" s="130">
        <v>352.7</v>
      </c>
      <c r="J28" s="133">
        <v>45</v>
      </c>
      <c r="K28" s="133">
        <v>320</v>
      </c>
      <c r="L28" s="133">
        <v>50</v>
      </c>
      <c r="M28" s="133">
        <v>297</v>
      </c>
      <c r="N28" s="81">
        <v>63</v>
      </c>
      <c r="O28" s="81">
        <v>19</v>
      </c>
      <c r="P28" s="81">
        <v>93</v>
      </c>
      <c r="Q28" s="81">
        <v>3</v>
      </c>
      <c r="R28" s="81">
        <v>1</v>
      </c>
      <c r="S28" s="81"/>
      <c r="T28" s="81"/>
      <c r="U28" s="81"/>
      <c r="V28" s="81"/>
      <c r="W28" s="131">
        <v>179</v>
      </c>
      <c r="X28" s="131">
        <v>5919</v>
      </c>
      <c r="Y28" s="81">
        <v>1.4999999999999999E-2</v>
      </c>
      <c r="Z28" s="131">
        <v>11</v>
      </c>
      <c r="AA28" s="249">
        <v>29</v>
      </c>
      <c r="AB28" s="132"/>
    </row>
    <row r="29" spans="1:28" ht="45.75" customHeight="1" thickTop="1" thickBot="1" x14ac:dyDescent="0.25">
      <c r="A29">
        <v>2021</v>
      </c>
      <c r="B29" s="129">
        <v>1</v>
      </c>
      <c r="C29" s="249"/>
      <c r="D29" s="130">
        <v>447</v>
      </c>
      <c r="E29" s="130" t="s">
        <v>737</v>
      </c>
      <c r="F29" s="130" t="s">
        <v>738</v>
      </c>
      <c r="G29" s="130">
        <v>159.30000000000001</v>
      </c>
      <c r="H29" s="130">
        <v>194.7</v>
      </c>
      <c r="I29" s="130">
        <v>171</v>
      </c>
      <c r="J29" s="133">
        <v>60</v>
      </c>
      <c r="K29" s="133">
        <v>180</v>
      </c>
      <c r="L29" s="133">
        <v>82</v>
      </c>
      <c r="M29" s="133">
        <v>133</v>
      </c>
      <c r="N29" s="81">
        <v>14</v>
      </c>
      <c r="O29" s="81">
        <v>3</v>
      </c>
      <c r="P29" s="81">
        <v>10</v>
      </c>
      <c r="Q29" s="81"/>
      <c r="R29" s="81"/>
      <c r="S29" s="81"/>
      <c r="T29" s="81"/>
      <c r="U29" s="81"/>
      <c r="V29" s="81"/>
      <c r="W29" s="131">
        <v>27</v>
      </c>
      <c r="X29" s="131">
        <v>3081</v>
      </c>
      <c r="Y29" s="81">
        <v>1.4999999999999999E-2</v>
      </c>
      <c r="Z29" s="131">
        <v>4</v>
      </c>
      <c r="AA29" s="249">
        <v>29</v>
      </c>
      <c r="AB29" s="132"/>
    </row>
    <row r="30" spans="1:28" ht="45.75" customHeight="1" thickTop="1" thickBot="1" x14ac:dyDescent="0.25">
      <c r="A30">
        <v>2021</v>
      </c>
      <c r="B30" s="129">
        <v>1</v>
      </c>
      <c r="C30" s="249"/>
      <c r="D30" s="130">
        <v>448</v>
      </c>
      <c r="E30" s="130" t="s">
        <v>268</v>
      </c>
      <c r="F30" s="130" t="s">
        <v>269</v>
      </c>
      <c r="G30" s="130">
        <v>20.7</v>
      </c>
      <c r="H30" s="130">
        <v>25.3</v>
      </c>
      <c r="I30" s="130">
        <v>22.5</v>
      </c>
      <c r="J30" s="133">
        <v>60</v>
      </c>
      <c r="K30" s="133">
        <v>180</v>
      </c>
      <c r="L30" s="133">
        <v>82</v>
      </c>
      <c r="M30" s="133">
        <v>133</v>
      </c>
      <c r="N30" s="81">
        <v>13</v>
      </c>
      <c r="O30" s="81">
        <v>3</v>
      </c>
      <c r="P30" s="81">
        <v>9</v>
      </c>
      <c r="Q30" s="81"/>
      <c r="R30" s="81"/>
      <c r="S30" s="81"/>
      <c r="T30" s="81"/>
      <c r="U30" s="81"/>
      <c r="V30" s="81"/>
      <c r="W30" s="131">
        <v>25</v>
      </c>
      <c r="X30" s="131">
        <v>3059</v>
      </c>
      <c r="Y30" s="81">
        <v>1.4999999999999999E-2</v>
      </c>
      <c r="Z30" s="131">
        <v>4</v>
      </c>
      <c r="AA30" s="249">
        <v>29</v>
      </c>
      <c r="AB30" s="132"/>
    </row>
    <row r="31" spans="1:28" ht="45.75" customHeight="1" thickTop="1" thickBot="1" x14ac:dyDescent="0.25">
      <c r="A31">
        <v>2021</v>
      </c>
      <c r="B31" s="129">
        <v>1</v>
      </c>
      <c r="C31" s="249"/>
      <c r="D31" s="130">
        <v>626</v>
      </c>
      <c r="E31" s="130" t="s">
        <v>644</v>
      </c>
      <c r="F31" s="130" t="s">
        <v>645</v>
      </c>
      <c r="G31" s="130">
        <v>254.05799999999999</v>
      </c>
      <c r="H31" s="130">
        <v>297.94200000000001</v>
      </c>
      <c r="I31" s="130">
        <v>286.7</v>
      </c>
      <c r="J31" s="133">
        <v>18</v>
      </c>
      <c r="K31" s="133">
        <v>200</v>
      </c>
      <c r="L31" s="133">
        <v>26</v>
      </c>
      <c r="M31" s="133">
        <v>137</v>
      </c>
      <c r="N31" s="81">
        <v>19</v>
      </c>
      <c r="O31" s="81">
        <v>3</v>
      </c>
      <c r="P31" s="81">
        <v>15</v>
      </c>
      <c r="Q31" s="81"/>
      <c r="R31" s="81"/>
      <c r="S31" s="81"/>
      <c r="T31" s="81"/>
      <c r="U31" s="81"/>
      <c r="V31" s="81"/>
      <c r="W31" s="131">
        <v>37</v>
      </c>
      <c r="X31" s="131">
        <v>1192</v>
      </c>
      <c r="Y31" s="81">
        <v>1.4999999999999999E-2</v>
      </c>
      <c r="Z31" s="131">
        <v>3</v>
      </c>
      <c r="AA31" s="249">
        <v>25</v>
      </c>
      <c r="AB31" s="132"/>
    </row>
    <row r="32" spans="1:28" ht="45.75" customHeight="1" thickTop="1" thickBot="1" x14ac:dyDescent="0.25">
      <c r="A32">
        <v>2021</v>
      </c>
      <c r="B32" s="129">
        <v>1</v>
      </c>
      <c r="C32" s="249"/>
      <c r="D32" s="130">
        <v>630</v>
      </c>
      <c r="E32" s="130" t="s">
        <v>241</v>
      </c>
      <c r="F32" s="130" t="s">
        <v>242</v>
      </c>
      <c r="G32" s="130">
        <v>197.84299999999999</v>
      </c>
      <c r="H32" s="130">
        <v>230.15700000000001</v>
      </c>
      <c r="I32" s="130">
        <v>219.5</v>
      </c>
      <c r="J32" s="133">
        <v>18</v>
      </c>
      <c r="K32" s="133">
        <v>200</v>
      </c>
      <c r="L32" s="133">
        <v>22</v>
      </c>
      <c r="M32" s="133">
        <v>166</v>
      </c>
      <c r="N32" s="81">
        <v>39</v>
      </c>
      <c r="O32" s="81">
        <v>30</v>
      </c>
      <c r="P32" s="81">
        <v>19</v>
      </c>
      <c r="Q32" s="81"/>
      <c r="R32" s="81"/>
      <c r="S32" s="81"/>
      <c r="T32" s="81"/>
      <c r="U32" s="81"/>
      <c r="V32" s="81"/>
      <c r="W32" s="131">
        <v>88</v>
      </c>
      <c r="X32" s="131">
        <v>898</v>
      </c>
      <c r="Y32" s="81">
        <v>1.4999999999999999E-2</v>
      </c>
      <c r="Z32" s="131">
        <v>4</v>
      </c>
      <c r="AA32" s="249">
        <v>25</v>
      </c>
      <c r="AB32" s="132"/>
    </row>
    <row r="33" spans="1:28" ht="45.75" customHeight="1" thickTop="1" thickBot="1" x14ac:dyDescent="0.25">
      <c r="A33">
        <v>2021</v>
      </c>
      <c r="B33" s="129">
        <v>1</v>
      </c>
      <c r="C33" s="249"/>
      <c r="D33" s="130">
        <v>622</v>
      </c>
      <c r="E33" s="130" t="s">
        <v>636</v>
      </c>
      <c r="F33" s="130" t="s">
        <v>637</v>
      </c>
      <c r="G33" s="130">
        <v>172.41399999999999</v>
      </c>
      <c r="H33" s="130">
        <v>201.58600000000001</v>
      </c>
      <c r="I33" s="130">
        <v>194.4</v>
      </c>
      <c r="J33" s="133">
        <v>18</v>
      </c>
      <c r="K33" s="133">
        <v>200</v>
      </c>
      <c r="L33" s="133">
        <v>24</v>
      </c>
      <c r="M33" s="133">
        <v>152</v>
      </c>
      <c r="N33" s="81">
        <v>4</v>
      </c>
      <c r="O33" s="81"/>
      <c r="P33" s="81">
        <v>11</v>
      </c>
      <c r="Q33" s="81"/>
      <c r="R33" s="81"/>
      <c r="S33" s="81"/>
      <c r="T33" s="81"/>
      <c r="U33" s="81"/>
      <c r="V33" s="81"/>
      <c r="W33" s="131">
        <v>15</v>
      </c>
      <c r="X33" s="131">
        <v>465</v>
      </c>
      <c r="Y33" s="81">
        <v>1.4999999999999999E-2</v>
      </c>
      <c r="Z33" s="131">
        <v>2</v>
      </c>
      <c r="AA33" s="249">
        <v>25</v>
      </c>
      <c r="AB33" s="132"/>
    </row>
    <row r="34" spans="1:28" ht="45.75" customHeight="1" thickTop="1" thickBot="1" x14ac:dyDescent="0.25">
      <c r="A34">
        <v>2021</v>
      </c>
      <c r="B34" s="129">
        <v>1</v>
      </c>
      <c r="C34" s="249"/>
      <c r="D34" s="130">
        <v>299</v>
      </c>
      <c r="E34" s="130" t="s">
        <v>244</v>
      </c>
      <c r="F34" s="130" t="s">
        <v>245</v>
      </c>
      <c r="G34" s="130">
        <v>106.95</v>
      </c>
      <c r="H34" s="130">
        <v>123.05</v>
      </c>
      <c r="I34" s="130">
        <v>109</v>
      </c>
      <c r="J34" s="133">
        <v>70</v>
      </c>
      <c r="K34" s="133">
        <v>154</v>
      </c>
      <c r="L34" s="133">
        <v>84</v>
      </c>
      <c r="M34" s="133">
        <v>131</v>
      </c>
      <c r="N34" s="81">
        <v>84</v>
      </c>
      <c r="O34" s="81">
        <v>52</v>
      </c>
      <c r="P34" s="81">
        <v>72</v>
      </c>
      <c r="Q34" s="81">
        <v>8</v>
      </c>
      <c r="R34" s="81">
        <v>14</v>
      </c>
      <c r="S34" s="81"/>
      <c r="T34" s="81"/>
      <c r="U34" s="81"/>
      <c r="V34" s="81"/>
      <c r="W34" s="131">
        <v>224</v>
      </c>
      <c r="X34" s="131">
        <v>17768</v>
      </c>
      <c r="Y34" s="81">
        <v>0.02</v>
      </c>
      <c r="Z34" s="131">
        <v>18</v>
      </c>
      <c r="AA34" s="249"/>
      <c r="AB34" s="132"/>
    </row>
    <row r="35" spans="1:28" ht="45.75" customHeight="1" thickTop="1" thickBot="1" x14ac:dyDescent="0.25">
      <c r="A35">
        <v>2021</v>
      </c>
      <c r="B35" s="129">
        <v>1</v>
      </c>
      <c r="C35" s="249"/>
      <c r="D35" s="130">
        <v>348</v>
      </c>
      <c r="E35" s="130" t="s">
        <v>786</v>
      </c>
      <c r="F35" s="130" t="s">
        <v>787</v>
      </c>
      <c r="G35" s="130">
        <v>465</v>
      </c>
      <c r="H35" s="130">
        <v>535</v>
      </c>
      <c r="I35" s="130">
        <v>486.4</v>
      </c>
      <c r="J35" s="133">
        <v>40</v>
      </c>
      <c r="K35" s="133">
        <v>144</v>
      </c>
      <c r="L35" s="133">
        <v>44</v>
      </c>
      <c r="M35" s="133">
        <v>161</v>
      </c>
      <c r="N35" s="81">
        <v>14</v>
      </c>
      <c r="O35" s="81">
        <v>6</v>
      </c>
      <c r="P35" s="81">
        <v>7</v>
      </c>
      <c r="Q35" s="81">
        <v>2</v>
      </c>
      <c r="R35" s="81">
        <v>1</v>
      </c>
      <c r="S35" s="81"/>
      <c r="T35" s="81"/>
      <c r="U35" s="81"/>
      <c r="V35" s="81"/>
      <c r="W35" s="131">
        <v>30</v>
      </c>
      <c r="X35" s="131">
        <v>2844</v>
      </c>
      <c r="Y35" s="81">
        <v>1.4999999999999999E-2</v>
      </c>
      <c r="Z35" s="131">
        <v>3</v>
      </c>
      <c r="AA35" s="249">
        <v>25</v>
      </c>
      <c r="AB35" s="132"/>
    </row>
    <row r="36" spans="1:28" ht="45.75" customHeight="1" thickTop="1" thickBot="1" x14ac:dyDescent="0.25">
      <c r="A36">
        <v>2021</v>
      </c>
      <c r="B36" s="129">
        <v>1</v>
      </c>
      <c r="C36" s="249"/>
      <c r="D36" s="130">
        <v>347</v>
      </c>
      <c r="E36" s="130" t="s">
        <v>612</v>
      </c>
      <c r="F36" s="130" t="s">
        <v>613</v>
      </c>
      <c r="G36" s="130">
        <v>465</v>
      </c>
      <c r="H36" s="130">
        <v>535</v>
      </c>
      <c r="I36" s="130">
        <v>490.8</v>
      </c>
      <c r="J36" s="133">
        <v>40</v>
      </c>
      <c r="K36" s="133">
        <v>144</v>
      </c>
      <c r="L36" s="133">
        <v>44</v>
      </c>
      <c r="M36" s="133">
        <v>161</v>
      </c>
      <c r="N36" s="81">
        <v>15</v>
      </c>
      <c r="O36" s="81">
        <v>4</v>
      </c>
      <c r="P36" s="81">
        <v>3</v>
      </c>
      <c r="Q36" s="81"/>
      <c r="R36" s="81"/>
      <c r="S36" s="81"/>
      <c r="T36" s="81"/>
      <c r="U36" s="81"/>
      <c r="V36" s="81"/>
      <c r="W36" s="131">
        <v>22</v>
      </c>
      <c r="X36" s="131">
        <v>932</v>
      </c>
      <c r="Y36" s="81">
        <v>1.4999999999999999E-2</v>
      </c>
      <c r="Z36" s="131">
        <v>3</v>
      </c>
      <c r="AA36" s="249"/>
      <c r="AB36" s="132"/>
    </row>
    <row r="37" spans="1:28" s="135" customFormat="1" ht="45.75" customHeight="1" thickTop="1" thickBot="1" x14ac:dyDescent="0.25">
      <c r="A37">
        <v>2021</v>
      </c>
      <c r="B37" s="129">
        <v>1</v>
      </c>
      <c r="C37" s="249"/>
      <c r="D37" s="130">
        <v>281</v>
      </c>
      <c r="E37" s="130" t="s">
        <v>142</v>
      </c>
      <c r="F37" s="130" t="s">
        <v>143</v>
      </c>
      <c r="G37" s="130">
        <v>265.05</v>
      </c>
      <c r="H37" s="130">
        <v>304.95</v>
      </c>
      <c r="I37" s="130">
        <v>289.10000000000002</v>
      </c>
      <c r="J37" s="134">
        <v>120</v>
      </c>
      <c r="K37" s="134">
        <v>120</v>
      </c>
      <c r="L37" s="134">
        <v>126</v>
      </c>
      <c r="M37" s="134">
        <v>114</v>
      </c>
      <c r="N37" s="81">
        <v>18</v>
      </c>
      <c r="O37" s="81">
        <v>6</v>
      </c>
      <c r="P37" s="81">
        <v>18</v>
      </c>
      <c r="Q37" s="81">
        <v>3</v>
      </c>
      <c r="R37" s="81"/>
      <c r="S37" s="81"/>
      <c r="T37" s="81"/>
      <c r="U37" s="81"/>
      <c r="V37" s="81"/>
      <c r="W37" s="131">
        <v>44</v>
      </c>
      <c r="X37" s="131">
        <v>6691</v>
      </c>
      <c r="Y37" s="81">
        <v>1.4999999999999999E-2</v>
      </c>
      <c r="Z37" s="131">
        <v>5</v>
      </c>
      <c r="AA37" s="249">
        <v>18</v>
      </c>
      <c r="AB37" s="132"/>
    </row>
    <row r="38" spans="1:28" ht="45.75" customHeight="1" thickTop="1" thickBot="1" x14ac:dyDescent="0.25">
      <c r="A38">
        <v>2021</v>
      </c>
      <c r="B38" s="129">
        <v>1</v>
      </c>
      <c r="C38" s="249"/>
      <c r="D38" s="130">
        <v>281</v>
      </c>
      <c r="E38" s="130" t="s">
        <v>142</v>
      </c>
      <c r="F38" s="130" t="s">
        <v>143</v>
      </c>
      <c r="G38" s="130">
        <v>265.05</v>
      </c>
      <c r="H38" s="130">
        <v>304.95</v>
      </c>
      <c r="I38" s="130">
        <v>289.10000000000002</v>
      </c>
      <c r="J38" s="133">
        <v>120</v>
      </c>
      <c r="K38" s="133">
        <v>120</v>
      </c>
      <c r="L38" s="133">
        <v>126</v>
      </c>
      <c r="M38" s="133">
        <v>114</v>
      </c>
      <c r="N38" s="81">
        <v>18</v>
      </c>
      <c r="O38" s="81">
        <v>6</v>
      </c>
      <c r="P38" s="81">
        <v>18</v>
      </c>
      <c r="Q38" s="81">
        <v>3</v>
      </c>
      <c r="R38" s="81"/>
      <c r="S38" s="81"/>
      <c r="T38" s="81"/>
      <c r="U38" s="81"/>
      <c r="V38" s="81"/>
      <c r="W38" s="131">
        <v>44</v>
      </c>
      <c r="X38" s="131">
        <v>6691</v>
      </c>
      <c r="Y38" s="81">
        <v>1.4999999999999999E-2</v>
      </c>
      <c r="Z38" s="131">
        <v>5</v>
      </c>
      <c r="AA38" s="249">
        <v>20</v>
      </c>
      <c r="AB38" s="132"/>
    </row>
    <row r="39" spans="1:28" ht="45.75" customHeight="1" thickTop="1" thickBot="1" x14ac:dyDescent="0.25">
      <c r="A39">
        <v>2021</v>
      </c>
      <c r="B39" s="129">
        <v>1</v>
      </c>
      <c r="C39" s="249"/>
      <c r="D39" s="130">
        <v>281</v>
      </c>
      <c r="E39" s="130" t="s">
        <v>142</v>
      </c>
      <c r="F39" s="130" t="s">
        <v>143</v>
      </c>
      <c r="G39" s="130">
        <v>265.05</v>
      </c>
      <c r="H39" s="130">
        <v>304.95</v>
      </c>
      <c r="I39" s="130">
        <v>289.10000000000002</v>
      </c>
      <c r="J39" s="133">
        <v>120</v>
      </c>
      <c r="K39" s="133">
        <v>120</v>
      </c>
      <c r="L39" s="133">
        <v>126</v>
      </c>
      <c r="M39" s="133">
        <v>114</v>
      </c>
      <c r="N39" s="81">
        <v>18</v>
      </c>
      <c r="O39" s="81">
        <v>6</v>
      </c>
      <c r="P39" s="81">
        <v>18</v>
      </c>
      <c r="Q39" s="81">
        <v>3</v>
      </c>
      <c r="R39" s="81"/>
      <c r="S39" s="81"/>
      <c r="T39" s="81"/>
      <c r="U39" s="81"/>
      <c r="V39" s="81"/>
      <c r="W39" s="131">
        <v>44</v>
      </c>
      <c r="X39" s="131">
        <v>6691</v>
      </c>
      <c r="Y39" s="81">
        <v>1.4999999999999999E-2</v>
      </c>
      <c r="Z39" s="131">
        <v>5</v>
      </c>
      <c r="AA39" s="249">
        <v>22</v>
      </c>
      <c r="AB39" s="132"/>
    </row>
    <row r="40" spans="1:28" ht="45.75" customHeight="1" thickTop="1" thickBot="1" x14ac:dyDescent="0.25">
      <c r="A40">
        <v>2021</v>
      </c>
      <c r="B40" s="129">
        <v>1</v>
      </c>
      <c r="C40" s="249"/>
      <c r="D40" s="130">
        <v>280</v>
      </c>
      <c r="E40" s="130" t="s">
        <v>219</v>
      </c>
      <c r="F40" s="130" t="s">
        <v>220</v>
      </c>
      <c r="G40" s="130">
        <v>300.39</v>
      </c>
      <c r="H40" s="130">
        <v>345.61</v>
      </c>
      <c r="I40" s="130">
        <v>332</v>
      </c>
      <c r="J40" s="133">
        <v>105</v>
      </c>
      <c r="K40" s="133">
        <v>103</v>
      </c>
      <c r="L40" s="133">
        <v>104</v>
      </c>
      <c r="M40" s="133">
        <v>105</v>
      </c>
      <c r="N40" s="81">
        <v>18</v>
      </c>
      <c r="O40" s="81">
        <v>4</v>
      </c>
      <c r="P40" s="81">
        <v>6</v>
      </c>
      <c r="Q40" s="81"/>
      <c r="R40" s="81">
        <v>2</v>
      </c>
      <c r="S40" s="81">
        <v>3</v>
      </c>
      <c r="T40" s="81"/>
      <c r="U40" s="81"/>
      <c r="V40" s="81"/>
      <c r="W40" s="131">
        <v>32</v>
      </c>
      <c r="X40" s="131">
        <v>4527</v>
      </c>
      <c r="Y40" s="81">
        <v>1.4999999999999999E-2</v>
      </c>
      <c r="Z40" s="131">
        <v>5</v>
      </c>
      <c r="AA40" s="249">
        <v>16</v>
      </c>
      <c r="AB40" s="132"/>
    </row>
    <row r="41" spans="1:28" ht="45.75" customHeight="1" thickTop="1" thickBot="1" x14ac:dyDescent="0.25">
      <c r="A41">
        <v>2021</v>
      </c>
      <c r="B41" s="129">
        <v>1</v>
      </c>
      <c r="C41" s="249"/>
      <c r="D41" s="130">
        <v>281</v>
      </c>
      <c r="E41" s="130" t="s">
        <v>144</v>
      </c>
      <c r="F41" s="130" t="s">
        <v>145</v>
      </c>
      <c r="G41" s="130">
        <v>292.95</v>
      </c>
      <c r="H41" s="130">
        <v>337.05</v>
      </c>
      <c r="I41" s="130">
        <v>289.10000000000002</v>
      </c>
      <c r="J41" s="133">
        <v>120</v>
      </c>
      <c r="K41" s="133"/>
      <c r="L41" s="133">
        <v>126</v>
      </c>
      <c r="M41" s="133">
        <v>114</v>
      </c>
      <c r="N41" s="81">
        <v>18</v>
      </c>
      <c r="O41" s="81">
        <v>6</v>
      </c>
      <c r="P41" s="81">
        <v>18</v>
      </c>
      <c r="Q41" s="81">
        <v>3</v>
      </c>
      <c r="R41" s="81"/>
      <c r="S41" s="81"/>
      <c r="T41" s="81"/>
      <c r="U41" s="81"/>
      <c r="V41" s="81"/>
      <c r="W41" s="131">
        <v>44</v>
      </c>
      <c r="X41" s="131">
        <v>6691</v>
      </c>
      <c r="Y41" s="81">
        <v>1.4999999999999999E-2</v>
      </c>
      <c r="Z41" s="131">
        <v>5</v>
      </c>
      <c r="AA41" s="249">
        <v>18</v>
      </c>
      <c r="AB41" s="132"/>
    </row>
    <row r="42" spans="1:28" ht="45.75" customHeight="1" thickTop="1" thickBot="1" x14ac:dyDescent="0.25">
      <c r="A42">
        <v>2021</v>
      </c>
      <c r="B42" s="129">
        <v>1</v>
      </c>
      <c r="C42" s="249"/>
      <c r="D42" s="130">
        <v>281</v>
      </c>
      <c r="E42" s="130" t="s">
        <v>144</v>
      </c>
      <c r="F42" s="130" t="s">
        <v>145</v>
      </c>
      <c r="G42" s="130">
        <v>292.95</v>
      </c>
      <c r="H42" s="130">
        <v>337.05</v>
      </c>
      <c r="I42" s="130">
        <v>289.10000000000002</v>
      </c>
      <c r="J42" s="133">
        <v>120</v>
      </c>
      <c r="K42" s="133"/>
      <c r="L42" s="133">
        <v>126</v>
      </c>
      <c r="M42" s="133">
        <v>114</v>
      </c>
      <c r="N42" s="81">
        <v>18</v>
      </c>
      <c r="O42" s="81">
        <v>6</v>
      </c>
      <c r="P42" s="81">
        <v>18</v>
      </c>
      <c r="Q42" s="81">
        <v>3</v>
      </c>
      <c r="R42" s="81"/>
      <c r="S42" s="81"/>
      <c r="T42" s="81"/>
      <c r="U42" s="81"/>
      <c r="V42" s="81"/>
      <c r="W42" s="131">
        <v>44</v>
      </c>
      <c r="X42" s="131">
        <v>6691</v>
      </c>
      <c r="Y42" s="81">
        <v>1.4999999999999999E-2</v>
      </c>
      <c r="Z42" s="131">
        <v>5</v>
      </c>
      <c r="AA42" s="249">
        <v>20</v>
      </c>
      <c r="AB42" s="132"/>
    </row>
    <row r="43" spans="1:28" ht="45.75" customHeight="1" thickTop="1" thickBot="1" x14ac:dyDescent="0.25">
      <c r="A43">
        <v>2021</v>
      </c>
      <c r="B43" s="129">
        <v>1</v>
      </c>
      <c r="C43" s="249"/>
      <c r="D43" s="130">
        <v>281</v>
      </c>
      <c r="E43" s="130" t="s">
        <v>144</v>
      </c>
      <c r="F43" s="130" t="s">
        <v>145</v>
      </c>
      <c r="G43" s="130">
        <v>292.95</v>
      </c>
      <c r="H43" s="130">
        <v>337.05</v>
      </c>
      <c r="I43" s="130">
        <v>289.10000000000002</v>
      </c>
      <c r="J43" s="133">
        <v>120</v>
      </c>
      <c r="K43" s="133"/>
      <c r="L43" s="133">
        <v>126</v>
      </c>
      <c r="M43" s="133">
        <v>114</v>
      </c>
      <c r="N43" s="81">
        <v>18</v>
      </c>
      <c r="O43" s="81">
        <v>6</v>
      </c>
      <c r="P43" s="81">
        <v>18</v>
      </c>
      <c r="Q43" s="81">
        <v>3</v>
      </c>
      <c r="R43" s="81"/>
      <c r="S43" s="81"/>
      <c r="T43" s="81"/>
      <c r="U43" s="81"/>
      <c r="V43" s="81"/>
      <c r="W43" s="131">
        <v>44</v>
      </c>
      <c r="X43" s="131">
        <v>6691</v>
      </c>
      <c r="Y43" s="81">
        <v>1.4999999999999999E-2</v>
      </c>
      <c r="Z43" s="131">
        <v>5</v>
      </c>
      <c r="AA43" s="249">
        <v>22</v>
      </c>
      <c r="AB43" s="132"/>
    </row>
    <row r="44" spans="1:28" ht="45.75" customHeight="1" thickTop="1" thickBot="1" x14ac:dyDescent="0.25">
      <c r="A44">
        <v>2021</v>
      </c>
      <c r="B44" s="129">
        <v>1</v>
      </c>
      <c r="C44" s="249"/>
      <c r="D44" s="130">
        <v>281</v>
      </c>
      <c r="E44" s="130" t="s">
        <v>146</v>
      </c>
      <c r="F44" s="130" t="s">
        <v>147</v>
      </c>
      <c r="G44" s="130">
        <v>320.85000000000002</v>
      </c>
      <c r="H44" s="130">
        <v>369.15</v>
      </c>
      <c r="I44" s="130">
        <v>289.10000000000002</v>
      </c>
      <c r="J44" s="133">
        <v>120</v>
      </c>
      <c r="K44" s="133"/>
      <c r="L44" s="133">
        <v>126</v>
      </c>
      <c r="M44" s="133">
        <v>114</v>
      </c>
      <c r="N44" s="81">
        <v>18</v>
      </c>
      <c r="O44" s="81">
        <v>6</v>
      </c>
      <c r="P44" s="81">
        <v>18</v>
      </c>
      <c r="Q44" s="81">
        <v>3</v>
      </c>
      <c r="R44" s="81"/>
      <c r="S44" s="81"/>
      <c r="T44" s="81"/>
      <c r="U44" s="81"/>
      <c r="V44" s="81"/>
      <c r="W44" s="131">
        <v>44</v>
      </c>
      <c r="X44" s="131">
        <v>6691</v>
      </c>
      <c r="Y44" s="81">
        <v>1.4999999999999999E-2</v>
      </c>
      <c r="Z44" s="131">
        <v>5</v>
      </c>
      <c r="AA44" s="249">
        <v>18</v>
      </c>
      <c r="AB44" s="132"/>
    </row>
    <row r="45" spans="1:28" ht="45.75" customHeight="1" thickTop="1" thickBot="1" x14ac:dyDescent="0.25">
      <c r="A45">
        <v>2021</v>
      </c>
      <c r="B45" s="129">
        <v>1</v>
      </c>
      <c r="C45" s="249"/>
      <c r="D45" s="130">
        <v>281</v>
      </c>
      <c r="E45" s="130" t="s">
        <v>146</v>
      </c>
      <c r="F45" s="130" t="s">
        <v>147</v>
      </c>
      <c r="G45" s="130">
        <v>320.85000000000002</v>
      </c>
      <c r="H45" s="130">
        <v>369.15</v>
      </c>
      <c r="I45" s="130">
        <v>289.10000000000002</v>
      </c>
      <c r="J45" s="133">
        <v>120</v>
      </c>
      <c r="K45" s="133"/>
      <c r="L45" s="133">
        <v>126</v>
      </c>
      <c r="M45" s="133">
        <v>114</v>
      </c>
      <c r="N45" s="81">
        <v>18</v>
      </c>
      <c r="O45" s="81">
        <v>6</v>
      </c>
      <c r="P45" s="81">
        <v>18</v>
      </c>
      <c r="Q45" s="81">
        <v>3</v>
      </c>
      <c r="R45" s="81"/>
      <c r="S45" s="81"/>
      <c r="T45" s="81"/>
      <c r="U45" s="81"/>
      <c r="V45" s="81"/>
      <c r="W45" s="131">
        <v>44</v>
      </c>
      <c r="X45" s="131">
        <v>6691</v>
      </c>
      <c r="Y45" s="81">
        <v>1.4999999999999999E-2</v>
      </c>
      <c r="Z45" s="131">
        <v>5</v>
      </c>
      <c r="AA45" s="249">
        <v>20</v>
      </c>
      <c r="AB45" s="132"/>
    </row>
    <row r="46" spans="1:28" ht="45.75" customHeight="1" thickTop="1" thickBot="1" x14ac:dyDescent="0.25">
      <c r="A46">
        <v>2021</v>
      </c>
      <c r="B46" s="129">
        <v>1</v>
      </c>
      <c r="C46" s="249"/>
      <c r="D46" s="130">
        <v>281</v>
      </c>
      <c r="E46" s="130" t="s">
        <v>146</v>
      </c>
      <c r="F46" s="130" t="s">
        <v>147</v>
      </c>
      <c r="G46" s="130">
        <v>320.85000000000002</v>
      </c>
      <c r="H46" s="130">
        <v>369.15</v>
      </c>
      <c r="I46" s="130">
        <v>289.10000000000002</v>
      </c>
      <c r="J46" s="133">
        <v>120</v>
      </c>
      <c r="K46" s="133"/>
      <c r="L46" s="133">
        <v>126</v>
      </c>
      <c r="M46" s="133">
        <v>114</v>
      </c>
      <c r="N46" s="81">
        <v>18</v>
      </c>
      <c r="O46" s="81">
        <v>6</v>
      </c>
      <c r="P46" s="81">
        <v>18</v>
      </c>
      <c r="Q46" s="81">
        <v>3</v>
      </c>
      <c r="R46" s="81"/>
      <c r="S46" s="81"/>
      <c r="T46" s="81"/>
      <c r="U46" s="81"/>
      <c r="V46" s="81"/>
      <c r="W46" s="131">
        <v>44</v>
      </c>
      <c r="X46" s="131">
        <v>6691</v>
      </c>
      <c r="Y46" s="81">
        <v>1.4999999999999999E-2</v>
      </c>
      <c r="Z46" s="131">
        <v>5</v>
      </c>
      <c r="AA46" s="249">
        <v>22</v>
      </c>
      <c r="AB46" s="132"/>
    </row>
    <row r="47" spans="1:28" ht="45.75" customHeight="1" thickTop="1" thickBot="1" x14ac:dyDescent="0.25">
      <c r="A47">
        <v>2021</v>
      </c>
      <c r="B47" s="129">
        <v>1</v>
      </c>
      <c r="C47" s="249"/>
      <c r="D47" s="130">
        <v>559</v>
      </c>
      <c r="E47" s="130" t="s">
        <v>790</v>
      </c>
      <c r="F47" s="130" t="s">
        <v>791</v>
      </c>
      <c r="G47" s="130">
        <v>579.5</v>
      </c>
      <c r="H47" s="130">
        <v>640.5</v>
      </c>
      <c r="I47" s="130">
        <v>611.20000000000005</v>
      </c>
      <c r="J47" s="133">
        <v>90</v>
      </c>
      <c r="K47" s="133">
        <v>120</v>
      </c>
      <c r="L47" s="133">
        <v>86</v>
      </c>
      <c r="M47" s="133">
        <v>127</v>
      </c>
      <c r="N47" s="81">
        <v>39</v>
      </c>
      <c r="O47" s="81">
        <v>10</v>
      </c>
      <c r="P47" s="81">
        <v>25</v>
      </c>
      <c r="Q47" s="81"/>
      <c r="R47" s="81">
        <v>3</v>
      </c>
      <c r="S47" s="81"/>
      <c r="T47" s="81"/>
      <c r="U47" s="81"/>
      <c r="V47" s="81"/>
      <c r="W47" s="131">
        <v>76</v>
      </c>
      <c r="X47" s="131">
        <v>9493</v>
      </c>
      <c r="Y47" s="81">
        <v>1.4999999999999999E-2</v>
      </c>
      <c r="Z47" s="131">
        <v>12</v>
      </c>
      <c r="AA47" s="249">
        <v>22</v>
      </c>
      <c r="AB47" s="132"/>
    </row>
    <row r="48" spans="1:28" ht="45.75" customHeight="1" thickTop="1" thickBot="1" x14ac:dyDescent="0.25">
      <c r="A48">
        <v>2021</v>
      </c>
      <c r="B48" s="129">
        <v>1</v>
      </c>
      <c r="C48" s="249"/>
      <c r="D48" s="130">
        <v>168</v>
      </c>
      <c r="E48" s="130" t="s">
        <v>210</v>
      </c>
      <c r="F48" s="130" t="s">
        <v>211</v>
      </c>
      <c r="G48" s="130">
        <v>575.66999999999996</v>
      </c>
      <c r="H48" s="130">
        <v>662.33</v>
      </c>
      <c r="I48" s="130"/>
      <c r="J48" s="133">
        <v>90</v>
      </c>
      <c r="K48" s="133">
        <v>116</v>
      </c>
      <c r="L48" s="133"/>
      <c r="M48" s="133"/>
      <c r="N48" s="81"/>
      <c r="O48" s="81"/>
      <c r="P48" s="81"/>
      <c r="Q48" s="81"/>
      <c r="R48" s="81"/>
      <c r="S48" s="81"/>
      <c r="T48" s="81"/>
      <c r="U48" s="81"/>
      <c r="V48" s="81"/>
      <c r="W48" s="131"/>
      <c r="X48" s="131">
        <v>492</v>
      </c>
      <c r="Y48" s="81">
        <v>1.4999999999999999E-2</v>
      </c>
      <c r="Z48" s="131">
        <v>1</v>
      </c>
      <c r="AA48" s="249">
        <v>18</v>
      </c>
      <c r="AB48" s="132"/>
    </row>
    <row r="49" spans="1:28" ht="45.75" customHeight="1" thickTop="1" thickBot="1" x14ac:dyDescent="0.25">
      <c r="A49">
        <v>2021</v>
      </c>
      <c r="B49" s="129">
        <v>1</v>
      </c>
      <c r="C49" s="249"/>
      <c r="D49" s="130">
        <v>273</v>
      </c>
      <c r="E49" s="130" t="s">
        <v>257</v>
      </c>
      <c r="F49" s="130" t="s">
        <v>258</v>
      </c>
      <c r="G49" s="130">
        <v>524.52</v>
      </c>
      <c r="H49" s="130">
        <v>603.48</v>
      </c>
      <c r="I49" s="130">
        <v>590.1</v>
      </c>
      <c r="J49" s="133">
        <v>93</v>
      </c>
      <c r="K49" s="133">
        <v>116</v>
      </c>
      <c r="L49" s="133">
        <v>79</v>
      </c>
      <c r="M49" s="133">
        <v>138</v>
      </c>
      <c r="N49" s="81">
        <v>84</v>
      </c>
      <c r="O49" s="81">
        <v>23</v>
      </c>
      <c r="P49" s="81">
        <v>92</v>
      </c>
      <c r="Q49" s="81">
        <v>3</v>
      </c>
      <c r="R49" s="81">
        <v>3</v>
      </c>
      <c r="S49" s="81"/>
      <c r="T49" s="81"/>
      <c r="U49" s="81"/>
      <c r="V49" s="81"/>
      <c r="W49" s="131">
        <v>203</v>
      </c>
      <c r="X49" s="131">
        <v>13043</v>
      </c>
      <c r="Y49" s="81">
        <v>1.4999999999999999E-2</v>
      </c>
      <c r="Z49" s="131">
        <v>14</v>
      </c>
      <c r="AA49" s="249">
        <v>16</v>
      </c>
      <c r="AB49" s="132"/>
    </row>
    <row r="50" spans="1:28" ht="45.75" customHeight="1" thickTop="1" thickBot="1" x14ac:dyDescent="0.25">
      <c r="A50">
        <v>2021</v>
      </c>
      <c r="B50" s="129">
        <v>1</v>
      </c>
      <c r="C50" s="249"/>
      <c r="D50" s="130">
        <v>271</v>
      </c>
      <c r="E50" s="130" t="s">
        <v>149</v>
      </c>
      <c r="F50" s="130" t="s">
        <v>150</v>
      </c>
      <c r="G50" s="130">
        <v>149.72999999999999</v>
      </c>
      <c r="H50" s="130">
        <v>172.27</v>
      </c>
      <c r="I50" s="130">
        <v>156.4</v>
      </c>
      <c r="J50" s="133">
        <v>151</v>
      </c>
      <c r="K50" s="133">
        <v>95</v>
      </c>
      <c r="L50" s="133">
        <v>157</v>
      </c>
      <c r="M50" s="133">
        <v>92</v>
      </c>
      <c r="N50" s="81">
        <v>7</v>
      </c>
      <c r="O50" s="81">
        <v>1</v>
      </c>
      <c r="P50" s="81">
        <v>5</v>
      </c>
      <c r="Q50" s="81"/>
      <c r="R50" s="81"/>
      <c r="S50" s="81"/>
      <c r="T50" s="81"/>
      <c r="U50" s="81"/>
      <c r="V50" s="81"/>
      <c r="W50" s="131">
        <v>12</v>
      </c>
      <c r="X50" s="131">
        <v>3112</v>
      </c>
      <c r="Y50" s="81">
        <v>1.4999999999999999E-2</v>
      </c>
      <c r="Z50" s="131">
        <v>2</v>
      </c>
      <c r="AA50" s="249">
        <v>16</v>
      </c>
      <c r="AB50" s="132"/>
    </row>
    <row r="51" spans="1:28" ht="45.75" customHeight="1" thickTop="1" thickBot="1" x14ac:dyDescent="0.25">
      <c r="A51">
        <v>2021</v>
      </c>
      <c r="B51" s="129">
        <v>1</v>
      </c>
      <c r="C51" s="249"/>
      <c r="D51" s="130">
        <v>253</v>
      </c>
      <c r="E51" s="130" t="s">
        <v>135</v>
      </c>
      <c r="F51" s="130" t="s">
        <v>136</v>
      </c>
      <c r="G51" s="130">
        <v>188.79</v>
      </c>
      <c r="H51" s="130">
        <v>217.21</v>
      </c>
      <c r="I51" s="130">
        <v>195.7</v>
      </c>
      <c r="J51" s="133">
        <v>121</v>
      </c>
      <c r="K51" s="133">
        <v>89</v>
      </c>
      <c r="L51" s="133">
        <v>125</v>
      </c>
      <c r="M51" s="133">
        <v>87</v>
      </c>
      <c r="N51" s="81">
        <v>58</v>
      </c>
      <c r="O51" s="81">
        <v>23</v>
      </c>
      <c r="P51" s="81">
        <v>38</v>
      </c>
      <c r="Q51" s="81">
        <v>5</v>
      </c>
      <c r="R51" s="81">
        <v>7</v>
      </c>
      <c r="S51" s="81"/>
      <c r="T51" s="81"/>
      <c r="U51" s="81"/>
      <c r="V51" s="81"/>
      <c r="W51" s="131">
        <v>129</v>
      </c>
      <c r="X51" s="131">
        <v>23409</v>
      </c>
      <c r="Y51" s="81">
        <v>1.4999999999999999E-2</v>
      </c>
      <c r="Z51" s="131">
        <v>12</v>
      </c>
      <c r="AA51" s="249">
        <v>16</v>
      </c>
      <c r="AB51" s="132"/>
    </row>
    <row r="52" spans="1:28" ht="45.75" customHeight="1" thickTop="1" thickBot="1" x14ac:dyDescent="0.25">
      <c r="A52">
        <v>2021</v>
      </c>
      <c r="B52" s="129">
        <v>1</v>
      </c>
      <c r="C52" s="249"/>
      <c r="D52" s="130">
        <v>254</v>
      </c>
      <c r="E52" s="130" t="s">
        <v>263</v>
      </c>
      <c r="F52" s="130" t="s">
        <v>136</v>
      </c>
      <c r="G52" s="130">
        <v>188.79</v>
      </c>
      <c r="H52" s="130">
        <v>217.21</v>
      </c>
      <c r="I52" s="130">
        <v>210</v>
      </c>
      <c r="J52" s="133">
        <v>88</v>
      </c>
      <c r="K52" s="133">
        <v>164</v>
      </c>
      <c r="L52" s="133">
        <v>105</v>
      </c>
      <c r="M52" s="133">
        <v>137</v>
      </c>
      <c r="N52" s="81">
        <v>136</v>
      </c>
      <c r="O52" s="81">
        <v>63</v>
      </c>
      <c r="P52" s="81">
        <v>109</v>
      </c>
      <c r="Q52" s="81">
        <v>10</v>
      </c>
      <c r="R52" s="81">
        <v>28</v>
      </c>
      <c r="S52" s="81"/>
      <c r="T52" s="81"/>
      <c r="U52" s="81"/>
      <c r="V52" s="81"/>
      <c r="W52" s="131">
        <v>338</v>
      </c>
      <c r="X52" s="131">
        <v>40838</v>
      </c>
      <c r="Y52" s="81">
        <v>0.02</v>
      </c>
      <c r="Z52" s="131">
        <v>22</v>
      </c>
      <c r="AA52" s="249">
        <v>16</v>
      </c>
      <c r="AB52" s="132"/>
    </row>
    <row r="53" spans="1:28" ht="45.75" customHeight="1" thickTop="1" thickBot="1" x14ac:dyDescent="0.25">
      <c r="A53">
        <v>2021</v>
      </c>
      <c r="B53" s="129">
        <v>1</v>
      </c>
      <c r="C53" s="249"/>
      <c r="D53" s="130">
        <v>225</v>
      </c>
      <c r="E53" s="130" t="s">
        <v>229</v>
      </c>
      <c r="F53" s="130" t="s">
        <v>230</v>
      </c>
      <c r="G53" s="130">
        <v>345.96</v>
      </c>
      <c r="H53" s="130">
        <v>398.04</v>
      </c>
      <c r="I53" s="130"/>
      <c r="J53" s="133">
        <v>169</v>
      </c>
      <c r="K53" s="133">
        <v>128</v>
      </c>
      <c r="L53" s="133"/>
      <c r="M53" s="133"/>
      <c r="N53" s="81">
        <v>2</v>
      </c>
      <c r="O53" s="81"/>
      <c r="P53" s="81"/>
      <c r="Q53" s="81"/>
      <c r="R53" s="81"/>
      <c r="S53" s="81"/>
      <c r="T53" s="81"/>
      <c r="U53" s="81"/>
      <c r="V53" s="81"/>
      <c r="W53" s="131">
        <v>2</v>
      </c>
      <c r="X53" s="131">
        <v>182</v>
      </c>
      <c r="Y53" s="81">
        <v>1.4999999999999999E-2</v>
      </c>
      <c r="Z53" s="131">
        <v>1</v>
      </c>
      <c r="AA53" s="249">
        <v>18</v>
      </c>
      <c r="AB53" s="132"/>
    </row>
    <row r="54" spans="1:28" ht="45.75" customHeight="1" thickTop="1" thickBot="1" x14ac:dyDescent="0.25">
      <c r="A54">
        <v>2021</v>
      </c>
      <c r="B54" s="129">
        <v>1</v>
      </c>
      <c r="C54" s="249"/>
      <c r="D54" s="130">
        <v>219</v>
      </c>
      <c r="E54" s="130" t="s">
        <v>216</v>
      </c>
      <c r="F54" s="130" t="s">
        <v>217</v>
      </c>
      <c r="G54" s="130">
        <v>106.175</v>
      </c>
      <c r="H54" s="130">
        <v>122.1583333</v>
      </c>
      <c r="I54" s="130">
        <v>130.9</v>
      </c>
      <c r="J54" s="133">
        <v>238</v>
      </c>
      <c r="K54" s="133">
        <v>91</v>
      </c>
      <c r="L54" s="133">
        <v>193</v>
      </c>
      <c r="M54" s="133">
        <v>112</v>
      </c>
      <c r="N54" s="81">
        <v>11</v>
      </c>
      <c r="O54" s="81"/>
      <c r="P54" s="81">
        <v>4</v>
      </c>
      <c r="Q54" s="81"/>
      <c r="R54" s="81"/>
      <c r="S54" s="81"/>
      <c r="T54" s="81"/>
      <c r="U54" s="81"/>
      <c r="V54" s="81"/>
      <c r="W54" s="131">
        <v>15</v>
      </c>
      <c r="X54" s="131">
        <v>2526</v>
      </c>
      <c r="Y54" s="81">
        <v>1.4999999999999999E-2</v>
      </c>
      <c r="Z54" s="131">
        <v>2</v>
      </c>
      <c r="AA54" s="249">
        <v>18</v>
      </c>
      <c r="AB54" s="132"/>
    </row>
    <row r="55" spans="1:28" ht="45.75" customHeight="1" thickTop="1" thickBot="1" x14ac:dyDescent="0.25">
      <c r="A55">
        <v>2021</v>
      </c>
      <c r="B55" s="129">
        <v>1</v>
      </c>
      <c r="C55" s="249"/>
      <c r="D55" s="130">
        <v>94</v>
      </c>
      <c r="E55" s="130" t="s">
        <v>606</v>
      </c>
      <c r="F55" s="130" t="s">
        <v>607</v>
      </c>
      <c r="G55" s="130">
        <v>17.670000000000002</v>
      </c>
      <c r="H55" s="130">
        <v>20.329999999999998</v>
      </c>
      <c r="I55" s="130">
        <v>19.2</v>
      </c>
      <c r="J55" s="133">
        <v>74</v>
      </c>
      <c r="K55" s="133">
        <v>97</v>
      </c>
      <c r="L55" s="133">
        <v>67</v>
      </c>
      <c r="M55" s="133">
        <v>107</v>
      </c>
      <c r="N55" s="81">
        <v>42</v>
      </c>
      <c r="O55" s="81">
        <v>18</v>
      </c>
      <c r="P55" s="81">
        <v>26</v>
      </c>
      <c r="Q55" s="81">
        <v>3</v>
      </c>
      <c r="R55" s="81"/>
      <c r="S55" s="81"/>
      <c r="T55" s="81"/>
      <c r="U55" s="81"/>
      <c r="V55" s="81"/>
      <c r="W55" s="131">
        <v>89</v>
      </c>
      <c r="X55" s="131">
        <v>5657</v>
      </c>
      <c r="Y55" s="81">
        <v>1.4999999999999999E-2</v>
      </c>
      <c r="Z55" s="131">
        <v>6</v>
      </c>
      <c r="AA55" s="249">
        <v>16</v>
      </c>
      <c r="AB55" s="132"/>
    </row>
    <row r="56" spans="1:28" ht="45.75" customHeight="1" thickTop="1" thickBot="1" x14ac:dyDescent="0.25">
      <c r="A56">
        <v>2021</v>
      </c>
      <c r="B56" s="129">
        <v>1</v>
      </c>
      <c r="C56" s="249"/>
      <c r="D56" s="130">
        <v>104</v>
      </c>
      <c r="E56" s="130" t="s">
        <v>770</v>
      </c>
      <c r="F56" s="130" t="s">
        <v>771</v>
      </c>
      <c r="G56" s="130">
        <v>82.77</v>
      </c>
      <c r="H56" s="130">
        <v>95.23</v>
      </c>
      <c r="I56" s="130">
        <v>90.9</v>
      </c>
      <c r="J56" s="133">
        <v>140</v>
      </c>
      <c r="K56" s="133">
        <v>103</v>
      </c>
      <c r="L56" s="133">
        <v>139</v>
      </c>
      <c r="M56" s="133">
        <v>104</v>
      </c>
      <c r="N56" s="81">
        <v>7</v>
      </c>
      <c r="O56" s="81">
        <v>5</v>
      </c>
      <c r="P56" s="81">
        <v>7</v>
      </c>
      <c r="Q56" s="81"/>
      <c r="R56" s="81"/>
      <c r="S56" s="81"/>
      <c r="T56" s="81"/>
      <c r="U56" s="81"/>
      <c r="V56" s="81"/>
      <c r="W56" s="131">
        <v>19</v>
      </c>
      <c r="X56" s="131">
        <v>3187</v>
      </c>
      <c r="Y56" s="81">
        <v>1.4999999999999999E-2</v>
      </c>
      <c r="Z56" s="131">
        <v>3</v>
      </c>
      <c r="AA56" s="249">
        <v>18</v>
      </c>
      <c r="AB56" s="132"/>
    </row>
    <row r="57" spans="1:28" ht="45.75" customHeight="1" thickTop="1" thickBot="1" x14ac:dyDescent="0.25">
      <c r="A57">
        <v>2021</v>
      </c>
      <c r="B57" s="129">
        <v>1</v>
      </c>
      <c r="C57" s="249"/>
      <c r="D57" s="130">
        <v>103</v>
      </c>
      <c r="E57" s="130" t="s">
        <v>794</v>
      </c>
      <c r="F57" s="130" t="s">
        <v>795</v>
      </c>
      <c r="G57" s="130">
        <v>82.77</v>
      </c>
      <c r="H57" s="130">
        <v>95.23</v>
      </c>
      <c r="I57" s="130">
        <v>90.9</v>
      </c>
      <c r="J57" s="133">
        <v>140</v>
      </c>
      <c r="K57" s="133">
        <v>103</v>
      </c>
      <c r="L57" s="133">
        <v>139</v>
      </c>
      <c r="M57" s="133">
        <v>104</v>
      </c>
      <c r="N57" s="81">
        <v>8</v>
      </c>
      <c r="O57" s="81">
        <v>5</v>
      </c>
      <c r="P57" s="81">
        <v>7</v>
      </c>
      <c r="Q57" s="81"/>
      <c r="R57" s="81"/>
      <c r="S57" s="81"/>
      <c r="T57" s="81"/>
      <c r="U57" s="81"/>
      <c r="V57" s="81"/>
      <c r="W57" s="131">
        <v>20</v>
      </c>
      <c r="X57" s="131">
        <v>3188</v>
      </c>
      <c r="Y57" s="81">
        <v>1.4999999999999999E-2</v>
      </c>
      <c r="Z57" s="131">
        <v>3</v>
      </c>
      <c r="AA57" s="249">
        <v>18</v>
      </c>
      <c r="AB57" s="132"/>
    </row>
    <row r="58" spans="1:28" ht="45.75" customHeight="1" thickTop="1" thickBot="1" x14ac:dyDescent="0.25">
      <c r="A58">
        <v>2021</v>
      </c>
      <c r="B58" s="129">
        <v>1</v>
      </c>
      <c r="C58" s="249"/>
      <c r="D58" s="130">
        <v>102</v>
      </c>
      <c r="E58" s="130" t="s">
        <v>764</v>
      </c>
      <c r="F58" s="130" t="s">
        <v>765</v>
      </c>
      <c r="G58" s="130">
        <v>18.600000000000001</v>
      </c>
      <c r="H58" s="130">
        <v>21.4</v>
      </c>
      <c r="I58" s="130">
        <v>20.7</v>
      </c>
      <c r="J58" s="133">
        <v>140</v>
      </c>
      <c r="K58" s="133">
        <v>103</v>
      </c>
      <c r="L58" s="133">
        <v>139</v>
      </c>
      <c r="M58" s="133">
        <v>104</v>
      </c>
      <c r="N58" s="81">
        <v>7</v>
      </c>
      <c r="O58" s="81">
        <v>4</v>
      </c>
      <c r="P58" s="81">
        <v>6</v>
      </c>
      <c r="Q58" s="81"/>
      <c r="R58" s="81"/>
      <c r="S58" s="81"/>
      <c r="T58" s="81"/>
      <c r="U58" s="81"/>
      <c r="V58" s="81"/>
      <c r="W58" s="131">
        <v>17</v>
      </c>
      <c r="X58" s="131">
        <v>3185</v>
      </c>
      <c r="Y58" s="81">
        <v>1.4999999999999999E-2</v>
      </c>
      <c r="Z58" s="131">
        <v>3</v>
      </c>
      <c r="AA58" s="249">
        <v>18</v>
      </c>
      <c r="AB58" s="132"/>
    </row>
    <row r="59" spans="1:28" ht="45.75" customHeight="1" thickTop="1" thickBot="1" x14ac:dyDescent="0.25">
      <c r="A59">
        <v>2021</v>
      </c>
      <c r="B59" s="129">
        <v>1</v>
      </c>
      <c r="C59" s="249"/>
      <c r="D59" s="130">
        <v>101</v>
      </c>
      <c r="E59" s="130" t="s">
        <v>788</v>
      </c>
      <c r="F59" s="130" t="s">
        <v>789</v>
      </c>
      <c r="G59" s="130">
        <v>18.600000000000001</v>
      </c>
      <c r="H59" s="130">
        <v>21.4</v>
      </c>
      <c r="I59" s="130">
        <v>20.7</v>
      </c>
      <c r="J59" s="133">
        <v>140</v>
      </c>
      <c r="K59" s="133">
        <v>103</v>
      </c>
      <c r="L59" s="133">
        <v>139</v>
      </c>
      <c r="M59" s="133">
        <v>104</v>
      </c>
      <c r="N59" s="81">
        <v>7</v>
      </c>
      <c r="O59" s="81">
        <v>4</v>
      </c>
      <c r="P59" s="81">
        <v>7</v>
      </c>
      <c r="Q59" s="81"/>
      <c r="R59" s="81"/>
      <c r="S59" s="81"/>
      <c r="T59" s="81"/>
      <c r="U59" s="81"/>
      <c r="V59" s="81"/>
      <c r="W59" s="131">
        <v>18</v>
      </c>
      <c r="X59" s="131">
        <v>3186</v>
      </c>
      <c r="Y59" s="81">
        <v>1.4999999999999999E-2</v>
      </c>
      <c r="Z59" s="131">
        <v>3</v>
      </c>
      <c r="AA59" s="249">
        <v>18</v>
      </c>
      <c r="AB59" s="132"/>
    </row>
    <row r="60" spans="1:28" ht="45.75" customHeight="1" thickTop="1" thickBot="1" x14ac:dyDescent="0.25">
      <c r="A60">
        <v>2021</v>
      </c>
      <c r="B60" s="129">
        <v>1</v>
      </c>
      <c r="C60" s="249"/>
      <c r="D60" s="130">
        <v>100</v>
      </c>
      <c r="E60" s="130" t="s">
        <v>753</v>
      </c>
      <c r="F60" s="130" t="s">
        <v>754</v>
      </c>
      <c r="G60" s="130">
        <v>18.600000000000001</v>
      </c>
      <c r="H60" s="130">
        <v>21.4</v>
      </c>
      <c r="I60" s="130">
        <v>20.7</v>
      </c>
      <c r="J60" s="133">
        <v>140</v>
      </c>
      <c r="K60" s="133">
        <v>103</v>
      </c>
      <c r="L60" s="133">
        <v>139</v>
      </c>
      <c r="M60" s="133">
        <v>104</v>
      </c>
      <c r="N60" s="81">
        <v>7</v>
      </c>
      <c r="O60" s="81">
        <v>4</v>
      </c>
      <c r="P60" s="81">
        <v>6</v>
      </c>
      <c r="Q60" s="81"/>
      <c r="R60" s="81"/>
      <c r="S60" s="81"/>
      <c r="T60" s="81"/>
      <c r="U60" s="81"/>
      <c r="V60" s="81"/>
      <c r="W60" s="131">
        <v>17</v>
      </c>
      <c r="X60" s="131">
        <v>3185</v>
      </c>
      <c r="Y60" s="81">
        <v>1.4999999999999999E-2</v>
      </c>
      <c r="Z60" s="131">
        <v>3</v>
      </c>
      <c r="AA60" s="249">
        <v>18</v>
      </c>
      <c r="AB60" s="132"/>
    </row>
    <row r="61" spans="1:28" ht="45.75" customHeight="1" thickTop="1" thickBot="1" x14ac:dyDescent="0.25">
      <c r="A61">
        <v>2021</v>
      </c>
      <c r="B61" s="129">
        <v>1</v>
      </c>
      <c r="C61" s="249"/>
      <c r="D61" s="130">
        <v>99</v>
      </c>
      <c r="E61" s="130" t="s">
        <v>783</v>
      </c>
      <c r="F61" s="130" t="s">
        <v>784</v>
      </c>
      <c r="G61" s="130">
        <v>18.600000000000001</v>
      </c>
      <c r="H61" s="130">
        <v>21.4</v>
      </c>
      <c r="I61" s="130">
        <v>20.7</v>
      </c>
      <c r="J61" s="133">
        <v>140</v>
      </c>
      <c r="K61" s="133">
        <v>103</v>
      </c>
      <c r="L61" s="133">
        <v>139</v>
      </c>
      <c r="M61" s="133">
        <v>104</v>
      </c>
      <c r="N61" s="81">
        <v>7</v>
      </c>
      <c r="O61" s="81">
        <v>4</v>
      </c>
      <c r="P61" s="81">
        <v>7</v>
      </c>
      <c r="Q61" s="81"/>
      <c r="R61" s="81"/>
      <c r="S61" s="81"/>
      <c r="T61" s="81"/>
      <c r="U61" s="81"/>
      <c r="V61" s="81"/>
      <c r="W61" s="131">
        <v>18</v>
      </c>
      <c r="X61" s="131">
        <v>3186</v>
      </c>
      <c r="Y61" s="81">
        <v>1.4999999999999999E-2</v>
      </c>
      <c r="Z61" s="131">
        <v>3</v>
      </c>
      <c r="AA61" s="249">
        <v>18</v>
      </c>
      <c r="AB61" s="132"/>
    </row>
    <row r="62" spans="1:28" x14ac:dyDescent="0.2">
      <c r="A62">
        <v>2021</v>
      </c>
      <c r="B62">
        <v>1</v>
      </c>
      <c r="C62" s="133"/>
      <c r="D62" s="133">
        <v>12</v>
      </c>
      <c r="E62" s="133" t="s">
        <v>198</v>
      </c>
      <c r="F62" s="133" t="s">
        <v>199</v>
      </c>
      <c r="G62" s="133">
        <v>197.16</v>
      </c>
      <c r="H62" s="133">
        <v>226.84</v>
      </c>
      <c r="I62" s="133">
        <v>214.5</v>
      </c>
      <c r="J62" s="133">
        <v>37</v>
      </c>
      <c r="K62" s="133">
        <v>195</v>
      </c>
      <c r="L62" s="133">
        <v>43</v>
      </c>
      <c r="M62" s="133">
        <v>174</v>
      </c>
      <c r="N62" s="81">
        <v>132</v>
      </c>
      <c r="O62" s="81">
        <v>63</v>
      </c>
      <c r="P62" s="81">
        <v>106</v>
      </c>
      <c r="Q62" s="81"/>
      <c r="R62" s="81">
        <v>7</v>
      </c>
      <c r="S62" s="81"/>
      <c r="T62" s="81"/>
      <c r="U62" s="81"/>
      <c r="V62" s="81"/>
      <c r="W62" s="133">
        <v>308</v>
      </c>
      <c r="X62" s="133">
        <v>9004</v>
      </c>
      <c r="Y62" s="81">
        <v>0.02</v>
      </c>
      <c r="Z62" s="131">
        <v>17</v>
      </c>
      <c r="AA62" s="133">
        <v>22</v>
      </c>
      <c r="AB62" s="132"/>
    </row>
    <row r="63" spans="1:28" x14ac:dyDescent="0.2">
      <c r="A63">
        <v>2021</v>
      </c>
      <c r="B63">
        <v>1</v>
      </c>
      <c r="C63" s="133"/>
      <c r="D63" s="133">
        <v>11</v>
      </c>
      <c r="E63" s="133" t="s">
        <v>195</v>
      </c>
      <c r="F63" s="133" t="s">
        <v>196</v>
      </c>
      <c r="G63" s="133">
        <v>197.16</v>
      </c>
      <c r="H63" s="133">
        <v>226.84</v>
      </c>
      <c r="I63" s="133">
        <v>217.2</v>
      </c>
      <c r="J63" s="133">
        <v>37</v>
      </c>
      <c r="K63" s="133">
        <v>195</v>
      </c>
      <c r="L63" s="133">
        <v>43</v>
      </c>
      <c r="M63" s="133">
        <v>174</v>
      </c>
      <c r="N63" s="81">
        <v>124</v>
      </c>
      <c r="O63" s="81">
        <v>67</v>
      </c>
      <c r="P63" s="81">
        <v>106</v>
      </c>
      <c r="Q63" s="81"/>
      <c r="R63" s="81">
        <v>8</v>
      </c>
      <c r="S63" s="81"/>
      <c r="T63" s="81"/>
      <c r="U63" s="81"/>
      <c r="V63" s="81"/>
      <c r="W63" s="133">
        <v>305</v>
      </c>
      <c r="X63" s="133">
        <v>9001</v>
      </c>
      <c r="Y63" s="81">
        <v>0.02</v>
      </c>
      <c r="Z63" s="131">
        <v>17</v>
      </c>
      <c r="AA63" s="133">
        <v>22</v>
      </c>
      <c r="AB63" s="132"/>
    </row>
    <row r="64" spans="1:28" x14ac:dyDescent="0.2">
      <c r="A64">
        <v>2021</v>
      </c>
      <c r="B64">
        <v>1</v>
      </c>
      <c r="C64" s="133"/>
      <c r="D64" s="133">
        <v>93</v>
      </c>
      <c r="E64" s="133" t="s">
        <v>604</v>
      </c>
      <c r="F64" s="133" t="s">
        <v>605</v>
      </c>
      <c r="G64" s="133">
        <v>54.87</v>
      </c>
      <c r="H64" s="133">
        <v>63.13</v>
      </c>
      <c r="I64" s="133">
        <v>59.9</v>
      </c>
      <c r="J64" s="133">
        <v>74</v>
      </c>
      <c r="K64" s="133">
        <v>97</v>
      </c>
      <c r="L64" s="133">
        <v>71</v>
      </c>
      <c r="M64" s="133">
        <v>102</v>
      </c>
      <c r="N64" s="81">
        <v>93</v>
      </c>
      <c r="O64" s="81">
        <v>36</v>
      </c>
      <c r="P64" s="81">
        <v>54</v>
      </c>
      <c r="Q64" s="81">
        <v>3</v>
      </c>
      <c r="R64" s="81"/>
      <c r="S64" s="81"/>
      <c r="T64" s="81"/>
      <c r="U64" s="81"/>
      <c r="V64" s="81"/>
      <c r="W64" s="133">
        <v>186</v>
      </c>
      <c r="X64" s="133">
        <v>10878</v>
      </c>
      <c r="Y64" s="81">
        <v>1.4999999999999999E-2</v>
      </c>
      <c r="Z64" s="131">
        <v>11</v>
      </c>
      <c r="AA64" s="133">
        <v>16</v>
      </c>
      <c r="AB64" s="132"/>
    </row>
    <row r="65" spans="1:28" x14ac:dyDescent="0.2">
      <c r="A65">
        <v>2021</v>
      </c>
      <c r="B65">
        <v>1</v>
      </c>
      <c r="C65" s="133"/>
      <c r="D65" s="133">
        <v>180</v>
      </c>
      <c r="E65" s="133" t="s">
        <v>723</v>
      </c>
      <c r="F65" s="133" t="s">
        <v>780</v>
      </c>
      <c r="G65" s="133">
        <v>29.76</v>
      </c>
      <c r="H65" s="133">
        <v>34.24</v>
      </c>
      <c r="I65" s="133">
        <v>35.4</v>
      </c>
      <c r="J65" s="133">
        <v>168</v>
      </c>
      <c r="K65" s="133">
        <v>171</v>
      </c>
      <c r="L65" s="133">
        <v>204</v>
      </c>
      <c r="M65" s="133">
        <v>142</v>
      </c>
      <c r="N65" s="81">
        <v>32</v>
      </c>
      <c r="O65" s="81">
        <v>8</v>
      </c>
      <c r="P65" s="81">
        <v>21</v>
      </c>
      <c r="Q65" s="81"/>
      <c r="R65" s="81"/>
      <c r="S65" s="81"/>
      <c r="T65" s="81"/>
      <c r="U65" s="81"/>
      <c r="V65" s="81"/>
      <c r="W65" s="133">
        <v>61</v>
      </c>
      <c r="X65" s="133">
        <v>3661</v>
      </c>
      <c r="Y65" s="81">
        <v>0.02</v>
      </c>
      <c r="Z65" s="131">
        <v>3</v>
      </c>
      <c r="AA65" s="133">
        <v>22</v>
      </c>
      <c r="AB65" s="132"/>
    </row>
    <row r="66" spans="1:28" x14ac:dyDescent="0.2">
      <c r="A66">
        <v>2021</v>
      </c>
      <c r="B66">
        <v>1</v>
      </c>
      <c r="C66" s="133"/>
      <c r="D66" s="133">
        <v>178</v>
      </c>
      <c r="E66" s="133" t="s">
        <v>213</v>
      </c>
      <c r="F66" s="133" t="s">
        <v>214</v>
      </c>
      <c r="G66" s="133">
        <v>46.5</v>
      </c>
      <c r="H66" s="133">
        <v>53.5</v>
      </c>
      <c r="I66" s="133">
        <v>52.4</v>
      </c>
      <c r="J66" s="133">
        <v>60</v>
      </c>
      <c r="K66" s="133">
        <v>120</v>
      </c>
      <c r="L66" s="133">
        <v>52</v>
      </c>
      <c r="M66" s="133">
        <v>141</v>
      </c>
      <c r="N66" s="81">
        <v>49</v>
      </c>
      <c r="O66" s="81">
        <v>26</v>
      </c>
      <c r="P66" s="81">
        <v>42</v>
      </c>
      <c r="Q66" s="81"/>
      <c r="R66" s="81"/>
      <c r="S66" s="81"/>
      <c r="T66" s="81"/>
      <c r="U66" s="81"/>
      <c r="V66" s="81"/>
      <c r="W66" s="133">
        <v>117</v>
      </c>
      <c r="X66" s="133">
        <v>5036</v>
      </c>
      <c r="Y66" s="81">
        <v>1.4999999999999999E-2</v>
      </c>
      <c r="Z66" s="131">
        <v>7</v>
      </c>
      <c r="AA66" s="133">
        <v>18</v>
      </c>
      <c r="AB66" s="132"/>
    </row>
    <row r="67" spans="1:28" x14ac:dyDescent="0.2">
      <c r="A67">
        <v>2021</v>
      </c>
      <c r="B67">
        <v>1</v>
      </c>
      <c r="C67" s="133"/>
      <c r="D67" s="133">
        <v>25</v>
      </c>
      <c r="E67" s="133" t="s">
        <v>756</v>
      </c>
      <c r="F67" s="133" t="s">
        <v>757</v>
      </c>
      <c r="G67" s="133">
        <v>150.66</v>
      </c>
      <c r="H67" s="133">
        <v>173.34</v>
      </c>
      <c r="I67" s="133">
        <v>169.2</v>
      </c>
      <c r="J67" s="133">
        <v>145</v>
      </c>
      <c r="K67" s="133">
        <v>99</v>
      </c>
      <c r="L67" s="133">
        <v>136</v>
      </c>
      <c r="M67" s="133">
        <v>110</v>
      </c>
      <c r="N67" s="81">
        <v>34</v>
      </c>
      <c r="O67" s="81">
        <v>18</v>
      </c>
      <c r="P67" s="81">
        <v>20</v>
      </c>
      <c r="Q67" s="81"/>
      <c r="R67" s="81">
        <v>4</v>
      </c>
      <c r="S67" s="81"/>
      <c r="T67" s="81"/>
      <c r="U67" s="81"/>
      <c r="V67" s="81"/>
      <c r="W67" s="133">
        <v>76</v>
      </c>
      <c r="X67" s="133">
        <v>9052</v>
      </c>
      <c r="Y67" s="81">
        <v>1.4999999999999999E-2</v>
      </c>
      <c r="Z67" s="131">
        <v>4</v>
      </c>
      <c r="AA67" s="133">
        <v>24</v>
      </c>
      <c r="AB67" s="132"/>
    </row>
    <row r="68" spans="1:28" x14ac:dyDescent="0.2">
      <c r="A68">
        <v>2021</v>
      </c>
      <c r="B68">
        <v>1</v>
      </c>
      <c r="C68" s="133"/>
      <c r="D68" s="133">
        <v>24</v>
      </c>
      <c r="E68" s="133" t="s">
        <v>760</v>
      </c>
      <c r="F68" s="133" t="s">
        <v>761</v>
      </c>
      <c r="G68" s="133">
        <v>154.38</v>
      </c>
      <c r="H68" s="133">
        <v>177.62</v>
      </c>
      <c r="I68" s="133">
        <v>171</v>
      </c>
      <c r="J68" s="133">
        <v>145</v>
      </c>
      <c r="K68" s="133">
        <v>99</v>
      </c>
      <c r="L68" s="133">
        <v>136</v>
      </c>
      <c r="M68" s="133">
        <v>110</v>
      </c>
      <c r="N68" s="81">
        <v>26</v>
      </c>
      <c r="O68" s="81">
        <v>22</v>
      </c>
      <c r="P68" s="81">
        <v>21</v>
      </c>
      <c r="Q68" s="81"/>
      <c r="R68" s="81">
        <v>8</v>
      </c>
      <c r="S68" s="81"/>
      <c r="T68" s="81"/>
      <c r="U68" s="81"/>
      <c r="V68" s="81"/>
      <c r="W68" s="133">
        <v>77</v>
      </c>
      <c r="X68" s="133">
        <v>9053</v>
      </c>
      <c r="Y68" s="81">
        <v>1.4999999999999999E-2</v>
      </c>
      <c r="Z68" s="131">
        <v>4</v>
      </c>
      <c r="AA68" s="133">
        <v>24</v>
      </c>
      <c r="AB68" s="132"/>
    </row>
    <row r="69" spans="1:28" x14ac:dyDescent="0.2">
      <c r="A69">
        <v>2021</v>
      </c>
      <c r="B69">
        <v>1</v>
      </c>
      <c r="C69" s="133"/>
      <c r="D69" s="133">
        <v>167</v>
      </c>
      <c r="E69" s="133" t="s">
        <v>132</v>
      </c>
      <c r="F69" s="133" t="s">
        <v>133</v>
      </c>
      <c r="G69" s="133">
        <v>825.84</v>
      </c>
      <c r="H69" s="133">
        <v>950.16</v>
      </c>
      <c r="I69" s="133">
        <v>890.6</v>
      </c>
      <c r="J69" s="133">
        <v>55</v>
      </c>
      <c r="K69" s="133">
        <v>131</v>
      </c>
      <c r="L69" s="133">
        <v>47</v>
      </c>
      <c r="M69" s="133">
        <v>153</v>
      </c>
      <c r="N69" s="81">
        <v>14</v>
      </c>
      <c r="O69" s="81">
        <v>4</v>
      </c>
      <c r="P69" s="81">
        <v>11</v>
      </c>
      <c r="Q69" s="81">
        <v>1</v>
      </c>
      <c r="R69" s="81"/>
      <c r="S69" s="81"/>
      <c r="T69" s="81"/>
      <c r="U69" s="81"/>
      <c r="V69" s="81"/>
      <c r="W69" s="133">
        <v>30</v>
      </c>
      <c r="X69" s="133">
        <v>2473</v>
      </c>
      <c r="Y69" s="81">
        <v>1.4999999999999999E-2</v>
      </c>
      <c r="Z69" s="131">
        <v>6</v>
      </c>
      <c r="AA69" s="133">
        <v>18</v>
      </c>
      <c r="AB69" s="132"/>
    </row>
    <row r="70" spans="1:28" x14ac:dyDescent="0.2">
      <c r="A70">
        <v>2021</v>
      </c>
      <c r="B70">
        <v>1</v>
      </c>
      <c r="C70" s="133"/>
      <c r="D70" s="133">
        <v>165</v>
      </c>
      <c r="E70" s="133" t="s">
        <v>265</v>
      </c>
      <c r="F70" s="133" t="s">
        <v>266</v>
      </c>
      <c r="G70" s="133">
        <v>656.58</v>
      </c>
      <c r="H70" s="133">
        <v>755.42</v>
      </c>
      <c r="I70" s="133">
        <v>667.9</v>
      </c>
      <c r="J70" s="133">
        <v>60</v>
      </c>
      <c r="K70" s="133">
        <v>120</v>
      </c>
      <c r="L70" s="133">
        <v>55</v>
      </c>
      <c r="M70" s="133">
        <v>133</v>
      </c>
      <c r="N70" s="81">
        <v>4</v>
      </c>
      <c r="O70" s="81">
        <v>1</v>
      </c>
      <c r="P70" s="81">
        <v>3</v>
      </c>
      <c r="Q70" s="81">
        <v>1</v>
      </c>
      <c r="R70" s="81"/>
      <c r="S70" s="81"/>
      <c r="T70" s="81"/>
      <c r="U70" s="81"/>
      <c r="V70" s="81"/>
      <c r="W70" s="133">
        <v>8</v>
      </c>
      <c r="X70" s="133">
        <v>1128</v>
      </c>
      <c r="Y70" s="81">
        <v>1.4999999999999999E-2</v>
      </c>
      <c r="Z70" s="131">
        <v>3</v>
      </c>
      <c r="AA70" s="133">
        <v>16</v>
      </c>
      <c r="AB70" s="132"/>
    </row>
    <row r="71" spans="1:28" x14ac:dyDescent="0.2">
      <c r="A71">
        <v>2021</v>
      </c>
      <c r="B71">
        <v>1</v>
      </c>
      <c r="C71" s="133"/>
      <c r="D71" s="133">
        <v>160</v>
      </c>
      <c r="E71" s="133" t="s">
        <v>703</v>
      </c>
      <c r="F71" s="133" t="s">
        <v>752</v>
      </c>
      <c r="G71" s="133">
        <v>186</v>
      </c>
      <c r="H71" s="133">
        <v>214</v>
      </c>
      <c r="I71" s="133">
        <v>194.3</v>
      </c>
      <c r="J71" s="133">
        <v>76</v>
      </c>
      <c r="K71" s="133">
        <v>95</v>
      </c>
      <c r="L71" s="133">
        <v>88</v>
      </c>
      <c r="M71" s="133">
        <v>82</v>
      </c>
      <c r="N71" s="81">
        <v>83</v>
      </c>
      <c r="O71" s="81">
        <v>31</v>
      </c>
      <c r="P71" s="81">
        <v>59</v>
      </c>
      <c r="Q71" s="81"/>
      <c r="R71" s="81">
        <v>2</v>
      </c>
      <c r="S71" s="81"/>
      <c r="T71" s="81"/>
      <c r="U71" s="81"/>
      <c r="V71" s="81"/>
      <c r="W71" s="133">
        <v>175</v>
      </c>
      <c r="X71" s="133">
        <v>19231</v>
      </c>
      <c r="Y71" s="81">
        <v>1.4999999999999999E-2</v>
      </c>
      <c r="Z71" s="131">
        <v>11</v>
      </c>
      <c r="AA71" s="133">
        <v>16</v>
      </c>
      <c r="AB71" s="132"/>
    </row>
    <row r="72" spans="1:28" x14ac:dyDescent="0.2">
      <c r="A72">
        <v>2021</v>
      </c>
      <c r="B72">
        <v>1</v>
      </c>
      <c r="C72" s="133"/>
      <c r="D72" s="133">
        <v>440</v>
      </c>
      <c r="E72" s="133" t="s">
        <v>704</v>
      </c>
      <c r="F72" s="133" t="s">
        <v>779</v>
      </c>
      <c r="G72" s="133">
        <v>239.94</v>
      </c>
      <c r="H72" s="133">
        <v>276.06</v>
      </c>
      <c r="I72" s="133">
        <v>253.2</v>
      </c>
      <c r="J72" s="133">
        <v>90</v>
      </c>
      <c r="K72" s="133">
        <v>120</v>
      </c>
      <c r="L72" s="133">
        <v>80</v>
      </c>
      <c r="M72" s="133">
        <v>137</v>
      </c>
      <c r="N72" s="81">
        <v>13</v>
      </c>
      <c r="O72" s="81">
        <v>2</v>
      </c>
      <c r="P72" s="81">
        <v>12</v>
      </c>
      <c r="Q72" s="81"/>
      <c r="R72" s="81"/>
      <c r="S72" s="81"/>
      <c r="T72" s="81"/>
      <c r="U72" s="81"/>
      <c r="V72" s="81"/>
      <c r="W72" s="133">
        <v>27</v>
      </c>
      <c r="X72" s="133">
        <v>3193</v>
      </c>
      <c r="Y72" s="81">
        <v>1.4999999999999999E-2</v>
      </c>
      <c r="Z72" s="131">
        <v>2</v>
      </c>
      <c r="AA72" s="133">
        <v>20</v>
      </c>
      <c r="AB72" s="132"/>
    </row>
    <row r="73" spans="1:28" x14ac:dyDescent="0.2">
      <c r="A73">
        <v>2021</v>
      </c>
      <c r="B73">
        <v>1</v>
      </c>
      <c r="C73" s="133"/>
      <c r="D73" s="133">
        <v>155</v>
      </c>
      <c r="E73" s="133" t="s">
        <v>164</v>
      </c>
      <c r="F73" s="133" t="s">
        <v>165</v>
      </c>
      <c r="G73" s="133">
        <v>113.46</v>
      </c>
      <c r="H73" s="133">
        <v>130.54</v>
      </c>
      <c r="I73" s="133">
        <v>121.8</v>
      </c>
      <c r="J73" s="133">
        <v>61</v>
      </c>
      <c r="K73" s="133">
        <v>177</v>
      </c>
      <c r="L73" s="133">
        <v>83</v>
      </c>
      <c r="M73" s="133">
        <v>129</v>
      </c>
      <c r="N73" s="81">
        <v>52</v>
      </c>
      <c r="O73" s="81">
        <v>22</v>
      </c>
      <c r="P73" s="81">
        <v>38</v>
      </c>
      <c r="Q73" s="81">
        <v>36</v>
      </c>
      <c r="R73" s="81"/>
      <c r="S73" s="81"/>
      <c r="T73" s="81"/>
      <c r="U73" s="81"/>
      <c r="V73" s="81"/>
      <c r="W73" s="133">
        <v>148</v>
      </c>
      <c r="X73" s="133">
        <v>6316</v>
      </c>
      <c r="Y73" s="81">
        <v>0.02</v>
      </c>
      <c r="Z73" s="131">
        <v>7</v>
      </c>
      <c r="AA73" s="133">
        <v>18</v>
      </c>
      <c r="AB73" s="132"/>
    </row>
    <row r="74" spans="1:28" x14ac:dyDescent="0.2">
      <c r="A74">
        <v>2021</v>
      </c>
      <c r="B74">
        <v>1</v>
      </c>
      <c r="C74" s="133"/>
      <c r="D74" s="133">
        <v>749</v>
      </c>
      <c r="E74" s="133" t="s">
        <v>581</v>
      </c>
      <c r="F74" s="133" t="s">
        <v>582</v>
      </c>
      <c r="G74" s="133">
        <v>613.79999999999995</v>
      </c>
      <c r="H74" s="133">
        <v>706.2</v>
      </c>
      <c r="I74" s="133">
        <v>701.5</v>
      </c>
      <c r="J74" s="133">
        <v>13</v>
      </c>
      <c r="K74" s="133">
        <v>200</v>
      </c>
      <c r="L74" s="133">
        <v>14</v>
      </c>
      <c r="M74" s="133">
        <v>263</v>
      </c>
      <c r="N74" s="81"/>
      <c r="O74" s="81"/>
      <c r="P74" s="81"/>
      <c r="Q74" s="81"/>
      <c r="R74" s="81"/>
      <c r="S74" s="81"/>
      <c r="T74" s="81"/>
      <c r="U74" s="81"/>
      <c r="V74" s="81"/>
      <c r="W74" s="133"/>
      <c r="X74" s="133"/>
      <c r="Y74" s="81">
        <v>0.02</v>
      </c>
      <c r="Z74" s="131">
        <v>3</v>
      </c>
      <c r="AA74" s="133">
        <v>18</v>
      </c>
      <c r="AB74" s="132"/>
    </row>
    <row r="75" spans="1:28" x14ac:dyDescent="0.2">
      <c r="A75">
        <v>2021</v>
      </c>
      <c r="B75">
        <v>1</v>
      </c>
      <c r="C75" s="133"/>
      <c r="D75" s="133">
        <v>605</v>
      </c>
      <c r="E75" s="133" t="s">
        <v>628</v>
      </c>
      <c r="F75" s="133" t="s">
        <v>629</v>
      </c>
      <c r="G75" s="133">
        <v>588.69000000000005</v>
      </c>
      <c r="H75" s="133">
        <v>677.31</v>
      </c>
      <c r="I75" s="133">
        <v>588.20000000000005</v>
      </c>
      <c r="J75" s="133">
        <v>13</v>
      </c>
      <c r="K75" s="133">
        <v>200</v>
      </c>
      <c r="L75" s="133">
        <v>14</v>
      </c>
      <c r="M75" s="133">
        <v>263</v>
      </c>
      <c r="N75" s="81">
        <v>60</v>
      </c>
      <c r="O75" s="81">
        <v>8</v>
      </c>
      <c r="P75" s="81">
        <v>40</v>
      </c>
      <c r="Q75" s="81">
        <v>3</v>
      </c>
      <c r="R75" s="81"/>
      <c r="S75" s="81"/>
      <c r="T75" s="81"/>
      <c r="U75" s="81"/>
      <c r="V75" s="81"/>
      <c r="W75" s="133">
        <v>111</v>
      </c>
      <c r="X75" s="133">
        <v>1207</v>
      </c>
      <c r="Y75" s="81">
        <v>0.02</v>
      </c>
      <c r="Z75" s="131">
        <v>6</v>
      </c>
      <c r="AA75" s="133">
        <v>18</v>
      </c>
      <c r="AB75" s="132"/>
    </row>
    <row r="76" spans="1:28" x14ac:dyDescent="0.2">
      <c r="A76">
        <v>2021</v>
      </c>
      <c r="B76">
        <v>1</v>
      </c>
      <c r="C76" s="133"/>
      <c r="D76" s="133">
        <v>142</v>
      </c>
      <c r="E76" s="133" t="s">
        <v>618</v>
      </c>
      <c r="F76" s="133" t="s">
        <v>619</v>
      </c>
      <c r="G76" s="133">
        <v>326.43</v>
      </c>
      <c r="H76" s="133">
        <v>375.57</v>
      </c>
      <c r="I76" s="133">
        <v>356.9</v>
      </c>
      <c r="J76" s="133">
        <v>68</v>
      </c>
      <c r="K76" s="133">
        <v>212</v>
      </c>
      <c r="L76" s="133">
        <v>59</v>
      </c>
      <c r="M76" s="133">
        <v>250</v>
      </c>
      <c r="N76" s="81">
        <v>57</v>
      </c>
      <c r="O76" s="81">
        <v>20</v>
      </c>
      <c r="P76" s="81">
        <v>34</v>
      </c>
      <c r="Q76" s="81">
        <v>4</v>
      </c>
      <c r="R76" s="81"/>
      <c r="S76" s="81"/>
      <c r="T76" s="81"/>
      <c r="U76" s="81"/>
      <c r="V76" s="81"/>
      <c r="W76" s="133">
        <v>115</v>
      </c>
      <c r="X76" s="133">
        <v>4224</v>
      </c>
      <c r="Y76" s="81">
        <v>0.02</v>
      </c>
      <c r="Z76" s="131">
        <v>9</v>
      </c>
      <c r="AA76" s="133">
        <v>22</v>
      </c>
      <c r="AB76" s="132"/>
    </row>
    <row r="77" spans="1:28" x14ac:dyDescent="0.2">
      <c r="A77">
        <v>2021</v>
      </c>
      <c r="B77">
        <v>1</v>
      </c>
      <c r="C77" s="133"/>
      <c r="D77" s="133">
        <v>140</v>
      </c>
      <c r="E77" s="133" t="s">
        <v>207</v>
      </c>
      <c r="F77" s="133" t="s">
        <v>208</v>
      </c>
      <c r="G77" s="133">
        <v>451.05</v>
      </c>
      <c r="H77" s="133">
        <v>518.95000000000005</v>
      </c>
      <c r="I77" s="133">
        <v>492.5</v>
      </c>
      <c r="J77" s="133">
        <v>60</v>
      </c>
      <c r="K77" s="133">
        <v>120</v>
      </c>
      <c r="L77" s="133">
        <v>52</v>
      </c>
      <c r="M77" s="133">
        <v>141</v>
      </c>
      <c r="N77" s="81">
        <v>45</v>
      </c>
      <c r="O77" s="81">
        <v>13</v>
      </c>
      <c r="P77" s="81">
        <v>17</v>
      </c>
      <c r="Q77" s="81"/>
      <c r="R77" s="81"/>
      <c r="S77" s="81"/>
      <c r="T77" s="81"/>
      <c r="U77" s="81"/>
      <c r="V77" s="81"/>
      <c r="W77" s="133">
        <v>75</v>
      </c>
      <c r="X77" s="133">
        <v>5129</v>
      </c>
      <c r="Y77" s="81">
        <v>1.4999999999999999E-2</v>
      </c>
      <c r="Z77" s="131">
        <v>7</v>
      </c>
      <c r="AA77" s="133">
        <v>18</v>
      </c>
      <c r="AB77" s="132"/>
    </row>
    <row r="78" spans="1:28" x14ac:dyDescent="0.2">
      <c r="A78">
        <v>2021</v>
      </c>
      <c r="B78">
        <v>1</v>
      </c>
      <c r="C78" s="133"/>
      <c r="D78" s="133">
        <v>131</v>
      </c>
      <c r="E78" s="133" t="s">
        <v>720</v>
      </c>
      <c r="F78" s="133" t="s">
        <v>742</v>
      </c>
      <c r="G78" s="133">
        <v>9.3000000000000007</v>
      </c>
      <c r="H78" s="133">
        <v>10.7</v>
      </c>
      <c r="I78" s="133">
        <v>9.9</v>
      </c>
      <c r="J78" s="133">
        <v>772</v>
      </c>
      <c r="K78" s="133">
        <v>117</v>
      </c>
      <c r="L78" s="133">
        <v>864</v>
      </c>
      <c r="M78" s="133">
        <v>104</v>
      </c>
      <c r="N78" s="81">
        <v>81</v>
      </c>
      <c r="O78" s="81">
        <v>80</v>
      </c>
      <c r="P78" s="81">
        <v>88</v>
      </c>
      <c r="Q78" s="81"/>
      <c r="R78" s="81">
        <v>13</v>
      </c>
      <c r="S78" s="81"/>
      <c r="T78" s="81"/>
      <c r="U78" s="81"/>
      <c r="V78" s="81"/>
      <c r="W78" s="133">
        <v>262</v>
      </c>
      <c r="X78" s="133">
        <v>79862</v>
      </c>
      <c r="Y78" s="81">
        <v>0.02</v>
      </c>
      <c r="Z78" s="131">
        <v>6</v>
      </c>
      <c r="AA78" s="133">
        <v>18</v>
      </c>
      <c r="AB78" s="132"/>
    </row>
    <row r="79" spans="1:28" x14ac:dyDescent="0.2">
      <c r="A79">
        <v>2021</v>
      </c>
      <c r="B79">
        <v>1</v>
      </c>
      <c r="C79" s="133"/>
      <c r="D79" s="133">
        <v>623</v>
      </c>
      <c r="E79" s="133" t="s">
        <v>638</v>
      </c>
      <c r="F79" s="133" t="s">
        <v>639</v>
      </c>
      <c r="G79" s="133">
        <v>551.02009999999996</v>
      </c>
      <c r="H79" s="133">
        <v>646.97990000000004</v>
      </c>
      <c r="I79" s="133">
        <v>621.79999999999995</v>
      </c>
      <c r="J79" s="133">
        <v>18</v>
      </c>
      <c r="K79" s="133">
        <v>200</v>
      </c>
      <c r="L79" s="133">
        <v>26</v>
      </c>
      <c r="M79" s="133">
        <v>137</v>
      </c>
      <c r="N79" s="81">
        <v>10</v>
      </c>
      <c r="O79" s="81">
        <v>2</v>
      </c>
      <c r="P79" s="81">
        <v>8</v>
      </c>
      <c r="Q79" s="81"/>
      <c r="R79" s="81"/>
      <c r="S79" s="81"/>
      <c r="T79" s="81"/>
      <c r="U79" s="81"/>
      <c r="V79" s="81"/>
      <c r="W79" s="133">
        <v>20</v>
      </c>
      <c r="X79" s="133">
        <v>830</v>
      </c>
      <c r="Y79" s="81">
        <v>1.4999999999999999E-2</v>
      </c>
      <c r="Z79" s="131">
        <v>3</v>
      </c>
      <c r="AA79" s="133">
        <v>25</v>
      </c>
      <c r="AB79" s="132"/>
    </row>
    <row r="80" spans="1:28" x14ac:dyDescent="0.2">
      <c r="A80">
        <v>2021</v>
      </c>
      <c r="B80">
        <v>1</v>
      </c>
      <c r="C80" s="133"/>
      <c r="D80" s="133">
        <v>627</v>
      </c>
      <c r="E80" s="133" t="s">
        <v>232</v>
      </c>
      <c r="F80" s="133" t="s">
        <v>233</v>
      </c>
      <c r="G80" s="133">
        <v>384.97815000000003</v>
      </c>
      <c r="H80" s="133">
        <v>452.02184999999997</v>
      </c>
      <c r="I80" s="133">
        <v>421.6</v>
      </c>
      <c r="J80" s="133">
        <v>18</v>
      </c>
      <c r="K80" s="133">
        <v>200</v>
      </c>
      <c r="L80" s="133">
        <v>22</v>
      </c>
      <c r="M80" s="133">
        <v>166</v>
      </c>
      <c r="N80" s="81">
        <v>12</v>
      </c>
      <c r="O80" s="81">
        <v>7</v>
      </c>
      <c r="P80" s="81">
        <v>7</v>
      </c>
      <c r="Q80" s="81"/>
      <c r="R80" s="81"/>
      <c r="S80" s="81"/>
      <c r="T80" s="81"/>
      <c r="U80" s="81"/>
      <c r="V80" s="81"/>
      <c r="W80" s="133">
        <v>26</v>
      </c>
      <c r="X80" s="133">
        <v>836</v>
      </c>
      <c r="Y80" s="81">
        <v>1.4999999999999999E-2</v>
      </c>
      <c r="Z80" s="131">
        <v>4</v>
      </c>
      <c r="AA80" s="133">
        <v>25</v>
      </c>
      <c r="AB80" s="132"/>
    </row>
    <row r="81" spans="1:28" x14ac:dyDescent="0.2">
      <c r="A81">
        <v>2021</v>
      </c>
      <c r="B81">
        <v>1</v>
      </c>
      <c r="C81" s="133"/>
      <c r="D81" s="133">
        <v>619</v>
      </c>
      <c r="E81" s="133" t="s">
        <v>630</v>
      </c>
      <c r="F81" s="133" t="s">
        <v>631</v>
      </c>
      <c r="G81" s="133">
        <v>385.98</v>
      </c>
      <c r="H81" s="133">
        <v>454.02</v>
      </c>
      <c r="I81" s="133">
        <v>440.3</v>
      </c>
      <c r="J81" s="133">
        <v>18</v>
      </c>
      <c r="K81" s="133">
        <v>200</v>
      </c>
      <c r="L81" s="133">
        <v>24</v>
      </c>
      <c r="M81" s="133">
        <v>152</v>
      </c>
      <c r="N81" s="81">
        <v>5</v>
      </c>
      <c r="O81" s="81"/>
      <c r="P81" s="81">
        <v>3</v>
      </c>
      <c r="Q81" s="81"/>
      <c r="R81" s="81"/>
      <c r="S81" s="81"/>
      <c r="T81" s="81"/>
      <c r="U81" s="81"/>
      <c r="V81" s="81"/>
      <c r="W81" s="133">
        <v>8</v>
      </c>
      <c r="X81" s="133">
        <v>458</v>
      </c>
      <c r="Y81" s="81">
        <v>1.4999999999999999E-2</v>
      </c>
      <c r="Z81" s="131">
        <v>2</v>
      </c>
      <c r="AA81" s="133">
        <v>25</v>
      </c>
      <c r="AB81" s="132"/>
    </row>
    <row r="82" spans="1:28" x14ac:dyDescent="0.2">
      <c r="A82">
        <v>2021</v>
      </c>
      <c r="B82">
        <v>1</v>
      </c>
      <c r="C82" s="133"/>
      <c r="D82" s="133">
        <v>2</v>
      </c>
      <c r="E82" s="133" t="s">
        <v>767</v>
      </c>
      <c r="F82" s="133" t="s">
        <v>768</v>
      </c>
      <c r="G82" s="133">
        <v>105.09</v>
      </c>
      <c r="H82" s="133">
        <v>120.91</v>
      </c>
      <c r="I82" s="133">
        <v>109.9</v>
      </c>
      <c r="J82" s="133">
        <v>108</v>
      </c>
      <c r="K82" s="133">
        <v>100</v>
      </c>
      <c r="L82" s="133">
        <v>120</v>
      </c>
      <c r="M82" s="133">
        <v>90</v>
      </c>
      <c r="N82" s="81">
        <v>44</v>
      </c>
      <c r="O82" s="81">
        <v>16</v>
      </c>
      <c r="P82" s="81">
        <v>20</v>
      </c>
      <c r="Q82" s="81">
        <v>5</v>
      </c>
      <c r="R82" s="81">
        <v>7</v>
      </c>
      <c r="S82" s="81"/>
      <c r="T82" s="81"/>
      <c r="U82" s="81"/>
      <c r="V82" s="81"/>
      <c r="W82" s="133">
        <v>92</v>
      </c>
      <c r="X82" s="133">
        <v>12844</v>
      </c>
      <c r="Y82" s="81">
        <v>1.4999999999999999E-2</v>
      </c>
      <c r="Z82" s="131">
        <v>6</v>
      </c>
      <c r="AA82" s="133">
        <v>16</v>
      </c>
      <c r="AB82" s="132"/>
    </row>
    <row r="83" spans="1:28" x14ac:dyDescent="0.2">
      <c r="A83">
        <v>2021</v>
      </c>
      <c r="B83">
        <v>1</v>
      </c>
      <c r="C83" s="133"/>
      <c r="D83" s="133">
        <v>92</v>
      </c>
      <c r="E83" s="133" t="s">
        <v>745</v>
      </c>
      <c r="F83" s="133" t="s">
        <v>746</v>
      </c>
      <c r="G83" s="133">
        <v>335.73</v>
      </c>
      <c r="H83" s="133">
        <v>386.27</v>
      </c>
      <c r="I83" s="133">
        <v>378.1</v>
      </c>
      <c r="J83" s="133">
        <v>74</v>
      </c>
      <c r="K83" s="133">
        <v>97</v>
      </c>
      <c r="L83" s="133">
        <v>70</v>
      </c>
      <c r="M83" s="133">
        <v>103</v>
      </c>
      <c r="N83" s="81">
        <v>63</v>
      </c>
      <c r="O83" s="81">
        <v>21</v>
      </c>
      <c r="P83" s="81">
        <v>27</v>
      </c>
      <c r="Q83" s="81">
        <v>2</v>
      </c>
      <c r="R83" s="81"/>
      <c r="S83" s="81"/>
      <c r="T83" s="81"/>
      <c r="U83" s="81"/>
      <c r="V83" s="81"/>
      <c r="W83" s="133">
        <v>113</v>
      </c>
      <c r="X83" s="133">
        <v>11865</v>
      </c>
      <c r="Y83" s="81">
        <v>1.4999999999999999E-2</v>
      </c>
      <c r="Z83" s="131">
        <v>11</v>
      </c>
      <c r="AA83" s="133">
        <v>16</v>
      </c>
      <c r="AB83" s="132"/>
    </row>
    <row r="84" spans="1:28" x14ac:dyDescent="0.2">
      <c r="A84">
        <v>2021</v>
      </c>
      <c r="B84">
        <v>1</v>
      </c>
      <c r="C84" s="133"/>
      <c r="D84" s="133">
        <v>609</v>
      </c>
      <c r="E84" s="133" t="s">
        <v>191</v>
      </c>
      <c r="F84" s="133" t="s">
        <v>192</v>
      </c>
      <c r="G84" s="133">
        <v>46.5</v>
      </c>
      <c r="H84" s="133">
        <v>53.5</v>
      </c>
      <c r="I84" s="133">
        <v>53.4</v>
      </c>
      <c r="J84" s="133">
        <v>90</v>
      </c>
      <c r="K84" s="133">
        <v>120</v>
      </c>
      <c r="L84" s="133">
        <v>100</v>
      </c>
      <c r="M84" s="133">
        <v>109</v>
      </c>
      <c r="N84" s="81">
        <v>21</v>
      </c>
      <c r="O84" s="81">
        <v>4</v>
      </c>
      <c r="P84" s="81">
        <v>10</v>
      </c>
      <c r="Q84" s="81"/>
      <c r="R84" s="81"/>
      <c r="S84" s="81"/>
      <c r="T84" s="81"/>
      <c r="U84" s="81"/>
      <c r="V84" s="81"/>
      <c r="W84" s="133">
        <v>35</v>
      </c>
      <c r="X84" s="133">
        <v>3779</v>
      </c>
      <c r="Y84" s="81">
        <v>1.4999999999999999E-2</v>
      </c>
      <c r="Z84" s="131">
        <v>4</v>
      </c>
      <c r="AA84" s="133">
        <v>16</v>
      </c>
      <c r="AB84" s="132"/>
    </row>
    <row r="85" spans="1:28" x14ac:dyDescent="0.2">
      <c r="A85">
        <v>2021</v>
      </c>
      <c r="B85">
        <v>1</v>
      </c>
      <c r="C85" s="133"/>
      <c r="D85" s="133">
        <v>1</v>
      </c>
      <c r="E85" s="133" t="s">
        <v>734</v>
      </c>
      <c r="F85" s="133" t="s">
        <v>735</v>
      </c>
      <c r="G85" s="133">
        <v>103.23</v>
      </c>
      <c r="H85" s="133">
        <v>118.77</v>
      </c>
      <c r="I85" s="133">
        <v>108.8</v>
      </c>
      <c r="J85" s="133">
        <v>108</v>
      </c>
      <c r="K85" s="133">
        <v>100</v>
      </c>
      <c r="L85" s="133">
        <v>120</v>
      </c>
      <c r="M85" s="133">
        <v>90</v>
      </c>
      <c r="N85" s="81">
        <v>28</v>
      </c>
      <c r="O85" s="81">
        <v>10</v>
      </c>
      <c r="P85" s="81">
        <v>31</v>
      </c>
      <c r="Q85" s="81">
        <v>5</v>
      </c>
      <c r="R85" s="81"/>
      <c r="S85" s="81"/>
      <c r="T85" s="81"/>
      <c r="U85" s="81"/>
      <c r="V85" s="81"/>
      <c r="W85" s="133">
        <v>74</v>
      </c>
      <c r="X85" s="133">
        <v>12762</v>
      </c>
      <c r="Y85" s="81">
        <v>1.4999999999999999E-2</v>
      </c>
      <c r="Z85" s="131">
        <v>6</v>
      </c>
      <c r="AA85" s="133">
        <v>16</v>
      </c>
      <c r="AB85" s="132"/>
    </row>
    <row r="86" spans="1:28" x14ac:dyDescent="0.2">
      <c r="A86">
        <v>2021</v>
      </c>
      <c r="B86">
        <v>1</v>
      </c>
      <c r="C86" s="133"/>
      <c r="D86" s="133">
        <v>624</v>
      </c>
      <c r="E86" s="133" t="s">
        <v>640</v>
      </c>
      <c r="F86" s="133" t="s">
        <v>641</v>
      </c>
      <c r="G86" s="133">
        <v>344.04259999999999</v>
      </c>
      <c r="H86" s="133">
        <v>403.95740000000001</v>
      </c>
      <c r="I86" s="133">
        <v>386.5</v>
      </c>
      <c r="J86" s="133">
        <v>18</v>
      </c>
      <c r="K86" s="133">
        <v>200</v>
      </c>
      <c r="L86" s="133">
        <v>26</v>
      </c>
      <c r="M86" s="133">
        <v>137</v>
      </c>
      <c r="N86" s="81">
        <v>8</v>
      </c>
      <c r="O86" s="81">
        <v>1</v>
      </c>
      <c r="P86" s="81">
        <v>6</v>
      </c>
      <c r="Q86" s="81"/>
      <c r="R86" s="81"/>
      <c r="S86" s="81"/>
      <c r="T86" s="81"/>
      <c r="U86" s="81"/>
      <c r="V86" s="81"/>
      <c r="W86" s="133">
        <v>15</v>
      </c>
      <c r="X86" s="133">
        <v>825</v>
      </c>
      <c r="Y86" s="81">
        <v>1.4999999999999999E-2</v>
      </c>
      <c r="Z86" s="131">
        <v>3</v>
      </c>
      <c r="AA86" s="133">
        <v>25</v>
      </c>
      <c r="AB86" s="132"/>
    </row>
    <row r="87" spans="1:28" x14ac:dyDescent="0.2">
      <c r="A87">
        <v>2021</v>
      </c>
      <c r="B87">
        <v>1</v>
      </c>
      <c r="C87" s="133"/>
      <c r="D87" s="133">
        <v>628</v>
      </c>
      <c r="E87" s="133" t="s">
        <v>235</v>
      </c>
      <c r="F87" s="133" t="s">
        <v>236</v>
      </c>
      <c r="G87" s="133">
        <v>303.99599999999998</v>
      </c>
      <c r="H87" s="133">
        <v>356.00400000000002</v>
      </c>
      <c r="I87" s="133">
        <v>332.5</v>
      </c>
      <c r="J87" s="133">
        <v>18</v>
      </c>
      <c r="K87" s="133">
        <v>200</v>
      </c>
      <c r="L87" s="133">
        <v>22</v>
      </c>
      <c r="M87" s="133">
        <v>166</v>
      </c>
      <c r="N87" s="81">
        <v>12</v>
      </c>
      <c r="O87" s="81">
        <v>4</v>
      </c>
      <c r="P87" s="81">
        <v>11</v>
      </c>
      <c r="Q87" s="81"/>
      <c r="R87" s="81"/>
      <c r="S87" s="81"/>
      <c r="T87" s="81"/>
      <c r="U87" s="81"/>
      <c r="V87" s="81"/>
      <c r="W87" s="133">
        <v>27</v>
      </c>
      <c r="X87" s="133">
        <v>837</v>
      </c>
      <c r="Y87" s="81">
        <v>1.4999999999999999E-2</v>
      </c>
      <c r="Z87" s="131">
        <v>4</v>
      </c>
      <c r="AA87" s="133">
        <v>25</v>
      </c>
      <c r="AB87" s="132"/>
    </row>
    <row r="88" spans="1:28" x14ac:dyDescent="0.2">
      <c r="A88">
        <v>2021</v>
      </c>
      <c r="B88">
        <v>1</v>
      </c>
      <c r="C88" s="133"/>
      <c r="D88" s="133">
        <v>620</v>
      </c>
      <c r="E88" s="133" t="s">
        <v>632</v>
      </c>
      <c r="F88" s="133" t="s">
        <v>633</v>
      </c>
      <c r="G88" s="133">
        <v>214.01050000000001</v>
      </c>
      <c r="H88" s="133">
        <v>251.98949999999999</v>
      </c>
      <c r="I88" s="133">
        <v>235.5</v>
      </c>
      <c r="J88" s="133">
        <v>18</v>
      </c>
      <c r="K88" s="133">
        <v>200</v>
      </c>
      <c r="L88" s="133">
        <v>24</v>
      </c>
      <c r="M88" s="133">
        <v>152</v>
      </c>
      <c r="N88" s="81">
        <v>3</v>
      </c>
      <c r="O88" s="81"/>
      <c r="P88" s="81">
        <v>4</v>
      </c>
      <c r="Q88" s="81"/>
      <c r="R88" s="81"/>
      <c r="S88" s="81"/>
      <c r="T88" s="81"/>
      <c r="U88" s="81"/>
      <c r="V88" s="81"/>
      <c r="W88" s="133">
        <v>7</v>
      </c>
      <c r="X88" s="133">
        <v>457</v>
      </c>
      <c r="Y88" s="81">
        <v>1.4999999999999999E-2</v>
      </c>
      <c r="Z88" s="131">
        <v>2</v>
      </c>
      <c r="AA88" s="133">
        <v>25</v>
      </c>
      <c r="AB88" s="132"/>
    </row>
    <row r="89" spans="1:28" x14ac:dyDescent="0.2">
      <c r="A89">
        <v>2021</v>
      </c>
      <c r="B89">
        <v>1</v>
      </c>
      <c r="C89" s="133"/>
      <c r="D89" s="133">
        <v>607</v>
      </c>
      <c r="E89" s="133" t="s">
        <v>185</v>
      </c>
      <c r="F89" s="133" t="s">
        <v>186</v>
      </c>
      <c r="G89" s="133">
        <v>111.6</v>
      </c>
      <c r="H89" s="133">
        <v>128.4</v>
      </c>
      <c r="I89" s="133">
        <v>120</v>
      </c>
      <c r="J89" s="133">
        <v>90</v>
      </c>
      <c r="K89" s="133">
        <v>120</v>
      </c>
      <c r="L89" s="133">
        <v>100</v>
      </c>
      <c r="M89" s="133">
        <v>109</v>
      </c>
      <c r="N89" s="81">
        <v>21</v>
      </c>
      <c r="O89" s="81">
        <v>6</v>
      </c>
      <c r="P89" s="81">
        <v>23</v>
      </c>
      <c r="Q89" s="81"/>
      <c r="R89" s="81"/>
      <c r="S89" s="81"/>
      <c r="T89" s="81"/>
      <c r="U89" s="81"/>
      <c r="V89" s="81"/>
      <c r="W89" s="133">
        <v>50</v>
      </c>
      <c r="X89" s="133">
        <v>3722</v>
      </c>
      <c r="Y89" s="81">
        <v>1.4999999999999999E-2</v>
      </c>
      <c r="Z89" s="131">
        <v>4</v>
      </c>
      <c r="AA89" s="133">
        <v>16</v>
      </c>
      <c r="AB89" s="132"/>
    </row>
    <row r="90" spans="1:28" x14ac:dyDescent="0.2">
      <c r="A90">
        <v>2021</v>
      </c>
      <c r="B90">
        <v>1</v>
      </c>
      <c r="C90" s="133"/>
      <c r="D90" s="133">
        <v>608</v>
      </c>
      <c r="E90" s="133" t="s">
        <v>188</v>
      </c>
      <c r="F90" s="133" t="s">
        <v>189</v>
      </c>
      <c r="G90" s="133">
        <v>102.3</v>
      </c>
      <c r="H90" s="133">
        <v>117.7</v>
      </c>
      <c r="I90" s="133">
        <v>111.6</v>
      </c>
      <c r="J90" s="133">
        <v>90</v>
      </c>
      <c r="K90" s="133">
        <v>120</v>
      </c>
      <c r="L90" s="133">
        <v>100</v>
      </c>
      <c r="M90" s="133">
        <v>109</v>
      </c>
      <c r="N90" s="81">
        <v>23</v>
      </c>
      <c r="O90" s="81">
        <v>6</v>
      </c>
      <c r="P90" s="81">
        <v>18</v>
      </c>
      <c r="Q90" s="81"/>
      <c r="R90" s="81"/>
      <c r="S90" s="81"/>
      <c r="T90" s="81"/>
      <c r="U90" s="81"/>
      <c r="V90" s="81"/>
      <c r="W90" s="133">
        <v>47</v>
      </c>
      <c r="X90" s="133">
        <v>3719</v>
      </c>
      <c r="Y90" s="81">
        <v>1.4999999999999999E-2</v>
      </c>
      <c r="Z90" s="131">
        <v>4</v>
      </c>
      <c r="AA90" s="133">
        <v>16</v>
      </c>
      <c r="AB90" s="132"/>
    </row>
    <row r="91" spans="1:28" x14ac:dyDescent="0.2">
      <c r="A91">
        <v>2021</v>
      </c>
      <c r="B91">
        <v>2</v>
      </c>
      <c r="C91" s="133"/>
      <c r="D91" s="133">
        <v>342</v>
      </c>
      <c r="E91" s="133" t="s">
        <v>616</v>
      </c>
      <c r="F91" s="133" t="s">
        <v>617</v>
      </c>
      <c r="G91" s="133">
        <v>533.54700000000003</v>
      </c>
      <c r="H91" s="133">
        <v>607.25699999999995</v>
      </c>
      <c r="I91" s="133">
        <v>576.4</v>
      </c>
      <c r="J91" s="133">
        <v>60</v>
      </c>
      <c r="K91" s="133">
        <v>180</v>
      </c>
      <c r="L91" s="133">
        <v>78</v>
      </c>
      <c r="M91" s="133">
        <v>138</v>
      </c>
      <c r="N91" s="81">
        <v>16</v>
      </c>
      <c r="O91" s="81">
        <v>9</v>
      </c>
      <c r="P91" s="81">
        <v>9</v>
      </c>
      <c r="Q91" s="81"/>
      <c r="R91" s="81">
        <v>9</v>
      </c>
      <c r="S91" s="81"/>
      <c r="T91" s="81"/>
      <c r="U91" s="81"/>
      <c r="V91" s="81"/>
      <c r="W91" s="133">
        <v>43</v>
      </c>
      <c r="X91" s="133">
        <v>2653</v>
      </c>
      <c r="Y91" s="81">
        <v>1.4999999999999999E-2</v>
      </c>
      <c r="Z91" s="131">
        <v>3</v>
      </c>
      <c r="AA91" s="133">
        <v>16</v>
      </c>
      <c r="AB91" s="132"/>
    </row>
    <row r="92" spans="1:28" x14ac:dyDescent="0.2">
      <c r="A92">
        <v>2021</v>
      </c>
      <c r="B92">
        <v>2</v>
      </c>
      <c r="C92" s="133"/>
      <c r="D92" s="133">
        <v>49</v>
      </c>
      <c r="E92" s="133" t="s">
        <v>170</v>
      </c>
      <c r="F92" s="133" t="s">
        <v>171</v>
      </c>
      <c r="G92" s="133">
        <v>95.5</v>
      </c>
      <c r="H92" s="133">
        <v>104.5</v>
      </c>
      <c r="I92" s="133">
        <v>108</v>
      </c>
      <c r="J92" s="133">
        <v>101</v>
      </c>
      <c r="K92" s="133">
        <v>107</v>
      </c>
      <c r="L92" s="133">
        <v>69</v>
      </c>
      <c r="M92" s="133">
        <v>105</v>
      </c>
      <c r="N92" s="81">
        <v>49</v>
      </c>
      <c r="O92" s="81">
        <v>21</v>
      </c>
      <c r="P92" s="81">
        <v>54</v>
      </c>
      <c r="Q92" s="81"/>
      <c r="R92" s="81"/>
      <c r="S92" s="81">
        <v>30</v>
      </c>
      <c r="T92" s="81"/>
      <c r="U92" s="81"/>
      <c r="V92" s="81"/>
      <c r="W92" s="133">
        <v>154</v>
      </c>
      <c r="X92" s="133">
        <v>15358</v>
      </c>
      <c r="Y92" s="81">
        <v>1.4999999999999999E-2</v>
      </c>
      <c r="Z92" s="131">
        <v>9</v>
      </c>
      <c r="AA92" s="133">
        <v>18</v>
      </c>
      <c r="AB92" s="132"/>
    </row>
    <row r="93" spans="1:28" x14ac:dyDescent="0.2">
      <c r="A93">
        <v>2021</v>
      </c>
      <c r="B93">
        <v>2</v>
      </c>
      <c r="C93" s="133"/>
      <c r="D93" s="133">
        <v>661</v>
      </c>
      <c r="E93" s="133" t="s">
        <v>204</v>
      </c>
      <c r="F93" s="133" t="s">
        <v>205</v>
      </c>
      <c r="G93" s="133">
        <v>129.858</v>
      </c>
      <c r="H93" s="133">
        <v>147.798</v>
      </c>
      <c r="I93" s="133">
        <v>141.19999999999999</v>
      </c>
      <c r="J93" s="133">
        <v>20</v>
      </c>
      <c r="K93" s="133">
        <v>180</v>
      </c>
      <c r="L93" s="133">
        <v>24</v>
      </c>
      <c r="M93" s="133">
        <v>148</v>
      </c>
      <c r="N93" s="81"/>
      <c r="O93" s="81"/>
      <c r="P93" s="81"/>
      <c r="Q93" s="81"/>
      <c r="R93" s="81"/>
      <c r="S93" s="81"/>
      <c r="T93" s="81"/>
      <c r="U93" s="81"/>
      <c r="V93" s="81"/>
      <c r="W93" s="133"/>
      <c r="X93" s="133"/>
      <c r="Y93" s="81">
        <v>1.4999999999999999E-2</v>
      </c>
      <c r="Z93" s="131">
        <v>1</v>
      </c>
      <c r="AA93" s="133">
        <v>16</v>
      </c>
      <c r="AB93" s="132"/>
    </row>
    <row r="94" spans="1:28" x14ac:dyDescent="0.2">
      <c r="A94">
        <v>2021</v>
      </c>
      <c r="B94">
        <v>2</v>
      </c>
      <c r="C94" s="133"/>
      <c r="D94" s="133">
        <v>10</v>
      </c>
      <c r="E94" s="133" t="s">
        <v>565</v>
      </c>
      <c r="F94" s="133" t="s">
        <v>566</v>
      </c>
      <c r="G94" s="133">
        <v>45.256124999999997</v>
      </c>
      <c r="H94" s="133">
        <v>52.068874999999998</v>
      </c>
      <c r="I94" s="133">
        <v>51.2</v>
      </c>
      <c r="J94" s="133">
        <v>47</v>
      </c>
      <c r="K94" s="133">
        <v>154</v>
      </c>
      <c r="L94" s="133">
        <v>69</v>
      </c>
      <c r="M94" s="133">
        <v>114</v>
      </c>
      <c r="N94" s="81">
        <v>24</v>
      </c>
      <c r="O94" s="81">
        <v>11</v>
      </c>
      <c r="P94" s="81">
        <v>17</v>
      </c>
      <c r="Q94" s="81"/>
      <c r="R94" s="81">
        <v>2</v>
      </c>
      <c r="S94" s="81"/>
      <c r="T94" s="81"/>
      <c r="U94" s="81"/>
      <c r="V94" s="81"/>
      <c r="W94" s="133">
        <v>54</v>
      </c>
      <c r="X94" s="133">
        <v>1254</v>
      </c>
      <c r="Y94" s="81">
        <v>0.02</v>
      </c>
      <c r="Z94" s="131">
        <v>2</v>
      </c>
      <c r="AA94" s="133">
        <v>18</v>
      </c>
      <c r="AB94" s="132"/>
    </row>
    <row r="95" spans="1:28" x14ac:dyDescent="0.2">
      <c r="A95">
        <v>2021</v>
      </c>
      <c r="B95">
        <v>2</v>
      </c>
      <c r="C95" s="133"/>
      <c r="D95" s="133">
        <v>431</v>
      </c>
      <c r="E95" s="133" t="s">
        <v>533</v>
      </c>
      <c r="F95" s="133" t="s">
        <v>534</v>
      </c>
      <c r="G95" s="133">
        <v>163.68</v>
      </c>
      <c r="H95" s="133">
        <v>188.32</v>
      </c>
      <c r="I95" s="133">
        <v>189.9</v>
      </c>
      <c r="J95" s="133">
        <v>48</v>
      </c>
      <c r="K95" s="133">
        <v>150</v>
      </c>
      <c r="L95" s="133">
        <v>52</v>
      </c>
      <c r="M95" s="133">
        <v>139</v>
      </c>
      <c r="N95" s="81">
        <v>5</v>
      </c>
      <c r="O95" s="81">
        <v>2</v>
      </c>
      <c r="P95" s="81">
        <v>6</v>
      </c>
      <c r="Q95" s="81"/>
      <c r="R95" s="81"/>
      <c r="S95" s="81"/>
      <c r="T95" s="81"/>
      <c r="U95" s="81"/>
      <c r="V95" s="81"/>
      <c r="W95" s="133">
        <v>13</v>
      </c>
      <c r="X95" s="133">
        <v>373</v>
      </c>
      <c r="Y95" s="81">
        <v>1.4999999999999999E-2</v>
      </c>
      <c r="Z95" s="131">
        <v>1</v>
      </c>
      <c r="AA95" s="133">
        <v>20</v>
      </c>
      <c r="AB95" s="132"/>
    </row>
    <row r="96" spans="1:28" x14ac:dyDescent="0.2">
      <c r="A96">
        <v>2021</v>
      </c>
      <c r="B96">
        <v>2</v>
      </c>
      <c r="C96" s="133"/>
      <c r="D96" s="133">
        <v>432</v>
      </c>
      <c r="E96" s="133" t="s">
        <v>614</v>
      </c>
      <c r="F96" s="133" t="s">
        <v>615</v>
      </c>
      <c r="G96" s="133">
        <v>32.085000000000001</v>
      </c>
      <c r="H96" s="133">
        <v>36.914999999999999</v>
      </c>
      <c r="I96" s="133">
        <v>36.4</v>
      </c>
      <c r="J96" s="133">
        <v>96</v>
      </c>
      <c r="K96" s="133">
        <v>150</v>
      </c>
      <c r="L96" s="133">
        <v>103</v>
      </c>
      <c r="M96" s="133">
        <v>139</v>
      </c>
      <c r="N96" s="81">
        <v>6</v>
      </c>
      <c r="O96" s="81">
        <v>3</v>
      </c>
      <c r="P96" s="81">
        <v>7</v>
      </c>
      <c r="Q96" s="81"/>
      <c r="R96" s="81"/>
      <c r="S96" s="81"/>
      <c r="T96" s="81"/>
      <c r="U96" s="81"/>
      <c r="V96" s="81"/>
      <c r="W96" s="133">
        <v>16</v>
      </c>
      <c r="X96" s="133">
        <v>376</v>
      </c>
      <c r="Y96" s="81">
        <v>1.4999999999999999E-2</v>
      </c>
      <c r="Z96" s="131">
        <v>1</v>
      </c>
      <c r="AA96" s="133">
        <v>20</v>
      </c>
      <c r="AB96" s="132"/>
    </row>
    <row r="97" spans="1:28" x14ac:dyDescent="0.2">
      <c r="A97">
        <v>2021</v>
      </c>
      <c r="B97">
        <v>2</v>
      </c>
      <c r="C97" s="133"/>
      <c r="D97" s="133">
        <v>430</v>
      </c>
      <c r="E97" s="133" t="s">
        <v>531</v>
      </c>
      <c r="F97" s="133" t="s">
        <v>532</v>
      </c>
      <c r="G97" s="133">
        <v>191.58</v>
      </c>
      <c r="H97" s="133">
        <v>220.42</v>
      </c>
      <c r="I97" s="133">
        <v>223.4</v>
      </c>
      <c r="J97" s="133">
        <v>48</v>
      </c>
      <c r="K97" s="133">
        <v>150</v>
      </c>
      <c r="L97" s="133">
        <v>52</v>
      </c>
      <c r="M97" s="133">
        <v>139</v>
      </c>
      <c r="N97" s="81">
        <v>12</v>
      </c>
      <c r="O97" s="81">
        <v>3</v>
      </c>
      <c r="P97" s="81">
        <v>3</v>
      </c>
      <c r="Q97" s="81"/>
      <c r="R97" s="81"/>
      <c r="S97" s="81"/>
      <c r="T97" s="81"/>
      <c r="U97" s="81"/>
      <c r="V97" s="81"/>
      <c r="W97" s="133">
        <v>18</v>
      </c>
      <c r="X97" s="133">
        <v>378</v>
      </c>
      <c r="Y97" s="81">
        <v>1.4999999999999999E-2</v>
      </c>
      <c r="Z97" s="131">
        <v>1</v>
      </c>
      <c r="AA97" s="133">
        <v>20</v>
      </c>
      <c r="AB97" s="132"/>
    </row>
    <row r="98" spans="1:28" x14ac:dyDescent="0.2">
      <c r="A98">
        <v>2021</v>
      </c>
      <c r="B98">
        <v>2</v>
      </c>
      <c r="C98" s="133"/>
      <c r="D98" s="133">
        <v>560</v>
      </c>
      <c r="E98" s="133" t="s">
        <v>620</v>
      </c>
      <c r="F98" s="133" t="s">
        <v>621</v>
      </c>
      <c r="G98" s="133">
        <v>426.87</v>
      </c>
      <c r="H98" s="133">
        <v>491.13</v>
      </c>
      <c r="I98" s="133">
        <v>462.6</v>
      </c>
      <c r="J98" s="133">
        <v>30</v>
      </c>
      <c r="K98" s="133">
        <v>240</v>
      </c>
      <c r="L98" s="133">
        <v>33</v>
      </c>
      <c r="M98" s="133">
        <v>220</v>
      </c>
      <c r="N98" s="81">
        <v>8</v>
      </c>
      <c r="O98" s="81">
        <v>12</v>
      </c>
      <c r="P98" s="81">
        <v>7</v>
      </c>
      <c r="Q98" s="81"/>
      <c r="R98" s="81">
        <v>4</v>
      </c>
      <c r="S98" s="81"/>
      <c r="T98" s="81"/>
      <c r="U98" s="81"/>
      <c r="V98" s="81"/>
      <c r="W98" s="133">
        <v>31</v>
      </c>
      <c r="X98" s="133">
        <v>661</v>
      </c>
      <c r="Y98" s="81">
        <v>1.4999999999999999E-2</v>
      </c>
      <c r="Z98" s="131">
        <v>2</v>
      </c>
      <c r="AA98" s="133">
        <v>18</v>
      </c>
      <c r="AB98" s="132"/>
    </row>
    <row r="99" spans="1:28" x14ac:dyDescent="0.2">
      <c r="A99">
        <v>2021</v>
      </c>
      <c r="B99">
        <v>2</v>
      </c>
      <c r="C99" s="133"/>
      <c r="D99" s="133">
        <v>561</v>
      </c>
      <c r="E99" s="133" t="s">
        <v>622</v>
      </c>
      <c r="F99" s="133" t="s">
        <v>623</v>
      </c>
      <c r="G99" s="133">
        <v>81.84</v>
      </c>
      <c r="H99" s="133">
        <v>94.16</v>
      </c>
      <c r="I99" s="133">
        <v>88.9</v>
      </c>
      <c r="J99" s="133">
        <v>30</v>
      </c>
      <c r="K99" s="133">
        <v>240</v>
      </c>
      <c r="L99" s="133">
        <v>33</v>
      </c>
      <c r="M99" s="133">
        <v>220</v>
      </c>
      <c r="N99" s="81">
        <v>8</v>
      </c>
      <c r="O99" s="81">
        <v>8</v>
      </c>
      <c r="P99" s="81">
        <v>5</v>
      </c>
      <c r="Q99" s="81"/>
      <c r="R99" s="81">
        <v>8</v>
      </c>
      <c r="S99" s="81"/>
      <c r="T99" s="81"/>
      <c r="U99" s="81"/>
      <c r="V99" s="81"/>
      <c r="W99" s="133">
        <v>29</v>
      </c>
      <c r="X99" s="133">
        <v>659</v>
      </c>
      <c r="Y99" s="81">
        <v>1.4999999999999999E-2</v>
      </c>
      <c r="Z99" s="131">
        <v>2</v>
      </c>
      <c r="AA99" s="133">
        <v>18</v>
      </c>
      <c r="AB99" s="132"/>
    </row>
    <row r="100" spans="1:28" x14ac:dyDescent="0.2">
      <c r="A100">
        <v>2021</v>
      </c>
      <c r="B100">
        <v>2</v>
      </c>
      <c r="C100" s="133"/>
      <c r="D100" s="133">
        <v>562</v>
      </c>
      <c r="E100" s="133" t="s">
        <v>624</v>
      </c>
      <c r="F100" s="133" t="s">
        <v>625</v>
      </c>
      <c r="G100" s="133">
        <v>230.64</v>
      </c>
      <c r="H100" s="133">
        <v>265.36</v>
      </c>
      <c r="I100" s="133">
        <v>245.8</v>
      </c>
      <c r="J100" s="133">
        <v>30</v>
      </c>
      <c r="K100" s="133">
        <v>240</v>
      </c>
      <c r="L100" s="133">
        <v>33</v>
      </c>
      <c r="M100" s="133">
        <v>220</v>
      </c>
      <c r="N100" s="81">
        <v>6</v>
      </c>
      <c r="O100" s="81">
        <v>12</v>
      </c>
      <c r="P100" s="81">
        <v>9</v>
      </c>
      <c r="Q100" s="81"/>
      <c r="R100" s="81">
        <v>4</v>
      </c>
      <c r="S100" s="81"/>
      <c r="T100" s="81"/>
      <c r="U100" s="81"/>
      <c r="V100" s="81"/>
      <c r="W100" s="133">
        <v>31</v>
      </c>
      <c r="X100" s="133">
        <v>661</v>
      </c>
      <c r="Y100" s="81">
        <v>1.4999999999999999E-2</v>
      </c>
      <c r="Z100" s="131">
        <v>2</v>
      </c>
      <c r="AA100" s="133">
        <v>18</v>
      </c>
      <c r="AB100" s="132"/>
    </row>
    <row r="101" spans="1:28" x14ac:dyDescent="0.2">
      <c r="A101">
        <v>2021</v>
      </c>
      <c r="B101">
        <v>2</v>
      </c>
      <c r="C101" s="133"/>
      <c r="D101" s="133">
        <v>563</v>
      </c>
      <c r="E101" s="133" t="s">
        <v>626</v>
      </c>
      <c r="F101" s="133" t="s">
        <v>627</v>
      </c>
      <c r="G101" s="133">
        <v>98.58</v>
      </c>
      <c r="H101" s="133">
        <v>113.42</v>
      </c>
      <c r="I101" s="133">
        <v>106</v>
      </c>
      <c r="J101" s="133">
        <v>60</v>
      </c>
      <c r="K101" s="133">
        <v>240</v>
      </c>
      <c r="L101" s="133">
        <v>66</v>
      </c>
      <c r="M101" s="133">
        <v>220</v>
      </c>
      <c r="N101" s="81">
        <v>4</v>
      </c>
      <c r="O101" s="81">
        <v>3</v>
      </c>
      <c r="P101" s="81">
        <v>3</v>
      </c>
      <c r="Q101" s="81"/>
      <c r="R101" s="81">
        <v>2</v>
      </c>
      <c r="S101" s="81"/>
      <c r="T101" s="81"/>
      <c r="U101" s="81"/>
      <c r="V101" s="81"/>
      <c r="W101" s="133">
        <v>12</v>
      </c>
      <c r="X101" s="133">
        <v>642</v>
      </c>
      <c r="Y101" s="81">
        <v>1.4999999999999999E-2</v>
      </c>
      <c r="Z101" s="131">
        <v>2</v>
      </c>
      <c r="AA101" s="133">
        <v>18</v>
      </c>
      <c r="AB101" s="132"/>
    </row>
    <row r="102" spans="1:28" x14ac:dyDescent="0.2">
      <c r="A102">
        <v>2021</v>
      </c>
      <c r="B102">
        <v>2</v>
      </c>
      <c r="C102" s="133"/>
      <c r="D102" s="133">
        <v>663</v>
      </c>
      <c r="E102" s="133" t="s">
        <v>541</v>
      </c>
      <c r="F102" s="133" t="s">
        <v>542</v>
      </c>
      <c r="G102" s="133">
        <v>313.72000000000003</v>
      </c>
      <c r="H102" s="133">
        <v>368.28</v>
      </c>
      <c r="I102" s="133">
        <v>370.4</v>
      </c>
      <c r="J102" s="133">
        <v>20</v>
      </c>
      <c r="K102" s="133">
        <v>180</v>
      </c>
      <c r="L102" s="133">
        <v>22</v>
      </c>
      <c r="M102" s="133">
        <v>162</v>
      </c>
      <c r="N102" s="81">
        <v>10</v>
      </c>
      <c r="O102" s="81">
        <v>4</v>
      </c>
      <c r="P102" s="81">
        <v>12</v>
      </c>
      <c r="Q102" s="81"/>
      <c r="R102" s="81"/>
      <c r="S102" s="81"/>
      <c r="T102" s="81"/>
      <c r="U102" s="81"/>
      <c r="V102" s="81"/>
      <c r="W102" s="133">
        <v>26</v>
      </c>
      <c r="X102" s="133">
        <v>698</v>
      </c>
      <c r="Y102" s="81">
        <v>1.4999999999999999E-2</v>
      </c>
      <c r="Z102" s="131">
        <v>3</v>
      </c>
      <c r="AA102" s="133">
        <v>18</v>
      </c>
      <c r="AB102" s="132"/>
    </row>
    <row r="103" spans="1:28" x14ac:dyDescent="0.2">
      <c r="A103">
        <v>2021</v>
      </c>
      <c r="B103">
        <v>2</v>
      </c>
      <c r="C103" s="133"/>
      <c r="D103" s="133">
        <v>664</v>
      </c>
      <c r="E103" s="133" t="s">
        <v>543</v>
      </c>
      <c r="F103" s="133" t="s">
        <v>544</v>
      </c>
      <c r="G103" s="133">
        <v>101.2</v>
      </c>
      <c r="H103" s="133">
        <v>118.8</v>
      </c>
      <c r="I103" s="133">
        <v>119.5</v>
      </c>
      <c r="J103" s="133">
        <v>20</v>
      </c>
      <c r="K103" s="133">
        <v>180</v>
      </c>
      <c r="L103" s="133">
        <v>22</v>
      </c>
      <c r="M103" s="133">
        <v>162</v>
      </c>
      <c r="N103" s="81">
        <v>12</v>
      </c>
      <c r="O103" s="81">
        <v>11</v>
      </c>
      <c r="P103" s="81">
        <v>6</v>
      </c>
      <c r="Q103" s="81"/>
      <c r="R103" s="81">
        <v>6</v>
      </c>
      <c r="S103" s="81"/>
      <c r="T103" s="81"/>
      <c r="U103" s="81"/>
      <c r="V103" s="81"/>
      <c r="W103" s="133">
        <v>35</v>
      </c>
      <c r="X103" s="133">
        <v>707</v>
      </c>
      <c r="Y103" s="81">
        <v>1.4999999999999999E-2</v>
      </c>
      <c r="Z103" s="131">
        <v>3</v>
      </c>
      <c r="AA103" s="133">
        <v>18</v>
      </c>
      <c r="AB103" s="132"/>
    </row>
    <row r="104" spans="1:28" x14ac:dyDescent="0.2">
      <c r="A104">
        <v>2021</v>
      </c>
      <c r="B104">
        <v>2</v>
      </c>
      <c r="C104" s="133"/>
      <c r="D104" s="133">
        <v>665</v>
      </c>
      <c r="E104" s="133" t="s">
        <v>545</v>
      </c>
      <c r="F104" s="133" t="s">
        <v>546</v>
      </c>
      <c r="G104" s="133">
        <v>101.2</v>
      </c>
      <c r="H104" s="133">
        <v>118.8</v>
      </c>
      <c r="I104" s="133">
        <v>156.1</v>
      </c>
      <c r="J104" s="133">
        <v>20</v>
      </c>
      <c r="K104" s="133">
        <v>180</v>
      </c>
      <c r="L104" s="133">
        <v>22</v>
      </c>
      <c r="M104" s="133">
        <v>166</v>
      </c>
      <c r="N104" s="81">
        <v>91</v>
      </c>
      <c r="O104" s="81">
        <v>31</v>
      </c>
      <c r="P104" s="81">
        <v>312</v>
      </c>
      <c r="Q104" s="81"/>
      <c r="R104" s="81"/>
      <c r="S104" s="81"/>
      <c r="T104" s="81"/>
      <c r="U104" s="81"/>
      <c r="V104" s="81"/>
      <c r="W104" s="133">
        <v>434</v>
      </c>
      <c r="X104" s="133">
        <v>2414</v>
      </c>
      <c r="Y104" s="81">
        <v>1.4999999999999999E-2</v>
      </c>
      <c r="Z104" s="131">
        <v>4</v>
      </c>
      <c r="AA104" s="133">
        <v>18</v>
      </c>
      <c r="AB104" s="132"/>
    </row>
    <row r="105" spans="1:28" x14ac:dyDescent="0.2">
      <c r="A105">
        <v>2021</v>
      </c>
      <c r="B105">
        <v>2</v>
      </c>
      <c r="C105" s="133"/>
      <c r="D105" s="133">
        <v>662</v>
      </c>
      <c r="E105" s="133" t="s">
        <v>539</v>
      </c>
      <c r="F105" s="133" t="s">
        <v>540</v>
      </c>
      <c r="G105" s="133">
        <v>355.12</v>
      </c>
      <c r="H105" s="133">
        <v>416.88</v>
      </c>
      <c r="I105" s="133">
        <v>422.7</v>
      </c>
      <c r="J105" s="133">
        <v>20</v>
      </c>
      <c r="K105" s="133">
        <v>180</v>
      </c>
      <c r="L105" s="133">
        <v>22</v>
      </c>
      <c r="M105" s="133">
        <v>162</v>
      </c>
      <c r="N105" s="81">
        <v>12</v>
      </c>
      <c r="O105" s="81">
        <v>4</v>
      </c>
      <c r="P105" s="81">
        <v>8</v>
      </c>
      <c r="Q105" s="81"/>
      <c r="R105" s="81"/>
      <c r="S105" s="81"/>
      <c r="T105" s="81"/>
      <c r="U105" s="81"/>
      <c r="V105" s="81"/>
      <c r="W105" s="133">
        <v>24</v>
      </c>
      <c r="X105" s="133">
        <v>696</v>
      </c>
      <c r="Y105" s="81">
        <v>1.4999999999999999E-2</v>
      </c>
      <c r="Z105" s="131">
        <v>3</v>
      </c>
      <c r="AA105" s="133">
        <v>18</v>
      </c>
      <c r="AB105" s="132"/>
    </row>
    <row r="106" spans="1:28" x14ac:dyDescent="0.2">
      <c r="A106">
        <v>2021</v>
      </c>
      <c r="B106">
        <v>2</v>
      </c>
      <c r="C106" s="133"/>
      <c r="D106" s="133">
        <v>659</v>
      </c>
      <c r="E106" s="133" t="s">
        <v>129</v>
      </c>
      <c r="F106" s="133" t="s">
        <v>130</v>
      </c>
      <c r="G106" s="133">
        <v>283.24099999999999</v>
      </c>
      <c r="H106" s="133">
        <v>322.37099999999998</v>
      </c>
      <c r="I106" s="133">
        <v>329.2</v>
      </c>
      <c r="J106" s="133">
        <v>40</v>
      </c>
      <c r="K106" s="133">
        <v>180</v>
      </c>
      <c r="L106" s="133">
        <v>67</v>
      </c>
      <c r="M106" s="133">
        <v>108</v>
      </c>
      <c r="N106" s="81">
        <v>6</v>
      </c>
      <c r="O106" s="81"/>
      <c r="P106" s="81">
        <v>1</v>
      </c>
      <c r="Q106" s="81"/>
      <c r="R106" s="81"/>
      <c r="S106" s="81"/>
      <c r="T106" s="81"/>
      <c r="U106" s="81"/>
      <c r="V106" s="81"/>
      <c r="W106" s="133">
        <v>7</v>
      </c>
      <c r="X106" s="133">
        <v>7</v>
      </c>
      <c r="Y106" s="81">
        <v>1.4999999999999999E-2</v>
      </c>
      <c r="Z106" s="131">
        <v>1</v>
      </c>
      <c r="AA106" s="133">
        <v>16</v>
      </c>
      <c r="AB106" s="132"/>
    </row>
    <row r="107" spans="1:28" x14ac:dyDescent="0.2">
      <c r="A107">
        <v>2021</v>
      </c>
      <c r="B107">
        <v>2</v>
      </c>
      <c r="C107" s="133"/>
      <c r="D107" s="133">
        <v>550</v>
      </c>
      <c r="E107" s="133" t="s">
        <v>706</v>
      </c>
      <c r="F107" s="133" t="s">
        <v>769</v>
      </c>
      <c r="G107" s="133">
        <v>32.024999999999999</v>
      </c>
      <c r="H107" s="133">
        <v>38.045000000000002</v>
      </c>
      <c r="I107" s="133">
        <v>35.1</v>
      </c>
      <c r="J107" s="133">
        <v>108</v>
      </c>
      <c r="K107" s="133">
        <v>100</v>
      </c>
      <c r="L107" s="133">
        <v>118</v>
      </c>
      <c r="M107" s="133">
        <v>92</v>
      </c>
      <c r="N107" s="81">
        <v>2</v>
      </c>
      <c r="O107" s="81">
        <v>1</v>
      </c>
      <c r="P107" s="81">
        <v>1</v>
      </c>
      <c r="Q107" s="81"/>
      <c r="R107" s="81"/>
      <c r="S107" s="81"/>
      <c r="T107" s="81"/>
      <c r="U107" s="81"/>
      <c r="V107" s="81"/>
      <c r="W107" s="133">
        <v>4</v>
      </c>
      <c r="X107" s="133">
        <v>2044</v>
      </c>
      <c r="Y107" s="81">
        <v>1.4999999999999999E-2</v>
      </c>
      <c r="Z107" s="131">
        <v>3</v>
      </c>
      <c r="AA107" s="133">
        <v>16</v>
      </c>
      <c r="AB107" s="132"/>
    </row>
    <row r="108" spans="1:28" x14ac:dyDescent="0.2">
      <c r="A108">
        <v>2021</v>
      </c>
      <c r="B108">
        <v>2</v>
      </c>
      <c r="C108" s="133"/>
      <c r="D108" s="133">
        <v>449</v>
      </c>
      <c r="E108" s="133" t="s">
        <v>247</v>
      </c>
      <c r="F108" s="133" t="s">
        <v>248</v>
      </c>
      <c r="G108" s="133">
        <v>40.985999999999997</v>
      </c>
      <c r="H108" s="133">
        <v>50.048000000000002</v>
      </c>
      <c r="I108" s="133">
        <v>45.2</v>
      </c>
      <c r="J108" s="133">
        <v>108</v>
      </c>
      <c r="K108" s="133">
        <v>100</v>
      </c>
      <c r="L108" s="133">
        <v>118</v>
      </c>
      <c r="M108" s="133">
        <v>92</v>
      </c>
      <c r="N108" s="81">
        <v>49</v>
      </c>
      <c r="O108" s="81">
        <v>20</v>
      </c>
      <c r="P108" s="81">
        <v>41</v>
      </c>
      <c r="Q108" s="81"/>
      <c r="R108" s="81"/>
      <c r="S108" s="81"/>
      <c r="T108" s="81"/>
      <c r="U108" s="81"/>
      <c r="V108" s="81"/>
      <c r="W108" s="133">
        <v>110</v>
      </c>
      <c r="X108" s="133">
        <v>6950</v>
      </c>
      <c r="Y108" s="81">
        <v>1.4999999999999999E-2</v>
      </c>
      <c r="Z108" s="131">
        <v>5</v>
      </c>
      <c r="AA108" s="133">
        <v>16</v>
      </c>
      <c r="AB108" s="132"/>
    </row>
    <row r="109" spans="1:28" x14ac:dyDescent="0.2">
      <c r="A109">
        <v>2021</v>
      </c>
      <c r="B109">
        <v>2</v>
      </c>
      <c r="C109" s="133"/>
      <c r="D109" s="133">
        <v>331</v>
      </c>
      <c r="E109" s="133" t="s">
        <v>702</v>
      </c>
      <c r="F109" s="133" t="s">
        <v>781</v>
      </c>
      <c r="G109" s="133">
        <v>312.41199999999998</v>
      </c>
      <c r="H109" s="133">
        <v>355.572</v>
      </c>
      <c r="I109" s="133">
        <v>331.5</v>
      </c>
      <c r="J109" s="133">
        <v>110</v>
      </c>
      <c r="K109" s="133">
        <v>131</v>
      </c>
      <c r="L109" s="133">
        <v>109</v>
      </c>
      <c r="M109" s="133">
        <v>133</v>
      </c>
      <c r="N109" s="81">
        <v>4</v>
      </c>
      <c r="O109" s="81"/>
      <c r="P109" s="81">
        <v>5</v>
      </c>
      <c r="Q109" s="81"/>
      <c r="R109" s="81"/>
      <c r="S109" s="81"/>
      <c r="T109" s="81"/>
      <c r="U109" s="81"/>
      <c r="V109" s="81"/>
      <c r="W109" s="133">
        <v>9</v>
      </c>
      <c r="X109" s="133">
        <v>69</v>
      </c>
      <c r="Y109" s="81">
        <v>1.4999999999999999E-2</v>
      </c>
      <c r="Z109" s="131">
        <v>2</v>
      </c>
      <c r="AA109" s="133">
        <v>16</v>
      </c>
      <c r="AB109" s="132"/>
    </row>
    <row r="110" spans="1:28" x14ac:dyDescent="0.2">
      <c r="A110">
        <v>2021</v>
      </c>
      <c r="B110">
        <v>2</v>
      </c>
      <c r="C110" s="133"/>
      <c r="D110" s="133">
        <v>330</v>
      </c>
      <c r="E110" s="133" t="s">
        <v>701</v>
      </c>
      <c r="F110" s="133" t="s">
        <v>785</v>
      </c>
      <c r="G110" s="133">
        <v>382.04599999999999</v>
      </c>
      <c r="H110" s="133">
        <v>434.82600000000002</v>
      </c>
      <c r="I110" s="133">
        <v>418.7</v>
      </c>
      <c r="J110" s="133">
        <v>103</v>
      </c>
      <c r="K110" s="133">
        <v>140</v>
      </c>
      <c r="L110" s="133">
        <v>107</v>
      </c>
      <c r="M110" s="133">
        <v>135</v>
      </c>
      <c r="N110" s="81">
        <v>23</v>
      </c>
      <c r="O110" s="81">
        <v>12</v>
      </c>
      <c r="P110" s="81">
        <v>16</v>
      </c>
      <c r="Q110" s="81">
        <v>4</v>
      </c>
      <c r="R110" s="81"/>
      <c r="S110" s="81"/>
      <c r="T110" s="81"/>
      <c r="U110" s="81"/>
      <c r="V110" s="81"/>
      <c r="W110" s="133">
        <v>54</v>
      </c>
      <c r="X110" s="133">
        <v>6354</v>
      </c>
      <c r="Y110" s="81">
        <v>1.4999999999999999E-2</v>
      </c>
      <c r="Z110" s="131">
        <v>4</v>
      </c>
      <c r="AA110" s="133">
        <v>16</v>
      </c>
      <c r="AB110" s="132"/>
    </row>
    <row r="111" spans="1:28" x14ac:dyDescent="0.2">
      <c r="A111">
        <v>2021</v>
      </c>
      <c r="B111">
        <v>2</v>
      </c>
      <c r="C111" s="133"/>
      <c r="D111" s="133">
        <v>557</v>
      </c>
      <c r="E111" s="133" t="s">
        <v>126</v>
      </c>
      <c r="F111" s="133" t="s">
        <v>127</v>
      </c>
      <c r="G111" s="133">
        <v>171.262</v>
      </c>
      <c r="H111" s="133">
        <v>194.922</v>
      </c>
      <c r="I111" s="133">
        <v>193.4</v>
      </c>
      <c r="J111" s="133">
        <v>20</v>
      </c>
      <c r="K111" s="133">
        <v>180</v>
      </c>
      <c r="L111" s="133">
        <v>27</v>
      </c>
      <c r="M111" s="133">
        <v>136</v>
      </c>
      <c r="N111" s="81">
        <v>17</v>
      </c>
      <c r="O111" s="81">
        <v>13</v>
      </c>
      <c r="P111" s="81">
        <v>18</v>
      </c>
      <c r="Q111" s="81">
        <v>1</v>
      </c>
      <c r="R111" s="81">
        <v>13</v>
      </c>
      <c r="S111" s="81"/>
      <c r="T111" s="81"/>
      <c r="U111" s="81">
        <v>1</v>
      </c>
      <c r="V111" s="81"/>
      <c r="W111" s="133">
        <v>59</v>
      </c>
      <c r="X111" s="133">
        <v>3659</v>
      </c>
      <c r="Y111" s="81">
        <v>1.4999999999999999E-2</v>
      </c>
      <c r="Z111" s="131">
        <v>7</v>
      </c>
      <c r="AA111" s="133">
        <v>16</v>
      </c>
      <c r="AB111" s="132"/>
    </row>
    <row r="112" spans="1:28" x14ac:dyDescent="0.2">
      <c r="A112">
        <v>2021</v>
      </c>
      <c r="B112">
        <v>2</v>
      </c>
      <c r="C112" s="133"/>
      <c r="D112" s="133">
        <v>556</v>
      </c>
      <c r="E112" s="133" t="s">
        <v>123</v>
      </c>
      <c r="F112" s="133" t="s">
        <v>124</v>
      </c>
      <c r="G112" s="133">
        <v>1003.106</v>
      </c>
      <c r="H112" s="133">
        <v>1141.6859999999999</v>
      </c>
      <c r="I112" s="133">
        <v>1077</v>
      </c>
      <c r="J112" s="133">
        <v>20</v>
      </c>
      <c r="K112" s="133">
        <v>180</v>
      </c>
      <c r="L112" s="133">
        <v>27</v>
      </c>
      <c r="M112" s="133">
        <v>136</v>
      </c>
      <c r="N112" s="81">
        <v>18</v>
      </c>
      <c r="O112" s="81">
        <v>18</v>
      </c>
      <c r="P112" s="81">
        <v>19</v>
      </c>
      <c r="Q112" s="81">
        <v>0</v>
      </c>
      <c r="R112" s="81">
        <v>11</v>
      </c>
      <c r="S112" s="81"/>
      <c r="T112" s="81"/>
      <c r="U112" s="81">
        <v>0</v>
      </c>
      <c r="V112" s="81"/>
      <c r="W112" s="133">
        <v>63</v>
      </c>
      <c r="X112" s="133">
        <v>3663</v>
      </c>
      <c r="Y112" s="81">
        <v>1.4999999999999999E-2</v>
      </c>
      <c r="Z112" s="131">
        <v>7</v>
      </c>
      <c r="AA112" s="133">
        <v>16</v>
      </c>
      <c r="AB112" s="132"/>
    </row>
    <row r="113" spans="1:28" x14ac:dyDescent="0.2">
      <c r="A113">
        <v>2021</v>
      </c>
      <c r="B113">
        <v>2</v>
      </c>
      <c r="C113" s="133"/>
      <c r="D113" s="133">
        <v>668</v>
      </c>
      <c r="E113" s="133" t="s">
        <v>596</v>
      </c>
      <c r="F113" s="133" t="s">
        <v>782</v>
      </c>
      <c r="G113" s="133">
        <v>96.923000000000002</v>
      </c>
      <c r="H113" s="133">
        <v>110.313</v>
      </c>
      <c r="I113" s="133">
        <v>104</v>
      </c>
      <c r="J113" s="133">
        <v>103</v>
      </c>
      <c r="K113" s="133">
        <v>70</v>
      </c>
      <c r="L113" s="133">
        <v>78</v>
      </c>
      <c r="M113" s="133">
        <v>92</v>
      </c>
      <c r="N113" s="81">
        <v>10</v>
      </c>
      <c r="O113" s="81">
        <v>2</v>
      </c>
      <c r="P113" s="81">
        <v>12</v>
      </c>
      <c r="Q113" s="81"/>
      <c r="R113" s="81"/>
      <c r="S113" s="81"/>
      <c r="T113" s="81"/>
      <c r="U113" s="81"/>
      <c r="V113" s="81"/>
      <c r="W113" s="133">
        <v>24</v>
      </c>
      <c r="X113" s="133">
        <v>744</v>
      </c>
      <c r="Y113" s="81">
        <v>1.4999999999999999E-2</v>
      </c>
      <c r="Z113" s="131">
        <v>1</v>
      </c>
      <c r="AA113" s="133">
        <v>16</v>
      </c>
      <c r="AB113" s="132"/>
    </row>
    <row r="114" spans="1:28" x14ac:dyDescent="0.2">
      <c r="A114">
        <v>2021</v>
      </c>
      <c r="B114">
        <v>2</v>
      </c>
      <c r="C114" s="133"/>
      <c r="D114" s="133">
        <v>437</v>
      </c>
      <c r="E114" s="133" t="s">
        <v>152</v>
      </c>
      <c r="F114" s="133" t="s">
        <v>153</v>
      </c>
      <c r="G114" s="133">
        <v>158.08799999999999</v>
      </c>
      <c r="H114" s="133">
        <v>179.928</v>
      </c>
      <c r="I114" s="133">
        <v>178.3</v>
      </c>
      <c r="J114" s="133">
        <v>120</v>
      </c>
      <c r="K114" s="133">
        <v>120</v>
      </c>
      <c r="L114" s="133">
        <v>125</v>
      </c>
      <c r="M114" s="133">
        <v>116</v>
      </c>
      <c r="N114" s="81">
        <v>49</v>
      </c>
      <c r="O114" s="81">
        <v>24</v>
      </c>
      <c r="P114" s="81">
        <v>26</v>
      </c>
      <c r="Q114" s="81"/>
      <c r="R114" s="81">
        <v>15</v>
      </c>
      <c r="S114" s="81">
        <v>8</v>
      </c>
      <c r="T114" s="81"/>
      <c r="U114" s="81"/>
      <c r="V114" s="81"/>
      <c r="W114" s="133">
        <v>122</v>
      </c>
      <c r="X114" s="133">
        <v>9272</v>
      </c>
      <c r="Y114" s="81">
        <v>1.4999999999999999E-2</v>
      </c>
      <c r="Z114" s="131">
        <v>5</v>
      </c>
      <c r="AA114" s="133">
        <v>16</v>
      </c>
      <c r="AB114" s="132"/>
    </row>
    <row r="115" spans="1:28" x14ac:dyDescent="0.2">
      <c r="A115">
        <v>2021</v>
      </c>
      <c r="B115">
        <v>2</v>
      </c>
      <c r="C115" s="133"/>
      <c r="D115" s="133">
        <v>438</v>
      </c>
      <c r="E115" s="133" t="s">
        <v>222</v>
      </c>
      <c r="F115" s="133" t="s">
        <v>223</v>
      </c>
      <c r="G115" s="133">
        <v>315.23500000000001</v>
      </c>
      <c r="H115" s="133">
        <v>358.78500000000003</v>
      </c>
      <c r="I115" s="133">
        <v>348.3</v>
      </c>
      <c r="J115" s="133">
        <v>67</v>
      </c>
      <c r="K115" s="133">
        <v>161</v>
      </c>
      <c r="L115" s="133">
        <v>83</v>
      </c>
      <c r="M115" s="133">
        <v>133</v>
      </c>
      <c r="N115" s="81">
        <v>36</v>
      </c>
      <c r="O115" s="81">
        <v>18</v>
      </c>
      <c r="P115" s="81">
        <v>39</v>
      </c>
      <c r="Q115" s="81">
        <v>5</v>
      </c>
      <c r="R115" s="81">
        <v>2</v>
      </c>
      <c r="S115" s="81"/>
      <c r="T115" s="81"/>
      <c r="U115" s="81"/>
      <c r="V115" s="81"/>
      <c r="W115" s="133">
        <v>99</v>
      </c>
      <c r="X115" s="133">
        <v>7551</v>
      </c>
      <c r="Y115" s="81">
        <v>1.4999999999999999E-2</v>
      </c>
      <c r="Z115" s="131">
        <v>9</v>
      </c>
      <c r="AA115" s="133">
        <v>16</v>
      </c>
      <c r="AB115" s="132"/>
    </row>
    <row r="116" spans="1:28" x14ac:dyDescent="0.2">
      <c r="A116">
        <v>2021</v>
      </c>
      <c r="B116">
        <v>2</v>
      </c>
      <c r="C116" s="133"/>
      <c r="D116" s="133">
        <v>666</v>
      </c>
      <c r="E116" s="133" t="s">
        <v>595</v>
      </c>
      <c r="F116" s="133" t="s">
        <v>646</v>
      </c>
      <c r="G116" s="133">
        <v>455.44400000000002</v>
      </c>
      <c r="H116" s="133">
        <v>518.36400000000003</v>
      </c>
      <c r="I116" s="133">
        <v>511.5</v>
      </c>
      <c r="J116" s="133">
        <v>72</v>
      </c>
      <c r="K116" s="133">
        <v>150</v>
      </c>
      <c r="L116" s="133">
        <v>69</v>
      </c>
      <c r="M116" s="133">
        <v>156</v>
      </c>
      <c r="N116" s="81">
        <v>3</v>
      </c>
      <c r="O116" s="81"/>
      <c r="P116" s="81">
        <v>10</v>
      </c>
      <c r="Q116" s="81"/>
      <c r="R116" s="81"/>
      <c r="S116" s="81"/>
      <c r="T116" s="81"/>
      <c r="U116" s="81"/>
      <c r="V116" s="81"/>
      <c r="W116" s="133">
        <v>13</v>
      </c>
      <c r="X116" s="133">
        <v>293</v>
      </c>
      <c r="Y116" s="81">
        <v>1.4999999999999999E-2</v>
      </c>
      <c r="Z116" s="131">
        <v>2</v>
      </c>
      <c r="AA116" s="133">
        <v>16</v>
      </c>
      <c r="AB116" s="132"/>
    </row>
    <row r="117" spans="1:28" x14ac:dyDescent="0.2">
      <c r="A117">
        <v>2021</v>
      </c>
      <c r="B117">
        <v>2</v>
      </c>
      <c r="C117" s="133"/>
      <c r="D117" s="133">
        <v>669</v>
      </c>
      <c r="E117" s="133" t="s">
        <v>138</v>
      </c>
      <c r="F117" s="133" t="s">
        <v>139</v>
      </c>
      <c r="G117" s="133">
        <v>897.71400000000006</v>
      </c>
      <c r="H117" s="133">
        <v>1021.734</v>
      </c>
      <c r="I117" s="133">
        <v>976.5</v>
      </c>
      <c r="J117" s="133">
        <v>40</v>
      </c>
      <c r="K117" s="133">
        <v>180</v>
      </c>
      <c r="L117" s="133">
        <v>37</v>
      </c>
      <c r="M117" s="133">
        <v>194</v>
      </c>
      <c r="N117" s="81">
        <v>11</v>
      </c>
      <c r="O117" s="81">
        <v>6</v>
      </c>
      <c r="P117" s="81">
        <v>11</v>
      </c>
      <c r="Q117" s="81"/>
      <c r="R117" s="81">
        <v>2</v>
      </c>
      <c r="S117" s="81"/>
      <c r="T117" s="81"/>
      <c r="U117" s="81"/>
      <c r="V117" s="81"/>
      <c r="W117" s="133">
        <v>30</v>
      </c>
      <c r="X117" s="133">
        <v>1104</v>
      </c>
      <c r="Y117" s="81">
        <v>1.4999999999999999E-2</v>
      </c>
      <c r="Z117" s="131">
        <v>3</v>
      </c>
      <c r="AA117" s="133">
        <v>16</v>
      </c>
      <c r="AB117" s="132"/>
    </row>
    <row r="118" spans="1:28" x14ac:dyDescent="0.2">
      <c r="A118">
        <v>2021</v>
      </c>
      <c r="B118">
        <v>2</v>
      </c>
      <c r="C118" s="133"/>
      <c r="D118" s="133">
        <v>673</v>
      </c>
      <c r="E118" s="133" t="s">
        <v>549</v>
      </c>
      <c r="F118" s="133" t="s">
        <v>550</v>
      </c>
      <c r="G118" s="133">
        <v>57.965600000000002</v>
      </c>
      <c r="H118" s="133">
        <v>65.973600000000005</v>
      </c>
      <c r="I118" s="133">
        <v>72.599999999999994</v>
      </c>
      <c r="J118" s="133">
        <v>18</v>
      </c>
      <c r="K118" s="133">
        <v>200</v>
      </c>
      <c r="L118" s="133">
        <v>20</v>
      </c>
      <c r="M118" s="133">
        <v>182</v>
      </c>
      <c r="N118" s="81"/>
      <c r="O118" s="81"/>
      <c r="P118" s="81"/>
      <c r="Q118" s="81"/>
      <c r="R118" s="81"/>
      <c r="S118" s="81"/>
      <c r="T118" s="81"/>
      <c r="U118" s="81"/>
      <c r="V118" s="81"/>
      <c r="W118" s="133"/>
      <c r="X118" s="133"/>
      <c r="Y118" s="81">
        <v>1.4999999999999999E-2</v>
      </c>
      <c r="Z118" s="131">
        <v>1</v>
      </c>
      <c r="AA118" s="133">
        <v>16</v>
      </c>
      <c r="AB118" s="132"/>
    </row>
    <row r="119" spans="1:28" x14ac:dyDescent="0.2">
      <c r="A119">
        <v>2021</v>
      </c>
      <c r="B119">
        <v>2</v>
      </c>
      <c r="C119" s="133"/>
      <c r="D119" s="133">
        <v>667</v>
      </c>
      <c r="E119" s="133" t="s">
        <v>547</v>
      </c>
      <c r="F119" s="133" t="s">
        <v>548</v>
      </c>
      <c r="G119" s="133">
        <v>1462.3140000000001</v>
      </c>
      <c r="H119" s="133">
        <v>1664.3340000000001</v>
      </c>
      <c r="I119" s="133">
        <v>1464.6</v>
      </c>
      <c r="J119" s="133">
        <v>18</v>
      </c>
      <c r="K119" s="133">
        <v>200</v>
      </c>
      <c r="L119" s="133">
        <v>20</v>
      </c>
      <c r="M119" s="133">
        <v>182</v>
      </c>
      <c r="N119" s="81">
        <v>3</v>
      </c>
      <c r="O119" s="81"/>
      <c r="P119" s="81">
        <v>1</v>
      </c>
      <c r="Q119" s="81"/>
      <c r="R119" s="81">
        <v>1</v>
      </c>
      <c r="S119" s="81"/>
      <c r="T119" s="81"/>
      <c r="U119" s="81"/>
      <c r="V119" s="81"/>
      <c r="W119" s="133">
        <v>5</v>
      </c>
      <c r="X119" s="133">
        <v>245</v>
      </c>
      <c r="Y119" s="81">
        <v>1.4999999999999999E-2</v>
      </c>
      <c r="Z119" s="131">
        <v>2</v>
      </c>
      <c r="AA119" s="133">
        <v>16</v>
      </c>
      <c r="AB119" s="132"/>
    </row>
    <row r="120" spans="1:28" x14ac:dyDescent="0.2">
      <c r="A120">
        <v>2021</v>
      </c>
      <c r="B120">
        <v>2</v>
      </c>
      <c r="C120" s="133"/>
      <c r="D120" s="133">
        <v>50</v>
      </c>
      <c r="E120" s="133" t="s">
        <v>161</v>
      </c>
      <c r="F120" s="133" t="s">
        <v>162</v>
      </c>
      <c r="G120" s="133">
        <v>51.57</v>
      </c>
      <c r="H120" s="133">
        <v>56.43</v>
      </c>
      <c r="I120" s="133">
        <v>57.6</v>
      </c>
      <c r="J120" s="133">
        <v>101</v>
      </c>
      <c r="K120" s="133">
        <v>107</v>
      </c>
      <c r="L120" s="133">
        <v>69</v>
      </c>
      <c r="M120" s="133">
        <v>105</v>
      </c>
      <c r="N120" s="81">
        <v>56</v>
      </c>
      <c r="O120" s="81">
        <v>24</v>
      </c>
      <c r="P120" s="81">
        <v>59</v>
      </c>
      <c r="Q120" s="81"/>
      <c r="R120" s="81"/>
      <c r="S120" s="81">
        <v>20</v>
      </c>
      <c r="T120" s="81"/>
      <c r="U120" s="81"/>
      <c r="V120" s="81"/>
      <c r="W120" s="133">
        <v>159</v>
      </c>
      <c r="X120" s="133">
        <v>14831</v>
      </c>
      <c r="Y120" s="81">
        <v>1.4999999999999999E-2</v>
      </c>
      <c r="Z120" s="131">
        <v>9</v>
      </c>
      <c r="AA120" s="133">
        <v>18</v>
      </c>
      <c r="AB120" s="132"/>
    </row>
    <row r="121" spans="1:28" x14ac:dyDescent="0.2">
      <c r="A121">
        <v>2021</v>
      </c>
      <c r="B121">
        <v>2</v>
      </c>
      <c r="C121" s="133"/>
      <c r="D121" s="133">
        <v>122</v>
      </c>
      <c r="E121" s="133" t="s">
        <v>158</v>
      </c>
      <c r="F121" s="133" t="s">
        <v>159</v>
      </c>
      <c r="G121" s="133">
        <v>267.39999999999998</v>
      </c>
      <c r="H121" s="133">
        <v>292.60000000000002</v>
      </c>
      <c r="I121" s="133">
        <v>283.60000000000002</v>
      </c>
      <c r="J121" s="133">
        <v>63</v>
      </c>
      <c r="K121" s="133">
        <v>115</v>
      </c>
      <c r="L121" s="133">
        <v>70</v>
      </c>
      <c r="M121" s="133">
        <v>103</v>
      </c>
      <c r="N121" s="81">
        <v>31</v>
      </c>
      <c r="O121" s="81">
        <v>11</v>
      </c>
      <c r="P121" s="81">
        <v>34</v>
      </c>
      <c r="Q121" s="81"/>
      <c r="R121" s="81"/>
      <c r="S121" s="81">
        <v>20</v>
      </c>
      <c r="T121" s="81"/>
      <c r="U121" s="81"/>
      <c r="V121" s="81"/>
      <c r="W121" s="133">
        <v>96</v>
      </c>
      <c r="X121" s="133">
        <v>5576</v>
      </c>
      <c r="Y121" s="81">
        <v>1.4999999999999999E-2</v>
      </c>
      <c r="Z121" s="131">
        <v>12</v>
      </c>
      <c r="AA121" s="133">
        <v>22</v>
      </c>
      <c r="AB121" s="132"/>
    </row>
    <row r="122" spans="1:28" x14ac:dyDescent="0.2">
      <c r="A122">
        <v>2021</v>
      </c>
      <c r="B122">
        <v>2</v>
      </c>
      <c r="C122" s="133"/>
      <c r="D122" s="133">
        <v>660</v>
      </c>
      <c r="E122" s="133" t="s">
        <v>201</v>
      </c>
      <c r="F122" s="133" t="s">
        <v>202</v>
      </c>
      <c r="G122" s="133">
        <v>1190.365</v>
      </c>
      <c r="H122" s="133">
        <v>1354.8150000000001</v>
      </c>
      <c r="I122" s="133">
        <v>1335.6</v>
      </c>
      <c r="J122" s="133">
        <v>20</v>
      </c>
      <c r="K122" s="133">
        <v>180</v>
      </c>
      <c r="L122" s="133">
        <v>24</v>
      </c>
      <c r="M122" s="133">
        <v>148</v>
      </c>
      <c r="N122" s="81">
        <v>2</v>
      </c>
      <c r="O122" s="81">
        <v>1</v>
      </c>
      <c r="P122" s="81">
        <v>2</v>
      </c>
      <c r="Q122" s="81"/>
      <c r="R122" s="81">
        <v>1</v>
      </c>
      <c r="S122" s="81"/>
      <c r="T122" s="81"/>
      <c r="U122" s="81"/>
      <c r="V122" s="81"/>
      <c r="W122" s="133">
        <v>5</v>
      </c>
      <c r="X122" s="133">
        <v>5</v>
      </c>
      <c r="Y122" s="81">
        <v>1.4999999999999999E-2</v>
      </c>
      <c r="Z122" s="131">
        <v>1</v>
      </c>
      <c r="AA122" s="133">
        <v>16</v>
      </c>
      <c r="AB122" s="132"/>
    </row>
    <row r="123" spans="1:28" x14ac:dyDescent="0.2">
      <c r="A123">
        <v>2021</v>
      </c>
      <c r="B123">
        <v>2</v>
      </c>
      <c r="C123" s="133"/>
      <c r="D123" s="133">
        <v>658</v>
      </c>
      <c r="E123" s="133" t="s">
        <v>182</v>
      </c>
      <c r="F123" s="133" t="s">
        <v>183</v>
      </c>
      <c r="G123" s="133">
        <v>83.7</v>
      </c>
      <c r="H123" s="133">
        <v>96.3</v>
      </c>
      <c r="I123" s="133">
        <v>94.6</v>
      </c>
      <c r="J123" s="133">
        <v>60</v>
      </c>
      <c r="K123" s="133">
        <v>180</v>
      </c>
      <c r="L123" s="133">
        <v>68</v>
      </c>
      <c r="M123" s="133">
        <v>161</v>
      </c>
      <c r="N123" s="81">
        <v>8</v>
      </c>
      <c r="O123" s="81">
        <v>8</v>
      </c>
      <c r="P123" s="81">
        <v>6</v>
      </c>
      <c r="Q123" s="81">
        <v>5</v>
      </c>
      <c r="R123" s="81"/>
      <c r="S123" s="81"/>
      <c r="T123" s="81"/>
      <c r="U123" s="81"/>
      <c r="V123" s="81"/>
      <c r="W123" s="133">
        <v>27</v>
      </c>
      <c r="X123" s="133">
        <v>1572</v>
      </c>
      <c r="Y123" s="81">
        <v>0.02</v>
      </c>
      <c r="Z123" s="131">
        <v>3</v>
      </c>
      <c r="AA123" s="133">
        <v>20</v>
      </c>
      <c r="AB123" s="132"/>
    </row>
    <row r="124" spans="1:28" x14ac:dyDescent="0.2">
      <c r="A124">
        <v>2021</v>
      </c>
      <c r="B124">
        <v>2</v>
      </c>
      <c r="C124" s="133"/>
      <c r="D124" s="133">
        <v>656</v>
      </c>
      <c r="E124" s="133" t="s">
        <v>176</v>
      </c>
      <c r="F124" s="133" t="s">
        <v>177</v>
      </c>
      <c r="G124" s="133">
        <v>137.63999999999999</v>
      </c>
      <c r="H124" s="133">
        <v>158.36000000000001</v>
      </c>
      <c r="I124" s="133">
        <v>146.5</v>
      </c>
      <c r="J124" s="133">
        <v>60</v>
      </c>
      <c r="K124" s="133">
        <v>180</v>
      </c>
      <c r="L124" s="133">
        <v>68</v>
      </c>
      <c r="M124" s="133">
        <v>161</v>
      </c>
      <c r="N124" s="81">
        <v>8</v>
      </c>
      <c r="O124" s="81">
        <v>4</v>
      </c>
      <c r="P124" s="81">
        <v>6</v>
      </c>
      <c r="Q124" s="81">
        <v>6</v>
      </c>
      <c r="R124" s="81"/>
      <c r="S124" s="81"/>
      <c r="T124" s="81"/>
      <c r="U124" s="81"/>
      <c r="V124" s="81"/>
      <c r="W124" s="133">
        <v>24</v>
      </c>
      <c r="X124" s="133">
        <v>1584</v>
      </c>
      <c r="Y124" s="81">
        <v>0.02</v>
      </c>
      <c r="Z124" s="131">
        <v>3</v>
      </c>
      <c r="AA124" s="133">
        <v>20</v>
      </c>
      <c r="AB124" s="132"/>
    </row>
    <row r="125" spans="1:28" x14ac:dyDescent="0.2">
      <c r="A125">
        <v>2021</v>
      </c>
      <c r="B125">
        <v>2</v>
      </c>
      <c r="C125" s="133"/>
      <c r="D125" s="133">
        <v>657</v>
      </c>
      <c r="E125" s="133" t="s">
        <v>179</v>
      </c>
      <c r="F125" s="133" t="s">
        <v>180</v>
      </c>
      <c r="G125" s="133">
        <v>83.7</v>
      </c>
      <c r="H125" s="133">
        <v>96.3</v>
      </c>
      <c r="I125" s="133">
        <v>94.6</v>
      </c>
      <c r="J125" s="133">
        <v>60</v>
      </c>
      <c r="K125" s="133">
        <v>180</v>
      </c>
      <c r="L125" s="133">
        <v>68</v>
      </c>
      <c r="M125" s="133">
        <v>161</v>
      </c>
      <c r="N125" s="81">
        <v>8</v>
      </c>
      <c r="O125" s="81">
        <v>8</v>
      </c>
      <c r="P125" s="81">
        <v>6</v>
      </c>
      <c r="Q125" s="81">
        <v>5</v>
      </c>
      <c r="R125" s="81"/>
      <c r="S125" s="81"/>
      <c r="T125" s="81"/>
      <c r="U125" s="81"/>
      <c r="V125" s="81"/>
      <c r="W125" s="133">
        <v>27</v>
      </c>
      <c r="X125" s="133">
        <v>1572</v>
      </c>
      <c r="Y125" s="81">
        <v>0.02</v>
      </c>
      <c r="Z125" s="131">
        <v>3</v>
      </c>
      <c r="AA125" s="133">
        <v>20</v>
      </c>
      <c r="AB125" s="132"/>
    </row>
    <row r="126" spans="1:28" x14ac:dyDescent="0.2">
      <c r="A126">
        <v>2021</v>
      </c>
      <c r="B126">
        <v>2</v>
      </c>
      <c r="C126" s="133"/>
      <c r="D126" s="133">
        <v>655</v>
      </c>
      <c r="E126" s="133" t="s">
        <v>173</v>
      </c>
      <c r="F126" s="133" t="s">
        <v>174</v>
      </c>
      <c r="G126" s="133">
        <v>137.63999999999999</v>
      </c>
      <c r="H126" s="133">
        <v>158.36000000000001</v>
      </c>
      <c r="I126" s="133">
        <v>146.5</v>
      </c>
      <c r="J126" s="133">
        <v>60</v>
      </c>
      <c r="K126" s="133">
        <v>180</v>
      </c>
      <c r="L126" s="133">
        <v>68</v>
      </c>
      <c r="M126" s="133">
        <v>161</v>
      </c>
      <c r="N126" s="81">
        <v>8</v>
      </c>
      <c r="O126" s="81">
        <v>4</v>
      </c>
      <c r="P126" s="81">
        <v>6</v>
      </c>
      <c r="Q126" s="81">
        <v>6</v>
      </c>
      <c r="R126" s="81"/>
      <c r="S126" s="81"/>
      <c r="T126" s="81"/>
      <c r="U126" s="81"/>
      <c r="V126" s="81"/>
      <c r="W126" s="133">
        <v>24</v>
      </c>
      <c r="X126" s="133">
        <v>1584</v>
      </c>
      <c r="Y126" s="81">
        <v>0.02</v>
      </c>
      <c r="Z126" s="131">
        <v>3</v>
      </c>
      <c r="AA126" s="133">
        <v>20</v>
      </c>
      <c r="AB126" s="132"/>
    </row>
    <row r="127" spans="1:28" x14ac:dyDescent="0.2">
      <c r="A127">
        <v>2021</v>
      </c>
      <c r="B127">
        <v>2</v>
      </c>
      <c r="C127" s="133"/>
      <c r="D127" s="133">
        <v>645</v>
      </c>
      <c r="E127" s="133" t="s">
        <v>573</v>
      </c>
      <c r="F127" s="133" t="s">
        <v>574</v>
      </c>
      <c r="G127" s="133">
        <v>123.69</v>
      </c>
      <c r="H127" s="133">
        <v>142.31</v>
      </c>
      <c r="I127" s="133">
        <v>171.6</v>
      </c>
      <c r="J127" s="133">
        <v>80</v>
      </c>
      <c r="K127" s="133">
        <v>180</v>
      </c>
      <c r="L127" s="133">
        <v>80</v>
      </c>
      <c r="M127" s="133">
        <v>201</v>
      </c>
      <c r="N127" s="81">
        <v>42</v>
      </c>
      <c r="O127" s="81">
        <v>16</v>
      </c>
      <c r="P127" s="81">
        <v>25</v>
      </c>
      <c r="Q127" s="81"/>
      <c r="R127" s="81"/>
      <c r="S127" s="81"/>
      <c r="T127" s="81"/>
      <c r="U127" s="81">
        <v>25</v>
      </c>
      <c r="V127" s="81"/>
      <c r="W127" s="133">
        <v>108</v>
      </c>
      <c r="X127" s="133">
        <v>2988</v>
      </c>
      <c r="Y127" s="81">
        <v>0.02</v>
      </c>
      <c r="Z127" s="131">
        <v>7</v>
      </c>
      <c r="AA127" s="133">
        <v>20</v>
      </c>
      <c r="AB127" s="132"/>
    </row>
    <row r="128" spans="1:28" x14ac:dyDescent="0.2">
      <c r="A128">
        <v>2021</v>
      </c>
      <c r="B128">
        <v>2</v>
      </c>
      <c r="C128" s="133"/>
      <c r="D128" s="133">
        <v>625</v>
      </c>
      <c r="E128" s="133" t="s">
        <v>642</v>
      </c>
      <c r="F128" s="133" t="s">
        <v>643</v>
      </c>
      <c r="G128" s="133">
        <v>129.01</v>
      </c>
      <c r="H128" s="133">
        <v>150.99</v>
      </c>
      <c r="I128" s="133">
        <v>142.80000000000001</v>
      </c>
      <c r="J128" s="133">
        <v>18</v>
      </c>
      <c r="K128" s="133">
        <v>200</v>
      </c>
      <c r="L128" s="133">
        <v>25</v>
      </c>
      <c r="M128" s="133">
        <v>146</v>
      </c>
      <c r="N128" s="81">
        <v>15</v>
      </c>
      <c r="O128" s="81">
        <v>2</v>
      </c>
      <c r="P128" s="81">
        <v>7</v>
      </c>
      <c r="Q128" s="81"/>
      <c r="R128" s="81"/>
      <c r="S128" s="81"/>
      <c r="T128" s="81"/>
      <c r="U128" s="81"/>
      <c r="V128" s="81"/>
      <c r="W128" s="133">
        <v>24</v>
      </c>
      <c r="X128" s="133">
        <v>939</v>
      </c>
      <c r="Y128" s="81">
        <v>1.4999999999999999E-2</v>
      </c>
      <c r="Z128" s="131">
        <v>3</v>
      </c>
      <c r="AA128" s="133">
        <v>25</v>
      </c>
      <c r="AB128" s="132"/>
    </row>
    <row r="129" spans="1:28" x14ac:dyDescent="0.2">
      <c r="A129">
        <v>2021</v>
      </c>
      <c r="B129">
        <v>2</v>
      </c>
      <c r="C129" s="133"/>
      <c r="D129" s="133">
        <v>629</v>
      </c>
      <c r="E129" s="133" t="s">
        <v>238</v>
      </c>
      <c r="F129" s="133" t="s">
        <v>239</v>
      </c>
      <c r="G129" s="133">
        <v>203.983</v>
      </c>
      <c r="H129" s="133">
        <v>238.017</v>
      </c>
      <c r="I129" s="133">
        <v>233.3</v>
      </c>
      <c r="J129" s="133">
        <v>18</v>
      </c>
      <c r="K129" s="133">
        <v>200</v>
      </c>
      <c r="L129" s="133">
        <v>22</v>
      </c>
      <c r="M129" s="133">
        <v>166</v>
      </c>
      <c r="N129" s="81">
        <v>9</v>
      </c>
      <c r="O129" s="81">
        <v>4</v>
      </c>
      <c r="P129" s="81">
        <v>5</v>
      </c>
      <c r="Q129" s="81"/>
      <c r="R129" s="81"/>
      <c r="S129" s="81"/>
      <c r="T129" s="81"/>
      <c r="U129" s="81"/>
      <c r="V129" s="81"/>
      <c r="W129" s="133">
        <v>18</v>
      </c>
      <c r="X129" s="133">
        <v>858</v>
      </c>
      <c r="Y129" s="81">
        <v>1.4999999999999999E-2</v>
      </c>
      <c r="Z129" s="131">
        <v>2</v>
      </c>
      <c r="AA129" s="133">
        <v>25</v>
      </c>
      <c r="AB129" s="132"/>
    </row>
    <row r="130" spans="1:28" x14ac:dyDescent="0.2">
      <c r="A130">
        <v>2021</v>
      </c>
      <c r="B130">
        <v>2</v>
      </c>
      <c r="C130" s="133"/>
      <c r="D130" s="133">
        <v>621</v>
      </c>
      <c r="E130" s="133" t="s">
        <v>634</v>
      </c>
      <c r="F130" s="133" t="s">
        <v>635</v>
      </c>
      <c r="G130" s="133">
        <v>175.98849999999999</v>
      </c>
      <c r="H130" s="133">
        <v>207.01150000000001</v>
      </c>
      <c r="I130" s="133">
        <v>211.6</v>
      </c>
      <c r="J130" s="133">
        <v>18</v>
      </c>
      <c r="K130" s="133">
        <v>200</v>
      </c>
      <c r="L130" s="133">
        <v>24</v>
      </c>
      <c r="M130" s="133">
        <v>152</v>
      </c>
      <c r="N130" s="81">
        <v>8</v>
      </c>
      <c r="O130" s="81">
        <v>2</v>
      </c>
      <c r="P130" s="81">
        <v>5</v>
      </c>
      <c r="Q130" s="81"/>
      <c r="R130" s="81"/>
      <c r="S130" s="81"/>
      <c r="T130" s="81"/>
      <c r="U130" s="81"/>
      <c r="V130" s="81"/>
      <c r="W130" s="133">
        <v>15</v>
      </c>
      <c r="X130" s="133">
        <v>810</v>
      </c>
      <c r="Y130" s="81">
        <v>1.4999999999999999E-2</v>
      </c>
      <c r="Z130" s="131">
        <v>2</v>
      </c>
      <c r="AA130" s="133">
        <v>25</v>
      </c>
      <c r="AB130" s="132"/>
    </row>
    <row r="131" spans="1:28" x14ac:dyDescent="0.2">
      <c r="A131">
        <v>2021</v>
      </c>
      <c r="B131">
        <v>2</v>
      </c>
      <c r="C131" s="133"/>
      <c r="D131" s="133">
        <v>445</v>
      </c>
      <c r="E131" s="133" t="s">
        <v>748</v>
      </c>
      <c r="F131" s="133" t="s">
        <v>749</v>
      </c>
      <c r="G131" s="133">
        <v>25.2</v>
      </c>
      <c r="H131" s="133">
        <v>30.8</v>
      </c>
      <c r="I131" s="133">
        <v>27.3</v>
      </c>
      <c r="J131" s="133">
        <v>60</v>
      </c>
      <c r="K131" s="133">
        <v>180</v>
      </c>
      <c r="L131" s="133">
        <v>90</v>
      </c>
      <c r="M131" s="133">
        <v>120</v>
      </c>
      <c r="N131" s="81">
        <v>8</v>
      </c>
      <c r="O131" s="81">
        <v>2</v>
      </c>
      <c r="P131" s="81">
        <v>10</v>
      </c>
      <c r="Q131" s="81"/>
      <c r="R131" s="81"/>
      <c r="S131" s="81"/>
      <c r="T131" s="81"/>
      <c r="U131" s="81"/>
      <c r="V131" s="81"/>
      <c r="W131" s="133">
        <v>20</v>
      </c>
      <c r="X131" s="133">
        <v>3420</v>
      </c>
      <c r="Y131" s="81">
        <v>1.4999999999999999E-2</v>
      </c>
      <c r="Z131" s="131">
        <v>3</v>
      </c>
      <c r="AA131" s="133">
        <v>29</v>
      </c>
      <c r="AB131" s="132"/>
    </row>
    <row r="132" spans="1:28" x14ac:dyDescent="0.2">
      <c r="A132">
        <v>2021</v>
      </c>
      <c r="B132">
        <v>2</v>
      </c>
      <c r="C132" s="133"/>
      <c r="D132" s="133">
        <v>446</v>
      </c>
      <c r="E132" s="133" t="s">
        <v>762</v>
      </c>
      <c r="F132" s="133" t="s">
        <v>763</v>
      </c>
      <c r="G132" s="133">
        <v>150.30000000000001</v>
      </c>
      <c r="H132" s="133">
        <v>183.7</v>
      </c>
      <c r="I132" s="133">
        <v>176.4</v>
      </c>
      <c r="J132" s="133">
        <v>60</v>
      </c>
      <c r="K132" s="133">
        <v>180</v>
      </c>
      <c r="L132" s="133">
        <v>90</v>
      </c>
      <c r="M132" s="133">
        <v>120</v>
      </c>
      <c r="N132" s="81">
        <v>19</v>
      </c>
      <c r="O132" s="81">
        <v>6</v>
      </c>
      <c r="P132" s="81">
        <v>6</v>
      </c>
      <c r="Q132" s="81"/>
      <c r="R132" s="81"/>
      <c r="S132" s="81"/>
      <c r="T132" s="81"/>
      <c r="U132" s="81"/>
      <c r="V132" s="81"/>
      <c r="W132" s="133">
        <v>31</v>
      </c>
      <c r="X132" s="133">
        <v>3683</v>
      </c>
      <c r="Y132" s="81">
        <v>1.4999999999999999E-2</v>
      </c>
      <c r="Z132" s="131">
        <v>3</v>
      </c>
      <c r="AA132" s="133">
        <v>29</v>
      </c>
      <c r="AB132" s="132"/>
    </row>
    <row r="133" spans="1:28" x14ac:dyDescent="0.2">
      <c r="A133">
        <v>2021</v>
      </c>
      <c r="B133">
        <v>2</v>
      </c>
      <c r="C133" s="133"/>
      <c r="D133" s="133">
        <v>439</v>
      </c>
      <c r="E133" s="133" t="s">
        <v>167</v>
      </c>
      <c r="F133" s="133" t="s">
        <v>168</v>
      </c>
      <c r="G133" s="133">
        <v>308.7</v>
      </c>
      <c r="H133" s="133">
        <v>377.3</v>
      </c>
      <c r="I133" s="133">
        <v>350.9</v>
      </c>
      <c r="J133" s="133">
        <v>45</v>
      </c>
      <c r="K133" s="133">
        <v>320</v>
      </c>
      <c r="L133" s="133">
        <v>59</v>
      </c>
      <c r="M133" s="133">
        <v>248</v>
      </c>
      <c r="N133" s="81">
        <v>3</v>
      </c>
      <c r="O133" s="81">
        <v>2</v>
      </c>
      <c r="P133" s="81">
        <v>9</v>
      </c>
      <c r="Q133" s="81"/>
      <c r="R133" s="81">
        <v>10</v>
      </c>
      <c r="S133" s="81"/>
      <c r="T133" s="81"/>
      <c r="U133" s="81">
        <v>3</v>
      </c>
      <c r="V133" s="81"/>
      <c r="W133" s="133">
        <v>27</v>
      </c>
      <c r="X133" s="133">
        <v>1082</v>
      </c>
      <c r="Y133" s="81">
        <v>1.4999999999999999E-2</v>
      </c>
      <c r="Z133" s="131">
        <v>2</v>
      </c>
      <c r="AA133" s="133">
        <v>29</v>
      </c>
      <c r="AB133" s="132"/>
    </row>
    <row r="134" spans="1:28" x14ac:dyDescent="0.2">
      <c r="A134">
        <v>2021</v>
      </c>
      <c r="B134">
        <v>2</v>
      </c>
      <c r="C134" s="133"/>
      <c r="D134" s="133">
        <v>447</v>
      </c>
      <c r="E134" s="133" t="s">
        <v>737</v>
      </c>
      <c r="F134" s="133" t="s">
        <v>738</v>
      </c>
      <c r="G134" s="133">
        <v>159.30000000000001</v>
      </c>
      <c r="H134" s="133">
        <v>194.7</v>
      </c>
      <c r="I134" s="133">
        <v>181.5</v>
      </c>
      <c r="J134" s="133">
        <v>60</v>
      </c>
      <c r="K134" s="133">
        <v>180</v>
      </c>
      <c r="L134" s="133">
        <v>90</v>
      </c>
      <c r="M134" s="133">
        <v>120</v>
      </c>
      <c r="N134" s="81">
        <v>15</v>
      </c>
      <c r="O134" s="81">
        <v>3</v>
      </c>
      <c r="P134" s="81">
        <v>8</v>
      </c>
      <c r="Q134" s="81"/>
      <c r="R134" s="81"/>
      <c r="S134" s="81"/>
      <c r="T134" s="81"/>
      <c r="U134" s="81"/>
      <c r="V134" s="81"/>
      <c r="W134" s="133">
        <v>26</v>
      </c>
      <c r="X134" s="133">
        <v>3666</v>
      </c>
      <c r="Y134" s="81">
        <v>1.4999999999999999E-2</v>
      </c>
      <c r="Z134" s="131">
        <v>3</v>
      </c>
      <c r="AA134" s="133">
        <v>29</v>
      </c>
      <c r="AB134" s="132"/>
    </row>
    <row r="135" spans="1:28" x14ac:dyDescent="0.2">
      <c r="A135">
        <v>2021</v>
      </c>
      <c r="B135">
        <v>2</v>
      </c>
      <c r="C135" s="133"/>
      <c r="D135" s="133">
        <v>306</v>
      </c>
      <c r="E135" s="133" t="s">
        <v>120</v>
      </c>
      <c r="F135" s="133" t="s">
        <v>121</v>
      </c>
      <c r="G135" s="133">
        <v>182.28</v>
      </c>
      <c r="H135" s="133">
        <v>209.72</v>
      </c>
      <c r="I135" s="133">
        <v>201.2</v>
      </c>
      <c r="J135" s="133">
        <v>20</v>
      </c>
      <c r="K135" s="133">
        <v>180</v>
      </c>
      <c r="L135" s="133">
        <v>23</v>
      </c>
      <c r="M135" s="133">
        <v>172</v>
      </c>
      <c r="N135" s="81">
        <v>1</v>
      </c>
      <c r="O135" s="81">
        <v>2</v>
      </c>
      <c r="P135" s="81">
        <v>2</v>
      </c>
      <c r="Q135" s="81"/>
      <c r="R135" s="81"/>
      <c r="S135" s="81"/>
      <c r="T135" s="81"/>
      <c r="U135" s="81"/>
      <c r="V135" s="81"/>
      <c r="W135" s="133">
        <v>5</v>
      </c>
      <c r="X135" s="133">
        <v>185</v>
      </c>
      <c r="Y135" s="81">
        <v>0.02</v>
      </c>
      <c r="Z135" s="131">
        <v>2</v>
      </c>
      <c r="AA135" s="133">
        <v>24</v>
      </c>
      <c r="AB135" s="132"/>
    </row>
    <row r="136" spans="1:28" x14ac:dyDescent="0.2">
      <c r="A136">
        <v>2021</v>
      </c>
      <c r="B136">
        <v>2</v>
      </c>
      <c r="C136" s="133"/>
      <c r="D136" s="133">
        <v>448</v>
      </c>
      <c r="E136" s="133" t="s">
        <v>268</v>
      </c>
      <c r="F136" s="133" t="s">
        <v>269</v>
      </c>
      <c r="G136" s="133">
        <v>20.7</v>
      </c>
      <c r="H136" s="133">
        <v>25.3</v>
      </c>
      <c r="I136" s="133">
        <v>23.5</v>
      </c>
      <c r="J136" s="133">
        <v>60</v>
      </c>
      <c r="K136" s="133">
        <v>180</v>
      </c>
      <c r="L136" s="133">
        <v>90</v>
      </c>
      <c r="M136" s="133">
        <v>120</v>
      </c>
      <c r="N136" s="81">
        <v>16</v>
      </c>
      <c r="O136" s="81">
        <v>8</v>
      </c>
      <c r="P136" s="81">
        <v>11</v>
      </c>
      <c r="Q136" s="81"/>
      <c r="R136" s="81"/>
      <c r="S136" s="81"/>
      <c r="T136" s="81"/>
      <c r="U136" s="81"/>
      <c r="V136" s="81"/>
      <c r="W136" s="133">
        <v>35</v>
      </c>
      <c r="X136" s="133">
        <v>3675</v>
      </c>
      <c r="Y136" s="81">
        <v>1.4999999999999999E-2</v>
      </c>
      <c r="Z136" s="131">
        <v>3</v>
      </c>
      <c r="AA136" s="133">
        <v>29</v>
      </c>
      <c r="AB136" s="132"/>
    </row>
    <row r="137" spans="1:28" x14ac:dyDescent="0.2">
      <c r="A137">
        <v>2021</v>
      </c>
      <c r="B137">
        <v>2</v>
      </c>
      <c r="C137" s="133"/>
      <c r="D137" s="133">
        <v>652</v>
      </c>
      <c r="E137" s="133" t="s">
        <v>268</v>
      </c>
      <c r="F137" s="133" t="s">
        <v>269</v>
      </c>
      <c r="G137" s="133">
        <v>15.903</v>
      </c>
      <c r="H137" s="133">
        <v>18.297000000000001</v>
      </c>
      <c r="I137" s="133"/>
      <c r="J137" s="133">
        <v>20</v>
      </c>
      <c r="K137" s="133"/>
      <c r="L137" s="133">
        <v>23</v>
      </c>
      <c r="M137" s="133">
        <v>172</v>
      </c>
      <c r="N137" s="81"/>
      <c r="O137" s="81"/>
      <c r="P137" s="81"/>
      <c r="Q137" s="81"/>
      <c r="R137" s="81"/>
      <c r="S137" s="81"/>
      <c r="T137" s="81"/>
      <c r="U137" s="81"/>
      <c r="V137" s="81"/>
      <c r="W137" s="133"/>
      <c r="X137" s="133">
        <v>290</v>
      </c>
      <c r="Y137" s="81">
        <v>0.02</v>
      </c>
      <c r="Z137" s="131">
        <v>2</v>
      </c>
      <c r="AA137" s="133"/>
      <c r="AB137" s="132"/>
    </row>
    <row r="138" spans="1:28" x14ac:dyDescent="0.2">
      <c r="A138">
        <v>2021</v>
      </c>
      <c r="B138">
        <v>2</v>
      </c>
      <c r="C138" s="133"/>
      <c r="D138" s="133">
        <v>626</v>
      </c>
      <c r="E138" s="133" t="s">
        <v>644</v>
      </c>
      <c r="F138" s="133" t="s">
        <v>645</v>
      </c>
      <c r="G138" s="133">
        <v>254.05799999999999</v>
      </c>
      <c r="H138" s="133">
        <v>297.94200000000001</v>
      </c>
      <c r="I138" s="133">
        <v>279.8</v>
      </c>
      <c r="J138" s="133">
        <v>18</v>
      </c>
      <c r="K138" s="133">
        <v>200</v>
      </c>
      <c r="L138" s="133">
        <v>25</v>
      </c>
      <c r="M138" s="133">
        <v>146</v>
      </c>
      <c r="N138" s="81">
        <v>31</v>
      </c>
      <c r="O138" s="81">
        <v>8</v>
      </c>
      <c r="P138" s="81">
        <v>16</v>
      </c>
      <c r="Q138" s="81"/>
      <c r="R138" s="81"/>
      <c r="S138" s="81"/>
      <c r="T138" s="81"/>
      <c r="U138" s="81"/>
      <c r="V138" s="81"/>
      <c r="W138" s="133">
        <v>55</v>
      </c>
      <c r="X138" s="133">
        <v>970</v>
      </c>
      <c r="Y138" s="81">
        <v>1.4999999999999999E-2</v>
      </c>
      <c r="Z138" s="131">
        <v>3</v>
      </c>
      <c r="AA138" s="133">
        <v>25</v>
      </c>
      <c r="AB138" s="132"/>
    </row>
    <row r="139" spans="1:28" x14ac:dyDescent="0.2">
      <c r="A139">
        <v>2021</v>
      </c>
      <c r="B139">
        <v>2</v>
      </c>
      <c r="C139" s="133"/>
      <c r="D139" s="133">
        <v>630</v>
      </c>
      <c r="E139" s="133" t="s">
        <v>241</v>
      </c>
      <c r="F139" s="133" t="s">
        <v>242</v>
      </c>
      <c r="G139" s="133">
        <v>197.84299999999999</v>
      </c>
      <c r="H139" s="133">
        <v>230.15700000000001</v>
      </c>
      <c r="I139" s="133">
        <v>224.1</v>
      </c>
      <c r="J139" s="133">
        <v>18</v>
      </c>
      <c r="K139" s="133">
        <v>200</v>
      </c>
      <c r="L139" s="133">
        <v>22</v>
      </c>
      <c r="M139" s="133">
        <v>166</v>
      </c>
      <c r="N139" s="81">
        <v>27</v>
      </c>
      <c r="O139" s="81">
        <v>11</v>
      </c>
      <c r="P139" s="81">
        <v>24</v>
      </c>
      <c r="Q139" s="81"/>
      <c r="R139" s="81"/>
      <c r="S139" s="81"/>
      <c r="T139" s="81"/>
      <c r="U139" s="81"/>
      <c r="V139" s="81"/>
      <c r="W139" s="133">
        <v>62</v>
      </c>
      <c r="X139" s="133">
        <v>902</v>
      </c>
      <c r="Y139" s="81">
        <v>1.4999999999999999E-2</v>
      </c>
      <c r="Z139" s="131">
        <v>2</v>
      </c>
      <c r="AA139" s="133">
        <v>25</v>
      </c>
      <c r="AB139" s="132"/>
    </row>
    <row r="140" spans="1:28" x14ac:dyDescent="0.2">
      <c r="A140">
        <v>2021</v>
      </c>
      <c r="B140">
        <v>2</v>
      </c>
      <c r="C140" s="133"/>
      <c r="D140" s="133">
        <v>622</v>
      </c>
      <c r="E140" s="133" t="s">
        <v>636</v>
      </c>
      <c r="F140" s="133" t="s">
        <v>637</v>
      </c>
      <c r="G140" s="133">
        <v>172.41399999999999</v>
      </c>
      <c r="H140" s="133">
        <v>201.58600000000001</v>
      </c>
      <c r="I140" s="133">
        <v>205.8</v>
      </c>
      <c r="J140" s="133">
        <v>18</v>
      </c>
      <c r="K140" s="133">
        <v>200</v>
      </c>
      <c r="L140" s="133">
        <v>24</v>
      </c>
      <c r="M140" s="133">
        <v>152</v>
      </c>
      <c r="N140" s="81">
        <v>16</v>
      </c>
      <c r="O140" s="81">
        <v>6</v>
      </c>
      <c r="P140" s="81">
        <v>13</v>
      </c>
      <c r="Q140" s="81"/>
      <c r="R140" s="81"/>
      <c r="S140" s="81"/>
      <c r="T140" s="81"/>
      <c r="U140" s="81"/>
      <c r="V140" s="81"/>
      <c r="W140" s="133">
        <v>35</v>
      </c>
      <c r="X140" s="133">
        <v>830</v>
      </c>
      <c r="Y140" s="81">
        <v>1.4999999999999999E-2</v>
      </c>
      <c r="Z140" s="131">
        <v>2</v>
      </c>
      <c r="AA140" s="133">
        <v>25</v>
      </c>
      <c r="AB140" s="132"/>
    </row>
    <row r="141" spans="1:28" x14ac:dyDescent="0.2">
      <c r="A141">
        <v>2021</v>
      </c>
      <c r="B141">
        <v>2</v>
      </c>
      <c r="C141" s="133"/>
      <c r="D141" s="133">
        <v>299</v>
      </c>
      <c r="E141" s="133" t="s">
        <v>244</v>
      </c>
      <c r="F141" s="133" t="s">
        <v>245</v>
      </c>
      <c r="G141" s="133">
        <v>106.95</v>
      </c>
      <c r="H141" s="133">
        <v>123.05</v>
      </c>
      <c r="I141" s="133">
        <v>110.6</v>
      </c>
      <c r="J141" s="133">
        <v>70</v>
      </c>
      <c r="K141" s="133">
        <v>154</v>
      </c>
      <c r="L141" s="133">
        <v>93</v>
      </c>
      <c r="M141" s="133">
        <v>116</v>
      </c>
      <c r="N141" s="81">
        <v>44</v>
      </c>
      <c r="O141" s="81">
        <v>12</v>
      </c>
      <c r="P141" s="81">
        <v>39</v>
      </c>
      <c r="Q141" s="81"/>
      <c r="R141" s="81">
        <v>5</v>
      </c>
      <c r="S141" s="81"/>
      <c r="T141" s="81"/>
      <c r="U141" s="81"/>
      <c r="V141" s="81"/>
      <c r="W141" s="133">
        <v>99</v>
      </c>
      <c r="X141" s="133">
        <v>10419</v>
      </c>
      <c r="Y141" s="81">
        <v>0.02</v>
      </c>
      <c r="Z141" s="131">
        <v>7</v>
      </c>
      <c r="AA141" s="133"/>
      <c r="AB141" s="132"/>
    </row>
    <row r="142" spans="1:28" x14ac:dyDescent="0.2">
      <c r="A142">
        <v>2021</v>
      </c>
      <c r="B142">
        <v>2</v>
      </c>
      <c r="C142" s="133"/>
      <c r="D142" s="133">
        <v>348</v>
      </c>
      <c r="E142" s="133" t="s">
        <v>786</v>
      </c>
      <c r="F142" s="133" t="s">
        <v>787</v>
      </c>
      <c r="G142" s="133">
        <v>465</v>
      </c>
      <c r="H142" s="133">
        <v>535</v>
      </c>
      <c r="I142" s="133">
        <v>504</v>
      </c>
      <c r="J142" s="133">
        <v>40</v>
      </c>
      <c r="K142" s="133">
        <v>144</v>
      </c>
      <c r="L142" s="133">
        <v>43</v>
      </c>
      <c r="M142" s="133">
        <v>169</v>
      </c>
      <c r="N142" s="81">
        <v>32</v>
      </c>
      <c r="O142" s="81">
        <v>2</v>
      </c>
      <c r="P142" s="81">
        <v>13</v>
      </c>
      <c r="Q142" s="81"/>
      <c r="R142" s="81"/>
      <c r="S142" s="81"/>
      <c r="T142" s="81"/>
      <c r="U142" s="81"/>
      <c r="V142" s="81"/>
      <c r="W142" s="133">
        <v>47</v>
      </c>
      <c r="X142" s="133">
        <v>2441</v>
      </c>
      <c r="Y142" s="81">
        <v>1.4999999999999999E-2</v>
      </c>
      <c r="Z142" s="131">
        <v>3</v>
      </c>
      <c r="AA142" s="133">
        <v>25</v>
      </c>
      <c r="AB142" s="132"/>
    </row>
    <row r="143" spans="1:28" x14ac:dyDescent="0.2">
      <c r="A143">
        <v>2021</v>
      </c>
      <c r="B143">
        <v>2</v>
      </c>
      <c r="C143" s="133"/>
      <c r="D143" s="133">
        <v>347</v>
      </c>
      <c r="E143" s="133" t="s">
        <v>612</v>
      </c>
      <c r="F143" s="133" t="s">
        <v>613</v>
      </c>
      <c r="G143" s="133">
        <v>465</v>
      </c>
      <c r="H143" s="133">
        <v>535</v>
      </c>
      <c r="I143" s="133">
        <v>513.20000000000005</v>
      </c>
      <c r="J143" s="133">
        <v>40</v>
      </c>
      <c r="K143" s="133">
        <v>144</v>
      </c>
      <c r="L143" s="133">
        <v>43</v>
      </c>
      <c r="M143" s="133">
        <v>169</v>
      </c>
      <c r="N143" s="81">
        <v>16</v>
      </c>
      <c r="O143" s="81">
        <v>2</v>
      </c>
      <c r="P143" s="81">
        <v>6</v>
      </c>
      <c r="Q143" s="81"/>
      <c r="R143" s="81"/>
      <c r="S143" s="81"/>
      <c r="T143" s="81"/>
      <c r="U143" s="81"/>
      <c r="V143" s="81"/>
      <c r="W143" s="133">
        <v>24</v>
      </c>
      <c r="X143" s="133">
        <v>752</v>
      </c>
      <c r="Y143" s="81">
        <v>1.4999999999999999E-2</v>
      </c>
      <c r="Z143" s="131">
        <v>3</v>
      </c>
      <c r="AA143" s="133"/>
      <c r="AB143" s="132"/>
    </row>
    <row r="144" spans="1:28" x14ac:dyDescent="0.2">
      <c r="A144">
        <v>2021</v>
      </c>
      <c r="B144">
        <v>2</v>
      </c>
      <c r="C144" s="133"/>
      <c r="D144" s="133">
        <v>281</v>
      </c>
      <c r="E144" s="133" t="s">
        <v>142</v>
      </c>
      <c r="F144" s="133" t="s">
        <v>143</v>
      </c>
      <c r="G144" s="133">
        <v>265.05</v>
      </c>
      <c r="H144" s="133">
        <v>304.95</v>
      </c>
      <c r="I144" s="133">
        <v>306.8</v>
      </c>
      <c r="J144" s="133">
        <v>120</v>
      </c>
      <c r="K144" s="133">
        <v>120</v>
      </c>
      <c r="L144" s="133">
        <v>115</v>
      </c>
      <c r="M144" s="133">
        <v>126</v>
      </c>
      <c r="N144" s="81">
        <v>12</v>
      </c>
      <c r="O144" s="81">
        <v>8</v>
      </c>
      <c r="P144" s="81">
        <v>18</v>
      </c>
      <c r="Q144" s="81"/>
      <c r="R144" s="81">
        <v>1</v>
      </c>
      <c r="S144" s="81"/>
      <c r="T144" s="81"/>
      <c r="U144" s="81"/>
      <c r="V144" s="81"/>
      <c r="W144" s="133">
        <v>38</v>
      </c>
      <c r="X144" s="133">
        <v>5680</v>
      </c>
      <c r="Y144" s="81">
        <v>1.4999999999999999E-2</v>
      </c>
      <c r="Z144" s="131">
        <v>4</v>
      </c>
      <c r="AA144" s="133">
        <v>18</v>
      </c>
      <c r="AB144" s="132"/>
    </row>
    <row r="145" spans="1:28" x14ac:dyDescent="0.2">
      <c r="A145">
        <v>2021</v>
      </c>
      <c r="B145">
        <v>2</v>
      </c>
      <c r="C145" s="133"/>
      <c r="D145" s="133">
        <v>281</v>
      </c>
      <c r="E145" s="133" t="s">
        <v>142</v>
      </c>
      <c r="F145" s="133" t="s">
        <v>143</v>
      </c>
      <c r="G145" s="133">
        <v>265.05</v>
      </c>
      <c r="H145" s="133">
        <v>304.95</v>
      </c>
      <c r="I145" s="133">
        <v>306.8</v>
      </c>
      <c r="J145" s="133">
        <v>120</v>
      </c>
      <c r="K145" s="133">
        <v>120</v>
      </c>
      <c r="L145" s="133">
        <v>115</v>
      </c>
      <c r="M145" s="133">
        <v>126</v>
      </c>
      <c r="N145" s="81">
        <v>12</v>
      </c>
      <c r="O145" s="81">
        <v>8</v>
      </c>
      <c r="P145" s="81">
        <v>18</v>
      </c>
      <c r="Q145" s="81"/>
      <c r="R145" s="81">
        <v>1</v>
      </c>
      <c r="S145" s="81"/>
      <c r="T145" s="81"/>
      <c r="U145" s="81"/>
      <c r="V145" s="81"/>
      <c r="W145" s="133">
        <v>38</v>
      </c>
      <c r="X145" s="133">
        <v>5680</v>
      </c>
      <c r="Y145" s="81">
        <v>1.4999999999999999E-2</v>
      </c>
      <c r="Z145" s="131">
        <v>4</v>
      </c>
      <c r="AA145" s="133">
        <v>20</v>
      </c>
      <c r="AB145" s="132"/>
    </row>
    <row r="146" spans="1:28" x14ac:dyDescent="0.2">
      <c r="A146">
        <v>2021</v>
      </c>
      <c r="B146">
        <v>2</v>
      </c>
      <c r="C146" s="133"/>
      <c r="D146" s="133">
        <v>281</v>
      </c>
      <c r="E146" s="133" t="s">
        <v>142</v>
      </c>
      <c r="F146" s="133" t="s">
        <v>143</v>
      </c>
      <c r="G146" s="133">
        <v>265.05</v>
      </c>
      <c r="H146" s="133">
        <v>304.95</v>
      </c>
      <c r="I146" s="133">
        <v>306.8</v>
      </c>
      <c r="J146" s="133">
        <v>120</v>
      </c>
      <c r="K146" s="133">
        <v>120</v>
      </c>
      <c r="L146" s="133">
        <v>115</v>
      </c>
      <c r="M146" s="133">
        <v>126</v>
      </c>
      <c r="N146" s="81">
        <v>12</v>
      </c>
      <c r="O146" s="81">
        <v>8</v>
      </c>
      <c r="P146" s="81">
        <v>18</v>
      </c>
      <c r="Q146" s="81"/>
      <c r="R146" s="81">
        <v>1</v>
      </c>
      <c r="S146" s="81"/>
      <c r="T146" s="81"/>
      <c r="U146" s="81"/>
      <c r="V146" s="81"/>
      <c r="W146" s="133">
        <v>38</v>
      </c>
      <c r="X146" s="133">
        <v>5680</v>
      </c>
      <c r="Y146" s="81">
        <v>1.4999999999999999E-2</v>
      </c>
      <c r="Z146" s="131">
        <v>4</v>
      </c>
      <c r="AA146" s="133">
        <v>22</v>
      </c>
      <c r="AB146" s="132"/>
    </row>
    <row r="147" spans="1:28" x14ac:dyDescent="0.2">
      <c r="A147">
        <v>2021</v>
      </c>
      <c r="B147">
        <v>2</v>
      </c>
      <c r="C147" s="133"/>
      <c r="D147" s="133">
        <v>280</v>
      </c>
      <c r="E147" s="133" t="s">
        <v>219</v>
      </c>
      <c r="F147" s="133" t="s">
        <v>220</v>
      </c>
      <c r="G147" s="133">
        <v>300.39</v>
      </c>
      <c r="H147" s="133">
        <v>345.61</v>
      </c>
      <c r="I147" s="133">
        <v>333.7</v>
      </c>
      <c r="J147" s="133">
        <v>105</v>
      </c>
      <c r="K147" s="133">
        <v>103</v>
      </c>
      <c r="L147" s="133">
        <v>87</v>
      </c>
      <c r="M147" s="133">
        <v>126</v>
      </c>
      <c r="N147" s="81">
        <v>32</v>
      </c>
      <c r="O147" s="81">
        <v>15</v>
      </c>
      <c r="P147" s="81">
        <v>22</v>
      </c>
      <c r="Q147" s="81"/>
      <c r="R147" s="81"/>
      <c r="S147" s="81"/>
      <c r="T147" s="81"/>
      <c r="U147" s="81"/>
      <c r="V147" s="81"/>
      <c r="W147" s="133">
        <v>67</v>
      </c>
      <c r="X147" s="133">
        <v>7122</v>
      </c>
      <c r="Y147" s="81">
        <v>1.4999999999999999E-2</v>
      </c>
      <c r="Z147" s="131">
        <v>7</v>
      </c>
      <c r="AA147" s="133">
        <v>16</v>
      </c>
      <c r="AB147" s="132"/>
    </row>
    <row r="148" spans="1:28" x14ac:dyDescent="0.2">
      <c r="A148">
        <v>2021</v>
      </c>
      <c r="B148">
        <v>2</v>
      </c>
      <c r="C148" s="133"/>
      <c r="D148" s="133">
        <v>281</v>
      </c>
      <c r="E148" s="133" t="s">
        <v>144</v>
      </c>
      <c r="F148" s="133" t="s">
        <v>145</v>
      </c>
      <c r="G148" s="133">
        <v>292.95</v>
      </c>
      <c r="H148" s="133">
        <v>337.05</v>
      </c>
      <c r="I148" s="133">
        <v>306.8</v>
      </c>
      <c r="J148" s="133">
        <v>120</v>
      </c>
      <c r="K148" s="133"/>
      <c r="L148" s="133">
        <v>115</v>
      </c>
      <c r="M148" s="133">
        <v>126</v>
      </c>
      <c r="N148" s="81">
        <v>12</v>
      </c>
      <c r="O148" s="81">
        <v>8</v>
      </c>
      <c r="P148" s="81">
        <v>18</v>
      </c>
      <c r="Q148" s="81"/>
      <c r="R148" s="81">
        <v>1</v>
      </c>
      <c r="S148" s="81"/>
      <c r="T148" s="81"/>
      <c r="U148" s="81"/>
      <c r="V148" s="81"/>
      <c r="W148" s="133">
        <v>38</v>
      </c>
      <c r="X148" s="133">
        <v>5680</v>
      </c>
      <c r="Y148" s="81">
        <v>1.4999999999999999E-2</v>
      </c>
      <c r="Z148" s="131">
        <v>4</v>
      </c>
      <c r="AA148" s="133">
        <v>18</v>
      </c>
      <c r="AB148" s="132"/>
    </row>
    <row r="149" spans="1:28" x14ac:dyDescent="0.2">
      <c r="A149">
        <v>2021</v>
      </c>
      <c r="B149">
        <v>2</v>
      </c>
      <c r="C149" s="133"/>
      <c r="D149" s="133">
        <v>281</v>
      </c>
      <c r="E149" s="133" t="s">
        <v>144</v>
      </c>
      <c r="F149" s="133" t="s">
        <v>145</v>
      </c>
      <c r="G149" s="133">
        <v>292.95</v>
      </c>
      <c r="H149" s="133">
        <v>337.05</v>
      </c>
      <c r="I149" s="133">
        <v>306.8</v>
      </c>
      <c r="J149" s="133">
        <v>120</v>
      </c>
      <c r="K149" s="133"/>
      <c r="L149" s="133">
        <v>115</v>
      </c>
      <c r="M149" s="133">
        <v>126</v>
      </c>
      <c r="N149" s="81">
        <v>12</v>
      </c>
      <c r="O149" s="81">
        <v>8</v>
      </c>
      <c r="P149" s="81">
        <v>18</v>
      </c>
      <c r="Q149" s="81"/>
      <c r="R149" s="81">
        <v>1</v>
      </c>
      <c r="S149" s="81"/>
      <c r="T149" s="81"/>
      <c r="U149" s="81"/>
      <c r="V149" s="81"/>
      <c r="W149" s="133">
        <v>38</v>
      </c>
      <c r="X149" s="133">
        <v>5680</v>
      </c>
      <c r="Y149" s="81">
        <v>1.4999999999999999E-2</v>
      </c>
      <c r="Z149" s="131">
        <v>4</v>
      </c>
      <c r="AA149" s="133">
        <v>20</v>
      </c>
      <c r="AB149" s="132"/>
    </row>
    <row r="150" spans="1:28" x14ac:dyDescent="0.2">
      <c r="A150">
        <v>2021</v>
      </c>
      <c r="B150">
        <v>2</v>
      </c>
      <c r="C150" s="133"/>
      <c r="D150" s="133">
        <v>281</v>
      </c>
      <c r="E150" s="133" t="s">
        <v>144</v>
      </c>
      <c r="F150" s="133" t="s">
        <v>145</v>
      </c>
      <c r="G150" s="133">
        <v>292.95</v>
      </c>
      <c r="H150" s="133">
        <v>337.05</v>
      </c>
      <c r="I150" s="133">
        <v>306.8</v>
      </c>
      <c r="J150" s="133">
        <v>120</v>
      </c>
      <c r="K150" s="133"/>
      <c r="L150" s="133">
        <v>115</v>
      </c>
      <c r="M150" s="133">
        <v>126</v>
      </c>
      <c r="N150" s="81">
        <v>12</v>
      </c>
      <c r="O150" s="81">
        <v>8</v>
      </c>
      <c r="P150" s="81">
        <v>18</v>
      </c>
      <c r="Q150" s="81"/>
      <c r="R150" s="81">
        <v>1</v>
      </c>
      <c r="S150" s="81"/>
      <c r="T150" s="81"/>
      <c r="U150" s="81"/>
      <c r="V150" s="81"/>
      <c r="W150" s="133">
        <v>38</v>
      </c>
      <c r="X150" s="133">
        <v>5680</v>
      </c>
      <c r="Y150" s="81">
        <v>1.4999999999999999E-2</v>
      </c>
      <c r="Z150" s="131">
        <v>4</v>
      </c>
      <c r="AA150" s="133">
        <v>22</v>
      </c>
      <c r="AB150" s="132"/>
    </row>
    <row r="151" spans="1:28" x14ac:dyDescent="0.2">
      <c r="A151">
        <v>2021</v>
      </c>
      <c r="B151">
        <v>2</v>
      </c>
      <c r="C151" s="133"/>
      <c r="D151" s="133">
        <v>281</v>
      </c>
      <c r="E151" s="133" t="s">
        <v>146</v>
      </c>
      <c r="F151" s="133" t="s">
        <v>147</v>
      </c>
      <c r="G151" s="133">
        <v>320.85000000000002</v>
      </c>
      <c r="H151" s="133">
        <v>369.15</v>
      </c>
      <c r="I151" s="133">
        <v>306.8</v>
      </c>
      <c r="J151" s="133">
        <v>120</v>
      </c>
      <c r="K151" s="133"/>
      <c r="L151" s="133">
        <v>115</v>
      </c>
      <c r="M151" s="133">
        <v>126</v>
      </c>
      <c r="N151" s="81">
        <v>12</v>
      </c>
      <c r="O151" s="81">
        <v>8</v>
      </c>
      <c r="P151" s="81">
        <v>18</v>
      </c>
      <c r="Q151" s="81"/>
      <c r="R151" s="81">
        <v>1</v>
      </c>
      <c r="S151" s="81"/>
      <c r="T151" s="81"/>
      <c r="U151" s="81"/>
      <c r="V151" s="81"/>
      <c r="W151" s="133">
        <v>38</v>
      </c>
      <c r="X151" s="133">
        <v>5680</v>
      </c>
      <c r="Y151" s="81">
        <v>1.4999999999999999E-2</v>
      </c>
      <c r="Z151" s="131">
        <v>4</v>
      </c>
      <c r="AA151" s="133">
        <v>18</v>
      </c>
      <c r="AB151" s="132"/>
    </row>
    <row r="152" spans="1:28" x14ac:dyDescent="0.2">
      <c r="A152">
        <v>2021</v>
      </c>
      <c r="B152">
        <v>2</v>
      </c>
      <c r="C152" s="133"/>
      <c r="D152" s="133">
        <v>281</v>
      </c>
      <c r="E152" s="133" t="s">
        <v>146</v>
      </c>
      <c r="F152" s="133" t="s">
        <v>147</v>
      </c>
      <c r="G152" s="133">
        <v>320.85000000000002</v>
      </c>
      <c r="H152" s="133">
        <v>369.15</v>
      </c>
      <c r="I152" s="133">
        <v>306.8</v>
      </c>
      <c r="J152" s="133">
        <v>120</v>
      </c>
      <c r="K152" s="133"/>
      <c r="L152" s="133">
        <v>115</v>
      </c>
      <c r="M152" s="133">
        <v>126</v>
      </c>
      <c r="N152" s="81">
        <v>12</v>
      </c>
      <c r="O152" s="81">
        <v>8</v>
      </c>
      <c r="P152" s="81">
        <v>18</v>
      </c>
      <c r="Q152" s="81"/>
      <c r="R152" s="81">
        <v>1</v>
      </c>
      <c r="S152" s="81"/>
      <c r="T152" s="81"/>
      <c r="U152" s="81"/>
      <c r="V152" s="81"/>
      <c r="W152" s="133">
        <v>38</v>
      </c>
      <c r="X152" s="133">
        <v>5680</v>
      </c>
      <c r="Y152" s="81">
        <v>1.4999999999999999E-2</v>
      </c>
      <c r="Z152" s="131">
        <v>4</v>
      </c>
      <c r="AA152" s="133">
        <v>20</v>
      </c>
      <c r="AB152" s="132"/>
    </row>
    <row r="153" spans="1:28" x14ac:dyDescent="0.2">
      <c r="A153">
        <v>2021</v>
      </c>
      <c r="B153">
        <v>2</v>
      </c>
      <c r="C153" s="133"/>
      <c r="D153" s="133">
        <v>281</v>
      </c>
      <c r="E153" s="133" t="s">
        <v>146</v>
      </c>
      <c r="F153" s="133" t="s">
        <v>147</v>
      </c>
      <c r="G153" s="133">
        <v>320.85000000000002</v>
      </c>
      <c r="H153" s="133">
        <v>369.15</v>
      </c>
      <c r="I153" s="133">
        <v>306.8</v>
      </c>
      <c r="J153" s="133">
        <v>120</v>
      </c>
      <c r="K153" s="133"/>
      <c r="L153" s="133">
        <v>115</v>
      </c>
      <c r="M153" s="133">
        <v>126</v>
      </c>
      <c r="N153" s="81">
        <v>12</v>
      </c>
      <c r="O153" s="81">
        <v>8</v>
      </c>
      <c r="P153" s="81">
        <v>18</v>
      </c>
      <c r="Q153" s="81"/>
      <c r="R153" s="81">
        <v>1</v>
      </c>
      <c r="S153" s="81"/>
      <c r="T153" s="81"/>
      <c r="U153" s="81"/>
      <c r="V153" s="81"/>
      <c r="W153" s="133">
        <v>38</v>
      </c>
      <c r="X153" s="133">
        <v>5680</v>
      </c>
      <c r="Y153" s="81">
        <v>1.4999999999999999E-2</v>
      </c>
      <c r="Z153" s="131">
        <v>4</v>
      </c>
      <c r="AA153" s="133">
        <v>22</v>
      </c>
      <c r="AB153" s="132"/>
    </row>
    <row r="154" spans="1:28" x14ac:dyDescent="0.2">
      <c r="A154">
        <v>2021</v>
      </c>
      <c r="B154">
        <v>2</v>
      </c>
      <c r="C154" s="133"/>
      <c r="D154" s="133">
        <v>168</v>
      </c>
      <c r="E154" s="133" t="s">
        <v>210</v>
      </c>
      <c r="F154" s="133" t="s">
        <v>211</v>
      </c>
      <c r="G154" s="133">
        <v>575.66999999999996</v>
      </c>
      <c r="H154" s="133">
        <v>662.33</v>
      </c>
      <c r="I154" s="133">
        <v>648.5</v>
      </c>
      <c r="J154" s="133">
        <v>90</v>
      </c>
      <c r="K154" s="133">
        <v>116</v>
      </c>
      <c r="L154" s="133">
        <v>82</v>
      </c>
      <c r="M154" s="133">
        <v>134</v>
      </c>
      <c r="N154" s="81">
        <v>12</v>
      </c>
      <c r="O154" s="81">
        <v>1</v>
      </c>
      <c r="P154" s="81">
        <v>4</v>
      </c>
      <c r="Q154" s="81"/>
      <c r="R154" s="81"/>
      <c r="S154" s="81"/>
      <c r="T154" s="81"/>
      <c r="U154" s="81"/>
      <c r="V154" s="81"/>
      <c r="W154" s="133">
        <v>17</v>
      </c>
      <c r="X154" s="133">
        <v>1547</v>
      </c>
      <c r="Y154" s="81">
        <v>1.4999999999999999E-2</v>
      </c>
      <c r="Z154" s="131">
        <v>3</v>
      </c>
      <c r="AA154" s="133">
        <v>18</v>
      </c>
      <c r="AB154" s="132"/>
    </row>
    <row r="155" spans="1:28" x14ac:dyDescent="0.2">
      <c r="A155">
        <v>2021</v>
      </c>
      <c r="B155">
        <v>2</v>
      </c>
      <c r="C155" s="133"/>
      <c r="D155" s="133">
        <v>273</v>
      </c>
      <c r="E155" s="133" t="s">
        <v>257</v>
      </c>
      <c r="F155" s="133" t="s">
        <v>258</v>
      </c>
      <c r="G155" s="133">
        <v>524.52</v>
      </c>
      <c r="H155" s="133">
        <v>603.48</v>
      </c>
      <c r="I155" s="133">
        <v>592</v>
      </c>
      <c r="J155" s="133">
        <v>93</v>
      </c>
      <c r="K155" s="133">
        <v>116</v>
      </c>
      <c r="L155" s="133">
        <v>78</v>
      </c>
      <c r="M155" s="133">
        <v>141</v>
      </c>
      <c r="N155" s="81">
        <v>25</v>
      </c>
      <c r="O155" s="81">
        <v>10</v>
      </c>
      <c r="P155" s="81">
        <v>18</v>
      </c>
      <c r="Q155" s="81"/>
      <c r="R155" s="81"/>
      <c r="S155" s="81"/>
      <c r="T155" s="81"/>
      <c r="U155" s="81"/>
      <c r="V155" s="81"/>
      <c r="W155" s="133">
        <v>52</v>
      </c>
      <c r="X155" s="133">
        <v>5698</v>
      </c>
      <c r="Y155" s="81">
        <v>1.4999999999999999E-2</v>
      </c>
      <c r="Z155" s="131">
        <v>6</v>
      </c>
      <c r="AA155" s="133">
        <v>16</v>
      </c>
      <c r="AB155" s="132"/>
    </row>
    <row r="156" spans="1:28" x14ac:dyDescent="0.2">
      <c r="A156">
        <v>2021</v>
      </c>
      <c r="B156">
        <v>2</v>
      </c>
      <c r="C156" s="133"/>
      <c r="D156" s="133">
        <v>271</v>
      </c>
      <c r="E156" s="133" t="s">
        <v>149</v>
      </c>
      <c r="F156" s="133" t="s">
        <v>150</v>
      </c>
      <c r="G156" s="133">
        <v>149.72999999999999</v>
      </c>
      <c r="H156" s="133">
        <v>172.27</v>
      </c>
      <c r="I156" s="133">
        <v>162.30000000000001</v>
      </c>
      <c r="J156" s="133">
        <v>151</v>
      </c>
      <c r="K156" s="133">
        <v>95</v>
      </c>
      <c r="L156" s="133">
        <v>147</v>
      </c>
      <c r="M156" s="133">
        <v>98</v>
      </c>
      <c r="N156" s="81">
        <v>19</v>
      </c>
      <c r="O156" s="81">
        <v>7</v>
      </c>
      <c r="P156" s="81">
        <v>11</v>
      </c>
      <c r="Q156" s="81"/>
      <c r="R156" s="81"/>
      <c r="S156" s="81"/>
      <c r="T156" s="81"/>
      <c r="U156" s="81"/>
      <c r="V156" s="81"/>
      <c r="W156" s="133">
        <v>37</v>
      </c>
      <c r="X156" s="133">
        <v>10617</v>
      </c>
      <c r="Y156" s="81">
        <v>1.4999999999999999E-2</v>
      </c>
      <c r="Z156" s="131">
        <v>5</v>
      </c>
      <c r="AA156" s="133">
        <v>16</v>
      </c>
      <c r="AB156" s="132"/>
    </row>
    <row r="157" spans="1:28" x14ac:dyDescent="0.2">
      <c r="A157">
        <v>2021</v>
      </c>
      <c r="B157">
        <v>2</v>
      </c>
      <c r="C157" s="133"/>
      <c r="D157" s="133">
        <v>253</v>
      </c>
      <c r="E157" s="133" t="s">
        <v>135</v>
      </c>
      <c r="F157" s="133" t="s">
        <v>136</v>
      </c>
      <c r="G157" s="133">
        <v>188.79</v>
      </c>
      <c r="H157" s="133">
        <v>217.21</v>
      </c>
      <c r="I157" s="133">
        <v>204.3</v>
      </c>
      <c r="J157" s="133">
        <v>121</v>
      </c>
      <c r="K157" s="133">
        <v>89</v>
      </c>
      <c r="L157" s="133">
        <v>117</v>
      </c>
      <c r="M157" s="133">
        <v>92</v>
      </c>
      <c r="N157" s="81">
        <v>31</v>
      </c>
      <c r="O157" s="81">
        <v>20</v>
      </c>
      <c r="P157" s="81">
        <v>28</v>
      </c>
      <c r="Q157" s="81"/>
      <c r="R157" s="81"/>
      <c r="S157" s="81"/>
      <c r="T157" s="81"/>
      <c r="U157" s="81"/>
      <c r="V157" s="81"/>
      <c r="W157" s="133">
        <v>78</v>
      </c>
      <c r="X157" s="133">
        <v>10128</v>
      </c>
      <c r="Y157" s="81">
        <v>1.4999999999999999E-2</v>
      </c>
      <c r="Z157" s="131">
        <v>5</v>
      </c>
      <c r="AA157" s="133">
        <v>16</v>
      </c>
      <c r="AB157" s="132"/>
    </row>
    <row r="158" spans="1:28" x14ac:dyDescent="0.2">
      <c r="A158">
        <v>2021</v>
      </c>
      <c r="B158">
        <v>2</v>
      </c>
      <c r="C158" s="133"/>
      <c r="D158" s="133">
        <v>254</v>
      </c>
      <c r="E158" s="133" t="s">
        <v>263</v>
      </c>
      <c r="F158" s="133" t="s">
        <v>136</v>
      </c>
      <c r="G158" s="133">
        <v>188.79</v>
      </c>
      <c r="H158" s="133">
        <v>217.21</v>
      </c>
      <c r="I158" s="133">
        <v>210.2</v>
      </c>
      <c r="J158" s="133">
        <v>88</v>
      </c>
      <c r="K158" s="133">
        <v>164</v>
      </c>
      <c r="L158" s="133">
        <v>104</v>
      </c>
      <c r="M158" s="133">
        <v>139</v>
      </c>
      <c r="N158" s="81">
        <v>142</v>
      </c>
      <c r="O158" s="81">
        <v>82</v>
      </c>
      <c r="P158" s="81">
        <v>154</v>
      </c>
      <c r="Q158" s="81">
        <v>1</v>
      </c>
      <c r="R158" s="81">
        <v>13</v>
      </c>
      <c r="S158" s="81">
        <v>5</v>
      </c>
      <c r="T158" s="81"/>
      <c r="U158" s="81"/>
      <c r="V158" s="81"/>
      <c r="W158" s="133">
        <v>390</v>
      </c>
      <c r="X158" s="133">
        <v>35160</v>
      </c>
      <c r="Y158" s="81">
        <v>0.02</v>
      </c>
      <c r="Z158" s="131">
        <v>19</v>
      </c>
      <c r="AA158" s="133">
        <v>16</v>
      </c>
      <c r="AB158" s="132"/>
    </row>
    <row r="159" spans="1:28" x14ac:dyDescent="0.2">
      <c r="A159">
        <v>2021</v>
      </c>
      <c r="B159">
        <v>2</v>
      </c>
      <c r="C159" s="133"/>
      <c r="D159" s="133">
        <v>225</v>
      </c>
      <c r="E159" s="133" t="s">
        <v>229</v>
      </c>
      <c r="F159" s="133" t="s">
        <v>230</v>
      </c>
      <c r="G159" s="133">
        <v>345.96</v>
      </c>
      <c r="H159" s="133">
        <v>398.04</v>
      </c>
      <c r="I159" s="133">
        <v>385.6</v>
      </c>
      <c r="J159" s="133">
        <v>169</v>
      </c>
      <c r="K159" s="133">
        <v>128</v>
      </c>
      <c r="L159" s="133">
        <v>146</v>
      </c>
      <c r="M159" s="133">
        <v>149</v>
      </c>
      <c r="N159" s="81">
        <v>30</v>
      </c>
      <c r="O159" s="81">
        <v>6</v>
      </c>
      <c r="P159" s="81">
        <v>18</v>
      </c>
      <c r="Q159" s="81"/>
      <c r="R159" s="81"/>
      <c r="S159" s="81"/>
      <c r="T159" s="81"/>
      <c r="U159" s="81"/>
      <c r="V159" s="81"/>
      <c r="W159" s="133">
        <v>54</v>
      </c>
      <c r="X159" s="133">
        <v>4401</v>
      </c>
      <c r="Y159" s="81">
        <v>1.4999999999999999E-2</v>
      </c>
      <c r="Z159" s="131">
        <v>7</v>
      </c>
      <c r="AA159" s="133">
        <v>18</v>
      </c>
      <c r="AB159" s="132"/>
    </row>
    <row r="160" spans="1:28" x14ac:dyDescent="0.2">
      <c r="A160">
        <v>2021</v>
      </c>
      <c r="B160">
        <v>2</v>
      </c>
      <c r="C160" s="133"/>
      <c r="D160" s="133">
        <v>219</v>
      </c>
      <c r="E160" s="133" t="s">
        <v>216</v>
      </c>
      <c r="F160" s="133" t="s">
        <v>217</v>
      </c>
      <c r="G160" s="133">
        <v>106.175</v>
      </c>
      <c r="H160" s="133">
        <v>122.1583333</v>
      </c>
      <c r="I160" s="133">
        <v>117.7</v>
      </c>
      <c r="J160" s="133">
        <v>238</v>
      </c>
      <c r="K160" s="133">
        <v>91</v>
      </c>
      <c r="L160" s="133">
        <v>255</v>
      </c>
      <c r="M160" s="133">
        <v>85</v>
      </c>
      <c r="N160" s="81">
        <v>8</v>
      </c>
      <c r="O160" s="81">
        <v>4</v>
      </c>
      <c r="P160" s="81">
        <v>4</v>
      </c>
      <c r="Q160" s="81"/>
      <c r="R160" s="81"/>
      <c r="S160" s="81"/>
      <c r="T160" s="81"/>
      <c r="U160" s="81"/>
      <c r="V160" s="81"/>
      <c r="W160" s="133">
        <v>16</v>
      </c>
      <c r="X160" s="133">
        <v>5497</v>
      </c>
      <c r="Y160" s="81">
        <v>1.4999999999999999E-2</v>
      </c>
      <c r="Z160" s="131">
        <v>2</v>
      </c>
      <c r="AA160" s="133">
        <v>18</v>
      </c>
      <c r="AB160" s="132"/>
    </row>
    <row r="161" spans="1:28" x14ac:dyDescent="0.2">
      <c r="A161">
        <v>2021</v>
      </c>
      <c r="B161">
        <v>2</v>
      </c>
      <c r="C161" s="133"/>
      <c r="D161" s="133">
        <v>94</v>
      </c>
      <c r="E161" s="133" t="s">
        <v>606</v>
      </c>
      <c r="F161" s="133" t="s">
        <v>607</v>
      </c>
      <c r="G161" s="133">
        <v>17.670000000000002</v>
      </c>
      <c r="H161" s="133">
        <v>20.329999999999998</v>
      </c>
      <c r="I161" s="133">
        <v>19.600000000000001</v>
      </c>
      <c r="J161" s="133">
        <v>74</v>
      </c>
      <c r="K161" s="133">
        <v>97</v>
      </c>
      <c r="L161" s="133">
        <v>73</v>
      </c>
      <c r="M161" s="133">
        <v>98</v>
      </c>
      <c r="N161" s="81">
        <v>4</v>
      </c>
      <c r="O161" s="81">
        <v>8</v>
      </c>
      <c r="P161" s="81">
        <v>11</v>
      </c>
      <c r="Q161" s="81">
        <v>3</v>
      </c>
      <c r="R161" s="81"/>
      <c r="S161" s="81"/>
      <c r="T161" s="81"/>
      <c r="U161" s="81"/>
      <c r="V161" s="81"/>
      <c r="W161" s="133">
        <v>26</v>
      </c>
      <c r="X161" s="133">
        <v>2138</v>
      </c>
      <c r="Y161" s="81">
        <v>1.4999999999999999E-2</v>
      </c>
      <c r="Z161" s="131">
        <v>3</v>
      </c>
      <c r="AA161" s="133">
        <v>16</v>
      </c>
      <c r="AB161" s="132"/>
    </row>
    <row r="162" spans="1:28" x14ac:dyDescent="0.2">
      <c r="A162">
        <v>2021</v>
      </c>
      <c r="B162">
        <v>2</v>
      </c>
      <c r="C162" s="133"/>
      <c r="D162" s="133">
        <v>104</v>
      </c>
      <c r="E162" s="133" t="s">
        <v>770</v>
      </c>
      <c r="F162" s="133" t="s">
        <v>771</v>
      </c>
      <c r="G162" s="133">
        <v>82.77</v>
      </c>
      <c r="H162" s="133">
        <v>95.23</v>
      </c>
      <c r="I162" s="133">
        <v>88.5</v>
      </c>
      <c r="J162" s="133">
        <v>140</v>
      </c>
      <c r="K162" s="133">
        <v>103</v>
      </c>
      <c r="L162" s="133">
        <v>144</v>
      </c>
      <c r="M162" s="133">
        <v>100</v>
      </c>
      <c r="N162" s="81">
        <v>12</v>
      </c>
      <c r="O162" s="81">
        <v>14</v>
      </c>
      <c r="P162" s="81">
        <v>17</v>
      </c>
      <c r="Q162" s="81"/>
      <c r="R162" s="81"/>
      <c r="S162" s="81"/>
      <c r="T162" s="81"/>
      <c r="U162" s="81"/>
      <c r="V162" s="81"/>
      <c r="W162" s="133">
        <v>43</v>
      </c>
      <c r="X162" s="133">
        <v>3391</v>
      </c>
      <c r="Y162" s="81">
        <v>1.4999999999999999E-2</v>
      </c>
      <c r="Z162" s="131">
        <v>3</v>
      </c>
      <c r="AA162" s="133">
        <v>18</v>
      </c>
      <c r="AB162" s="132"/>
    </row>
    <row r="163" spans="1:28" x14ac:dyDescent="0.2">
      <c r="A163">
        <v>2021</v>
      </c>
      <c r="B163">
        <v>2</v>
      </c>
      <c r="C163" s="133"/>
      <c r="D163" s="133">
        <v>103</v>
      </c>
      <c r="E163" s="133" t="s">
        <v>794</v>
      </c>
      <c r="F163" s="133" t="s">
        <v>795</v>
      </c>
      <c r="G163" s="133">
        <v>82.77</v>
      </c>
      <c r="H163" s="133">
        <v>95.23</v>
      </c>
      <c r="I163" s="133">
        <v>88.5</v>
      </c>
      <c r="J163" s="133">
        <v>140</v>
      </c>
      <c r="K163" s="133">
        <v>103</v>
      </c>
      <c r="L163" s="133">
        <v>144</v>
      </c>
      <c r="M163" s="133">
        <v>100</v>
      </c>
      <c r="N163" s="81">
        <v>14</v>
      </c>
      <c r="O163" s="81">
        <v>17</v>
      </c>
      <c r="P163" s="81">
        <v>17</v>
      </c>
      <c r="Q163" s="81"/>
      <c r="R163" s="81">
        <v>2</v>
      </c>
      <c r="S163" s="81"/>
      <c r="T163" s="81"/>
      <c r="U163" s="81"/>
      <c r="V163" s="81"/>
      <c r="W163" s="133">
        <v>50</v>
      </c>
      <c r="X163" s="133">
        <v>4334</v>
      </c>
      <c r="Y163" s="81">
        <v>1.4999999999999999E-2</v>
      </c>
      <c r="Z163" s="131">
        <v>3</v>
      </c>
      <c r="AA163" s="133">
        <v>18</v>
      </c>
      <c r="AB163" s="132"/>
    </row>
    <row r="164" spans="1:28" x14ac:dyDescent="0.2">
      <c r="A164">
        <v>2021</v>
      </c>
      <c r="B164">
        <v>2</v>
      </c>
      <c r="C164" s="133"/>
      <c r="D164" s="133">
        <v>102</v>
      </c>
      <c r="E164" s="133" t="s">
        <v>764</v>
      </c>
      <c r="F164" s="133" t="s">
        <v>765</v>
      </c>
      <c r="G164" s="133">
        <v>18.600000000000001</v>
      </c>
      <c r="H164" s="133">
        <v>21.4</v>
      </c>
      <c r="I164" s="133">
        <v>20.399999999999999</v>
      </c>
      <c r="J164" s="133">
        <v>140</v>
      </c>
      <c r="K164" s="133">
        <v>103</v>
      </c>
      <c r="L164" s="133">
        <v>144</v>
      </c>
      <c r="M164" s="133">
        <v>100</v>
      </c>
      <c r="N164" s="81">
        <v>15</v>
      </c>
      <c r="O164" s="81">
        <v>13</v>
      </c>
      <c r="P164" s="81">
        <v>18</v>
      </c>
      <c r="Q164" s="81">
        <v>2</v>
      </c>
      <c r="R164" s="81">
        <v>2</v>
      </c>
      <c r="S164" s="81"/>
      <c r="T164" s="81"/>
      <c r="U164" s="81"/>
      <c r="V164" s="81"/>
      <c r="W164" s="133">
        <v>50</v>
      </c>
      <c r="X164" s="133">
        <v>4334</v>
      </c>
      <c r="Y164" s="81">
        <v>1.4999999999999999E-2</v>
      </c>
      <c r="Z164" s="131">
        <v>3</v>
      </c>
      <c r="AA164" s="133">
        <v>18</v>
      </c>
      <c r="AB164" s="132"/>
    </row>
    <row r="165" spans="1:28" x14ac:dyDescent="0.2">
      <c r="A165">
        <v>2021</v>
      </c>
      <c r="B165">
        <v>2</v>
      </c>
      <c r="C165" s="133"/>
      <c r="D165" s="133">
        <v>101</v>
      </c>
      <c r="E165" s="133" t="s">
        <v>788</v>
      </c>
      <c r="F165" s="133" t="s">
        <v>789</v>
      </c>
      <c r="G165" s="133">
        <v>18.600000000000001</v>
      </c>
      <c r="H165" s="133">
        <v>21.4</v>
      </c>
      <c r="I165" s="133">
        <v>20.399999999999999</v>
      </c>
      <c r="J165" s="133">
        <v>140</v>
      </c>
      <c r="K165" s="133">
        <v>103</v>
      </c>
      <c r="L165" s="133">
        <v>144</v>
      </c>
      <c r="M165" s="133">
        <v>100</v>
      </c>
      <c r="N165" s="81">
        <v>15</v>
      </c>
      <c r="O165" s="81">
        <v>13</v>
      </c>
      <c r="P165" s="81">
        <v>18</v>
      </c>
      <c r="Q165" s="81">
        <v>2</v>
      </c>
      <c r="R165" s="81">
        <v>2</v>
      </c>
      <c r="S165" s="81"/>
      <c r="T165" s="81"/>
      <c r="U165" s="81"/>
      <c r="V165" s="81"/>
      <c r="W165" s="133">
        <v>50</v>
      </c>
      <c r="X165" s="133">
        <v>4334</v>
      </c>
      <c r="Y165" s="81">
        <v>1.4999999999999999E-2</v>
      </c>
      <c r="Z165" s="131">
        <v>3</v>
      </c>
      <c r="AA165" s="133">
        <v>18</v>
      </c>
      <c r="AB165" s="132"/>
    </row>
    <row r="166" spans="1:28" x14ac:dyDescent="0.2">
      <c r="A166">
        <v>2021</v>
      </c>
      <c r="B166">
        <v>2</v>
      </c>
      <c r="C166" s="133"/>
      <c r="D166" s="133">
        <v>100</v>
      </c>
      <c r="E166" s="133" t="s">
        <v>753</v>
      </c>
      <c r="F166" s="133" t="s">
        <v>754</v>
      </c>
      <c r="G166" s="133">
        <v>18.600000000000001</v>
      </c>
      <c r="H166" s="133">
        <v>21.4</v>
      </c>
      <c r="I166" s="133">
        <v>20.399999999999999</v>
      </c>
      <c r="J166" s="133">
        <v>140</v>
      </c>
      <c r="K166" s="133">
        <v>103</v>
      </c>
      <c r="L166" s="133">
        <v>144</v>
      </c>
      <c r="M166" s="133">
        <v>100</v>
      </c>
      <c r="N166" s="81">
        <v>15</v>
      </c>
      <c r="O166" s="81">
        <v>13</v>
      </c>
      <c r="P166" s="81">
        <v>18</v>
      </c>
      <c r="Q166" s="81">
        <v>2</v>
      </c>
      <c r="R166" s="81">
        <v>2</v>
      </c>
      <c r="S166" s="81"/>
      <c r="T166" s="81"/>
      <c r="U166" s="81"/>
      <c r="V166" s="81"/>
      <c r="W166" s="133">
        <v>50</v>
      </c>
      <c r="X166" s="133">
        <v>4334</v>
      </c>
      <c r="Y166" s="81">
        <v>1.4999999999999999E-2</v>
      </c>
      <c r="Z166" s="131">
        <v>3</v>
      </c>
      <c r="AA166" s="133">
        <v>18</v>
      </c>
      <c r="AB166" s="132"/>
    </row>
    <row r="167" spans="1:28" x14ac:dyDescent="0.2">
      <c r="A167">
        <v>2021</v>
      </c>
      <c r="B167">
        <v>2</v>
      </c>
      <c r="C167" s="133"/>
      <c r="D167" s="133">
        <v>99</v>
      </c>
      <c r="E167" s="133" t="s">
        <v>783</v>
      </c>
      <c r="F167" s="133" t="s">
        <v>784</v>
      </c>
      <c r="G167" s="133">
        <v>18.600000000000001</v>
      </c>
      <c r="H167" s="133">
        <v>21.4</v>
      </c>
      <c r="I167" s="133">
        <v>20.399999999999999</v>
      </c>
      <c r="J167" s="133">
        <v>140</v>
      </c>
      <c r="K167" s="133">
        <v>103</v>
      </c>
      <c r="L167" s="133">
        <v>144</v>
      </c>
      <c r="M167" s="133">
        <v>100</v>
      </c>
      <c r="N167" s="81">
        <v>15</v>
      </c>
      <c r="O167" s="81">
        <v>13</v>
      </c>
      <c r="P167" s="81">
        <v>18</v>
      </c>
      <c r="Q167" s="81">
        <v>2</v>
      </c>
      <c r="R167" s="81">
        <v>2</v>
      </c>
      <c r="S167" s="81"/>
      <c r="T167" s="81"/>
      <c r="U167" s="81"/>
      <c r="V167" s="81"/>
      <c r="W167" s="133">
        <v>50</v>
      </c>
      <c r="X167" s="133">
        <v>4334</v>
      </c>
      <c r="Y167" s="81">
        <v>1.4999999999999999E-2</v>
      </c>
      <c r="Z167" s="131">
        <v>3</v>
      </c>
      <c r="AA167" s="133">
        <v>18</v>
      </c>
      <c r="AB167" s="132"/>
    </row>
    <row r="168" spans="1:28" x14ac:dyDescent="0.2">
      <c r="A168">
        <v>2021</v>
      </c>
      <c r="B168">
        <v>2</v>
      </c>
      <c r="C168" s="133"/>
      <c r="D168" s="133">
        <v>12</v>
      </c>
      <c r="E168" s="133" t="s">
        <v>198</v>
      </c>
      <c r="F168" s="133" t="s">
        <v>199</v>
      </c>
      <c r="G168" s="133">
        <v>197.16</v>
      </c>
      <c r="H168" s="133">
        <v>226.84</v>
      </c>
      <c r="I168" s="133">
        <v>219.4</v>
      </c>
      <c r="J168" s="133">
        <v>37</v>
      </c>
      <c r="K168" s="133">
        <v>195</v>
      </c>
      <c r="L168" s="133">
        <v>56</v>
      </c>
      <c r="M168" s="133">
        <v>129</v>
      </c>
      <c r="N168" s="81">
        <v>19</v>
      </c>
      <c r="O168" s="81">
        <v>8</v>
      </c>
      <c r="P168" s="81">
        <v>21</v>
      </c>
      <c r="Q168" s="81"/>
      <c r="R168" s="81"/>
      <c r="S168" s="81"/>
      <c r="T168" s="81"/>
      <c r="U168" s="81"/>
      <c r="V168" s="81"/>
      <c r="W168" s="133">
        <v>48</v>
      </c>
      <c r="X168" s="133">
        <v>3736</v>
      </c>
      <c r="Y168" s="81">
        <v>0.02</v>
      </c>
      <c r="Z168" s="131">
        <v>5</v>
      </c>
      <c r="AA168" s="133">
        <v>22</v>
      </c>
      <c r="AB168" s="132"/>
    </row>
    <row r="169" spans="1:28" x14ac:dyDescent="0.2">
      <c r="A169">
        <v>2021</v>
      </c>
      <c r="B169">
        <v>2</v>
      </c>
      <c r="C169" s="133"/>
      <c r="D169" s="133">
        <v>11</v>
      </c>
      <c r="E169" s="133" t="s">
        <v>195</v>
      </c>
      <c r="F169" s="133" t="s">
        <v>196</v>
      </c>
      <c r="G169" s="133">
        <v>197.16</v>
      </c>
      <c r="H169" s="133">
        <v>226.84</v>
      </c>
      <c r="I169" s="133">
        <v>219.1</v>
      </c>
      <c r="J169" s="133">
        <v>37</v>
      </c>
      <c r="K169" s="133">
        <v>195</v>
      </c>
      <c r="L169" s="133">
        <v>56</v>
      </c>
      <c r="M169" s="133">
        <v>129</v>
      </c>
      <c r="N169" s="81">
        <v>24</v>
      </c>
      <c r="O169" s="81">
        <v>8</v>
      </c>
      <c r="P169" s="81">
        <v>19</v>
      </c>
      <c r="Q169" s="81"/>
      <c r="R169" s="81"/>
      <c r="S169" s="81"/>
      <c r="T169" s="81"/>
      <c r="U169" s="81"/>
      <c r="V169" s="81"/>
      <c r="W169" s="133">
        <v>51</v>
      </c>
      <c r="X169" s="133">
        <v>3739</v>
      </c>
      <c r="Y169" s="81">
        <v>0.02</v>
      </c>
      <c r="Z169" s="131">
        <v>5</v>
      </c>
      <c r="AA169" s="133">
        <v>22</v>
      </c>
      <c r="AB169" s="132"/>
    </row>
    <row r="170" spans="1:28" x14ac:dyDescent="0.2">
      <c r="A170">
        <v>2021</v>
      </c>
      <c r="B170">
        <v>2</v>
      </c>
      <c r="C170" s="133"/>
      <c r="D170" s="133">
        <v>183</v>
      </c>
      <c r="E170" s="133" t="s">
        <v>599</v>
      </c>
      <c r="F170" s="133" t="s">
        <v>741</v>
      </c>
      <c r="G170" s="133">
        <v>2.79</v>
      </c>
      <c r="H170" s="133">
        <v>3.21</v>
      </c>
      <c r="I170" s="133">
        <v>3</v>
      </c>
      <c r="J170" s="133">
        <v>508</v>
      </c>
      <c r="K170" s="133">
        <v>85</v>
      </c>
      <c r="L170" s="133">
        <v>414</v>
      </c>
      <c r="M170" s="133">
        <v>105</v>
      </c>
      <c r="N170" s="81">
        <v>108</v>
      </c>
      <c r="O170" s="81">
        <v>60</v>
      </c>
      <c r="P170" s="81">
        <v>136</v>
      </c>
      <c r="Q170" s="81"/>
      <c r="R170" s="81">
        <v>17</v>
      </c>
      <c r="S170" s="81"/>
      <c r="T170" s="81"/>
      <c r="U170" s="81"/>
      <c r="V170" s="81"/>
      <c r="W170" s="133">
        <v>321</v>
      </c>
      <c r="X170" s="133">
        <v>37321</v>
      </c>
      <c r="Y170" s="81">
        <v>0.02</v>
      </c>
      <c r="Z170" s="131">
        <v>9</v>
      </c>
      <c r="AA170" s="133">
        <v>24</v>
      </c>
      <c r="AB170" s="132"/>
    </row>
    <row r="171" spans="1:28" x14ac:dyDescent="0.2">
      <c r="A171">
        <v>2021</v>
      </c>
      <c r="B171">
        <v>2</v>
      </c>
      <c r="D171">
        <v>93</v>
      </c>
      <c r="E171" t="s">
        <v>604</v>
      </c>
      <c r="F171" t="s">
        <v>605</v>
      </c>
      <c r="G171">
        <v>54.87</v>
      </c>
      <c r="H171">
        <v>63.13</v>
      </c>
      <c r="I171">
        <v>60.8</v>
      </c>
      <c r="J171">
        <v>74</v>
      </c>
      <c r="K171">
        <v>97</v>
      </c>
      <c r="L171">
        <v>78</v>
      </c>
      <c r="M171">
        <v>94</v>
      </c>
      <c r="N171" s="126">
        <v>59</v>
      </c>
      <c r="O171" s="126">
        <v>24</v>
      </c>
      <c r="P171" s="126">
        <v>50</v>
      </c>
      <c r="Q171" s="126"/>
      <c r="R171" s="126">
        <v>6</v>
      </c>
      <c r="S171" s="126"/>
      <c r="T171" s="126"/>
      <c r="U171" s="126"/>
      <c r="V171" s="126"/>
      <c r="W171">
        <v>139</v>
      </c>
      <c r="X171">
        <v>13909</v>
      </c>
      <c r="Y171" s="127">
        <v>1.4999999999999999E-2</v>
      </c>
      <c r="Z171">
        <v>7</v>
      </c>
      <c r="AA171">
        <v>16</v>
      </c>
      <c r="AB171" s="132"/>
    </row>
    <row r="172" spans="1:28" x14ac:dyDescent="0.2">
      <c r="A172">
        <v>2021</v>
      </c>
      <c r="B172">
        <v>2</v>
      </c>
      <c r="D172">
        <v>180</v>
      </c>
      <c r="E172" t="s">
        <v>723</v>
      </c>
      <c r="F172" t="s">
        <v>780</v>
      </c>
      <c r="G172">
        <v>29.76</v>
      </c>
      <c r="H172">
        <v>34.24</v>
      </c>
      <c r="I172">
        <v>33.799999999999997</v>
      </c>
      <c r="J172">
        <v>168</v>
      </c>
      <c r="K172">
        <v>171</v>
      </c>
      <c r="L172">
        <v>215</v>
      </c>
      <c r="M172">
        <v>134</v>
      </c>
      <c r="N172" s="81">
        <v>36</v>
      </c>
      <c r="O172" s="81">
        <v>10</v>
      </c>
      <c r="P172" s="81">
        <v>62</v>
      </c>
      <c r="Q172" s="81"/>
      <c r="R172" s="81"/>
      <c r="S172" s="81"/>
      <c r="T172" s="81"/>
      <c r="U172" s="81"/>
      <c r="V172" s="81"/>
      <c r="W172">
        <v>108</v>
      </c>
      <c r="X172">
        <v>10108</v>
      </c>
      <c r="Y172" s="127">
        <v>0.02</v>
      </c>
      <c r="Z172">
        <v>4</v>
      </c>
      <c r="AA172">
        <v>22</v>
      </c>
      <c r="AB172" s="132"/>
    </row>
    <row r="173" spans="1:28" x14ac:dyDescent="0.2">
      <c r="A173">
        <v>2021</v>
      </c>
      <c r="B173">
        <v>2</v>
      </c>
      <c r="D173">
        <v>25</v>
      </c>
      <c r="E173" t="s">
        <v>756</v>
      </c>
      <c r="F173" t="s">
        <v>757</v>
      </c>
      <c r="G173">
        <v>150.66</v>
      </c>
      <c r="H173">
        <v>173.34</v>
      </c>
      <c r="I173">
        <v>164.4</v>
      </c>
      <c r="J173">
        <v>145</v>
      </c>
      <c r="K173">
        <v>99</v>
      </c>
      <c r="L173">
        <v>133</v>
      </c>
      <c r="M173">
        <v>109</v>
      </c>
      <c r="N173" s="81">
        <v>20</v>
      </c>
      <c r="O173" s="81">
        <v>10</v>
      </c>
      <c r="P173" s="81">
        <v>23</v>
      </c>
      <c r="Q173" s="81"/>
      <c r="R173" s="81"/>
      <c r="S173" s="81"/>
      <c r="T173" s="81"/>
      <c r="U173" s="81"/>
      <c r="V173" s="81"/>
      <c r="W173">
        <v>53</v>
      </c>
      <c r="X173">
        <v>7901</v>
      </c>
      <c r="Y173" s="127">
        <v>1.4999999999999999E-2</v>
      </c>
      <c r="Z173">
        <v>4</v>
      </c>
      <c r="AA173">
        <v>24</v>
      </c>
      <c r="AB173" s="132"/>
    </row>
    <row r="174" spans="1:28" x14ac:dyDescent="0.2">
      <c r="A174">
        <v>2021</v>
      </c>
      <c r="B174">
        <v>2</v>
      </c>
      <c r="D174">
        <v>24</v>
      </c>
      <c r="E174" t="s">
        <v>760</v>
      </c>
      <c r="F174" t="s">
        <v>761</v>
      </c>
      <c r="G174">
        <v>154.38</v>
      </c>
      <c r="H174">
        <v>177.62</v>
      </c>
      <c r="I174">
        <v>163.1</v>
      </c>
      <c r="J174">
        <v>145</v>
      </c>
      <c r="K174">
        <v>99</v>
      </c>
      <c r="L174">
        <v>133</v>
      </c>
      <c r="M174">
        <v>109</v>
      </c>
      <c r="N174" s="81">
        <v>20</v>
      </c>
      <c r="O174" s="81">
        <v>15</v>
      </c>
      <c r="P174" s="81">
        <v>24</v>
      </c>
      <c r="Q174" s="81"/>
      <c r="R174" s="81"/>
      <c r="S174" s="81"/>
      <c r="T174" s="81"/>
      <c r="U174" s="81"/>
      <c r="V174" s="81"/>
      <c r="W174">
        <v>59</v>
      </c>
      <c r="X174">
        <v>7907</v>
      </c>
      <c r="Y174" s="127">
        <v>1.4999999999999999E-2</v>
      </c>
      <c r="Z174">
        <v>4</v>
      </c>
      <c r="AA174">
        <v>24</v>
      </c>
      <c r="AB174" s="132"/>
    </row>
    <row r="175" spans="1:28" x14ac:dyDescent="0.2">
      <c r="A175">
        <v>2021</v>
      </c>
      <c r="B175">
        <v>2</v>
      </c>
      <c r="D175">
        <v>167</v>
      </c>
      <c r="E175" t="s">
        <v>132</v>
      </c>
      <c r="F175" t="s">
        <v>133</v>
      </c>
      <c r="G175">
        <v>825.84</v>
      </c>
      <c r="H175">
        <v>950.16</v>
      </c>
      <c r="I175">
        <v>909.2</v>
      </c>
      <c r="J175">
        <v>55</v>
      </c>
      <c r="K175">
        <v>131</v>
      </c>
      <c r="L175">
        <v>50</v>
      </c>
      <c r="M175">
        <v>145</v>
      </c>
      <c r="N175" s="81">
        <v>12</v>
      </c>
      <c r="O175" s="81">
        <v>4</v>
      </c>
      <c r="P175" s="81">
        <v>6</v>
      </c>
      <c r="Q175" s="81"/>
      <c r="R175" s="81"/>
      <c r="S175" s="81"/>
      <c r="T175" s="81"/>
      <c r="U175" s="81"/>
      <c r="V175" s="81"/>
      <c r="W175">
        <v>21</v>
      </c>
      <c r="X175">
        <v>1649</v>
      </c>
      <c r="Y175" s="127">
        <v>1.4999999999999999E-2</v>
      </c>
      <c r="Z175">
        <v>3</v>
      </c>
      <c r="AA175">
        <v>18</v>
      </c>
      <c r="AB175" s="132"/>
    </row>
    <row r="176" spans="1:28" x14ac:dyDescent="0.2">
      <c r="A176">
        <v>2021</v>
      </c>
      <c r="B176">
        <v>2</v>
      </c>
      <c r="D176">
        <v>165</v>
      </c>
      <c r="E176" t="s">
        <v>265</v>
      </c>
      <c r="F176" t="s">
        <v>266</v>
      </c>
      <c r="G176">
        <v>656.58</v>
      </c>
      <c r="H176">
        <v>755.42</v>
      </c>
      <c r="I176">
        <v>711.4</v>
      </c>
      <c r="J176">
        <v>60</v>
      </c>
      <c r="K176">
        <v>120</v>
      </c>
      <c r="L176">
        <v>54</v>
      </c>
      <c r="M176">
        <v>134</v>
      </c>
      <c r="N176" s="81">
        <v>23</v>
      </c>
      <c r="O176" s="81">
        <v>7</v>
      </c>
      <c r="P176" s="81">
        <v>28</v>
      </c>
      <c r="Q176" s="81"/>
      <c r="R176" s="81">
        <v>1</v>
      </c>
      <c r="S176" s="81"/>
      <c r="T176" s="81"/>
      <c r="U176" s="81"/>
      <c r="V176" s="81"/>
      <c r="W176">
        <v>58</v>
      </c>
      <c r="X176">
        <v>2523</v>
      </c>
      <c r="Y176" s="127">
        <v>1.4999999999999999E-2</v>
      </c>
      <c r="Z176">
        <v>5</v>
      </c>
      <c r="AA176">
        <v>16</v>
      </c>
      <c r="AB176" s="132"/>
    </row>
    <row r="177" spans="1:28" x14ac:dyDescent="0.2">
      <c r="A177">
        <v>2021</v>
      </c>
      <c r="B177">
        <v>2</v>
      </c>
      <c r="D177">
        <v>160</v>
      </c>
      <c r="E177" t="s">
        <v>703</v>
      </c>
      <c r="F177" t="s">
        <v>752</v>
      </c>
      <c r="G177">
        <v>186</v>
      </c>
      <c r="H177">
        <v>214</v>
      </c>
      <c r="I177">
        <v>198.5</v>
      </c>
      <c r="J177">
        <v>76</v>
      </c>
      <c r="K177">
        <v>95</v>
      </c>
      <c r="L177">
        <v>81</v>
      </c>
      <c r="M177">
        <v>90</v>
      </c>
      <c r="N177" s="81">
        <v>60</v>
      </c>
      <c r="O177" s="81">
        <v>19</v>
      </c>
      <c r="P177" s="81">
        <v>27</v>
      </c>
      <c r="Q177" s="81"/>
      <c r="R177" s="81"/>
      <c r="S177" s="81"/>
      <c r="T177" s="81"/>
      <c r="U177" s="81"/>
      <c r="V177" s="81"/>
      <c r="W177">
        <v>106</v>
      </c>
      <c r="X177">
        <v>9220</v>
      </c>
      <c r="Y177" s="127">
        <v>1.4999999999999999E-2</v>
      </c>
      <c r="Z177">
        <v>8</v>
      </c>
      <c r="AA177">
        <v>16</v>
      </c>
      <c r="AB177" s="132"/>
    </row>
    <row r="178" spans="1:28" x14ac:dyDescent="0.2">
      <c r="A178">
        <v>2021</v>
      </c>
      <c r="B178">
        <v>2</v>
      </c>
      <c r="D178">
        <v>440</v>
      </c>
      <c r="E178" t="s">
        <v>704</v>
      </c>
      <c r="F178" t="s">
        <v>779</v>
      </c>
      <c r="G178">
        <v>239.94</v>
      </c>
      <c r="H178">
        <v>276.06</v>
      </c>
      <c r="I178">
        <v>264.3</v>
      </c>
      <c r="J178">
        <v>90</v>
      </c>
      <c r="K178">
        <v>120</v>
      </c>
      <c r="L178">
        <v>110</v>
      </c>
      <c r="M178">
        <v>99</v>
      </c>
      <c r="N178" s="81">
        <v>12</v>
      </c>
      <c r="O178" s="81">
        <v>3</v>
      </c>
      <c r="P178" s="81">
        <v>8</v>
      </c>
      <c r="Q178" s="81"/>
      <c r="R178" s="81"/>
      <c r="S178" s="81"/>
      <c r="T178" s="81"/>
      <c r="U178" s="81"/>
      <c r="V178" s="81"/>
      <c r="W178">
        <v>23</v>
      </c>
      <c r="X178">
        <v>3943</v>
      </c>
      <c r="Y178" s="127">
        <v>1.4999999999999999E-2</v>
      </c>
      <c r="Z178">
        <v>2</v>
      </c>
      <c r="AA178">
        <v>20</v>
      </c>
      <c r="AB178" s="132"/>
    </row>
    <row r="179" spans="1:28" x14ac:dyDescent="0.2">
      <c r="A179">
        <v>2021</v>
      </c>
      <c r="B179">
        <v>2</v>
      </c>
      <c r="D179">
        <v>155</v>
      </c>
      <c r="E179" t="s">
        <v>164</v>
      </c>
      <c r="F179" t="s">
        <v>165</v>
      </c>
      <c r="G179">
        <v>113.46</v>
      </c>
      <c r="H179">
        <v>130.54</v>
      </c>
      <c r="I179">
        <v>122.2</v>
      </c>
      <c r="J179">
        <v>61</v>
      </c>
      <c r="K179">
        <v>177</v>
      </c>
      <c r="L179">
        <v>83</v>
      </c>
      <c r="M179">
        <v>130</v>
      </c>
      <c r="N179" s="81">
        <v>27</v>
      </c>
      <c r="O179" s="81">
        <v>10</v>
      </c>
      <c r="P179" s="81">
        <v>25</v>
      </c>
      <c r="Q179" s="81">
        <v>2</v>
      </c>
      <c r="R179" s="81">
        <v>2</v>
      </c>
      <c r="S179" s="81"/>
      <c r="T179" s="81"/>
      <c r="U179" s="81"/>
      <c r="V179" s="81"/>
      <c r="W179">
        <v>65</v>
      </c>
      <c r="X179">
        <v>6665</v>
      </c>
      <c r="Y179" s="127">
        <v>0.02</v>
      </c>
      <c r="Z179">
        <v>6</v>
      </c>
      <c r="AA179">
        <v>18</v>
      </c>
      <c r="AB179" s="132"/>
    </row>
    <row r="180" spans="1:28" x14ac:dyDescent="0.2">
      <c r="A180">
        <v>2021</v>
      </c>
      <c r="B180">
        <v>2</v>
      </c>
      <c r="D180">
        <v>152</v>
      </c>
      <c r="E180" t="s">
        <v>594</v>
      </c>
      <c r="F180" t="s">
        <v>736</v>
      </c>
      <c r="G180">
        <v>144.15</v>
      </c>
      <c r="H180">
        <v>165.85</v>
      </c>
      <c r="I180">
        <v>158</v>
      </c>
      <c r="J180">
        <v>142</v>
      </c>
      <c r="K180">
        <v>101</v>
      </c>
      <c r="L180">
        <v>141</v>
      </c>
      <c r="M180">
        <v>103</v>
      </c>
      <c r="N180" s="81">
        <v>7</v>
      </c>
      <c r="O180" s="81">
        <v>4</v>
      </c>
      <c r="P180" s="81">
        <v>5</v>
      </c>
      <c r="Q180" s="81"/>
      <c r="R180" s="81"/>
      <c r="S180" s="81"/>
      <c r="T180" s="81"/>
      <c r="U180" s="81"/>
      <c r="V180" s="81"/>
      <c r="W180">
        <v>16</v>
      </c>
      <c r="X180">
        <v>3016</v>
      </c>
      <c r="Y180" s="127">
        <v>1.4999999999999999E-2</v>
      </c>
      <c r="Z180">
        <v>2</v>
      </c>
      <c r="AA180">
        <v>18</v>
      </c>
      <c r="AB180" s="132"/>
    </row>
    <row r="181" spans="1:28" x14ac:dyDescent="0.2">
      <c r="A181">
        <v>2021</v>
      </c>
      <c r="B181">
        <v>2</v>
      </c>
      <c r="D181">
        <v>749</v>
      </c>
      <c r="E181" t="s">
        <v>581</v>
      </c>
      <c r="F181" t="s">
        <v>582</v>
      </c>
      <c r="G181">
        <v>613.79999999999995</v>
      </c>
      <c r="H181">
        <v>706.2</v>
      </c>
      <c r="I181">
        <v>720.9</v>
      </c>
      <c r="J181">
        <v>13</v>
      </c>
      <c r="K181">
        <v>200</v>
      </c>
      <c r="L181">
        <v>15</v>
      </c>
      <c r="M181">
        <v>241</v>
      </c>
      <c r="N181" s="81"/>
      <c r="O181" s="81"/>
      <c r="P181" s="81"/>
      <c r="Q181" s="81"/>
      <c r="R181" s="81"/>
      <c r="S181" s="81"/>
      <c r="T181" s="81"/>
      <c r="U181" s="81"/>
      <c r="V181" s="81"/>
      <c r="Y181" s="127">
        <v>0.02</v>
      </c>
      <c r="Z181">
        <v>3</v>
      </c>
      <c r="AA181">
        <v>18</v>
      </c>
      <c r="AB181" s="132"/>
    </row>
    <row r="182" spans="1:28" x14ac:dyDescent="0.2">
      <c r="A182">
        <v>2021</v>
      </c>
      <c r="B182">
        <v>2</v>
      </c>
      <c r="D182">
        <v>605</v>
      </c>
      <c r="E182" t="s">
        <v>628</v>
      </c>
      <c r="F182" t="s">
        <v>629</v>
      </c>
      <c r="G182">
        <v>588.69000000000005</v>
      </c>
      <c r="H182">
        <v>677.31</v>
      </c>
      <c r="I182">
        <v>604.70000000000005</v>
      </c>
      <c r="J182">
        <v>13</v>
      </c>
      <c r="K182">
        <v>200</v>
      </c>
      <c r="L182">
        <v>15</v>
      </c>
      <c r="M182">
        <v>241</v>
      </c>
      <c r="N182" s="81">
        <v>29</v>
      </c>
      <c r="O182" s="81">
        <v>11</v>
      </c>
      <c r="P182" s="81">
        <v>18</v>
      </c>
      <c r="Q182" s="81"/>
      <c r="R182" s="81">
        <v>1</v>
      </c>
      <c r="S182" s="81"/>
      <c r="T182" s="81"/>
      <c r="U182" s="81"/>
      <c r="V182" s="81"/>
      <c r="W182">
        <v>59</v>
      </c>
      <c r="X182">
        <v>659</v>
      </c>
      <c r="Y182" s="127">
        <v>0.02</v>
      </c>
      <c r="Z182">
        <v>3</v>
      </c>
      <c r="AA182">
        <v>18</v>
      </c>
      <c r="AB182" s="132"/>
    </row>
    <row r="183" spans="1:28" x14ac:dyDescent="0.2">
      <c r="A183">
        <v>2021</v>
      </c>
      <c r="B183">
        <v>2</v>
      </c>
      <c r="D183">
        <v>142</v>
      </c>
      <c r="E183" t="s">
        <v>618</v>
      </c>
      <c r="F183" t="s">
        <v>619</v>
      </c>
      <c r="G183">
        <v>326.43</v>
      </c>
      <c r="H183">
        <v>375.57</v>
      </c>
      <c r="I183">
        <v>347.7</v>
      </c>
      <c r="J183">
        <v>68</v>
      </c>
      <c r="K183">
        <v>212</v>
      </c>
      <c r="L183">
        <v>76</v>
      </c>
      <c r="M183">
        <v>189</v>
      </c>
      <c r="N183" s="81">
        <v>20</v>
      </c>
      <c r="O183" s="81">
        <v>16</v>
      </c>
      <c r="P183" s="81">
        <v>19</v>
      </c>
      <c r="Q183" s="81"/>
      <c r="R183" s="81">
        <v>2</v>
      </c>
      <c r="S183" s="81"/>
      <c r="T183" s="81"/>
      <c r="U183" s="81"/>
      <c r="V183" s="81"/>
      <c r="W183">
        <v>57</v>
      </c>
      <c r="X183">
        <v>2332</v>
      </c>
      <c r="Y183" s="127">
        <v>0.02</v>
      </c>
      <c r="Z183">
        <v>2</v>
      </c>
      <c r="AA183">
        <v>22</v>
      </c>
      <c r="AB183" s="132"/>
    </row>
    <row r="184" spans="1:28" x14ac:dyDescent="0.2">
      <c r="A184">
        <v>2021</v>
      </c>
      <c r="B184">
        <v>2</v>
      </c>
      <c r="D184">
        <v>130</v>
      </c>
      <c r="E184" t="s">
        <v>598</v>
      </c>
      <c r="F184" t="s">
        <v>755</v>
      </c>
      <c r="G184">
        <v>11.16</v>
      </c>
      <c r="H184">
        <v>12.84</v>
      </c>
      <c r="I184">
        <v>11.8</v>
      </c>
      <c r="J184">
        <v>336</v>
      </c>
      <c r="K184">
        <v>96</v>
      </c>
      <c r="L184">
        <v>276</v>
      </c>
      <c r="M184">
        <v>118</v>
      </c>
      <c r="N184" s="81">
        <v>27</v>
      </c>
      <c r="O184" s="81">
        <v>34</v>
      </c>
      <c r="P184" s="81">
        <v>12</v>
      </c>
      <c r="Q184" s="81"/>
      <c r="R184" s="81"/>
      <c r="S184" s="81"/>
      <c r="T184" s="81"/>
      <c r="U184" s="81"/>
      <c r="V184" s="81"/>
      <c r="W184">
        <v>73</v>
      </c>
      <c r="X184">
        <v>8873</v>
      </c>
      <c r="Y184" s="127">
        <v>0.02</v>
      </c>
      <c r="Z184">
        <v>2</v>
      </c>
      <c r="AA184">
        <v>18</v>
      </c>
      <c r="AB184" s="132"/>
    </row>
    <row r="185" spans="1:28" x14ac:dyDescent="0.2">
      <c r="A185">
        <v>2021</v>
      </c>
      <c r="B185">
        <v>2</v>
      </c>
      <c r="D185">
        <v>81</v>
      </c>
      <c r="E185" t="s">
        <v>250</v>
      </c>
      <c r="F185" t="s">
        <v>251</v>
      </c>
      <c r="G185">
        <v>360.84</v>
      </c>
      <c r="H185">
        <v>415.16</v>
      </c>
      <c r="I185">
        <v>393.8</v>
      </c>
      <c r="J185">
        <v>60</v>
      </c>
      <c r="K185">
        <v>120</v>
      </c>
      <c r="L185">
        <v>61</v>
      </c>
      <c r="M185">
        <v>119</v>
      </c>
      <c r="N185" s="81">
        <v>30</v>
      </c>
      <c r="O185" s="81">
        <v>25</v>
      </c>
      <c r="P185" s="81">
        <v>25</v>
      </c>
      <c r="Q185" s="81"/>
      <c r="R185" s="81"/>
      <c r="S185" s="81"/>
      <c r="T185" s="81"/>
      <c r="U185" s="81"/>
      <c r="V185" s="81"/>
      <c r="W185">
        <v>80</v>
      </c>
      <c r="X185">
        <v>4760</v>
      </c>
      <c r="Y185" s="127">
        <v>1.4999999999999999E-2</v>
      </c>
      <c r="Z185">
        <v>6</v>
      </c>
      <c r="AA185">
        <v>22</v>
      </c>
      <c r="AB185" s="132"/>
    </row>
    <row r="186" spans="1:28" x14ac:dyDescent="0.2">
      <c r="A186">
        <v>2021</v>
      </c>
      <c r="B186">
        <v>2</v>
      </c>
      <c r="D186">
        <v>623</v>
      </c>
      <c r="E186" t="s">
        <v>638</v>
      </c>
      <c r="F186" t="s">
        <v>639</v>
      </c>
      <c r="G186">
        <v>551.02009999999996</v>
      </c>
      <c r="H186">
        <v>646.97990000000004</v>
      </c>
      <c r="I186">
        <v>621.20000000000005</v>
      </c>
      <c r="J186">
        <v>18</v>
      </c>
      <c r="K186">
        <v>200</v>
      </c>
      <c r="L186">
        <v>25</v>
      </c>
      <c r="M186">
        <v>146</v>
      </c>
      <c r="N186" s="81">
        <v>15</v>
      </c>
      <c r="O186" s="81">
        <v>3</v>
      </c>
      <c r="P186" s="81">
        <v>9</v>
      </c>
      <c r="Q186" s="81"/>
      <c r="R186" s="81"/>
      <c r="S186" s="81"/>
      <c r="T186" s="81"/>
      <c r="U186" s="81"/>
      <c r="V186" s="81"/>
      <c r="W186">
        <v>27</v>
      </c>
      <c r="X186">
        <v>942</v>
      </c>
      <c r="Y186" s="127">
        <v>1.4999999999999999E-2</v>
      </c>
      <c r="Z186">
        <v>3</v>
      </c>
      <c r="AA186">
        <v>25</v>
      </c>
      <c r="AB186" s="132"/>
    </row>
    <row r="187" spans="1:28" x14ac:dyDescent="0.2">
      <c r="A187">
        <v>2021</v>
      </c>
      <c r="B187">
        <v>2</v>
      </c>
      <c r="D187">
        <v>627</v>
      </c>
      <c r="E187" t="s">
        <v>232</v>
      </c>
      <c r="F187" t="s">
        <v>233</v>
      </c>
      <c r="G187">
        <v>384.97815000000003</v>
      </c>
      <c r="H187">
        <v>452.02184999999997</v>
      </c>
      <c r="I187">
        <v>433.9</v>
      </c>
      <c r="J187">
        <v>18</v>
      </c>
      <c r="K187">
        <v>200</v>
      </c>
      <c r="L187">
        <v>22</v>
      </c>
      <c r="M187">
        <v>166</v>
      </c>
      <c r="N187" s="81">
        <v>7</v>
      </c>
      <c r="O187" s="81">
        <v>2</v>
      </c>
      <c r="P187" s="81">
        <v>3</v>
      </c>
      <c r="Q187" s="81"/>
      <c r="R187" s="81"/>
      <c r="S187" s="81"/>
      <c r="T187" s="81"/>
      <c r="U187" s="81"/>
      <c r="V187" s="81"/>
      <c r="W187">
        <v>12</v>
      </c>
      <c r="X187">
        <v>852</v>
      </c>
      <c r="Y187" s="127">
        <v>1.4999999999999999E-2</v>
      </c>
      <c r="Z187">
        <v>2</v>
      </c>
      <c r="AA187">
        <v>25</v>
      </c>
      <c r="AB187" s="132"/>
    </row>
    <row r="188" spans="1:28" x14ac:dyDescent="0.2">
      <c r="A188">
        <v>2021</v>
      </c>
      <c r="B188">
        <v>2</v>
      </c>
      <c r="D188">
        <v>619</v>
      </c>
      <c r="E188" t="s">
        <v>630</v>
      </c>
      <c r="F188" t="s">
        <v>631</v>
      </c>
      <c r="G188">
        <v>385.98</v>
      </c>
      <c r="H188">
        <v>454.02</v>
      </c>
      <c r="I188">
        <v>462.5</v>
      </c>
      <c r="J188">
        <v>18</v>
      </c>
      <c r="K188">
        <v>200</v>
      </c>
      <c r="L188">
        <v>24</v>
      </c>
      <c r="M188">
        <v>152</v>
      </c>
      <c r="N188" s="81">
        <v>5</v>
      </c>
      <c r="O188" s="81">
        <v>1</v>
      </c>
      <c r="P188" s="81">
        <v>6</v>
      </c>
      <c r="Q188" s="81"/>
      <c r="R188" s="81"/>
      <c r="S188" s="81"/>
      <c r="T188" s="81"/>
      <c r="U188" s="81"/>
      <c r="V188" s="81"/>
      <c r="W188">
        <v>12</v>
      </c>
      <c r="X188">
        <v>807</v>
      </c>
      <c r="Y188" s="127">
        <v>1.4999999999999999E-2</v>
      </c>
      <c r="Z188">
        <v>2</v>
      </c>
      <c r="AA188">
        <v>25</v>
      </c>
      <c r="AB188" s="132"/>
    </row>
    <row r="189" spans="1:28" x14ac:dyDescent="0.2">
      <c r="A189">
        <v>2021</v>
      </c>
      <c r="B189">
        <v>2</v>
      </c>
      <c r="D189">
        <v>422</v>
      </c>
      <c r="E189" t="s">
        <v>699</v>
      </c>
      <c r="F189" t="s">
        <v>792</v>
      </c>
      <c r="G189">
        <v>846.3</v>
      </c>
      <c r="H189">
        <v>973.7</v>
      </c>
      <c r="I189">
        <v>926.6</v>
      </c>
      <c r="J189">
        <v>40</v>
      </c>
      <c r="K189">
        <v>180</v>
      </c>
      <c r="L189">
        <v>44</v>
      </c>
      <c r="M189">
        <v>164</v>
      </c>
      <c r="N189" s="81">
        <v>13</v>
      </c>
      <c r="O189" s="81">
        <v>5</v>
      </c>
      <c r="P189" s="81">
        <v>12</v>
      </c>
      <c r="Q189" s="81"/>
      <c r="R189" s="81"/>
      <c r="S189" s="81"/>
      <c r="T189" s="81"/>
      <c r="U189" s="81"/>
      <c r="V189" s="81"/>
      <c r="W189">
        <v>30</v>
      </c>
      <c r="X189">
        <v>6690</v>
      </c>
      <c r="Y189" s="127">
        <v>1.4999999999999999E-2</v>
      </c>
      <c r="Z189">
        <v>4</v>
      </c>
      <c r="AA189">
        <v>20</v>
      </c>
      <c r="AB189" s="132"/>
    </row>
    <row r="190" spans="1:28" x14ac:dyDescent="0.2">
      <c r="A190">
        <v>2021</v>
      </c>
      <c r="B190">
        <v>2</v>
      </c>
      <c r="D190">
        <v>2</v>
      </c>
      <c r="E190" t="s">
        <v>767</v>
      </c>
      <c r="F190" t="s">
        <v>768</v>
      </c>
      <c r="G190">
        <v>105.09</v>
      </c>
      <c r="H190">
        <v>120.91</v>
      </c>
      <c r="I190">
        <v>111.1</v>
      </c>
      <c r="J190">
        <v>108</v>
      </c>
      <c r="K190">
        <v>100</v>
      </c>
      <c r="L190">
        <v>116</v>
      </c>
      <c r="M190">
        <v>94</v>
      </c>
      <c r="N190" s="81">
        <v>128</v>
      </c>
      <c r="O190" s="81">
        <v>64</v>
      </c>
      <c r="P190" s="81">
        <v>90</v>
      </c>
      <c r="Q190" s="81"/>
      <c r="R190" s="81">
        <v>2</v>
      </c>
      <c r="S190" s="81"/>
      <c r="T190" s="81"/>
      <c r="U190" s="81"/>
      <c r="V190" s="81"/>
      <c r="W190">
        <v>284</v>
      </c>
      <c r="X190">
        <v>32784</v>
      </c>
      <c r="Y190" s="127">
        <v>1.4999999999999999E-2</v>
      </c>
      <c r="Z190">
        <v>15</v>
      </c>
      <c r="AA190">
        <v>16</v>
      </c>
      <c r="AB190" s="132"/>
    </row>
    <row r="191" spans="1:28" x14ac:dyDescent="0.2">
      <c r="A191">
        <v>2021</v>
      </c>
      <c r="B191">
        <v>2</v>
      </c>
      <c r="D191">
        <v>92</v>
      </c>
      <c r="E191" t="s">
        <v>745</v>
      </c>
      <c r="F191" t="s">
        <v>746</v>
      </c>
      <c r="G191">
        <v>335.73</v>
      </c>
      <c r="H191">
        <v>386.27</v>
      </c>
      <c r="I191">
        <v>377.8</v>
      </c>
      <c r="J191">
        <v>74</v>
      </c>
      <c r="K191">
        <v>97</v>
      </c>
      <c r="L191">
        <v>75</v>
      </c>
      <c r="M191">
        <v>97</v>
      </c>
      <c r="N191" s="81">
        <v>50</v>
      </c>
      <c r="O191" s="81">
        <v>15</v>
      </c>
      <c r="P191" s="81">
        <v>21</v>
      </c>
      <c r="Q191" s="81">
        <v>2</v>
      </c>
      <c r="R191" s="81">
        <v>3</v>
      </c>
      <c r="S191" s="81"/>
      <c r="T191" s="81"/>
      <c r="U191" s="81"/>
      <c r="V191" s="81"/>
      <c r="W191">
        <v>91</v>
      </c>
      <c r="X191">
        <v>9267</v>
      </c>
      <c r="Y191" s="127">
        <v>1.4999999999999999E-2</v>
      </c>
      <c r="Z191">
        <v>7</v>
      </c>
      <c r="AA191">
        <v>16</v>
      </c>
      <c r="AB191" s="132"/>
    </row>
    <row r="192" spans="1:28" x14ac:dyDescent="0.2">
      <c r="A192">
        <v>2021</v>
      </c>
      <c r="B192">
        <v>2</v>
      </c>
      <c r="D192">
        <v>609</v>
      </c>
      <c r="E192" t="s">
        <v>191</v>
      </c>
      <c r="F192" t="s">
        <v>192</v>
      </c>
      <c r="G192">
        <v>46.5</v>
      </c>
      <c r="H192">
        <v>53.5</v>
      </c>
      <c r="I192">
        <v>52.1</v>
      </c>
      <c r="J192">
        <v>90</v>
      </c>
      <c r="K192">
        <v>120</v>
      </c>
      <c r="L192">
        <v>100</v>
      </c>
      <c r="M192">
        <v>108</v>
      </c>
      <c r="N192" s="81">
        <v>13</v>
      </c>
      <c r="O192" s="81">
        <v>5</v>
      </c>
      <c r="P192" s="81">
        <v>8</v>
      </c>
      <c r="Q192" s="81"/>
      <c r="R192" s="81"/>
      <c r="S192" s="81"/>
      <c r="T192" s="81"/>
      <c r="U192" s="81"/>
      <c r="V192" s="81"/>
      <c r="W192">
        <v>26</v>
      </c>
      <c r="X192">
        <v>3122</v>
      </c>
      <c r="Y192" s="127">
        <v>1.4999999999999999E-2</v>
      </c>
      <c r="Z192">
        <v>4</v>
      </c>
      <c r="AA192">
        <v>16</v>
      </c>
      <c r="AB192" s="132"/>
    </row>
    <row r="193" spans="1:28" x14ac:dyDescent="0.2">
      <c r="A193">
        <v>2021</v>
      </c>
      <c r="B193">
        <v>2</v>
      </c>
      <c r="D193">
        <v>1</v>
      </c>
      <c r="E193" t="s">
        <v>734</v>
      </c>
      <c r="F193" t="s">
        <v>735</v>
      </c>
      <c r="G193">
        <v>103.23</v>
      </c>
      <c r="H193">
        <v>118.77</v>
      </c>
      <c r="I193">
        <v>112.1</v>
      </c>
      <c r="J193">
        <v>108</v>
      </c>
      <c r="K193">
        <v>100</v>
      </c>
      <c r="L193">
        <v>116</v>
      </c>
      <c r="M193">
        <v>94</v>
      </c>
      <c r="N193" s="81">
        <v>132</v>
      </c>
      <c r="O193" s="81">
        <v>49</v>
      </c>
      <c r="P193" s="81">
        <v>78</v>
      </c>
      <c r="Q193" s="81"/>
      <c r="R193" s="81">
        <v>6</v>
      </c>
      <c r="S193" s="81"/>
      <c r="T193" s="81"/>
      <c r="U193" s="81"/>
      <c r="V193" s="81"/>
      <c r="W193">
        <v>265</v>
      </c>
      <c r="X193">
        <v>32345</v>
      </c>
      <c r="Y193" s="127">
        <v>1.4999999999999999E-2</v>
      </c>
      <c r="Z193">
        <v>15</v>
      </c>
      <c r="AA193">
        <v>16</v>
      </c>
      <c r="AB193" s="132"/>
    </row>
    <row r="194" spans="1:28" x14ac:dyDescent="0.2">
      <c r="A194">
        <v>2021</v>
      </c>
      <c r="B194">
        <v>2</v>
      </c>
      <c r="D194">
        <v>624</v>
      </c>
      <c r="E194" t="s">
        <v>640</v>
      </c>
      <c r="F194" t="s">
        <v>641</v>
      </c>
      <c r="G194">
        <v>344.04259999999999</v>
      </c>
      <c r="H194">
        <v>403.95740000000001</v>
      </c>
      <c r="I194">
        <v>382.2</v>
      </c>
      <c r="J194">
        <v>18</v>
      </c>
      <c r="K194">
        <v>200</v>
      </c>
      <c r="L194">
        <v>25</v>
      </c>
      <c r="M194">
        <v>146</v>
      </c>
      <c r="N194" s="81">
        <v>9</v>
      </c>
      <c r="O194" s="81">
        <v>4</v>
      </c>
      <c r="P194" s="81">
        <v>7</v>
      </c>
      <c r="Q194" s="81"/>
      <c r="R194" s="81"/>
      <c r="S194" s="81"/>
      <c r="T194" s="81"/>
      <c r="U194" s="81"/>
      <c r="V194" s="81"/>
      <c r="W194">
        <v>20</v>
      </c>
      <c r="X194">
        <v>785</v>
      </c>
      <c r="Y194" s="127">
        <v>1.4999999999999999E-2</v>
      </c>
      <c r="Z194">
        <v>3</v>
      </c>
      <c r="AA194">
        <v>25</v>
      </c>
      <c r="AB194" s="132"/>
    </row>
    <row r="195" spans="1:28" x14ac:dyDescent="0.2">
      <c r="A195">
        <v>2021</v>
      </c>
      <c r="B195">
        <v>2</v>
      </c>
      <c r="D195">
        <v>628</v>
      </c>
      <c r="E195" t="s">
        <v>235</v>
      </c>
      <c r="F195" t="s">
        <v>236</v>
      </c>
      <c r="G195">
        <v>303.99599999999998</v>
      </c>
      <c r="H195">
        <v>356.00400000000002</v>
      </c>
      <c r="I195">
        <v>343</v>
      </c>
      <c r="J195">
        <v>18</v>
      </c>
      <c r="K195">
        <v>200</v>
      </c>
      <c r="L195">
        <v>22</v>
      </c>
      <c r="M195">
        <v>166</v>
      </c>
      <c r="N195" s="81">
        <v>15</v>
      </c>
      <c r="O195" s="81">
        <v>3</v>
      </c>
      <c r="P195" s="81">
        <v>4</v>
      </c>
      <c r="Q195" s="81"/>
      <c r="R195" s="81"/>
      <c r="S195" s="81"/>
      <c r="T195" s="81"/>
      <c r="U195" s="81"/>
      <c r="V195" s="81"/>
      <c r="W195">
        <v>22</v>
      </c>
      <c r="X195">
        <v>862</v>
      </c>
      <c r="Y195" s="127">
        <v>1.4999999999999999E-2</v>
      </c>
      <c r="Z195">
        <v>2</v>
      </c>
      <c r="AA195">
        <v>25</v>
      </c>
      <c r="AB195" s="132"/>
    </row>
    <row r="196" spans="1:28" x14ac:dyDescent="0.2">
      <c r="A196">
        <v>2021</v>
      </c>
      <c r="B196">
        <v>2</v>
      </c>
      <c r="D196">
        <v>620</v>
      </c>
      <c r="E196" t="s">
        <v>632</v>
      </c>
      <c r="F196" t="s">
        <v>633</v>
      </c>
      <c r="G196">
        <v>214.01050000000001</v>
      </c>
      <c r="H196">
        <v>251.98949999999999</v>
      </c>
      <c r="I196">
        <v>250.5</v>
      </c>
      <c r="J196">
        <v>18</v>
      </c>
      <c r="K196">
        <v>200</v>
      </c>
      <c r="L196">
        <v>24</v>
      </c>
      <c r="M196">
        <v>152</v>
      </c>
      <c r="N196" s="81">
        <v>9</v>
      </c>
      <c r="O196" s="81">
        <v>1</v>
      </c>
      <c r="P196" s="81">
        <v>2</v>
      </c>
      <c r="Q196" s="81">
        <v>1</v>
      </c>
      <c r="R196" s="81"/>
      <c r="S196" s="81"/>
      <c r="T196" s="81"/>
      <c r="U196" s="81"/>
      <c r="V196" s="81"/>
      <c r="W196">
        <v>13</v>
      </c>
      <c r="X196">
        <v>808</v>
      </c>
      <c r="Y196" s="127">
        <v>1.4999999999999999E-2</v>
      </c>
      <c r="Z196">
        <v>2</v>
      </c>
      <c r="AA196">
        <v>25</v>
      </c>
      <c r="AB196" s="132"/>
    </row>
    <row r="197" spans="1:28" x14ac:dyDescent="0.2">
      <c r="A197">
        <v>2021</v>
      </c>
      <c r="B197">
        <v>2</v>
      </c>
      <c r="D197">
        <v>607</v>
      </c>
      <c r="E197" t="s">
        <v>185</v>
      </c>
      <c r="F197" t="s">
        <v>186</v>
      </c>
      <c r="G197">
        <v>111.6</v>
      </c>
      <c r="H197">
        <v>128.4</v>
      </c>
      <c r="I197">
        <v>123.5</v>
      </c>
      <c r="J197">
        <v>90</v>
      </c>
      <c r="K197">
        <v>120</v>
      </c>
      <c r="L197">
        <v>100</v>
      </c>
      <c r="M197">
        <v>108</v>
      </c>
      <c r="N197" s="81">
        <v>14</v>
      </c>
      <c r="O197" s="81">
        <v>2</v>
      </c>
      <c r="P197" s="81">
        <v>12</v>
      </c>
      <c r="Q197" s="81"/>
      <c r="R197" s="81"/>
      <c r="S197" s="81"/>
      <c r="T197" s="81"/>
      <c r="U197" s="81"/>
      <c r="V197" s="81"/>
      <c r="W197">
        <v>28</v>
      </c>
      <c r="X197">
        <v>3124</v>
      </c>
      <c r="Y197" s="127">
        <v>1.4999999999999999E-2</v>
      </c>
      <c r="Z197">
        <v>4</v>
      </c>
      <c r="AA197">
        <v>16</v>
      </c>
      <c r="AB197" s="132"/>
    </row>
    <row r="198" spans="1:28" x14ac:dyDescent="0.2">
      <c r="A198">
        <v>2021</v>
      </c>
      <c r="B198">
        <v>2</v>
      </c>
      <c r="D198">
        <v>608</v>
      </c>
      <c r="E198" t="s">
        <v>188</v>
      </c>
      <c r="F198" t="s">
        <v>189</v>
      </c>
      <c r="G198">
        <v>102.3</v>
      </c>
      <c r="H198">
        <v>117.7</v>
      </c>
      <c r="I198">
        <v>107.3</v>
      </c>
      <c r="J198">
        <v>90</v>
      </c>
      <c r="K198">
        <v>120</v>
      </c>
      <c r="L198">
        <v>100</v>
      </c>
      <c r="M198">
        <v>108</v>
      </c>
      <c r="N198" s="81">
        <v>11</v>
      </c>
      <c r="O198" s="81">
        <v>4</v>
      </c>
      <c r="P198" s="81">
        <v>13</v>
      </c>
      <c r="Q198" s="81"/>
      <c r="R198" s="81"/>
      <c r="S198" s="81"/>
      <c r="T198" s="81"/>
      <c r="U198" s="81"/>
      <c r="V198" s="81"/>
      <c r="W198">
        <v>28</v>
      </c>
      <c r="X198">
        <v>3124</v>
      </c>
      <c r="Y198" s="127">
        <v>1.4999999999999999E-2</v>
      </c>
      <c r="Z198">
        <v>4</v>
      </c>
      <c r="AA198">
        <v>16</v>
      </c>
      <c r="AB198" s="132"/>
    </row>
    <row r="199" spans="1:28" x14ac:dyDescent="0.2">
      <c r="A199">
        <v>2021</v>
      </c>
      <c r="B199">
        <v>3</v>
      </c>
      <c r="D199">
        <v>342</v>
      </c>
      <c r="E199" t="s">
        <v>616</v>
      </c>
      <c r="F199" t="s">
        <v>617</v>
      </c>
      <c r="G199">
        <v>533.54700000000003</v>
      </c>
      <c r="H199">
        <v>607.25699999999995</v>
      </c>
      <c r="I199">
        <v>583.20000000000005</v>
      </c>
      <c r="J199">
        <v>60</v>
      </c>
      <c r="K199">
        <v>180</v>
      </c>
      <c r="L199">
        <v>69</v>
      </c>
      <c r="M199">
        <v>157</v>
      </c>
      <c r="N199" s="81">
        <v>15</v>
      </c>
      <c r="O199" s="81">
        <v>9</v>
      </c>
      <c r="P199" s="81">
        <v>15</v>
      </c>
      <c r="Q199" s="81">
        <v>4</v>
      </c>
      <c r="R199" s="81">
        <v>6</v>
      </c>
      <c r="S199" s="81"/>
      <c r="T199" s="81"/>
      <c r="U199" s="81"/>
      <c r="V199" s="81"/>
      <c r="W199">
        <v>49</v>
      </c>
      <c r="X199">
        <v>1559</v>
      </c>
      <c r="Y199" s="127">
        <v>1.4999999999999999E-2</v>
      </c>
      <c r="Z199">
        <v>3</v>
      </c>
      <c r="AA199">
        <v>16</v>
      </c>
      <c r="AB199" s="132"/>
    </row>
    <row r="200" spans="1:28" x14ac:dyDescent="0.2">
      <c r="A200">
        <v>2021</v>
      </c>
      <c r="B200">
        <v>3</v>
      </c>
      <c r="D200">
        <v>49</v>
      </c>
      <c r="E200" t="s">
        <v>170</v>
      </c>
      <c r="F200" t="s">
        <v>171</v>
      </c>
      <c r="G200">
        <v>95.5</v>
      </c>
      <c r="H200">
        <v>104.5</v>
      </c>
      <c r="I200">
        <v>107.5</v>
      </c>
      <c r="J200">
        <v>101</v>
      </c>
      <c r="K200">
        <v>107</v>
      </c>
      <c r="L200">
        <v>69</v>
      </c>
      <c r="M200">
        <v>105</v>
      </c>
      <c r="N200" s="81">
        <v>39</v>
      </c>
      <c r="O200" s="81">
        <v>12</v>
      </c>
      <c r="P200" s="81">
        <v>18</v>
      </c>
      <c r="Q200" s="81"/>
      <c r="R200" s="81"/>
      <c r="S200" s="81">
        <v>6</v>
      </c>
      <c r="T200" s="81"/>
      <c r="U200" s="81"/>
      <c r="V200" s="81"/>
      <c r="W200">
        <v>75</v>
      </c>
      <c r="X200">
        <v>6375</v>
      </c>
      <c r="Y200" s="127">
        <v>1.4999999999999999E-2</v>
      </c>
      <c r="Z200">
        <v>6</v>
      </c>
      <c r="AA200">
        <v>18</v>
      </c>
      <c r="AB200" s="132"/>
    </row>
    <row r="201" spans="1:28" x14ac:dyDescent="0.2">
      <c r="A201">
        <v>2021</v>
      </c>
      <c r="B201">
        <v>3</v>
      </c>
      <c r="D201">
        <v>661</v>
      </c>
      <c r="E201" t="s">
        <v>204</v>
      </c>
      <c r="F201" t="s">
        <v>205</v>
      </c>
      <c r="G201">
        <v>129.858</v>
      </c>
      <c r="H201">
        <v>147.798</v>
      </c>
      <c r="I201">
        <v>141.30000000000001</v>
      </c>
      <c r="J201">
        <v>20</v>
      </c>
      <c r="K201">
        <v>180</v>
      </c>
      <c r="L201">
        <v>23</v>
      </c>
      <c r="M201">
        <v>157</v>
      </c>
      <c r="N201" s="81"/>
      <c r="O201" s="81"/>
      <c r="P201" s="81"/>
      <c r="Q201" s="81"/>
      <c r="R201" s="81"/>
      <c r="S201" s="81"/>
      <c r="T201" s="81"/>
      <c r="U201" s="81"/>
      <c r="V201" s="81"/>
      <c r="Y201" s="127">
        <v>1.4999999999999999E-2</v>
      </c>
      <c r="Z201">
        <v>1</v>
      </c>
      <c r="AA201">
        <v>16</v>
      </c>
      <c r="AB201" s="132"/>
    </row>
    <row r="202" spans="1:28" x14ac:dyDescent="0.2">
      <c r="A202">
        <v>2021</v>
      </c>
      <c r="B202">
        <v>3</v>
      </c>
      <c r="D202">
        <v>10</v>
      </c>
      <c r="E202" t="s">
        <v>565</v>
      </c>
      <c r="F202" t="s">
        <v>566</v>
      </c>
      <c r="G202">
        <v>45.256124999999997</v>
      </c>
      <c r="H202">
        <v>52.068874999999998</v>
      </c>
      <c r="I202">
        <v>51.9</v>
      </c>
      <c r="J202">
        <v>47</v>
      </c>
      <c r="K202">
        <v>154</v>
      </c>
      <c r="L202">
        <v>92</v>
      </c>
      <c r="M202">
        <v>79</v>
      </c>
      <c r="N202" s="81">
        <v>18</v>
      </c>
      <c r="O202" s="81">
        <v>1</v>
      </c>
      <c r="P202" s="81">
        <v>17</v>
      </c>
      <c r="Q202" s="81"/>
      <c r="R202" s="81"/>
      <c r="S202" s="81"/>
      <c r="T202" s="81"/>
      <c r="U202" s="81"/>
      <c r="V202" s="81"/>
      <c r="W202">
        <v>36</v>
      </c>
      <c r="X202">
        <v>1596</v>
      </c>
      <c r="Y202" s="127">
        <v>0.02</v>
      </c>
      <c r="Z202">
        <v>2</v>
      </c>
      <c r="AA202">
        <v>18</v>
      </c>
      <c r="AB202" s="132"/>
    </row>
    <row r="203" spans="1:28" x14ac:dyDescent="0.2">
      <c r="A203">
        <v>2021</v>
      </c>
      <c r="B203">
        <v>3</v>
      </c>
      <c r="D203">
        <v>659</v>
      </c>
      <c r="E203" t="s">
        <v>129</v>
      </c>
      <c r="F203" t="s">
        <v>130</v>
      </c>
      <c r="G203">
        <v>283.24099999999999</v>
      </c>
      <c r="H203">
        <v>322.37099999999998</v>
      </c>
      <c r="J203">
        <v>40</v>
      </c>
      <c r="K203">
        <v>180</v>
      </c>
      <c r="N203" s="81">
        <v>3</v>
      </c>
      <c r="O203" s="81"/>
      <c r="P203" s="81">
        <v>1</v>
      </c>
      <c r="Q203" s="81"/>
      <c r="R203" s="81"/>
      <c r="S203" s="81"/>
      <c r="T203" s="81"/>
      <c r="U203" s="81"/>
      <c r="V203" s="81"/>
      <c r="W203">
        <v>4</v>
      </c>
      <c r="X203">
        <v>607</v>
      </c>
      <c r="Y203" s="127">
        <v>1.4999999999999999E-2</v>
      </c>
      <c r="Z203">
        <v>1</v>
      </c>
      <c r="AA203">
        <v>16</v>
      </c>
      <c r="AB203" s="132"/>
    </row>
    <row r="204" spans="1:28" x14ac:dyDescent="0.2">
      <c r="A204">
        <v>2021</v>
      </c>
      <c r="B204">
        <v>3</v>
      </c>
      <c r="D204">
        <v>550</v>
      </c>
      <c r="E204" t="s">
        <v>706</v>
      </c>
      <c r="F204" t="s">
        <v>769</v>
      </c>
      <c r="G204">
        <v>32.024999999999999</v>
      </c>
      <c r="H204">
        <v>38.045000000000002</v>
      </c>
      <c r="I204">
        <v>34.799999999999997</v>
      </c>
      <c r="J204">
        <v>108</v>
      </c>
      <c r="K204">
        <v>100</v>
      </c>
      <c r="L204">
        <v>110</v>
      </c>
      <c r="M204">
        <v>99</v>
      </c>
      <c r="N204" s="81">
        <v>23</v>
      </c>
      <c r="O204" s="81">
        <v>10</v>
      </c>
      <c r="P204" s="81">
        <v>13</v>
      </c>
      <c r="Q204" s="81"/>
      <c r="R204" s="81"/>
      <c r="S204" s="81"/>
      <c r="T204" s="81"/>
      <c r="U204" s="81"/>
      <c r="V204" s="81"/>
      <c r="W204">
        <v>46</v>
      </c>
      <c r="X204">
        <v>4486</v>
      </c>
      <c r="Y204" s="127">
        <v>1.4999999999999999E-2</v>
      </c>
      <c r="Z204">
        <v>3</v>
      </c>
      <c r="AA204">
        <v>16</v>
      </c>
      <c r="AB204" s="132"/>
    </row>
    <row r="205" spans="1:28" x14ac:dyDescent="0.2">
      <c r="A205">
        <v>2021</v>
      </c>
      <c r="B205">
        <v>3</v>
      </c>
      <c r="D205">
        <v>449</v>
      </c>
      <c r="E205" t="s">
        <v>247</v>
      </c>
      <c r="F205" t="s">
        <v>248</v>
      </c>
      <c r="G205">
        <v>40.985999999999997</v>
      </c>
      <c r="H205">
        <v>50.048000000000002</v>
      </c>
      <c r="I205">
        <v>43.8</v>
      </c>
      <c r="J205">
        <v>108</v>
      </c>
      <c r="K205">
        <v>100</v>
      </c>
      <c r="L205">
        <v>125</v>
      </c>
      <c r="M205">
        <v>88</v>
      </c>
      <c r="N205" s="81">
        <v>113</v>
      </c>
      <c r="O205" s="81">
        <v>45</v>
      </c>
      <c r="P205" s="81">
        <v>101</v>
      </c>
      <c r="Q205" s="81"/>
      <c r="R205" s="81">
        <v>5</v>
      </c>
      <c r="S205" s="81"/>
      <c r="T205" s="81"/>
      <c r="U205" s="81"/>
      <c r="V205" s="81"/>
      <c r="W205">
        <v>264</v>
      </c>
      <c r="X205">
        <v>27624</v>
      </c>
      <c r="Y205" s="127">
        <v>1.4999999999999999E-2</v>
      </c>
      <c r="Z205">
        <v>12</v>
      </c>
      <c r="AA205">
        <v>16</v>
      </c>
      <c r="AB205" s="132"/>
    </row>
    <row r="206" spans="1:28" x14ac:dyDescent="0.2">
      <c r="A206">
        <v>2021</v>
      </c>
      <c r="B206">
        <v>3</v>
      </c>
      <c r="D206">
        <v>330</v>
      </c>
      <c r="E206" t="s">
        <v>701</v>
      </c>
      <c r="F206" t="s">
        <v>785</v>
      </c>
      <c r="G206">
        <v>382.04599999999999</v>
      </c>
      <c r="H206">
        <v>434.82600000000002</v>
      </c>
      <c r="I206">
        <v>413</v>
      </c>
      <c r="J206">
        <v>103</v>
      </c>
      <c r="K206">
        <v>140</v>
      </c>
      <c r="L206">
        <v>108</v>
      </c>
      <c r="M206">
        <v>133</v>
      </c>
      <c r="N206" s="81">
        <v>5</v>
      </c>
      <c r="O206" s="81">
        <v>1</v>
      </c>
      <c r="P206" s="81">
        <v>4</v>
      </c>
      <c r="Q206" s="81"/>
      <c r="R206" s="81"/>
      <c r="S206" s="81"/>
      <c r="T206" s="81"/>
      <c r="U206" s="81"/>
      <c r="V206" s="81"/>
      <c r="W206">
        <v>9</v>
      </c>
      <c r="X206">
        <v>549</v>
      </c>
      <c r="Y206" s="127">
        <v>1.4999999999999999E-2</v>
      </c>
      <c r="Z206">
        <v>1</v>
      </c>
      <c r="AA206">
        <v>16</v>
      </c>
      <c r="AB206" s="132"/>
    </row>
    <row r="207" spans="1:28" x14ac:dyDescent="0.2">
      <c r="A207">
        <v>2021</v>
      </c>
      <c r="B207">
        <v>3</v>
      </c>
      <c r="D207">
        <v>557</v>
      </c>
      <c r="E207" t="s">
        <v>126</v>
      </c>
      <c r="F207" t="s">
        <v>127</v>
      </c>
      <c r="G207">
        <v>171.262</v>
      </c>
      <c r="H207">
        <v>194.922</v>
      </c>
      <c r="I207">
        <v>195.6</v>
      </c>
      <c r="J207">
        <v>20</v>
      </c>
      <c r="K207">
        <v>180</v>
      </c>
      <c r="L207">
        <v>23</v>
      </c>
      <c r="M207">
        <v>156</v>
      </c>
      <c r="N207" s="81">
        <v>15</v>
      </c>
      <c r="O207" s="81">
        <v>15</v>
      </c>
      <c r="P207" s="81">
        <v>25</v>
      </c>
      <c r="Q207" s="81">
        <v>3</v>
      </c>
      <c r="R207" s="81">
        <v>10</v>
      </c>
      <c r="S207" s="81"/>
      <c r="T207" s="81"/>
      <c r="U207" s="81"/>
      <c r="V207" s="81"/>
      <c r="W207">
        <v>67</v>
      </c>
      <c r="X207">
        <v>2323</v>
      </c>
      <c r="Y207" s="127">
        <v>1.4999999999999999E-2</v>
      </c>
      <c r="Z207">
        <v>9</v>
      </c>
      <c r="AA207">
        <v>16</v>
      </c>
      <c r="AB207" s="132"/>
    </row>
    <row r="208" spans="1:28" x14ac:dyDescent="0.2">
      <c r="A208">
        <v>2021</v>
      </c>
      <c r="B208">
        <v>3</v>
      </c>
      <c r="D208">
        <v>556</v>
      </c>
      <c r="E208" t="s">
        <v>123</v>
      </c>
      <c r="F208" t="s">
        <v>124</v>
      </c>
      <c r="G208">
        <v>1003.106</v>
      </c>
      <c r="H208">
        <v>1141.6859999999999</v>
      </c>
      <c r="I208">
        <v>1087.7</v>
      </c>
      <c r="J208">
        <v>20</v>
      </c>
      <c r="K208">
        <v>180</v>
      </c>
      <c r="L208">
        <v>23</v>
      </c>
      <c r="M208">
        <v>156</v>
      </c>
      <c r="N208" s="81">
        <v>25</v>
      </c>
      <c r="O208" s="81">
        <v>20</v>
      </c>
      <c r="P208" s="81">
        <v>35</v>
      </c>
      <c r="Q208" s="81">
        <v>4</v>
      </c>
      <c r="R208" s="81">
        <v>13</v>
      </c>
      <c r="S208" s="81"/>
      <c r="T208" s="81"/>
      <c r="U208" s="81"/>
      <c r="V208" s="81"/>
      <c r="W208">
        <v>94</v>
      </c>
      <c r="X208">
        <v>2758</v>
      </c>
      <c r="Y208" s="127">
        <v>1.4999999999999999E-2</v>
      </c>
      <c r="Z208">
        <v>9</v>
      </c>
      <c r="AA208">
        <v>16</v>
      </c>
      <c r="AB208" s="132"/>
    </row>
    <row r="209" spans="1:28" x14ac:dyDescent="0.2">
      <c r="A209">
        <v>2021</v>
      </c>
      <c r="B209">
        <v>3</v>
      </c>
      <c r="D209">
        <v>668</v>
      </c>
      <c r="E209" t="s">
        <v>596</v>
      </c>
      <c r="F209" t="s">
        <v>782</v>
      </c>
      <c r="G209">
        <v>96.923000000000002</v>
      </c>
      <c r="H209">
        <v>110.313</v>
      </c>
      <c r="I209">
        <v>105.9</v>
      </c>
      <c r="J209">
        <v>103</v>
      </c>
      <c r="K209">
        <v>70</v>
      </c>
      <c r="L209">
        <v>67</v>
      </c>
      <c r="M209">
        <v>108</v>
      </c>
      <c r="N209" s="81">
        <v>10</v>
      </c>
      <c r="O209" s="81">
        <v>10</v>
      </c>
      <c r="P209" s="81">
        <v>17</v>
      </c>
      <c r="Q209" s="81"/>
      <c r="R209" s="81"/>
      <c r="S209" s="81"/>
      <c r="T209" s="81"/>
      <c r="U209" s="81"/>
      <c r="V209" s="81"/>
      <c r="W209">
        <v>37</v>
      </c>
      <c r="X209">
        <v>4437</v>
      </c>
      <c r="Y209" s="127">
        <v>1.4999999999999999E-2</v>
      </c>
      <c r="Z209">
        <v>3</v>
      </c>
      <c r="AA209">
        <v>16</v>
      </c>
      <c r="AB209" s="132"/>
    </row>
    <row r="210" spans="1:28" x14ac:dyDescent="0.2">
      <c r="A210">
        <v>2021</v>
      </c>
      <c r="B210">
        <v>3</v>
      </c>
      <c r="D210">
        <v>437</v>
      </c>
      <c r="E210" t="s">
        <v>152</v>
      </c>
      <c r="F210" t="s">
        <v>153</v>
      </c>
      <c r="G210">
        <v>158.08799999999999</v>
      </c>
      <c r="H210">
        <v>179.928</v>
      </c>
      <c r="I210">
        <v>175.1</v>
      </c>
      <c r="J210">
        <v>120</v>
      </c>
      <c r="K210">
        <v>120</v>
      </c>
      <c r="L210">
        <v>136</v>
      </c>
      <c r="M210">
        <v>106</v>
      </c>
      <c r="N210" s="81">
        <v>40</v>
      </c>
      <c r="O210" s="81">
        <v>10</v>
      </c>
      <c r="P210" s="81">
        <v>24</v>
      </c>
      <c r="Q210" s="81"/>
      <c r="R210" s="81">
        <v>2</v>
      </c>
      <c r="S210" s="81"/>
      <c r="T210" s="81"/>
      <c r="U210" s="81"/>
      <c r="V210" s="81"/>
      <c r="W210">
        <v>75</v>
      </c>
      <c r="X210">
        <v>11750</v>
      </c>
      <c r="Y210" s="127">
        <v>1.4999999999999999E-2</v>
      </c>
      <c r="Z210">
        <v>6</v>
      </c>
      <c r="AA210">
        <v>16</v>
      </c>
      <c r="AB210" s="132"/>
    </row>
    <row r="211" spans="1:28" x14ac:dyDescent="0.2">
      <c r="A211">
        <v>2021</v>
      </c>
      <c r="B211">
        <v>3</v>
      </c>
      <c r="D211">
        <v>438</v>
      </c>
      <c r="E211" t="s">
        <v>222</v>
      </c>
      <c r="F211" t="s">
        <v>223</v>
      </c>
      <c r="G211">
        <v>315.23500000000001</v>
      </c>
      <c r="H211">
        <v>358.78500000000003</v>
      </c>
      <c r="I211">
        <v>345.7</v>
      </c>
      <c r="J211">
        <v>67</v>
      </c>
      <c r="K211">
        <v>161</v>
      </c>
      <c r="L211">
        <v>84</v>
      </c>
      <c r="M211">
        <v>130</v>
      </c>
      <c r="N211" s="81">
        <v>107</v>
      </c>
      <c r="O211" s="81">
        <v>46</v>
      </c>
      <c r="P211" s="81">
        <v>91</v>
      </c>
      <c r="Q211" s="81">
        <v>3</v>
      </c>
      <c r="R211" s="81">
        <v>4</v>
      </c>
      <c r="S211" s="81"/>
      <c r="T211" s="81"/>
      <c r="U211" s="81"/>
      <c r="V211" s="81"/>
      <c r="W211">
        <v>250</v>
      </c>
      <c r="X211">
        <v>22798</v>
      </c>
      <c r="Y211" s="127">
        <v>1.4999999999999999E-2</v>
      </c>
      <c r="Z211">
        <v>16</v>
      </c>
      <c r="AA211">
        <v>16</v>
      </c>
      <c r="AB211" s="132"/>
    </row>
    <row r="212" spans="1:28" x14ac:dyDescent="0.2">
      <c r="A212">
        <v>2021</v>
      </c>
      <c r="B212">
        <v>3</v>
      </c>
      <c r="D212">
        <v>670</v>
      </c>
      <c r="E212" t="s">
        <v>254</v>
      </c>
      <c r="F212" t="s">
        <v>255</v>
      </c>
      <c r="G212">
        <v>280.41800000000001</v>
      </c>
      <c r="H212">
        <v>319.15800000000002</v>
      </c>
      <c r="I212">
        <v>314.7</v>
      </c>
      <c r="J212">
        <v>96</v>
      </c>
      <c r="K212">
        <v>150</v>
      </c>
      <c r="L212">
        <v>108</v>
      </c>
      <c r="M212">
        <v>134</v>
      </c>
      <c r="N212" s="81">
        <v>8</v>
      </c>
      <c r="O212" s="81">
        <v>4</v>
      </c>
      <c r="P212" s="81">
        <v>5</v>
      </c>
      <c r="Q212" s="81"/>
      <c r="R212" s="81"/>
      <c r="S212" s="81"/>
      <c r="T212" s="81"/>
      <c r="U212" s="81"/>
      <c r="V212" s="81"/>
      <c r="W212">
        <v>17</v>
      </c>
      <c r="X212">
        <v>893</v>
      </c>
      <c r="Y212" s="127">
        <v>1.4999999999999999E-2</v>
      </c>
      <c r="Z212">
        <v>3</v>
      </c>
      <c r="AA212">
        <v>16</v>
      </c>
      <c r="AB212" s="132"/>
    </row>
    <row r="213" spans="1:28" x14ac:dyDescent="0.2">
      <c r="A213">
        <v>2021</v>
      </c>
      <c r="B213">
        <v>3</v>
      </c>
      <c r="D213">
        <v>669</v>
      </c>
      <c r="E213" t="s">
        <v>138</v>
      </c>
      <c r="F213" t="s">
        <v>139</v>
      </c>
      <c r="G213">
        <v>897.71400000000006</v>
      </c>
      <c r="H213">
        <v>1021.734</v>
      </c>
      <c r="I213">
        <v>997.1</v>
      </c>
      <c r="J213">
        <v>40</v>
      </c>
      <c r="K213">
        <v>180</v>
      </c>
      <c r="L213">
        <v>37</v>
      </c>
      <c r="M213">
        <v>197</v>
      </c>
      <c r="N213" s="81">
        <v>130</v>
      </c>
      <c r="O213" s="81">
        <v>69</v>
      </c>
      <c r="P213" s="81">
        <v>147</v>
      </c>
      <c r="Q213" s="81">
        <v>3</v>
      </c>
      <c r="R213" s="81">
        <v>26</v>
      </c>
      <c r="S213" s="81"/>
      <c r="T213" s="81"/>
      <c r="U213" s="81"/>
      <c r="V213" s="81"/>
      <c r="W213">
        <v>374</v>
      </c>
      <c r="X213">
        <v>6236</v>
      </c>
      <c r="Y213" s="127">
        <v>1.4999999999999999E-2</v>
      </c>
      <c r="Z213">
        <v>14</v>
      </c>
      <c r="AA213">
        <v>16</v>
      </c>
      <c r="AB213" s="132"/>
    </row>
    <row r="214" spans="1:28" x14ac:dyDescent="0.2">
      <c r="A214">
        <v>2021</v>
      </c>
      <c r="B214">
        <v>3</v>
      </c>
      <c r="D214">
        <v>673</v>
      </c>
      <c r="E214" t="s">
        <v>549</v>
      </c>
      <c r="F214" t="s">
        <v>550</v>
      </c>
      <c r="G214">
        <v>57.965600000000002</v>
      </c>
      <c r="H214">
        <v>65.973600000000005</v>
      </c>
      <c r="I214">
        <v>65.3</v>
      </c>
      <c r="J214">
        <v>18</v>
      </c>
      <c r="K214">
        <v>200</v>
      </c>
      <c r="L214">
        <v>20</v>
      </c>
      <c r="M214">
        <v>177</v>
      </c>
      <c r="N214" s="81">
        <v>21</v>
      </c>
      <c r="O214" s="81">
        <v>12</v>
      </c>
      <c r="P214" s="81">
        <v>28</v>
      </c>
      <c r="Q214" s="81">
        <v>4</v>
      </c>
      <c r="R214" s="81">
        <v>10</v>
      </c>
      <c r="S214" s="81"/>
      <c r="T214" s="81"/>
      <c r="U214" s="81"/>
      <c r="V214" s="81"/>
      <c r="W214">
        <v>74</v>
      </c>
      <c r="X214">
        <v>1634</v>
      </c>
      <c r="Y214" s="127">
        <v>1.4999999999999999E-2</v>
      </c>
      <c r="Z214">
        <v>5</v>
      </c>
      <c r="AA214">
        <v>16</v>
      </c>
      <c r="AB214" s="132"/>
    </row>
    <row r="215" spans="1:28" x14ac:dyDescent="0.2">
      <c r="A215">
        <v>2021</v>
      </c>
      <c r="B215">
        <v>3</v>
      </c>
      <c r="D215">
        <v>667</v>
      </c>
      <c r="E215" t="s">
        <v>547</v>
      </c>
      <c r="F215" t="s">
        <v>548</v>
      </c>
      <c r="G215">
        <v>1462.3140000000001</v>
      </c>
      <c r="H215">
        <v>1664.3340000000001</v>
      </c>
      <c r="I215">
        <v>1531.7</v>
      </c>
      <c r="J215">
        <v>18</v>
      </c>
      <c r="K215">
        <v>200</v>
      </c>
      <c r="L215">
        <v>20</v>
      </c>
      <c r="M215">
        <v>177</v>
      </c>
      <c r="N215" s="81">
        <v>18</v>
      </c>
      <c r="O215" s="81">
        <v>11</v>
      </c>
      <c r="P215" s="81">
        <v>20</v>
      </c>
      <c r="Q215" s="81">
        <v>2</v>
      </c>
      <c r="R215" s="81">
        <v>5</v>
      </c>
      <c r="S215" s="81"/>
      <c r="T215" s="81"/>
      <c r="U215" s="81"/>
      <c r="V215" s="81"/>
      <c r="W215">
        <v>53</v>
      </c>
      <c r="X215">
        <v>2413</v>
      </c>
      <c r="Y215" s="127">
        <v>1.4999999999999999E-2</v>
      </c>
      <c r="Z215">
        <v>6</v>
      </c>
      <c r="AA215">
        <v>16</v>
      </c>
      <c r="AB215" s="132"/>
    </row>
    <row r="216" spans="1:28" x14ac:dyDescent="0.2">
      <c r="A216">
        <v>2021</v>
      </c>
      <c r="B216">
        <v>3</v>
      </c>
      <c r="D216">
        <v>50</v>
      </c>
      <c r="E216" t="s">
        <v>161</v>
      </c>
      <c r="F216" t="s">
        <v>162</v>
      </c>
      <c r="G216">
        <v>51.57</v>
      </c>
      <c r="H216">
        <v>56.43</v>
      </c>
      <c r="I216">
        <v>58.1</v>
      </c>
      <c r="J216">
        <v>101</v>
      </c>
      <c r="K216">
        <v>107</v>
      </c>
      <c r="L216">
        <v>69</v>
      </c>
      <c r="M216">
        <v>105</v>
      </c>
      <c r="N216" s="81">
        <v>33</v>
      </c>
      <c r="O216" s="81">
        <v>10</v>
      </c>
      <c r="P216" s="81">
        <v>32</v>
      </c>
      <c r="Q216" s="81"/>
      <c r="R216" s="81"/>
      <c r="S216" s="81">
        <v>5</v>
      </c>
      <c r="T216" s="81"/>
      <c r="U216" s="81"/>
      <c r="V216" s="81"/>
      <c r="W216">
        <v>80</v>
      </c>
      <c r="X216">
        <v>6380</v>
      </c>
      <c r="Y216" s="127">
        <v>1.4999999999999999E-2</v>
      </c>
      <c r="Z216">
        <v>6</v>
      </c>
      <c r="AA216">
        <v>18</v>
      </c>
      <c r="AB216" s="132"/>
    </row>
    <row r="217" spans="1:28" x14ac:dyDescent="0.2">
      <c r="A217">
        <v>2021</v>
      </c>
      <c r="B217">
        <v>3</v>
      </c>
      <c r="D217">
        <v>122</v>
      </c>
      <c r="E217" t="s">
        <v>158</v>
      </c>
      <c r="F217" t="s">
        <v>159</v>
      </c>
      <c r="G217">
        <v>267.39999999999998</v>
      </c>
      <c r="H217">
        <v>292.60000000000002</v>
      </c>
      <c r="I217">
        <v>281.39999999999998</v>
      </c>
      <c r="J217">
        <v>63</v>
      </c>
      <c r="K217">
        <v>115</v>
      </c>
      <c r="L217">
        <v>71</v>
      </c>
      <c r="M217">
        <v>102</v>
      </c>
      <c r="N217" s="81">
        <v>25</v>
      </c>
      <c r="O217" s="81">
        <v>13</v>
      </c>
      <c r="P217" s="81">
        <v>28</v>
      </c>
      <c r="Q217" s="81"/>
      <c r="R217" s="81"/>
      <c r="S217" s="81"/>
      <c r="T217" s="81"/>
      <c r="U217" s="81"/>
      <c r="V217" s="81"/>
      <c r="W217">
        <v>66</v>
      </c>
      <c r="X217">
        <v>6926</v>
      </c>
      <c r="Y217" s="127">
        <v>1.4999999999999999E-2</v>
      </c>
      <c r="Z217">
        <v>13</v>
      </c>
      <c r="AA217">
        <v>22</v>
      </c>
      <c r="AB217" s="132"/>
    </row>
    <row r="218" spans="1:28" x14ac:dyDescent="0.2">
      <c r="A218">
        <v>2021</v>
      </c>
      <c r="B218">
        <v>3</v>
      </c>
      <c r="D218">
        <v>660</v>
      </c>
      <c r="E218" t="s">
        <v>201</v>
      </c>
      <c r="F218" t="s">
        <v>202</v>
      </c>
      <c r="G218">
        <v>1190.365</v>
      </c>
      <c r="H218">
        <v>1354.8150000000001</v>
      </c>
      <c r="I218">
        <v>1270</v>
      </c>
      <c r="J218">
        <v>20</v>
      </c>
      <c r="K218">
        <v>180</v>
      </c>
      <c r="L218">
        <v>23</v>
      </c>
      <c r="M218">
        <v>157</v>
      </c>
      <c r="N218" s="81">
        <v>1</v>
      </c>
      <c r="O218" s="81">
        <v>0</v>
      </c>
      <c r="P218" s="81">
        <v>2</v>
      </c>
      <c r="Q218" s="81"/>
      <c r="R218" s="81">
        <v>1</v>
      </c>
      <c r="S218" s="81"/>
      <c r="T218" s="81"/>
      <c r="U218" s="81"/>
      <c r="V218" s="81"/>
      <c r="W218">
        <v>4</v>
      </c>
      <c r="X218">
        <v>184</v>
      </c>
      <c r="Y218" s="127">
        <v>1.4999999999999999E-2</v>
      </c>
      <c r="Z218">
        <v>1</v>
      </c>
      <c r="AA218">
        <v>16</v>
      </c>
      <c r="AB218" s="132"/>
    </row>
    <row r="219" spans="1:28" x14ac:dyDescent="0.2">
      <c r="A219">
        <v>2021</v>
      </c>
      <c r="B219">
        <v>3</v>
      </c>
      <c r="D219">
        <v>658</v>
      </c>
      <c r="E219" t="s">
        <v>182</v>
      </c>
      <c r="F219" t="s">
        <v>183</v>
      </c>
      <c r="G219">
        <v>83.7</v>
      </c>
      <c r="H219">
        <v>96.3</v>
      </c>
      <c r="I219">
        <v>91.6</v>
      </c>
      <c r="J219">
        <v>60</v>
      </c>
      <c r="K219">
        <v>180</v>
      </c>
      <c r="L219">
        <v>68</v>
      </c>
      <c r="M219">
        <v>160</v>
      </c>
      <c r="N219" s="81">
        <v>28</v>
      </c>
      <c r="O219" s="81">
        <v>10</v>
      </c>
      <c r="P219" s="81">
        <v>27</v>
      </c>
      <c r="Q219" s="81"/>
      <c r="R219" s="81"/>
      <c r="S219" s="81"/>
      <c r="T219" s="81"/>
      <c r="U219" s="81"/>
      <c r="V219" s="81"/>
      <c r="W219">
        <v>65</v>
      </c>
      <c r="X219">
        <v>4010</v>
      </c>
      <c r="Y219" s="127">
        <v>0.02</v>
      </c>
      <c r="Z219">
        <v>6</v>
      </c>
      <c r="AA219">
        <v>20</v>
      </c>
      <c r="AB219" s="132"/>
    </row>
    <row r="220" spans="1:28" x14ac:dyDescent="0.2">
      <c r="A220">
        <v>2021</v>
      </c>
      <c r="B220">
        <v>3</v>
      </c>
      <c r="D220">
        <v>656</v>
      </c>
      <c r="E220" t="s">
        <v>176</v>
      </c>
      <c r="F220" t="s">
        <v>177</v>
      </c>
      <c r="G220">
        <v>137.63999999999999</v>
      </c>
      <c r="H220">
        <v>158.36000000000001</v>
      </c>
      <c r="I220">
        <v>147.19999999999999</v>
      </c>
      <c r="J220">
        <v>60</v>
      </c>
      <c r="K220">
        <v>180</v>
      </c>
      <c r="L220">
        <v>68</v>
      </c>
      <c r="M220">
        <v>160</v>
      </c>
      <c r="N220" s="81">
        <v>27</v>
      </c>
      <c r="O220" s="81">
        <v>12</v>
      </c>
      <c r="P220" s="81">
        <v>20</v>
      </c>
      <c r="Q220" s="81"/>
      <c r="R220" s="81"/>
      <c r="S220" s="81"/>
      <c r="T220" s="81"/>
      <c r="U220" s="81"/>
      <c r="V220" s="81"/>
      <c r="W220">
        <v>59</v>
      </c>
      <c r="X220">
        <v>4049</v>
      </c>
      <c r="Y220" s="127">
        <v>0.02</v>
      </c>
      <c r="Z220">
        <v>6</v>
      </c>
      <c r="AA220">
        <v>20</v>
      </c>
      <c r="AB220" s="132"/>
    </row>
    <row r="221" spans="1:28" x14ac:dyDescent="0.2">
      <c r="A221">
        <v>2021</v>
      </c>
      <c r="B221">
        <v>3</v>
      </c>
      <c r="D221">
        <v>657</v>
      </c>
      <c r="E221" t="s">
        <v>179</v>
      </c>
      <c r="F221" t="s">
        <v>180</v>
      </c>
      <c r="G221">
        <v>83.7</v>
      </c>
      <c r="H221">
        <v>96.3</v>
      </c>
      <c r="I221">
        <v>91.6</v>
      </c>
      <c r="J221">
        <v>60</v>
      </c>
      <c r="K221">
        <v>180</v>
      </c>
      <c r="L221">
        <v>68</v>
      </c>
      <c r="M221">
        <v>160</v>
      </c>
      <c r="N221" s="81">
        <v>36</v>
      </c>
      <c r="O221" s="81">
        <v>20</v>
      </c>
      <c r="P221" s="81">
        <v>31</v>
      </c>
      <c r="Q221" s="81"/>
      <c r="R221" s="81"/>
      <c r="S221" s="81"/>
      <c r="T221" s="81"/>
      <c r="U221" s="81"/>
      <c r="V221" s="81"/>
      <c r="W221">
        <v>87</v>
      </c>
      <c r="X221">
        <v>4332</v>
      </c>
      <c r="Y221" s="127">
        <v>0.02</v>
      </c>
      <c r="Z221">
        <v>6</v>
      </c>
      <c r="AA221">
        <v>20</v>
      </c>
      <c r="AB221" s="132"/>
    </row>
    <row r="222" spans="1:28" x14ac:dyDescent="0.2">
      <c r="A222">
        <v>2021</v>
      </c>
      <c r="B222">
        <v>3</v>
      </c>
      <c r="D222">
        <v>655</v>
      </c>
      <c r="E222" t="s">
        <v>173</v>
      </c>
      <c r="F222" t="s">
        <v>174</v>
      </c>
      <c r="G222">
        <v>137.63999999999999</v>
      </c>
      <c r="H222">
        <v>158.36000000000001</v>
      </c>
      <c r="I222">
        <v>147.19999999999999</v>
      </c>
      <c r="J222">
        <v>60</v>
      </c>
      <c r="K222">
        <v>180</v>
      </c>
      <c r="L222">
        <v>68</v>
      </c>
      <c r="M222">
        <v>160</v>
      </c>
      <c r="N222" s="81">
        <v>35</v>
      </c>
      <c r="O222" s="81">
        <v>20</v>
      </c>
      <c r="P222" s="81">
        <v>28</v>
      </c>
      <c r="Q222" s="81"/>
      <c r="R222" s="81"/>
      <c r="S222" s="81"/>
      <c r="T222" s="81"/>
      <c r="U222" s="81"/>
      <c r="V222" s="81"/>
      <c r="W222">
        <v>83</v>
      </c>
      <c r="X222">
        <v>4363</v>
      </c>
      <c r="Y222" s="127">
        <v>0.02</v>
      </c>
      <c r="Z222">
        <v>6</v>
      </c>
      <c r="AA222">
        <v>20</v>
      </c>
      <c r="AB222" s="132"/>
    </row>
    <row r="223" spans="1:28" x14ac:dyDescent="0.2">
      <c r="A223">
        <v>2021</v>
      </c>
      <c r="B223">
        <v>3</v>
      </c>
      <c r="D223">
        <v>645</v>
      </c>
      <c r="E223" t="s">
        <v>573</v>
      </c>
      <c r="F223" t="s">
        <v>574</v>
      </c>
      <c r="G223">
        <v>123.69</v>
      </c>
      <c r="H223">
        <v>142.31</v>
      </c>
      <c r="I223">
        <v>138.69999999999999</v>
      </c>
      <c r="J223">
        <v>80</v>
      </c>
      <c r="K223">
        <v>180</v>
      </c>
      <c r="L223">
        <v>70</v>
      </c>
      <c r="M223">
        <v>208</v>
      </c>
      <c r="N223" s="81">
        <v>37</v>
      </c>
      <c r="O223" s="81">
        <v>14</v>
      </c>
      <c r="P223" s="81">
        <v>12</v>
      </c>
      <c r="Q223" s="81"/>
      <c r="R223" s="81"/>
      <c r="S223" s="81"/>
      <c r="T223" s="81"/>
      <c r="U223" s="81"/>
      <c r="V223" s="81"/>
      <c r="W223">
        <v>63</v>
      </c>
      <c r="X223">
        <v>3663</v>
      </c>
      <c r="Y223" s="127">
        <v>0.02</v>
      </c>
      <c r="Z223">
        <v>4</v>
      </c>
      <c r="AA223">
        <v>20</v>
      </c>
      <c r="AB223" s="132">
        <f t="shared" ref="AB223:AB241" si="0">IFERROR(W223/X223,"")</f>
        <v>1.7199017199017199E-2</v>
      </c>
    </row>
    <row r="224" spans="1:28" x14ac:dyDescent="0.2">
      <c r="A224">
        <v>2021</v>
      </c>
      <c r="B224">
        <v>3</v>
      </c>
      <c r="D224">
        <v>625</v>
      </c>
      <c r="E224" t="s">
        <v>642</v>
      </c>
      <c r="F224" t="s">
        <v>643</v>
      </c>
      <c r="G224">
        <v>129.01</v>
      </c>
      <c r="H224">
        <v>150.99</v>
      </c>
      <c r="I224">
        <v>146.9</v>
      </c>
      <c r="J224">
        <v>18</v>
      </c>
      <c r="K224">
        <v>200</v>
      </c>
      <c r="L224">
        <v>25</v>
      </c>
      <c r="M224">
        <v>147</v>
      </c>
      <c r="N224" s="81">
        <v>13</v>
      </c>
      <c r="O224" s="81">
        <v>3</v>
      </c>
      <c r="P224" s="81">
        <v>11</v>
      </c>
      <c r="Q224" s="81"/>
      <c r="R224" s="81"/>
      <c r="S224" s="81"/>
      <c r="T224" s="81"/>
      <c r="U224" s="81"/>
      <c r="V224" s="81"/>
      <c r="W224">
        <v>27</v>
      </c>
      <c r="X224">
        <v>1152</v>
      </c>
      <c r="Y224" s="127">
        <v>1.4999999999999999E-2</v>
      </c>
      <c r="Z224">
        <v>4</v>
      </c>
      <c r="AA224">
        <v>25</v>
      </c>
      <c r="AB224" s="132">
        <f t="shared" si="0"/>
        <v>2.34375E-2</v>
      </c>
    </row>
    <row r="225" spans="1:28" x14ac:dyDescent="0.2">
      <c r="A225">
        <v>2021</v>
      </c>
      <c r="B225">
        <v>3</v>
      </c>
      <c r="D225">
        <v>629</v>
      </c>
      <c r="E225" t="s">
        <v>238</v>
      </c>
      <c r="F225" t="s">
        <v>239</v>
      </c>
      <c r="G225">
        <v>203.983</v>
      </c>
      <c r="H225">
        <v>238.017</v>
      </c>
      <c r="I225">
        <v>226.4</v>
      </c>
      <c r="J225">
        <v>18</v>
      </c>
      <c r="K225">
        <v>200</v>
      </c>
      <c r="L225">
        <v>23</v>
      </c>
      <c r="M225">
        <v>159</v>
      </c>
      <c r="N225" s="81">
        <v>19</v>
      </c>
      <c r="O225" s="81">
        <v>6</v>
      </c>
      <c r="P225" s="81">
        <v>7</v>
      </c>
      <c r="Q225" s="81"/>
      <c r="R225" s="81"/>
      <c r="S225" s="81"/>
      <c r="T225" s="81"/>
      <c r="U225" s="81"/>
      <c r="V225" s="81"/>
      <c r="W225">
        <v>32</v>
      </c>
      <c r="X225">
        <v>1457</v>
      </c>
      <c r="Y225" s="127">
        <v>1.4999999999999999E-2</v>
      </c>
      <c r="Z225">
        <v>4</v>
      </c>
      <c r="AA225">
        <v>25</v>
      </c>
      <c r="AB225" s="132">
        <f t="shared" si="0"/>
        <v>2.1962937542896362E-2</v>
      </c>
    </row>
    <row r="226" spans="1:28" x14ac:dyDescent="0.2">
      <c r="A226">
        <v>2021</v>
      </c>
      <c r="B226">
        <v>3</v>
      </c>
      <c r="D226">
        <v>621</v>
      </c>
      <c r="E226" t="s">
        <v>634</v>
      </c>
      <c r="F226" t="s">
        <v>635</v>
      </c>
      <c r="G226">
        <v>175.98849999999999</v>
      </c>
      <c r="H226">
        <v>207.01150000000001</v>
      </c>
      <c r="I226">
        <v>201.9</v>
      </c>
      <c r="J226">
        <v>18</v>
      </c>
      <c r="K226">
        <v>200</v>
      </c>
      <c r="L226">
        <v>25</v>
      </c>
      <c r="M226">
        <v>149</v>
      </c>
      <c r="N226" s="81">
        <v>7</v>
      </c>
      <c r="O226" s="81">
        <v>2</v>
      </c>
      <c r="P226" s="81">
        <v>8</v>
      </c>
      <c r="Q226" s="81"/>
      <c r="R226" s="81"/>
      <c r="S226" s="81">
        <v>2</v>
      </c>
      <c r="T226" s="81"/>
      <c r="U226" s="81"/>
      <c r="V226" s="81"/>
      <c r="W226">
        <v>19</v>
      </c>
      <c r="X226">
        <v>769</v>
      </c>
      <c r="Y226" s="127">
        <v>1.4999999999999999E-2</v>
      </c>
      <c r="Z226">
        <v>3</v>
      </c>
      <c r="AA226">
        <v>25</v>
      </c>
      <c r="AB226" s="132">
        <f t="shared" si="0"/>
        <v>2.47074122236671E-2</v>
      </c>
    </row>
    <row r="227" spans="1:28" x14ac:dyDescent="0.2">
      <c r="A227">
        <v>2021</v>
      </c>
      <c r="B227">
        <v>3</v>
      </c>
      <c r="D227">
        <v>445</v>
      </c>
      <c r="E227" t="s">
        <v>748</v>
      </c>
      <c r="F227" t="s">
        <v>749</v>
      </c>
      <c r="G227">
        <v>25.2</v>
      </c>
      <c r="H227">
        <v>30.8</v>
      </c>
      <c r="I227">
        <v>27.8</v>
      </c>
      <c r="J227">
        <v>60</v>
      </c>
      <c r="K227">
        <v>180</v>
      </c>
      <c r="L227">
        <v>88</v>
      </c>
      <c r="M227">
        <v>130</v>
      </c>
      <c r="N227" s="81">
        <v>10</v>
      </c>
      <c r="O227" s="81">
        <v>5</v>
      </c>
      <c r="P227" s="81">
        <v>14</v>
      </c>
      <c r="Q227" s="81"/>
      <c r="R227" s="81"/>
      <c r="S227" s="81"/>
      <c r="T227" s="81"/>
      <c r="U227" s="81"/>
      <c r="V227" s="81"/>
      <c r="W227">
        <v>29</v>
      </c>
      <c r="X227">
        <v>3345</v>
      </c>
      <c r="Y227" s="127">
        <v>1.4999999999999999E-2</v>
      </c>
      <c r="Z227">
        <v>3</v>
      </c>
      <c r="AA227">
        <v>29</v>
      </c>
      <c r="AB227" s="132">
        <f t="shared" si="0"/>
        <v>8.6696562032884898E-3</v>
      </c>
    </row>
    <row r="228" spans="1:28" x14ac:dyDescent="0.2">
      <c r="A228">
        <v>2021</v>
      </c>
      <c r="B228">
        <v>3</v>
      </c>
      <c r="D228">
        <v>446</v>
      </c>
      <c r="E228" t="s">
        <v>762</v>
      </c>
      <c r="F228" t="s">
        <v>763</v>
      </c>
      <c r="G228">
        <v>150.30000000000001</v>
      </c>
      <c r="H228">
        <v>183.7</v>
      </c>
      <c r="I228">
        <v>171.2</v>
      </c>
      <c r="J228">
        <v>60</v>
      </c>
      <c r="K228">
        <v>180</v>
      </c>
      <c r="L228">
        <v>88</v>
      </c>
      <c r="M228">
        <v>130</v>
      </c>
      <c r="N228" s="81">
        <v>14</v>
      </c>
      <c r="O228" s="81">
        <v>8</v>
      </c>
      <c r="P228" s="81">
        <v>10</v>
      </c>
      <c r="Q228" s="81"/>
      <c r="R228" s="81"/>
      <c r="S228" s="81"/>
      <c r="T228" s="81"/>
      <c r="U228" s="81"/>
      <c r="V228" s="81"/>
      <c r="W228">
        <v>32</v>
      </c>
      <c r="X228">
        <v>3662</v>
      </c>
      <c r="Y228" s="127">
        <v>1.4999999999999999E-2</v>
      </c>
      <c r="Z228">
        <v>3</v>
      </c>
      <c r="AA228">
        <v>29</v>
      </c>
      <c r="AB228" s="132">
        <f t="shared" si="0"/>
        <v>8.7383943200436912E-3</v>
      </c>
    </row>
    <row r="229" spans="1:28" x14ac:dyDescent="0.2">
      <c r="A229">
        <v>2021</v>
      </c>
      <c r="B229">
        <v>3</v>
      </c>
      <c r="D229">
        <v>439</v>
      </c>
      <c r="E229" t="s">
        <v>167</v>
      </c>
      <c r="F229" t="s">
        <v>168</v>
      </c>
      <c r="G229">
        <v>308.7</v>
      </c>
      <c r="H229">
        <v>377.3</v>
      </c>
      <c r="I229">
        <v>341.6</v>
      </c>
      <c r="J229">
        <v>45</v>
      </c>
      <c r="K229">
        <v>320</v>
      </c>
      <c r="L229">
        <v>49</v>
      </c>
      <c r="M229">
        <v>300</v>
      </c>
      <c r="N229" s="81">
        <v>22</v>
      </c>
      <c r="O229" s="81">
        <v>3</v>
      </c>
      <c r="P229" s="81">
        <v>35</v>
      </c>
      <c r="Q229" s="81"/>
      <c r="R229" s="81"/>
      <c r="S229" s="81"/>
      <c r="T229" s="81"/>
      <c r="U229" s="81">
        <v>4</v>
      </c>
      <c r="V229" s="81"/>
      <c r="W229">
        <v>64</v>
      </c>
      <c r="X229">
        <v>3684</v>
      </c>
      <c r="Y229" s="127">
        <v>1.4999999999999999E-2</v>
      </c>
      <c r="Z229">
        <v>5</v>
      </c>
      <c r="AA229">
        <v>29</v>
      </c>
      <c r="AB229" s="132">
        <f t="shared" si="0"/>
        <v>1.737242128121607E-2</v>
      </c>
    </row>
    <row r="230" spans="1:28" x14ac:dyDescent="0.2">
      <c r="A230">
        <v>2021</v>
      </c>
      <c r="B230">
        <v>3</v>
      </c>
      <c r="D230">
        <v>447</v>
      </c>
      <c r="E230" t="s">
        <v>737</v>
      </c>
      <c r="F230" t="s">
        <v>738</v>
      </c>
      <c r="G230">
        <v>159.30000000000001</v>
      </c>
      <c r="H230">
        <v>194.7</v>
      </c>
      <c r="I230">
        <v>178</v>
      </c>
      <c r="J230">
        <v>60</v>
      </c>
      <c r="K230">
        <v>180</v>
      </c>
      <c r="L230">
        <v>88</v>
      </c>
      <c r="M230">
        <v>130</v>
      </c>
      <c r="N230" s="81">
        <v>16</v>
      </c>
      <c r="O230" s="81">
        <v>8</v>
      </c>
      <c r="P230" s="81">
        <v>12</v>
      </c>
      <c r="Q230" s="81"/>
      <c r="R230" s="81"/>
      <c r="S230" s="81"/>
      <c r="T230" s="81"/>
      <c r="U230" s="81"/>
      <c r="V230" s="81"/>
      <c r="W230">
        <v>36</v>
      </c>
      <c r="X230">
        <v>3656</v>
      </c>
      <c r="Y230" s="127">
        <v>1.4999999999999999E-2</v>
      </c>
      <c r="Z230">
        <v>3</v>
      </c>
      <c r="AA230">
        <v>29</v>
      </c>
      <c r="AB230" s="132">
        <f t="shared" si="0"/>
        <v>9.8468271334792128E-3</v>
      </c>
    </row>
    <row r="231" spans="1:28" x14ac:dyDescent="0.2">
      <c r="A231">
        <v>2021</v>
      </c>
      <c r="B231">
        <v>3</v>
      </c>
      <c r="D231">
        <v>306</v>
      </c>
      <c r="E231" t="s">
        <v>120</v>
      </c>
      <c r="F231" t="s">
        <v>121</v>
      </c>
      <c r="G231">
        <v>182.28</v>
      </c>
      <c r="H231">
        <v>209.72</v>
      </c>
      <c r="I231">
        <v>202.3</v>
      </c>
      <c r="J231">
        <v>20</v>
      </c>
      <c r="K231">
        <v>180</v>
      </c>
      <c r="L231">
        <v>23</v>
      </c>
      <c r="M231">
        <v>158</v>
      </c>
      <c r="N231" s="81">
        <v>8</v>
      </c>
      <c r="O231" s="81">
        <v>2</v>
      </c>
      <c r="P231" s="81">
        <v>6</v>
      </c>
      <c r="Q231" s="81"/>
      <c r="R231" s="81">
        <v>2</v>
      </c>
      <c r="S231" s="81"/>
      <c r="T231" s="81"/>
      <c r="U231" s="81"/>
      <c r="V231" s="81"/>
      <c r="W231">
        <v>17</v>
      </c>
      <c r="X231">
        <v>877</v>
      </c>
      <c r="Y231" s="127">
        <v>0.02</v>
      </c>
      <c r="Z231">
        <v>4</v>
      </c>
      <c r="AA231">
        <v>24</v>
      </c>
      <c r="AB231" s="132">
        <f t="shared" si="0"/>
        <v>1.9384264538198404E-2</v>
      </c>
    </row>
    <row r="232" spans="1:28" x14ac:dyDescent="0.2">
      <c r="A232">
        <v>2021</v>
      </c>
      <c r="B232">
        <v>3</v>
      </c>
      <c r="D232">
        <v>448</v>
      </c>
      <c r="E232" t="s">
        <v>268</v>
      </c>
      <c r="F232" t="s">
        <v>269</v>
      </c>
      <c r="G232">
        <v>20.7</v>
      </c>
      <c r="H232">
        <v>25.3</v>
      </c>
      <c r="I232">
        <v>22.8</v>
      </c>
      <c r="J232">
        <v>60</v>
      </c>
      <c r="K232">
        <v>180</v>
      </c>
      <c r="L232">
        <v>88</v>
      </c>
      <c r="M232">
        <v>130</v>
      </c>
      <c r="N232" s="81">
        <v>18</v>
      </c>
      <c r="O232" s="81">
        <v>4</v>
      </c>
      <c r="P232" s="81">
        <v>23</v>
      </c>
      <c r="Q232" s="81"/>
      <c r="R232" s="81"/>
      <c r="S232" s="81"/>
      <c r="T232" s="81"/>
      <c r="U232" s="81"/>
      <c r="V232" s="81"/>
      <c r="W232">
        <v>45</v>
      </c>
      <c r="X232">
        <v>3665</v>
      </c>
      <c r="Y232" s="127">
        <v>1.4999999999999999E-2</v>
      </c>
      <c r="Z232">
        <v>3</v>
      </c>
      <c r="AA232">
        <v>29</v>
      </c>
      <c r="AB232" s="132">
        <f t="shared" si="0"/>
        <v>1.227830832196453E-2</v>
      </c>
    </row>
    <row r="233" spans="1:28" x14ac:dyDescent="0.2">
      <c r="A233">
        <v>2021</v>
      </c>
      <c r="B233">
        <v>3</v>
      </c>
      <c r="D233">
        <v>652</v>
      </c>
      <c r="E233" t="s">
        <v>268</v>
      </c>
      <c r="F233" t="s">
        <v>269</v>
      </c>
      <c r="G233">
        <v>15.903</v>
      </c>
      <c r="H233">
        <v>18.297000000000001</v>
      </c>
      <c r="J233">
        <v>20</v>
      </c>
      <c r="L233">
        <v>21</v>
      </c>
      <c r="M233">
        <v>172</v>
      </c>
      <c r="N233" s="81"/>
      <c r="O233" s="81"/>
      <c r="P233" s="81"/>
      <c r="Q233" s="81"/>
      <c r="R233" s="81"/>
      <c r="S233" s="81"/>
      <c r="T233" s="81"/>
      <c r="U233" s="81"/>
      <c r="V233" s="81"/>
      <c r="Y233" s="127">
        <v>0.02</v>
      </c>
      <c r="Z233">
        <v>1</v>
      </c>
      <c r="AB233" s="132" t="str">
        <f t="shared" si="0"/>
        <v/>
      </c>
    </row>
    <row r="234" spans="1:28" x14ac:dyDescent="0.2">
      <c r="A234">
        <v>2021</v>
      </c>
      <c r="B234">
        <v>3</v>
      </c>
      <c r="D234">
        <v>626</v>
      </c>
      <c r="E234" t="s">
        <v>644</v>
      </c>
      <c r="F234" t="s">
        <v>645</v>
      </c>
      <c r="G234">
        <v>254.05799999999999</v>
      </c>
      <c r="H234">
        <v>297.94200000000001</v>
      </c>
      <c r="I234">
        <v>286.39999999999998</v>
      </c>
      <c r="J234">
        <v>18</v>
      </c>
      <c r="K234">
        <v>200</v>
      </c>
      <c r="L234">
        <v>25</v>
      </c>
      <c r="M234">
        <v>147</v>
      </c>
      <c r="N234" s="81">
        <v>27</v>
      </c>
      <c r="O234" s="81">
        <v>9</v>
      </c>
      <c r="P234" s="81">
        <v>24</v>
      </c>
      <c r="Q234" s="81"/>
      <c r="R234" s="81"/>
      <c r="S234" s="81"/>
      <c r="T234" s="81"/>
      <c r="U234" s="81"/>
      <c r="V234" s="81"/>
      <c r="W234">
        <v>60</v>
      </c>
      <c r="X234">
        <v>1185</v>
      </c>
      <c r="Y234" s="127">
        <v>1.4999999999999999E-2</v>
      </c>
      <c r="Z234">
        <v>4</v>
      </c>
      <c r="AA234">
        <v>25</v>
      </c>
      <c r="AB234" s="132">
        <f t="shared" si="0"/>
        <v>5.0632911392405063E-2</v>
      </c>
    </row>
    <row r="235" spans="1:28" x14ac:dyDescent="0.2">
      <c r="A235">
        <v>2021</v>
      </c>
      <c r="B235">
        <v>3</v>
      </c>
      <c r="D235">
        <v>630</v>
      </c>
      <c r="E235" t="s">
        <v>241</v>
      </c>
      <c r="F235" t="s">
        <v>242</v>
      </c>
      <c r="G235">
        <v>197.84299999999999</v>
      </c>
      <c r="H235">
        <v>230.15700000000001</v>
      </c>
      <c r="I235">
        <v>214.5</v>
      </c>
      <c r="J235">
        <v>18</v>
      </c>
      <c r="K235">
        <v>200</v>
      </c>
      <c r="L235">
        <v>23</v>
      </c>
      <c r="M235">
        <v>159</v>
      </c>
      <c r="N235" s="81">
        <v>37</v>
      </c>
      <c r="O235" s="81">
        <v>22</v>
      </c>
      <c r="P235" s="81">
        <v>19</v>
      </c>
      <c r="Q235" s="81"/>
      <c r="R235" s="81"/>
      <c r="S235" s="81"/>
      <c r="T235" s="81"/>
      <c r="U235" s="81"/>
      <c r="V235" s="81"/>
      <c r="W235">
        <v>78</v>
      </c>
      <c r="X235">
        <v>1503</v>
      </c>
      <c r="Y235" s="127">
        <v>1.4999999999999999E-2</v>
      </c>
      <c r="Z235">
        <v>4</v>
      </c>
      <c r="AA235">
        <v>25</v>
      </c>
      <c r="AB235" s="132">
        <f t="shared" si="0"/>
        <v>5.1896207584830337E-2</v>
      </c>
    </row>
    <row r="236" spans="1:28" x14ac:dyDescent="0.2">
      <c r="A236">
        <v>2021</v>
      </c>
      <c r="B236">
        <v>3</v>
      </c>
      <c r="D236">
        <v>622</v>
      </c>
      <c r="E236" t="s">
        <v>636</v>
      </c>
      <c r="F236" t="s">
        <v>637</v>
      </c>
      <c r="G236">
        <v>172.41399999999999</v>
      </c>
      <c r="H236">
        <v>201.58600000000001</v>
      </c>
      <c r="I236">
        <v>197.1</v>
      </c>
      <c r="J236">
        <v>18</v>
      </c>
      <c r="K236">
        <v>200</v>
      </c>
      <c r="L236">
        <v>25</v>
      </c>
      <c r="M236">
        <v>149</v>
      </c>
      <c r="N236" s="81">
        <v>17</v>
      </c>
      <c r="O236" s="81">
        <v>9</v>
      </c>
      <c r="P236" s="81">
        <v>11</v>
      </c>
      <c r="Q236" s="81"/>
      <c r="R236" s="81"/>
      <c r="S236" s="81"/>
      <c r="T236" s="81"/>
      <c r="U236" s="81"/>
      <c r="V236" s="81"/>
      <c r="W236">
        <v>37</v>
      </c>
      <c r="X236">
        <v>787</v>
      </c>
      <c r="Y236" s="127">
        <v>1.4999999999999999E-2</v>
      </c>
      <c r="Z236">
        <v>3</v>
      </c>
      <c r="AA236">
        <v>25</v>
      </c>
      <c r="AB236" s="132">
        <f t="shared" si="0"/>
        <v>4.7013977128335452E-2</v>
      </c>
    </row>
    <row r="237" spans="1:28" x14ac:dyDescent="0.2">
      <c r="A237">
        <v>2021</v>
      </c>
      <c r="B237">
        <v>3</v>
      </c>
      <c r="D237">
        <v>299</v>
      </c>
      <c r="E237" t="s">
        <v>244</v>
      </c>
      <c r="F237" t="s">
        <v>245</v>
      </c>
      <c r="G237">
        <v>106.95</v>
      </c>
      <c r="H237">
        <v>123.05</v>
      </c>
      <c r="I237">
        <v>112</v>
      </c>
      <c r="J237">
        <v>70</v>
      </c>
      <c r="K237">
        <v>154</v>
      </c>
      <c r="L237">
        <v>97</v>
      </c>
      <c r="M237">
        <v>112</v>
      </c>
      <c r="N237" s="81">
        <v>99</v>
      </c>
      <c r="O237" s="81">
        <v>41</v>
      </c>
      <c r="P237" s="81">
        <v>96</v>
      </c>
      <c r="Q237" s="81"/>
      <c r="R237" s="81">
        <v>6</v>
      </c>
      <c r="S237" s="81"/>
      <c r="T237" s="81"/>
      <c r="U237" s="81"/>
      <c r="V237" s="81"/>
      <c r="W237">
        <v>239</v>
      </c>
      <c r="X237">
        <v>27191</v>
      </c>
      <c r="Y237" s="127">
        <v>0.02</v>
      </c>
      <c r="Z237">
        <v>19</v>
      </c>
      <c r="AB237" s="132">
        <f t="shared" si="0"/>
        <v>8.789673053583906E-3</v>
      </c>
    </row>
    <row r="238" spans="1:28" x14ac:dyDescent="0.2">
      <c r="A238">
        <v>2021</v>
      </c>
      <c r="B238">
        <v>3</v>
      </c>
      <c r="D238">
        <v>281</v>
      </c>
      <c r="E238" t="s">
        <v>142</v>
      </c>
      <c r="F238" t="s">
        <v>143</v>
      </c>
      <c r="G238">
        <v>265.05</v>
      </c>
      <c r="H238">
        <v>304.95</v>
      </c>
      <c r="I238">
        <v>287.3</v>
      </c>
      <c r="J238">
        <v>120</v>
      </c>
      <c r="K238">
        <v>120</v>
      </c>
      <c r="L238">
        <v>122</v>
      </c>
      <c r="M238">
        <v>119</v>
      </c>
      <c r="N238" s="81">
        <v>21</v>
      </c>
      <c r="O238" s="81">
        <v>8</v>
      </c>
      <c r="P238" s="81">
        <v>15</v>
      </c>
      <c r="Q238" s="81"/>
      <c r="R238" s="81"/>
      <c r="S238" s="81"/>
      <c r="T238" s="81"/>
      <c r="U238" s="81"/>
      <c r="V238" s="81"/>
      <c r="W238">
        <v>42</v>
      </c>
      <c r="X238">
        <v>5126</v>
      </c>
      <c r="Y238" s="127">
        <v>1.4999999999999999E-2</v>
      </c>
      <c r="Z238">
        <v>4</v>
      </c>
      <c r="AA238">
        <v>18</v>
      </c>
      <c r="AB238" s="132">
        <f t="shared" si="0"/>
        <v>8.1935232149824427E-3</v>
      </c>
    </row>
    <row r="239" spans="1:28" x14ac:dyDescent="0.2">
      <c r="A239">
        <v>2021</v>
      </c>
      <c r="B239">
        <v>3</v>
      </c>
      <c r="D239">
        <v>281</v>
      </c>
      <c r="E239" t="s">
        <v>142</v>
      </c>
      <c r="F239" t="s">
        <v>143</v>
      </c>
      <c r="G239">
        <v>265.05</v>
      </c>
      <c r="H239">
        <v>304.95</v>
      </c>
      <c r="I239">
        <v>287.3</v>
      </c>
      <c r="J239">
        <v>120</v>
      </c>
      <c r="K239">
        <v>120</v>
      </c>
      <c r="L239">
        <v>122</v>
      </c>
      <c r="M239">
        <v>119</v>
      </c>
      <c r="N239" s="81">
        <v>21</v>
      </c>
      <c r="O239" s="81">
        <v>8</v>
      </c>
      <c r="P239" s="81">
        <v>15</v>
      </c>
      <c r="Q239" s="81"/>
      <c r="R239" s="81"/>
      <c r="S239" s="81"/>
      <c r="T239" s="81"/>
      <c r="U239" s="81"/>
      <c r="V239" s="81"/>
      <c r="W239">
        <v>42</v>
      </c>
      <c r="X239">
        <v>5126</v>
      </c>
      <c r="Y239" s="127">
        <v>1.4999999999999999E-2</v>
      </c>
      <c r="Z239">
        <v>4</v>
      </c>
      <c r="AA239">
        <v>20</v>
      </c>
      <c r="AB239" s="132">
        <f t="shared" si="0"/>
        <v>8.1935232149824427E-3</v>
      </c>
    </row>
    <row r="240" spans="1:28" x14ac:dyDescent="0.2">
      <c r="A240">
        <v>2021</v>
      </c>
      <c r="B240">
        <v>3</v>
      </c>
      <c r="D240">
        <v>281</v>
      </c>
      <c r="E240" t="s">
        <v>142</v>
      </c>
      <c r="F240" t="s">
        <v>143</v>
      </c>
      <c r="G240">
        <v>265.05</v>
      </c>
      <c r="H240">
        <v>304.95</v>
      </c>
      <c r="I240">
        <v>287.3</v>
      </c>
      <c r="J240">
        <v>120</v>
      </c>
      <c r="K240">
        <v>120</v>
      </c>
      <c r="L240">
        <v>122</v>
      </c>
      <c r="M240">
        <v>119</v>
      </c>
      <c r="N240" s="81">
        <v>21</v>
      </c>
      <c r="O240" s="81">
        <v>8</v>
      </c>
      <c r="P240" s="81">
        <v>15</v>
      </c>
      <c r="Q240" s="81"/>
      <c r="R240" s="81"/>
      <c r="S240" s="81"/>
      <c r="T240" s="81"/>
      <c r="U240" s="81"/>
      <c r="V240" s="81"/>
      <c r="W240">
        <v>42</v>
      </c>
      <c r="X240">
        <v>5126</v>
      </c>
      <c r="Y240" s="127">
        <v>1.4999999999999999E-2</v>
      </c>
      <c r="Z240">
        <v>4</v>
      </c>
      <c r="AA240">
        <v>22</v>
      </c>
      <c r="AB240" s="132">
        <f t="shared" si="0"/>
        <v>8.1935232149824427E-3</v>
      </c>
    </row>
    <row r="241" spans="1:28" x14ac:dyDescent="0.2">
      <c r="A241">
        <v>2021</v>
      </c>
      <c r="B241">
        <v>3</v>
      </c>
      <c r="D241">
        <v>281</v>
      </c>
      <c r="E241" t="s">
        <v>144</v>
      </c>
      <c r="F241" t="s">
        <v>145</v>
      </c>
      <c r="G241">
        <v>292.95</v>
      </c>
      <c r="H241">
        <v>337.05</v>
      </c>
      <c r="I241">
        <v>287.3</v>
      </c>
      <c r="J241">
        <v>120</v>
      </c>
      <c r="L241">
        <v>122</v>
      </c>
      <c r="M241">
        <v>119</v>
      </c>
      <c r="N241" s="81">
        <v>21</v>
      </c>
      <c r="O241" s="81">
        <v>8</v>
      </c>
      <c r="P241" s="81">
        <v>15</v>
      </c>
      <c r="Q241" s="81"/>
      <c r="R241" s="81"/>
      <c r="S241" s="81"/>
      <c r="T241" s="81"/>
      <c r="U241" s="81"/>
      <c r="V241" s="81"/>
      <c r="W241">
        <v>42</v>
      </c>
      <c r="X241">
        <v>5126</v>
      </c>
      <c r="Y241" s="127">
        <v>1.4999999999999999E-2</v>
      </c>
      <c r="Z241">
        <v>4</v>
      </c>
      <c r="AA241">
        <v>18</v>
      </c>
      <c r="AB241" s="132">
        <f t="shared" si="0"/>
        <v>8.1935232149824427E-3</v>
      </c>
    </row>
    <row r="242" spans="1:28" x14ac:dyDescent="0.2">
      <c r="A242">
        <v>2021</v>
      </c>
      <c r="B242">
        <v>3</v>
      </c>
      <c r="D242">
        <v>281</v>
      </c>
      <c r="E242" t="s">
        <v>144</v>
      </c>
      <c r="F242" t="s">
        <v>145</v>
      </c>
      <c r="G242">
        <v>292.95</v>
      </c>
      <c r="H242">
        <v>337.05</v>
      </c>
      <c r="I242">
        <v>287.3</v>
      </c>
      <c r="J242">
        <v>120</v>
      </c>
      <c r="L242">
        <v>122</v>
      </c>
      <c r="M242">
        <v>119</v>
      </c>
      <c r="N242" s="81">
        <v>21</v>
      </c>
      <c r="O242" s="81">
        <v>8</v>
      </c>
      <c r="P242" s="81">
        <v>15</v>
      </c>
      <c r="Q242" s="81"/>
      <c r="R242" s="81"/>
      <c r="S242" s="81"/>
      <c r="T242" s="81"/>
      <c r="U242" s="81"/>
      <c r="V242" s="81"/>
      <c r="W242">
        <v>42</v>
      </c>
      <c r="X242">
        <v>5126</v>
      </c>
      <c r="Y242" s="127">
        <v>1.4999999999999999E-2</v>
      </c>
      <c r="Z242">
        <v>4</v>
      </c>
      <c r="AA242">
        <v>20</v>
      </c>
    </row>
    <row r="243" spans="1:28" x14ac:dyDescent="0.2">
      <c r="A243">
        <v>2021</v>
      </c>
      <c r="B243">
        <v>3</v>
      </c>
      <c r="D243">
        <v>281</v>
      </c>
      <c r="E243" t="s">
        <v>144</v>
      </c>
      <c r="F243" t="s">
        <v>145</v>
      </c>
      <c r="G243">
        <v>292.95</v>
      </c>
      <c r="H243">
        <v>337.05</v>
      </c>
      <c r="I243">
        <v>287.3</v>
      </c>
      <c r="J243">
        <v>120</v>
      </c>
      <c r="L243">
        <v>122</v>
      </c>
      <c r="M243">
        <v>119</v>
      </c>
      <c r="N243" s="81">
        <v>21</v>
      </c>
      <c r="O243" s="81">
        <v>8</v>
      </c>
      <c r="P243" s="81">
        <v>15</v>
      </c>
      <c r="Q243" s="81"/>
      <c r="R243" s="81"/>
      <c r="S243" s="81"/>
      <c r="T243" s="81"/>
      <c r="U243" s="81"/>
      <c r="V243" s="81"/>
      <c r="W243">
        <v>42</v>
      </c>
      <c r="X243">
        <v>5126</v>
      </c>
      <c r="Y243" s="127">
        <v>1.4999999999999999E-2</v>
      </c>
      <c r="Z243">
        <v>4</v>
      </c>
      <c r="AA243">
        <v>22</v>
      </c>
    </row>
    <row r="244" spans="1:28" x14ac:dyDescent="0.2">
      <c r="A244">
        <v>2021</v>
      </c>
      <c r="B244">
        <v>3</v>
      </c>
      <c r="D244">
        <v>281</v>
      </c>
      <c r="E244" t="s">
        <v>146</v>
      </c>
      <c r="F244" t="s">
        <v>147</v>
      </c>
      <c r="G244">
        <v>320.85000000000002</v>
      </c>
      <c r="H244">
        <v>369.15</v>
      </c>
      <c r="I244">
        <v>287.3</v>
      </c>
      <c r="J244">
        <v>120</v>
      </c>
      <c r="L244">
        <v>122</v>
      </c>
      <c r="M244">
        <v>119</v>
      </c>
      <c r="N244" s="81">
        <v>21</v>
      </c>
      <c r="O244" s="81">
        <v>8</v>
      </c>
      <c r="P244" s="81">
        <v>15</v>
      </c>
      <c r="Q244" s="81"/>
      <c r="R244" s="81"/>
      <c r="S244" s="81"/>
      <c r="T244" s="81"/>
      <c r="U244" s="81"/>
      <c r="V244" s="81"/>
      <c r="W244">
        <v>42</v>
      </c>
      <c r="X244">
        <v>5126</v>
      </c>
      <c r="Y244" s="127">
        <v>1.4999999999999999E-2</v>
      </c>
      <c r="Z244">
        <v>4</v>
      </c>
      <c r="AA244">
        <v>18</v>
      </c>
    </row>
    <row r="245" spans="1:28" x14ac:dyDescent="0.2">
      <c r="A245">
        <v>2021</v>
      </c>
      <c r="B245">
        <v>3</v>
      </c>
      <c r="D245">
        <v>281</v>
      </c>
      <c r="E245" t="s">
        <v>146</v>
      </c>
      <c r="F245" t="s">
        <v>147</v>
      </c>
      <c r="G245">
        <v>320.85000000000002</v>
      </c>
      <c r="H245">
        <v>369.15</v>
      </c>
      <c r="I245">
        <v>287.3</v>
      </c>
      <c r="J245">
        <v>120</v>
      </c>
      <c r="L245">
        <v>122</v>
      </c>
      <c r="M245">
        <v>119</v>
      </c>
      <c r="N245" s="81">
        <v>21</v>
      </c>
      <c r="O245" s="81">
        <v>8</v>
      </c>
      <c r="P245" s="81">
        <v>15</v>
      </c>
      <c r="Q245" s="81"/>
      <c r="R245" s="81"/>
      <c r="S245" s="81"/>
      <c r="T245" s="81"/>
      <c r="U245" s="81"/>
      <c r="V245" s="81"/>
      <c r="W245">
        <v>42</v>
      </c>
      <c r="X245">
        <v>5126</v>
      </c>
      <c r="Y245" s="127">
        <v>1.4999999999999999E-2</v>
      </c>
      <c r="Z245">
        <v>4</v>
      </c>
      <c r="AA245">
        <v>20</v>
      </c>
    </row>
    <row r="246" spans="1:28" x14ac:dyDescent="0.2">
      <c r="A246">
        <v>2021</v>
      </c>
      <c r="B246">
        <v>3</v>
      </c>
      <c r="D246">
        <v>281</v>
      </c>
      <c r="E246" t="s">
        <v>146</v>
      </c>
      <c r="F246" t="s">
        <v>147</v>
      </c>
      <c r="G246">
        <v>320.85000000000002</v>
      </c>
      <c r="H246">
        <v>369.15</v>
      </c>
      <c r="I246">
        <v>287.3</v>
      </c>
      <c r="J246">
        <v>120</v>
      </c>
      <c r="L246">
        <v>122</v>
      </c>
      <c r="M246">
        <v>119</v>
      </c>
      <c r="N246" s="81">
        <v>21</v>
      </c>
      <c r="O246" s="81">
        <v>8</v>
      </c>
      <c r="P246" s="81">
        <v>15</v>
      </c>
      <c r="Q246" s="81"/>
      <c r="R246" s="81"/>
      <c r="S246" s="81"/>
      <c r="T246" s="81"/>
      <c r="U246" s="81"/>
      <c r="V246" s="81"/>
      <c r="W246">
        <v>42</v>
      </c>
      <c r="X246">
        <v>5126</v>
      </c>
      <c r="Y246" s="127">
        <v>1.4999999999999999E-2</v>
      </c>
      <c r="Z246">
        <v>4</v>
      </c>
      <c r="AA246">
        <v>22</v>
      </c>
    </row>
    <row r="247" spans="1:28" x14ac:dyDescent="0.2">
      <c r="A247">
        <v>2021</v>
      </c>
      <c r="B247">
        <v>3</v>
      </c>
      <c r="D247">
        <v>168</v>
      </c>
      <c r="E247" t="s">
        <v>210</v>
      </c>
      <c r="F247" t="s">
        <v>211</v>
      </c>
      <c r="G247">
        <v>575.66999999999996</v>
      </c>
      <c r="H247">
        <v>662.33</v>
      </c>
      <c r="I247">
        <v>604.6</v>
      </c>
      <c r="J247">
        <v>90</v>
      </c>
      <c r="K247">
        <v>116</v>
      </c>
      <c r="L247">
        <v>71</v>
      </c>
      <c r="M247">
        <v>152</v>
      </c>
      <c r="N247" s="81">
        <v>4</v>
      </c>
      <c r="O247" s="81">
        <v>1</v>
      </c>
      <c r="P247" s="81">
        <v>3</v>
      </c>
      <c r="Q247" s="81"/>
      <c r="R247" s="81">
        <v>2</v>
      </c>
      <c r="S247" s="81"/>
      <c r="T247" s="81"/>
      <c r="U247" s="81"/>
      <c r="V247" s="81"/>
      <c r="W247">
        <v>9</v>
      </c>
      <c r="X247">
        <v>711</v>
      </c>
      <c r="Y247" s="127">
        <v>1.4999999999999999E-2</v>
      </c>
      <c r="Z247">
        <v>1</v>
      </c>
      <c r="AA247">
        <v>18</v>
      </c>
    </row>
    <row r="248" spans="1:28" x14ac:dyDescent="0.2">
      <c r="A248">
        <v>2021</v>
      </c>
      <c r="B248">
        <v>3</v>
      </c>
      <c r="D248">
        <v>273</v>
      </c>
      <c r="E248" t="s">
        <v>257</v>
      </c>
      <c r="F248" t="s">
        <v>258</v>
      </c>
      <c r="G248">
        <v>524.52</v>
      </c>
      <c r="H248">
        <v>603.48</v>
      </c>
      <c r="I248">
        <v>583</v>
      </c>
      <c r="J248">
        <v>93</v>
      </c>
      <c r="K248">
        <v>116</v>
      </c>
      <c r="L248">
        <v>73</v>
      </c>
      <c r="M248">
        <v>150</v>
      </c>
      <c r="N248" s="81">
        <v>61</v>
      </c>
      <c r="O248" s="81">
        <v>38</v>
      </c>
      <c r="P248" s="81">
        <v>49</v>
      </c>
      <c r="Q248" s="81"/>
      <c r="R248" s="81">
        <v>5</v>
      </c>
      <c r="S248" s="81"/>
      <c r="T248" s="81"/>
      <c r="U248" s="81"/>
      <c r="V248" s="81"/>
      <c r="W248">
        <v>152</v>
      </c>
      <c r="X248">
        <v>12932</v>
      </c>
      <c r="Y248" s="127">
        <v>1.4999999999999999E-2</v>
      </c>
      <c r="Z248">
        <v>12</v>
      </c>
      <c r="AA248">
        <v>16</v>
      </c>
    </row>
    <row r="249" spans="1:28" x14ac:dyDescent="0.2">
      <c r="A249">
        <v>2021</v>
      </c>
      <c r="B249">
        <v>3</v>
      </c>
      <c r="D249">
        <v>271</v>
      </c>
      <c r="E249" t="s">
        <v>149</v>
      </c>
      <c r="F249" t="s">
        <v>150</v>
      </c>
      <c r="G249">
        <v>149.72999999999999</v>
      </c>
      <c r="H249">
        <v>172.27</v>
      </c>
      <c r="I249">
        <v>166.1</v>
      </c>
      <c r="J249">
        <v>151</v>
      </c>
      <c r="K249">
        <v>95</v>
      </c>
      <c r="L249">
        <v>157</v>
      </c>
      <c r="M249">
        <v>92</v>
      </c>
      <c r="N249" s="81">
        <v>7</v>
      </c>
      <c r="O249" s="81">
        <v>1</v>
      </c>
      <c r="P249" s="81">
        <v>6</v>
      </c>
      <c r="Q249" s="81"/>
      <c r="R249" s="81"/>
      <c r="S249" s="81"/>
      <c r="T249" s="81"/>
      <c r="U249" s="81"/>
      <c r="V249" s="81"/>
      <c r="W249">
        <v>14</v>
      </c>
      <c r="X249">
        <v>2364</v>
      </c>
      <c r="Y249" s="127">
        <v>1.4999999999999999E-2</v>
      </c>
      <c r="Z249">
        <v>2</v>
      </c>
      <c r="AA249">
        <v>16</v>
      </c>
    </row>
    <row r="250" spans="1:28" x14ac:dyDescent="0.2">
      <c r="A250">
        <v>2021</v>
      </c>
      <c r="B250">
        <v>3</v>
      </c>
      <c r="D250">
        <v>269</v>
      </c>
      <c r="E250" t="s">
        <v>610</v>
      </c>
      <c r="F250" t="s">
        <v>611</v>
      </c>
      <c r="G250">
        <v>1460.1</v>
      </c>
      <c r="H250">
        <v>1679.9</v>
      </c>
      <c r="I250">
        <v>1674.7</v>
      </c>
      <c r="J250">
        <v>14</v>
      </c>
      <c r="K250">
        <v>257</v>
      </c>
      <c r="L250">
        <v>16</v>
      </c>
      <c r="M250">
        <v>220</v>
      </c>
      <c r="N250" s="81">
        <v>18</v>
      </c>
      <c r="O250" s="81">
        <v>5</v>
      </c>
      <c r="P250" s="81">
        <v>16</v>
      </c>
      <c r="Q250" s="81"/>
      <c r="R250" s="81"/>
      <c r="S250" s="81"/>
      <c r="T250" s="81"/>
      <c r="U250" s="81"/>
      <c r="V250" s="81"/>
      <c r="W250">
        <v>38</v>
      </c>
      <c r="X250">
        <v>1416</v>
      </c>
      <c r="Y250" s="127">
        <v>0.02</v>
      </c>
      <c r="Z250">
        <v>4</v>
      </c>
      <c r="AA250">
        <v>20</v>
      </c>
    </row>
    <row r="251" spans="1:28" x14ac:dyDescent="0.2">
      <c r="A251">
        <v>2021</v>
      </c>
      <c r="B251">
        <v>3</v>
      </c>
      <c r="D251">
        <v>253</v>
      </c>
      <c r="E251" t="s">
        <v>135</v>
      </c>
      <c r="F251" t="s">
        <v>136</v>
      </c>
      <c r="G251">
        <v>188.79</v>
      </c>
      <c r="H251">
        <v>217.21</v>
      </c>
      <c r="I251">
        <v>202.5</v>
      </c>
      <c r="J251">
        <v>121</v>
      </c>
      <c r="K251">
        <v>89</v>
      </c>
      <c r="L251">
        <v>119</v>
      </c>
      <c r="M251">
        <v>91</v>
      </c>
      <c r="N251" s="81">
        <v>9</v>
      </c>
      <c r="O251" s="81">
        <v>3</v>
      </c>
      <c r="P251" s="81">
        <v>9</v>
      </c>
      <c r="Q251" s="81"/>
      <c r="R251" s="81"/>
      <c r="S251" s="81"/>
      <c r="T251" s="81"/>
      <c r="U251" s="81"/>
      <c r="V251" s="81"/>
      <c r="W251">
        <v>21</v>
      </c>
      <c r="X251">
        <v>3741</v>
      </c>
      <c r="Y251" s="127">
        <v>1.4999999999999999E-2</v>
      </c>
      <c r="Z251">
        <v>2</v>
      </c>
      <c r="AA251">
        <v>16</v>
      </c>
    </row>
    <row r="252" spans="1:28" x14ac:dyDescent="0.2">
      <c r="A252">
        <v>2021</v>
      </c>
      <c r="B252">
        <v>3</v>
      </c>
      <c r="D252">
        <v>254</v>
      </c>
      <c r="E252" t="s">
        <v>263</v>
      </c>
      <c r="F252" t="s">
        <v>136</v>
      </c>
      <c r="G252">
        <v>188.79</v>
      </c>
      <c r="H252">
        <v>217.21</v>
      </c>
      <c r="I252">
        <v>208.8</v>
      </c>
      <c r="J252">
        <v>88</v>
      </c>
      <c r="K252">
        <v>164</v>
      </c>
      <c r="L252">
        <v>103</v>
      </c>
      <c r="M252">
        <v>140</v>
      </c>
      <c r="N252" s="81">
        <v>155</v>
      </c>
      <c r="O252" s="81">
        <v>85</v>
      </c>
      <c r="P252" s="81">
        <v>167</v>
      </c>
      <c r="Q252" s="81"/>
      <c r="R252" s="81">
        <v>6</v>
      </c>
      <c r="S252" s="81"/>
      <c r="T252" s="81"/>
      <c r="U252" s="81"/>
      <c r="V252" s="81"/>
      <c r="W252">
        <v>410</v>
      </c>
      <c r="X252">
        <v>36110</v>
      </c>
      <c r="Y252" s="127">
        <v>0.02</v>
      </c>
      <c r="Z252">
        <v>23</v>
      </c>
      <c r="AA252">
        <v>16</v>
      </c>
    </row>
    <row r="253" spans="1:28" x14ac:dyDescent="0.2">
      <c r="A253">
        <v>2021</v>
      </c>
      <c r="B253">
        <v>3</v>
      </c>
      <c r="D253">
        <v>225</v>
      </c>
      <c r="E253" t="s">
        <v>229</v>
      </c>
      <c r="F253" t="s">
        <v>230</v>
      </c>
      <c r="G253">
        <v>345.96</v>
      </c>
      <c r="H253">
        <v>398.04</v>
      </c>
      <c r="I253">
        <v>378.8</v>
      </c>
      <c r="J253">
        <v>169</v>
      </c>
      <c r="K253">
        <v>128</v>
      </c>
      <c r="L253">
        <v>129</v>
      </c>
      <c r="M253">
        <v>168</v>
      </c>
      <c r="N253" s="81">
        <v>12</v>
      </c>
      <c r="O253" s="81">
        <v>2</v>
      </c>
      <c r="P253" s="81">
        <v>10</v>
      </c>
      <c r="Q253" s="81"/>
      <c r="R253" s="81"/>
      <c r="S253" s="81"/>
      <c r="T253" s="81"/>
      <c r="U253" s="81"/>
      <c r="V253" s="81"/>
      <c r="W253">
        <v>24</v>
      </c>
      <c r="X253">
        <v>3402</v>
      </c>
      <c r="Y253" s="127">
        <v>1.4999999999999999E-2</v>
      </c>
      <c r="Z253">
        <v>4</v>
      </c>
      <c r="AA253">
        <v>18</v>
      </c>
    </row>
    <row r="254" spans="1:28" x14ac:dyDescent="0.2">
      <c r="A254">
        <v>2021</v>
      </c>
      <c r="B254">
        <v>3</v>
      </c>
      <c r="D254">
        <v>219</v>
      </c>
      <c r="E254" t="s">
        <v>216</v>
      </c>
      <c r="F254" t="s">
        <v>217</v>
      </c>
      <c r="G254">
        <v>106.175</v>
      </c>
      <c r="H254">
        <v>122.1583333</v>
      </c>
      <c r="I254">
        <v>111</v>
      </c>
      <c r="J254">
        <v>238</v>
      </c>
      <c r="K254">
        <v>91</v>
      </c>
      <c r="L254">
        <v>216</v>
      </c>
      <c r="M254">
        <v>100</v>
      </c>
      <c r="N254" s="81">
        <v>10</v>
      </c>
      <c r="O254" s="81"/>
      <c r="P254" s="81">
        <v>3</v>
      </c>
      <c r="Q254" s="81"/>
      <c r="R254" s="81"/>
      <c r="S254" s="81"/>
      <c r="T254" s="81"/>
      <c r="U254" s="81"/>
      <c r="V254" s="81"/>
      <c r="W254">
        <v>13</v>
      </c>
      <c r="X254">
        <v>1620</v>
      </c>
      <c r="Y254" s="127">
        <v>1.4999999999999999E-2</v>
      </c>
      <c r="Z254">
        <v>2</v>
      </c>
      <c r="AA254">
        <v>18</v>
      </c>
    </row>
    <row r="255" spans="1:28" x14ac:dyDescent="0.2">
      <c r="A255">
        <v>2021</v>
      </c>
      <c r="B255">
        <v>3</v>
      </c>
      <c r="D255">
        <v>94</v>
      </c>
      <c r="E255" t="s">
        <v>606</v>
      </c>
      <c r="F255" t="s">
        <v>607</v>
      </c>
      <c r="G255">
        <v>17.670000000000002</v>
      </c>
      <c r="H255">
        <v>20.329999999999998</v>
      </c>
      <c r="I255">
        <v>19</v>
      </c>
      <c r="J255">
        <v>74</v>
      </c>
      <c r="K255">
        <v>97</v>
      </c>
      <c r="L255">
        <v>68</v>
      </c>
      <c r="M255">
        <v>106</v>
      </c>
      <c r="N255" s="81">
        <v>2</v>
      </c>
      <c r="O255" s="81">
        <v>2</v>
      </c>
      <c r="P255" s="81">
        <v>4</v>
      </c>
      <c r="Q255" s="81"/>
      <c r="R255" s="81"/>
      <c r="S255" s="81"/>
      <c r="T255" s="81"/>
      <c r="U255" s="81"/>
      <c r="V255" s="81"/>
      <c r="W255">
        <v>8</v>
      </c>
      <c r="X255">
        <v>392</v>
      </c>
      <c r="Y255" s="127">
        <v>1.4999999999999999E-2</v>
      </c>
      <c r="Z255">
        <v>1</v>
      </c>
      <c r="AA255">
        <v>16</v>
      </c>
    </row>
    <row r="256" spans="1:28" x14ac:dyDescent="0.2">
      <c r="A256">
        <v>2021</v>
      </c>
      <c r="B256">
        <v>3</v>
      </c>
      <c r="D256">
        <v>104</v>
      </c>
      <c r="E256" t="s">
        <v>770</v>
      </c>
      <c r="F256" t="s">
        <v>771</v>
      </c>
      <c r="G256">
        <v>82.77</v>
      </c>
      <c r="H256">
        <v>95.23</v>
      </c>
      <c r="I256">
        <v>89.2</v>
      </c>
      <c r="J256">
        <v>140</v>
      </c>
      <c r="K256">
        <v>103</v>
      </c>
      <c r="L256">
        <v>146</v>
      </c>
      <c r="M256">
        <v>99</v>
      </c>
      <c r="N256" s="81">
        <v>37</v>
      </c>
      <c r="O256" s="81">
        <v>23</v>
      </c>
      <c r="P256" s="81">
        <v>46</v>
      </c>
      <c r="Q256" s="81"/>
      <c r="R256" s="81">
        <v>9</v>
      </c>
      <c r="S256" s="81"/>
      <c r="T256" s="81"/>
      <c r="U256" s="81"/>
      <c r="V256" s="81"/>
      <c r="W256">
        <v>115</v>
      </c>
      <c r="X256">
        <v>15199</v>
      </c>
      <c r="Y256" s="127">
        <v>1.4999999999999999E-2</v>
      </c>
      <c r="Z256">
        <v>9</v>
      </c>
      <c r="AA256">
        <v>18</v>
      </c>
    </row>
    <row r="257" spans="1:27" x14ac:dyDescent="0.2">
      <c r="A257">
        <v>2021</v>
      </c>
      <c r="B257">
        <v>3</v>
      </c>
      <c r="D257">
        <v>103</v>
      </c>
      <c r="E257" t="s">
        <v>794</v>
      </c>
      <c r="F257" t="s">
        <v>795</v>
      </c>
      <c r="G257">
        <v>82.77</v>
      </c>
      <c r="H257">
        <v>95.23</v>
      </c>
      <c r="I257">
        <v>89.2</v>
      </c>
      <c r="J257">
        <v>140</v>
      </c>
      <c r="K257">
        <v>103</v>
      </c>
      <c r="L257">
        <v>146</v>
      </c>
      <c r="M257">
        <v>99</v>
      </c>
      <c r="N257" s="81">
        <v>43</v>
      </c>
      <c r="O257" s="81">
        <v>29</v>
      </c>
      <c r="P257" s="81">
        <v>48</v>
      </c>
      <c r="Q257" s="81"/>
      <c r="R257" s="81">
        <v>9</v>
      </c>
      <c r="S257" s="81"/>
      <c r="T257" s="81"/>
      <c r="U257" s="81"/>
      <c r="V257" s="81"/>
      <c r="W257">
        <v>129</v>
      </c>
      <c r="X257">
        <v>16437</v>
      </c>
      <c r="Y257" s="127">
        <v>1.4999999999999999E-2</v>
      </c>
      <c r="Z257">
        <v>9</v>
      </c>
      <c r="AA257">
        <v>18</v>
      </c>
    </row>
    <row r="258" spans="1:27" x14ac:dyDescent="0.2">
      <c r="A258">
        <v>2021</v>
      </c>
      <c r="B258">
        <v>3</v>
      </c>
      <c r="D258">
        <v>102</v>
      </c>
      <c r="E258" t="s">
        <v>764</v>
      </c>
      <c r="F258" t="s">
        <v>765</v>
      </c>
      <c r="G258">
        <v>18.600000000000001</v>
      </c>
      <c r="H258">
        <v>21.4</v>
      </c>
      <c r="I258">
        <v>20.6</v>
      </c>
      <c r="J258">
        <v>140</v>
      </c>
      <c r="K258">
        <v>103</v>
      </c>
      <c r="L258">
        <v>146</v>
      </c>
      <c r="M258">
        <v>99</v>
      </c>
      <c r="N258" s="81">
        <v>49</v>
      </c>
      <c r="O258" s="81">
        <v>30</v>
      </c>
      <c r="P258" s="81">
        <v>46</v>
      </c>
      <c r="Q258" s="81"/>
      <c r="R258" s="81">
        <v>9</v>
      </c>
      <c r="S258" s="81"/>
      <c r="T258" s="81"/>
      <c r="U258" s="81"/>
      <c r="V258" s="81"/>
      <c r="W258">
        <v>134</v>
      </c>
      <c r="X258">
        <v>15686</v>
      </c>
      <c r="Y258" s="127">
        <v>1.4999999999999999E-2</v>
      </c>
      <c r="Z258">
        <v>9</v>
      </c>
      <c r="AA258">
        <v>18</v>
      </c>
    </row>
    <row r="259" spans="1:27" x14ac:dyDescent="0.2">
      <c r="A259">
        <v>2021</v>
      </c>
      <c r="B259">
        <v>3</v>
      </c>
      <c r="D259">
        <v>101</v>
      </c>
      <c r="E259" t="s">
        <v>788</v>
      </c>
      <c r="F259" t="s">
        <v>789</v>
      </c>
      <c r="G259">
        <v>18.600000000000001</v>
      </c>
      <c r="H259">
        <v>21.4</v>
      </c>
      <c r="I259">
        <v>20.6</v>
      </c>
      <c r="J259">
        <v>140</v>
      </c>
      <c r="K259">
        <v>103</v>
      </c>
      <c r="L259">
        <v>146</v>
      </c>
      <c r="M259">
        <v>99</v>
      </c>
      <c r="N259" s="81">
        <v>49</v>
      </c>
      <c r="O259" s="81">
        <v>30</v>
      </c>
      <c r="P259" s="81">
        <v>46</v>
      </c>
      <c r="Q259" s="81"/>
      <c r="R259" s="81">
        <v>9</v>
      </c>
      <c r="S259" s="81"/>
      <c r="T259" s="81"/>
      <c r="U259" s="81"/>
      <c r="V259" s="81"/>
      <c r="W259">
        <v>134</v>
      </c>
      <c r="X259">
        <v>15686</v>
      </c>
      <c r="Y259" s="127">
        <v>1.4999999999999999E-2</v>
      </c>
      <c r="Z259">
        <v>9</v>
      </c>
      <c r="AA259">
        <v>18</v>
      </c>
    </row>
    <row r="260" spans="1:27" x14ac:dyDescent="0.2">
      <c r="A260">
        <v>2021</v>
      </c>
      <c r="B260">
        <v>3</v>
      </c>
      <c r="D260">
        <v>100</v>
      </c>
      <c r="E260" t="s">
        <v>753</v>
      </c>
      <c r="F260" t="s">
        <v>754</v>
      </c>
      <c r="G260">
        <v>18.600000000000001</v>
      </c>
      <c r="H260">
        <v>21.4</v>
      </c>
      <c r="I260">
        <v>20.6</v>
      </c>
      <c r="J260">
        <v>140</v>
      </c>
      <c r="K260">
        <v>103</v>
      </c>
      <c r="L260">
        <v>146</v>
      </c>
      <c r="M260">
        <v>99</v>
      </c>
      <c r="N260" s="81">
        <v>49</v>
      </c>
      <c r="O260" s="81">
        <v>30</v>
      </c>
      <c r="P260" s="81">
        <v>46</v>
      </c>
      <c r="Q260" s="81"/>
      <c r="R260" s="81">
        <v>9</v>
      </c>
      <c r="S260" s="81"/>
      <c r="T260" s="81"/>
      <c r="U260" s="81"/>
      <c r="V260" s="81"/>
      <c r="W260">
        <v>134</v>
      </c>
      <c r="X260">
        <v>15686</v>
      </c>
      <c r="Y260" s="127">
        <v>1.4999999999999999E-2</v>
      </c>
      <c r="Z260">
        <v>9</v>
      </c>
      <c r="AA260">
        <v>18</v>
      </c>
    </row>
    <row r="261" spans="1:27" x14ac:dyDescent="0.2">
      <c r="A261">
        <v>2021</v>
      </c>
      <c r="B261">
        <v>3</v>
      </c>
      <c r="D261">
        <v>99</v>
      </c>
      <c r="E261" t="s">
        <v>783</v>
      </c>
      <c r="F261" t="s">
        <v>784</v>
      </c>
      <c r="G261">
        <v>18.600000000000001</v>
      </c>
      <c r="H261">
        <v>21.4</v>
      </c>
      <c r="I261">
        <v>20.6</v>
      </c>
      <c r="J261">
        <v>140</v>
      </c>
      <c r="K261">
        <v>103</v>
      </c>
      <c r="L261">
        <v>146</v>
      </c>
      <c r="M261">
        <v>99</v>
      </c>
      <c r="N261" s="81">
        <v>51</v>
      </c>
      <c r="O261" s="81">
        <v>34</v>
      </c>
      <c r="P261" s="81">
        <v>52</v>
      </c>
      <c r="Q261" s="81"/>
      <c r="R261" s="81">
        <v>9</v>
      </c>
      <c r="S261" s="81"/>
      <c r="T261" s="81"/>
      <c r="U261" s="81"/>
      <c r="V261" s="81"/>
      <c r="W261">
        <v>146</v>
      </c>
      <c r="X261">
        <v>16922</v>
      </c>
      <c r="Y261" s="127">
        <v>1.4999999999999999E-2</v>
      </c>
      <c r="Z261">
        <v>9</v>
      </c>
      <c r="AA261">
        <v>18</v>
      </c>
    </row>
    <row r="262" spans="1:27" x14ac:dyDescent="0.2">
      <c r="A262">
        <v>2021</v>
      </c>
      <c r="B262">
        <v>3</v>
      </c>
      <c r="D262">
        <v>12</v>
      </c>
      <c r="E262" t="s">
        <v>198</v>
      </c>
      <c r="F262" t="s">
        <v>199</v>
      </c>
      <c r="G262">
        <v>197.16</v>
      </c>
      <c r="H262">
        <v>226.84</v>
      </c>
      <c r="I262">
        <v>215</v>
      </c>
      <c r="J262">
        <v>37</v>
      </c>
      <c r="K262">
        <v>195</v>
      </c>
      <c r="L262">
        <v>52</v>
      </c>
      <c r="M262">
        <v>141</v>
      </c>
      <c r="N262" s="81">
        <v>67</v>
      </c>
      <c r="O262" s="81">
        <v>36</v>
      </c>
      <c r="P262" s="81">
        <v>60</v>
      </c>
      <c r="Q262" s="81"/>
      <c r="R262" s="81"/>
      <c r="S262" s="81"/>
      <c r="T262" s="81"/>
      <c r="U262" s="81"/>
      <c r="V262" s="81"/>
      <c r="W262">
        <v>163</v>
      </c>
      <c r="X262">
        <v>6891</v>
      </c>
      <c r="Y262" s="127">
        <v>0.02</v>
      </c>
      <c r="Z262">
        <v>13</v>
      </c>
      <c r="AA262">
        <v>22</v>
      </c>
    </row>
    <row r="263" spans="1:27" x14ac:dyDescent="0.2">
      <c r="A263">
        <v>2021</v>
      </c>
      <c r="B263">
        <v>3</v>
      </c>
      <c r="D263">
        <v>11</v>
      </c>
      <c r="E263" t="s">
        <v>195</v>
      </c>
      <c r="F263" t="s">
        <v>196</v>
      </c>
      <c r="G263">
        <v>197.16</v>
      </c>
      <c r="H263">
        <v>226.84</v>
      </c>
      <c r="I263">
        <v>217.4</v>
      </c>
      <c r="J263">
        <v>37</v>
      </c>
      <c r="K263">
        <v>195</v>
      </c>
      <c r="L263">
        <v>52</v>
      </c>
      <c r="M263">
        <v>141</v>
      </c>
      <c r="N263" s="81">
        <v>79</v>
      </c>
      <c r="O263" s="81">
        <v>36</v>
      </c>
      <c r="P263" s="81">
        <v>55</v>
      </c>
      <c r="Q263" s="81"/>
      <c r="R263" s="81"/>
      <c r="S263" s="81"/>
      <c r="T263" s="81"/>
      <c r="U263" s="81"/>
      <c r="V263" s="81"/>
      <c r="W263">
        <v>170</v>
      </c>
      <c r="X263">
        <v>6898</v>
      </c>
      <c r="Y263" s="127">
        <v>0.02</v>
      </c>
      <c r="Z263">
        <v>13</v>
      </c>
      <c r="AA263">
        <v>22</v>
      </c>
    </row>
    <row r="264" spans="1:27" x14ac:dyDescent="0.2">
      <c r="A264">
        <v>2021</v>
      </c>
      <c r="B264">
        <v>3</v>
      </c>
      <c r="D264">
        <v>183</v>
      </c>
      <c r="E264" t="s">
        <v>599</v>
      </c>
      <c r="F264" t="s">
        <v>741</v>
      </c>
      <c r="G264">
        <v>2.79</v>
      </c>
      <c r="H264">
        <v>3.21</v>
      </c>
      <c r="I264">
        <v>2.9</v>
      </c>
      <c r="J264">
        <v>508</v>
      </c>
      <c r="K264">
        <v>85</v>
      </c>
      <c r="L264">
        <v>491</v>
      </c>
      <c r="M264">
        <v>89</v>
      </c>
      <c r="N264" s="81">
        <v>53</v>
      </c>
      <c r="O264" s="81">
        <v>42</v>
      </c>
      <c r="P264" s="81">
        <v>55</v>
      </c>
      <c r="Q264" s="81"/>
      <c r="R264" s="81">
        <v>5</v>
      </c>
      <c r="S264" s="81"/>
      <c r="T264" s="81"/>
      <c r="U264" s="81"/>
      <c r="V264" s="81"/>
      <c r="W264">
        <v>155</v>
      </c>
      <c r="X264">
        <v>19155</v>
      </c>
      <c r="Y264" s="127">
        <v>0.02</v>
      </c>
      <c r="Z264">
        <v>5</v>
      </c>
      <c r="AA264">
        <v>24</v>
      </c>
    </row>
    <row r="265" spans="1:27" x14ac:dyDescent="0.2">
      <c r="A265">
        <v>2021</v>
      </c>
      <c r="B265">
        <v>3</v>
      </c>
      <c r="D265">
        <v>93</v>
      </c>
      <c r="E265" t="s">
        <v>604</v>
      </c>
      <c r="F265" t="s">
        <v>605</v>
      </c>
      <c r="G265">
        <v>54.87</v>
      </c>
      <c r="H265">
        <v>63.13</v>
      </c>
      <c r="I265">
        <v>60.6</v>
      </c>
      <c r="J265">
        <v>74</v>
      </c>
      <c r="K265">
        <v>97</v>
      </c>
      <c r="L265">
        <v>72</v>
      </c>
      <c r="M265">
        <v>101</v>
      </c>
      <c r="N265" s="81">
        <v>82</v>
      </c>
      <c r="O265" s="81">
        <v>35</v>
      </c>
      <c r="P265" s="81">
        <v>71</v>
      </c>
      <c r="Q265" s="81"/>
      <c r="R265" s="81"/>
      <c r="S265" s="81"/>
      <c r="T265" s="81"/>
      <c r="U265" s="81"/>
      <c r="V265" s="81"/>
      <c r="W265">
        <v>188</v>
      </c>
      <c r="X265">
        <v>12176</v>
      </c>
      <c r="Y265" s="127">
        <v>1.4999999999999999E-2</v>
      </c>
      <c r="Z265">
        <v>10</v>
      </c>
      <c r="AA265">
        <v>16</v>
      </c>
    </row>
    <row r="266" spans="1:27" x14ac:dyDescent="0.2">
      <c r="A266">
        <v>2021</v>
      </c>
      <c r="B266">
        <v>3</v>
      </c>
      <c r="D266">
        <v>178</v>
      </c>
      <c r="E266" t="s">
        <v>213</v>
      </c>
      <c r="F266" t="s">
        <v>214</v>
      </c>
      <c r="G266">
        <v>46.5</v>
      </c>
      <c r="H266">
        <v>53.5</v>
      </c>
      <c r="I266">
        <v>51.8</v>
      </c>
      <c r="J266">
        <v>60</v>
      </c>
      <c r="K266">
        <v>120</v>
      </c>
      <c r="L266">
        <v>72</v>
      </c>
      <c r="M266">
        <v>101</v>
      </c>
      <c r="N266" s="81">
        <v>33</v>
      </c>
      <c r="O266" s="81">
        <v>18</v>
      </c>
      <c r="P266" s="81">
        <v>32</v>
      </c>
      <c r="Q266" s="81"/>
      <c r="R266" s="81"/>
      <c r="S266" s="81"/>
      <c r="T266" s="81"/>
      <c r="U266" s="81"/>
      <c r="V266" s="81"/>
      <c r="W266">
        <v>83</v>
      </c>
      <c r="X266">
        <v>4423</v>
      </c>
      <c r="Y266" s="127">
        <v>1.4999999999999999E-2</v>
      </c>
      <c r="Z266">
        <v>4</v>
      </c>
      <c r="AA266">
        <v>18</v>
      </c>
    </row>
    <row r="267" spans="1:27" x14ac:dyDescent="0.2">
      <c r="A267">
        <v>2021</v>
      </c>
      <c r="B267">
        <v>3</v>
      </c>
      <c r="D267">
        <v>25</v>
      </c>
      <c r="E267" t="s">
        <v>756</v>
      </c>
      <c r="F267" t="s">
        <v>757</v>
      </c>
      <c r="G267">
        <v>150.66</v>
      </c>
      <c r="H267">
        <v>173.34</v>
      </c>
      <c r="I267">
        <v>168.5</v>
      </c>
      <c r="J267">
        <v>145</v>
      </c>
      <c r="K267">
        <v>99</v>
      </c>
      <c r="L267">
        <v>134</v>
      </c>
      <c r="M267">
        <v>108</v>
      </c>
      <c r="N267" s="81">
        <v>26</v>
      </c>
      <c r="O267" s="81">
        <v>8</v>
      </c>
      <c r="P267" s="81">
        <v>17</v>
      </c>
      <c r="Q267" s="81"/>
      <c r="R267" s="81"/>
      <c r="S267" s="81"/>
      <c r="T267" s="81"/>
      <c r="U267" s="81"/>
      <c r="V267" s="81"/>
      <c r="W267">
        <v>51</v>
      </c>
      <c r="X267">
        <v>9411</v>
      </c>
      <c r="Y267" s="127">
        <v>1.4999999999999999E-2</v>
      </c>
      <c r="Z267">
        <v>4</v>
      </c>
      <c r="AA267">
        <v>24</v>
      </c>
    </row>
    <row r="268" spans="1:27" x14ac:dyDescent="0.2">
      <c r="A268">
        <v>2021</v>
      </c>
      <c r="B268">
        <v>3</v>
      </c>
      <c r="D268">
        <v>24</v>
      </c>
      <c r="E268" t="s">
        <v>760</v>
      </c>
      <c r="F268" t="s">
        <v>761</v>
      </c>
      <c r="G268">
        <v>154.38</v>
      </c>
      <c r="H268">
        <v>177.62</v>
      </c>
      <c r="I268">
        <v>166.2</v>
      </c>
      <c r="J268">
        <v>145</v>
      </c>
      <c r="K268">
        <v>99</v>
      </c>
      <c r="L268">
        <v>134</v>
      </c>
      <c r="M268">
        <v>108</v>
      </c>
      <c r="N268" s="81">
        <v>30</v>
      </c>
      <c r="O268" s="81">
        <v>7</v>
      </c>
      <c r="P268" s="81">
        <v>24</v>
      </c>
      <c r="Q268" s="81"/>
      <c r="R268" s="81"/>
      <c r="S268" s="81"/>
      <c r="T268" s="81"/>
      <c r="U268" s="81"/>
      <c r="V268" s="81"/>
      <c r="W268">
        <v>61</v>
      </c>
      <c r="X268">
        <v>9421</v>
      </c>
      <c r="Y268" s="127">
        <v>1.4999999999999999E-2</v>
      </c>
      <c r="Z268">
        <v>4</v>
      </c>
      <c r="AA268">
        <v>24</v>
      </c>
    </row>
    <row r="269" spans="1:27" x14ac:dyDescent="0.2">
      <c r="A269">
        <v>2021</v>
      </c>
      <c r="B269">
        <v>3</v>
      </c>
      <c r="D269">
        <v>167</v>
      </c>
      <c r="E269" t="s">
        <v>132</v>
      </c>
      <c r="F269" t="s">
        <v>133</v>
      </c>
      <c r="G269">
        <v>825.84</v>
      </c>
      <c r="H269">
        <v>950.16</v>
      </c>
      <c r="I269">
        <v>877.7</v>
      </c>
      <c r="J269">
        <v>55</v>
      </c>
      <c r="K269">
        <v>131</v>
      </c>
      <c r="L269">
        <v>47</v>
      </c>
      <c r="M269">
        <v>154</v>
      </c>
      <c r="N269" s="81">
        <v>18</v>
      </c>
      <c r="O269" s="81">
        <v>5</v>
      </c>
      <c r="P269" s="81">
        <v>16</v>
      </c>
      <c r="Q269" s="81">
        <v>1</v>
      </c>
      <c r="R269" s="81">
        <v>2</v>
      </c>
      <c r="S269" s="81"/>
      <c r="T269" s="81"/>
      <c r="U269" s="81"/>
      <c r="V269" s="81"/>
      <c r="W269">
        <v>41</v>
      </c>
      <c r="X269">
        <v>2861</v>
      </c>
      <c r="Y269" s="127">
        <v>1.4999999999999999E-2</v>
      </c>
      <c r="Z269">
        <v>6</v>
      </c>
      <c r="AA269">
        <v>18</v>
      </c>
    </row>
    <row r="270" spans="1:27" x14ac:dyDescent="0.2">
      <c r="A270">
        <v>2021</v>
      </c>
      <c r="B270">
        <v>3</v>
      </c>
      <c r="D270">
        <v>160</v>
      </c>
      <c r="E270" t="s">
        <v>703</v>
      </c>
      <c r="F270" t="s">
        <v>752</v>
      </c>
      <c r="G270">
        <v>186</v>
      </c>
      <c r="H270">
        <v>214</v>
      </c>
      <c r="I270">
        <v>197.2</v>
      </c>
      <c r="J270">
        <v>76</v>
      </c>
      <c r="K270">
        <v>95</v>
      </c>
      <c r="L270">
        <v>82</v>
      </c>
      <c r="M270">
        <v>88</v>
      </c>
      <c r="N270" s="81">
        <v>68</v>
      </c>
      <c r="O270" s="81">
        <v>22</v>
      </c>
      <c r="P270" s="81">
        <v>35</v>
      </c>
      <c r="Q270" s="81"/>
      <c r="R270" s="81"/>
      <c r="S270" s="81"/>
      <c r="T270" s="81"/>
      <c r="U270" s="81"/>
      <c r="V270" s="81"/>
      <c r="W270">
        <v>125</v>
      </c>
      <c r="X270">
        <v>14507</v>
      </c>
      <c r="Y270" s="127">
        <v>1.4999999999999999E-2</v>
      </c>
      <c r="Z270">
        <v>9</v>
      </c>
      <c r="AA270">
        <v>16</v>
      </c>
    </row>
    <row r="271" spans="1:27" x14ac:dyDescent="0.2">
      <c r="A271">
        <v>2021</v>
      </c>
      <c r="B271">
        <v>3</v>
      </c>
      <c r="D271">
        <v>440</v>
      </c>
      <c r="E271" t="s">
        <v>704</v>
      </c>
      <c r="F271" t="s">
        <v>779</v>
      </c>
      <c r="G271">
        <v>239.94</v>
      </c>
      <c r="H271">
        <v>276.06</v>
      </c>
      <c r="I271">
        <v>254.9</v>
      </c>
      <c r="J271">
        <v>90</v>
      </c>
      <c r="K271">
        <v>120</v>
      </c>
      <c r="L271">
        <v>104</v>
      </c>
      <c r="M271">
        <v>104</v>
      </c>
      <c r="N271" s="81">
        <v>8</v>
      </c>
      <c r="O271" s="81">
        <v>4</v>
      </c>
      <c r="P271" s="81">
        <v>9</v>
      </c>
      <c r="Q271" s="81"/>
      <c r="R271" s="81"/>
      <c r="S271" s="81"/>
      <c r="T271" s="81"/>
      <c r="U271" s="81"/>
      <c r="V271" s="81"/>
      <c r="W271">
        <v>20</v>
      </c>
      <c r="X271">
        <v>1580</v>
      </c>
      <c r="Y271" s="127">
        <v>1.4999999999999999E-2</v>
      </c>
      <c r="Z271">
        <v>1</v>
      </c>
      <c r="AA271">
        <v>20</v>
      </c>
    </row>
    <row r="272" spans="1:27" x14ac:dyDescent="0.2">
      <c r="A272">
        <v>2021</v>
      </c>
      <c r="B272">
        <v>3</v>
      </c>
      <c r="D272">
        <v>155</v>
      </c>
      <c r="E272" t="s">
        <v>164</v>
      </c>
      <c r="F272" t="s">
        <v>165</v>
      </c>
      <c r="G272">
        <v>113.46</v>
      </c>
      <c r="H272">
        <v>130.54</v>
      </c>
      <c r="I272">
        <v>123.7</v>
      </c>
      <c r="J272">
        <v>61</v>
      </c>
      <c r="K272">
        <v>177</v>
      </c>
      <c r="L272">
        <v>81</v>
      </c>
      <c r="M272">
        <v>135</v>
      </c>
      <c r="N272" s="81">
        <v>21</v>
      </c>
      <c r="O272" s="81">
        <v>5</v>
      </c>
      <c r="P272" s="81">
        <v>19</v>
      </c>
      <c r="Q272" s="81"/>
      <c r="R272" s="81">
        <v>4</v>
      </c>
      <c r="S272" s="81">
        <v>8</v>
      </c>
      <c r="T272" s="81"/>
      <c r="U272" s="81"/>
      <c r="V272" s="81"/>
      <c r="W272">
        <v>56</v>
      </c>
      <c r="X272">
        <v>4688</v>
      </c>
      <c r="Y272" s="127">
        <v>0.02</v>
      </c>
      <c r="Z272">
        <v>4</v>
      </c>
      <c r="AA272">
        <v>18</v>
      </c>
    </row>
    <row r="273" spans="1:27" x14ac:dyDescent="0.2">
      <c r="A273">
        <v>2021</v>
      </c>
      <c r="B273">
        <v>3</v>
      </c>
      <c r="D273">
        <v>152</v>
      </c>
      <c r="E273" t="s">
        <v>594</v>
      </c>
      <c r="F273" t="s">
        <v>736</v>
      </c>
      <c r="G273">
        <v>144.15</v>
      </c>
      <c r="H273">
        <v>165.85</v>
      </c>
      <c r="I273">
        <v>158</v>
      </c>
      <c r="J273">
        <v>142</v>
      </c>
      <c r="K273">
        <v>101</v>
      </c>
      <c r="L273">
        <v>139</v>
      </c>
      <c r="M273">
        <v>103</v>
      </c>
      <c r="N273" s="81">
        <v>16</v>
      </c>
      <c r="O273" s="81">
        <v>4</v>
      </c>
      <c r="P273" s="81">
        <v>14</v>
      </c>
      <c r="Q273" s="81"/>
      <c r="R273" s="81">
        <v>1</v>
      </c>
      <c r="S273" s="81"/>
      <c r="T273" s="81"/>
      <c r="U273" s="81"/>
      <c r="V273" s="81"/>
      <c r="W273">
        <v>33</v>
      </c>
      <c r="X273">
        <v>6738</v>
      </c>
      <c r="Y273" s="127">
        <v>1.4999999999999999E-2</v>
      </c>
      <c r="Z273">
        <v>3</v>
      </c>
      <c r="AA273">
        <v>18</v>
      </c>
    </row>
    <row r="274" spans="1:27" x14ac:dyDescent="0.2">
      <c r="A274">
        <v>2021</v>
      </c>
      <c r="B274">
        <v>3</v>
      </c>
      <c r="D274">
        <v>749</v>
      </c>
      <c r="E274" t="s">
        <v>581</v>
      </c>
      <c r="F274" t="s">
        <v>582</v>
      </c>
      <c r="G274">
        <v>613.79999999999995</v>
      </c>
      <c r="H274">
        <v>706.2</v>
      </c>
      <c r="I274">
        <v>703.2</v>
      </c>
      <c r="J274">
        <v>13</v>
      </c>
      <c r="K274">
        <v>200</v>
      </c>
      <c r="L274">
        <v>18</v>
      </c>
      <c r="M274">
        <v>206</v>
      </c>
      <c r="N274" s="81"/>
      <c r="O274" s="81"/>
      <c r="P274" s="81"/>
      <c r="Q274" s="81"/>
      <c r="R274" s="81"/>
      <c r="S274" s="81"/>
      <c r="T274" s="81"/>
      <c r="U274" s="81"/>
      <c r="V274" s="81"/>
      <c r="Y274" s="127">
        <v>0.02</v>
      </c>
      <c r="Z274">
        <v>4</v>
      </c>
      <c r="AA274">
        <v>18</v>
      </c>
    </row>
    <row r="275" spans="1:27" x14ac:dyDescent="0.2">
      <c r="A275">
        <v>2021</v>
      </c>
      <c r="B275">
        <v>3</v>
      </c>
      <c r="D275">
        <v>605</v>
      </c>
      <c r="E275" t="s">
        <v>628</v>
      </c>
      <c r="F275" t="s">
        <v>629</v>
      </c>
      <c r="G275">
        <v>588.69000000000005</v>
      </c>
      <c r="H275">
        <v>677.31</v>
      </c>
      <c r="I275">
        <v>584.4</v>
      </c>
      <c r="J275">
        <v>13</v>
      </c>
      <c r="K275">
        <v>200</v>
      </c>
      <c r="L275">
        <v>18</v>
      </c>
      <c r="M275">
        <v>206</v>
      </c>
      <c r="N275" s="81">
        <v>33</v>
      </c>
      <c r="O275" s="81">
        <v>16</v>
      </c>
      <c r="P275" s="81">
        <v>18</v>
      </c>
      <c r="Q275" s="81"/>
      <c r="R275" s="81"/>
      <c r="S275" s="81"/>
      <c r="T275" s="81"/>
      <c r="U275" s="81"/>
      <c r="V275" s="81"/>
      <c r="W275">
        <v>67</v>
      </c>
      <c r="X275">
        <v>1067</v>
      </c>
      <c r="Y275" s="127">
        <v>0.02</v>
      </c>
      <c r="Z275">
        <v>4</v>
      </c>
      <c r="AA275">
        <v>18</v>
      </c>
    </row>
    <row r="276" spans="1:27" x14ac:dyDescent="0.2">
      <c r="A276">
        <v>2021</v>
      </c>
      <c r="B276">
        <v>3</v>
      </c>
      <c r="D276">
        <v>142</v>
      </c>
      <c r="E276" t="s">
        <v>618</v>
      </c>
      <c r="F276" t="s">
        <v>619</v>
      </c>
      <c r="G276">
        <v>326.43</v>
      </c>
      <c r="H276">
        <v>375.57</v>
      </c>
      <c r="I276">
        <v>333.3</v>
      </c>
      <c r="J276">
        <v>68</v>
      </c>
      <c r="K276">
        <v>212</v>
      </c>
      <c r="L276">
        <v>76</v>
      </c>
      <c r="M276">
        <v>190</v>
      </c>
      <c r="N276" s="81">
        <v>3</v>
      </c>
      <c r="O276" s="81"/>
      <c r="P276" s="81">
        <v>2</v>
      </c>
      <c r="Q276" s="81"/>
      <c r="R276" s="81"/>
      <c r="S276" s="81"/>
      <c r="T276" s="81"/>
      <c r="U276" s="81"/>
      <c r="V276" s="81"/>
      <c r="W276">
        <v>5</v>
      </c>
      <c r="X276">
        <v>544</v>
      </c>
      <c r="Y276" s="127">
        <v>0.02</v>
      </c>
      <c r="Z276">
        <v>1</v>
      </c>
      <c r="AA276">
        <v>22</v>
      </c>
    </row>
    <row r="277" spans="1:27" x14ac:dyDescent="0.2">
      <c r="A277">
        <v>2021</v>
      </c>
      <c r="B277">
        <v>3</v>
      </c>
      <c r="D277">
        <v>140</v>
      </c>
      <c r="E277" t="s">
        <v>207</v>
      </c>
      <c r="F277" t="s">
        <v>208</v>
      </c>
      <c r="G277">
        <v>451.05</v>
      </c>
      <c r="H277">
        <v>518.95000000000005</v>
      </c>
      <c r="I277">
        <v>485.8</v>
      </c>
      <c r="J277">
        <v>60</v>
      </c>
      <c r="K277">
        <v>120</v>
      </c>
      <c r="L277">
        <v>72</v>
      </c>
      <c r="M277">
        <v>101</v>
      </c>
      <c r="N277" s="81">
        <v>24</v>
      </c>
      <c r="O277" s="81">
        <v>5</v>
      </c>
      <c r="P277" s="81">
        <v>17</v>
      </c>
      <c r="Q277" s="81"/>
      <c r="R277" s="81"/>
      <c r="S277" s="81"/>
      <c r="T277" s="81"/>
      <c r="U277" s="81"/>
      <c r="V277" s="81"/>
      <c r="W277">
        <v>46</v>
      </c>
      <c r="X277">
        <v>4547</v>
      </c>
      <c r="Y277" s="127">
        <v>1.4999999999999999E-2</v>
      </c>
      <c r="Z277">
        <v>5</v>
      </c>
      <c r="AA277">
        <v>18</v>
      </c>
    </row>
    <row r="278" spans="1:27" x14ac:dyDescent="0.2">
      <c r="A278">
        <v>2021</v>
      </c>
      <c r="B278">
        <v>3</v>
      </c>
      <c r="D278">
        <v>135</v>
      </c>
      <c r="E278" t="s">
        <v>721</v>
      </c>
      <c r="F278" t="s">
        <v>793</v>
      </c>
      <c r="G278">
        <v>9.8812499999999996</v>
      </c>
      <c r="H278">
        <v>11.36875</v>
      </c>
      <c r="I278">
        <v>10.8</v>
      </c>
      <c r="J278">
        <v>345</v>
      </c>
      <c r="K278">
        <v>125</v>
      </c>
      <c r="L278">
        <v>346</v>
      </c>
      <c r="M278">
        <v>125</v>
      </c>
      <c r="N278" s="81">
        <v>22</v>
      </c>
      <c r="O278" s="81">
        <v>10</v>
      </c>
      <c r="P278" s="81">
        <v>21</v>
      </c>
      <c r="Q278" s="81"/>
      <c r="R278" s="81">
        <v>16</v>
      </c>
      <c r="S278" s="81"/>
      <c r="T278" s="81"/>
      <c r="U278" s="81"/>
      <c r="V278" s="81"/>
      <c r="W278">
        <v>69</v>
      </c>
      <c r="X278">
        <v>12949</v>
      </c>
      <c r="Y278" s="127">
        <v>0.02</v>
      </c>
      <c r="Z278">
        <v>5</v>
      </c>
      <c r="AA278">
        <v>18</v>
      </c>
    </row>
    <row r="279" spans="1:27" x14ac:dyDescent="0.2">
      <c r="A279">
        <v>2021</v>
      </c>
      <c r="B279">
        <v>3</v>
      </c>
      <c r="D279">
        <v>134</v>
      </c>
      <c r="E279" t="s">
        <v>571</v>
      </c>
      <c r="F279" t="s">
        <v>572</v>
      </c>
      <c r="G279">
        <v>9.2205624999999998</v>
      </c>
      <c r="H279">
        <v>10.60860417</v>
      </c>
      <c r="I279">
        <v>11</v>
      </c>
      <c r="J279">
        <v>429</v>
      </c>
      <c r="K279">
        <v>101</v>
      </c>
      <c r="L279">
        <v>399</v>
      </c>
      <c r="M279">
        <v>109</v>
      </c>
      <c r="N279" s="81">
        <v>63</v>
      </c>
      <c r="O279" s="81">
        <v>54</v>
      </c>
      <c r="P279" s="81">
        <v>83</v>
      </c>
      <c r="Q279" s="81"/>
      <c r="R279" s="81">
        <v>5</v>
      </c>
      <c r="S279" s="81"/>
      <c r="T279" s="81"/>
      <c r="U279" s="81"/>
      <c r="V279" s="81"/>
      <c r="W279">
        <v>205</v>
      </c>
      <c r="X279">
        <v>23925</v>
      </c>
      <c r="Y279" s="127">
        <v>0.02</v>
      </c>
      <c r="Z279">
        <v>10</v>
      </c>
      <c r="AA279">
        <v>18</v>
      </c>
    </row>
    <row r="280" spans="1:27" x14ac:dyDescent="0.2">
      <c r="A280">
        <v>2021</v>
      </c>
      <c r="B280">
        <v>3</v>
      </c>
      <c r="D280">
        <v>131</v>
      </c>
      <c r="E280" t="s">
        <v>720</v>
      </c>
      <c r="F280" t="s">
        <v>742</v>
      </c>
      <c r="G280">
        <v>9.3000000000000007</v>
      </c>
      <c r="H280">
        <v>10.7</v>
      </c>
      <c r="I280">
        <v>10</v>
      </c>
      <c r="J280">
        <v>772</v>
      </c>
      <c r="K280">
        <v>117</v>
      </c>
      <c r="L280">
        <v>998</v>
      </c>
      <c r="M280">
        <v>90</v>
      </c>
      <c r="N280" s="81">
        <v>72</v>
      </c>
      <c r="O280" s="81">
        <v>45</v>
      </c>
      <c r="P280" s="81">
        <v>75</v>
      </c>
      <c r="Q280" s="81"/>
      <c r="R280" s="81"/>
      <c r="S280" s="81"/>
      <c r="T280" s="81"/>
      <c r="U280" s="81"/>
      <c r="V280" s="81"/>
      <c r="W280">
        <v>192</v>
      </c>
      <c r="X280">
        <v>66792</v>
      </c>
      <c r="Y280" s="127">
        <v>0.02</v>
      </c>
      <c r="Z280">
        <v>8</v>
      </c>
      <c r="AA280">
        <v>18</v>
      </c>
    </row>
    <row r="281" spans="1:27" x14ac:dyDescent="0.2">
      <c r="A281">
        <v>2021</v>
      </c>
      <c r="B281">
        <v>3</v>
      </c>
      <c r="D281">
        <v>130</v>
      </c>
      <c r="E281" t="s">
        <v>598</v>
      </c>
      <c r="F281" t="s">
        <v>755</v>
      </c>
      <c r="G281">
        <v>11.16</v>
      </c>
      <c r="H281">
        <v>12.84</v>
      </c>
      <c r="I281">
        <v>12</v>
      </c>
      <c r="J281">
        <v>336</v>
      </c>
      <c r="K281">
        <v>96</v>
      </c>
      <c r="L281">
        <v>288</v>
      </c>
      <c r="M281">
        <v>113</v>
      </c>
      <c r="N281" s="81">
        <v>38</v>
      </c>
      <c r="O281" s="81">
        <v>12</v>
      </c>
      <c r="P281" s="81">
        <v>42</v>
      </c>
      <c r="Q281" s="81"/>
      <c r="R281" s="81"/>
      <c r="S281" s="81"/>
      <c r="T281" s="81"/>
      <c r="U281" s="81"/>
      <c r="V281" s="81"/>
      <c r="W281">
        <v>92</v>
      </c>
      <c r="X281">
        <v>8892</v>
      </c>
      <c r="Y281" s="127">
        <v>0.02</v>
      </c>
      <c r="Z281">
        <v>4</v>
      </c>
      <c r="AA281">
        <v>18</v>
      </c>
    </row>
    <row r="282" spans="1:27" x14ac:dyDescent="0.2">
      <c r="A282">
        <v>2021</v>
      </c>
      <c r="B282">
        <v>3</v>
      </c>
      <c r="D282">
        <v>81</v>
      </c>
      <c r="E282" t="s">
        <v>250</v>
      </c>
      <c r="F282" t="s">
        <v>251</v>
      </c>
      <c r="G282">
        <v>360.84</v>
      </c>
      <c r="H282">
        <v>415.16</v>
      </c>
      <c r="I282">
        <v>377.7</v>
      </c>
      <c r="J282">
        <v>60</v>
      </c>
      <c r="K282">
        <v>120</v>
      </c>
      <c r="L282">
        <v>69</v>
      </c>
      <c r="M282">
        <v>105</v>
      </c>
      <c r="N282" s="81">
        <v>20</v>
      </c>
      <c r="O282" s="81">
        <v>4</v>
      </c>
      <c r="P282" s="81">
        <v>19</v>
      </c>
      <c r="Q282" s="81"/>
      <c r="R282" s="81"/>
      <c r="S282" s="81"/>
      <c r="T282" s="81"/>
      <c r="U282" s="81"/>
      <c r="V282" s="81"/>
      <c r="W282">
        <v>43</v>
      </c>
      <c r="X282">
        <v>2293</v>
      </c>
      <c r="Y282" s="127">
        <v>1.4999999999999999E-2</v>
      </c>
      <c r="Z282">
        <v>3</v>
      </c>
      <c r="AA282">
        <v>22</v>
      </c>
    </row>
    <row r="283" spans="1:27" x14ac:dyDescent="0.2">
      <c r="A283">
        <v>2021</v>
      </c>
      <c r="B283">
        <v>3</v>
      </c>
      <c r="D283">
        <v>623</v>
      </c>
      <c r="E283" t="s">
        <v>638</v>
      </c>
      <c r="F283" t="s">
        <v>639</v>
      </c>
      <c r="G283">
        <v>551.02009999999996</v>
      </c>
      <c r="H283">
        <v>646.97990000000004</v>
      </c>
      <c r="I283">
        <v>618.20000000000005</v>
      </c>
      <c r="J283">
        <v>18</v>
      </c>
      <c r="K283">
        <v>200</v>
      </c>
      <c r="L283">
        <v>25</v>
      </c>
      <c r="M283">
        <v>147</v>
      </c>
      <c r="N283" s="81">
        <v>9</v>
      </c>
      <c r="O283" s="81">
        <v>3</v>
      </c>
      <c r="P283" s="81">
        <v>13</v>
      </c>
      <c r="Q283" s="81"/>
      <c r="R283" s="81"/>
      <c r="S283" s="81"/>
      <c r="T283" s="81"/>
      <c r="U283" s="81"/>
      <c r="V283" s="81"/>
      <c r="W283">
        <v>25</v>
      </c>
      <c r="X283">
        <v>1150</v>
      </c>
      <c r="Y283" s="127">
        <v>1.4999999999999999E-2</v>
      </c>
      <c r="Z283">
        <v>4</v>
      </c>
      <c r="AA283">
        <v>25</v>
      </c>
    </row>
    <row r="284" spans="1:27" x14ac:dyDescent="0.2">
      <c r="A284">
        <v>2021</v>
      </c>
      <c r="B284">
        <v>3</v>
      </c>
      <c r="D284">
        <v>627</v>
      </c>
      <c r="E284" t="s">
        <v>232</v>
      </c>
      <c r="F284" t="s">
        <v>233</v>
      </c>
      <c r="G284">
        <v>384.97815000000003</v>
      </c>
      <c r="H284">
        <v>452.02184999999997</v>
      </c>
      <c r="I284">
        <v>435</v>
      </c>
      <c r="J284">
        <v>18</v>
      </c>
      <c r="K284">
        <v>200</v>
      </c>
      <c r="L284">
        <v>23</v>
      </c>
      <c r="M284">
        <v>159</v>
      </c>
      <c r="N284" s="81">
        <v>12</v>
      </c>
      <c r="O284" s="81">
        <v>5</v>
      </c>
      <c r="P284" s="81">
        <v>10</v>
      </c>
      <c r="Q284" s="81"/>
      <c r="R284" s="81"/>
      <c r="S284" s="81"/>
      <c r="T284" s="81"/>
      <c r="U284" s="81"/>
      <c r="V284" s="81"/>
      <c r="W284">
        <v>27</v>
      </c>
      <c r="X284">
        <v>1452</v>
      </c>
      <c r="Y284" s="127">
        <v>1.4999999999999999E-2</v>
      </c>
      <c r="Z284">
        <v>4</v>
      </c>
      <c r="AA284">
        <v>25</v>
      </c>
    </row>
    <row r="285" spans="1:27" x14ac:dyDescent="0.2">
      <c r="A285">
        <v>2021</v>
      </c>
      <c r="B285">
        <v>3</v>
      </c>
      <c r="D285">
        <v>619</v>
      </c>
      <c r="E285" t="s">
        <v>630</v>
      </c>
      <c r="F285" t="s">
        <v>631</v>
      </c>
      <c r="G285">
        <v>385.98</v>
      </c>
      <c r="H285">
        <v>454.02</v>
      </c>
      <c r="I285">
        <v>436.2</v>
      </c>
      <c r="J285">
        <v>18</v>
      </c>
      <c r="K285">
        <v>200</v>
      </c>
      <c r="L285">
        <v>25</v>
      </c>
      <c r="M285">
        <v>149</v>
      </c>
      <c r="N285" s="81">
        <v>9</v>
      </c>
      <c r="O285" s="81">
        <v>3</v>
      </c>
      <c r="P285" s="81">
        <v>6</v>
      </c>
      <c r="Q285" s="81"/>
      <c r="R285" s="81"/>
      <c r="S285" s="81"/>
      <c r="T285" s="81"/>
      <c r="U285" s="81"/>
      <c r="V285" s="81"/>
      <c r="W285">
        <v>18</v>
      </c>
      <c r="X285">
        <v>768</v>
      </c>
      <c r="Y285" s="127">
        <v>1.4999999999999999E-2</v>
      </c>
      <c r="Z285">
        <v>3</v>
      </c>
      <c r="AA285">
        <v>25</v>
      </c>
    </row>
    <row r="286" spans="1:27" x14ac:dyDescent="0.2">
      <c r="A286">
        <v>2021</v>
      </c>
      <c r="B286">
        <v>3</v>
      </c>
      <c r="D286">
        <v>2</v>
      </c>
      <c r="E286" t="s">
        <v>767</v>
      </c>
      <c r="F286" t="s">
        <v>768</v>
      </c>
      <c r="G286">
        <v>105.09</v>
      </c>
      <c r="H286">
        <v>120.91</v>
      </c>
      <c r="I286">
        <v>111.6</v>
      </c>
      <c r="J286">
        <v>108</v>
      </c>
      <c r="K286">
        <v>100</v>
      </c>
      <c r="L286">
        <v>113</v>
      </c>
      <c r="M286">
        <v>95</v>
      </c>
      <c r="N286" s="81">
        <v>132</v>
      </c>
      <c r="O286" s="81">
        <v>38</v>
      </c>
      <c r="P286" s="81">
        <v>83</v>
      </c>
      <c r="Q286" s="81"/>
      <c r="R286" s="81"/>
      <c r="S286" s="81"/>
      <c r="T286" s="81"/>
      <c r="U286" s="81"/>
      <c r="V286" s="81"/>
      <c r="W286">
        <v>253</v>
      </c>
      <c r="X286">
        <v>33369</v>
      </c>
      <c r="Y286" s="127">
        <v>1.4999999999999999E-2</v>
      </c>
      <c r="Z286">
        <v>16</v>
      </c>
      <c r="AA286">
        <v>16</v>
      </c>
    </row>
    <row r="287" spans="1:27" x14ac:dyDescent="0.2">
      <c r="A287">
        <v>2021</v>
      </c>
      <c r="B287">
        <v>3</v>
      </c>
      <c r="D287">
        <v>92</v>
      </c>
      <c r="E287" t="s">
        <v>745</v>
      </c>
      <c r="F287" t="s">
        <v>746</v>
      </c>
      <c r="G287">
        <v>335.73</v>
      </c>
      <c r="H287">
        <v>386.27</v>
      </c>
      <c r="I287">
        <v>379</v>
      </c>
      <c r="J287">
        <v>74</v>
      </c>
      <c r="K287">
        <v>97</v>
      </c>
      <c r="L287">
        <v>72</v>
      </c>
      <c r="M287">
        <v>101</v>
      </c>
      <c r="N287" s="81">
        <v>79</v>
      </c>
      <c r="O287" s="81">
        <v>14</v>
      </c>
      <c r="P287" s="81">
        <v>47</v>
      </c>
      <c r="Q287" s="81"/>
      <c r="R287" s="81"/>
      <c r="S287" s="81"/>
      <c r="T287" s="81"/>
      <c r="U287" s="81"/>
      <c r="V287" s="81"/>
      <c r="W287">
        <v>140</v>
      </c>
      <c r="X287">
        <v>12292</v>
      </c>
      <c r="Y287" s="127">
        <v>1.4999999999999999E-2</v>
      </c>
      <c r="Z287">
        <v>10</v>
      </c>
      <c r="AA287">
        <v>16</v>
      </c>
    </row>
    <row r="288" spans="1:27" x14ac:dyDescent="0.2">
      <c r="A288">
        <v>2021</v>
      </c>
      <c r="B288">
        <v>3</v>
      </c>
      <c r="D288">
        <v>609</v>
      </c>
      <c r="E288" t="s">
        <v>191</v>
      </c>
      <c r="F288" t="s">
        <v>192</v>
      </c>
      <c r="G288">
        <v>46.5</v>
      </c>
      <c r="H288">
        <v>53.5</v>
      </c>
      <c r="I288">
        <v>50.8</v>
      </c>
      <c r="J288">
        <v>90</v>
      </c>
      <c r="K288">
        <v>120</v>
      </c>
      <c r="L288">
        <v>90</v>
      </c>
      <c r="M288">
        <v>123</v>
      </c>
      <c r="N288" s="81">
        <v>55</v>
      </c>
      <c r="O288" s="81">
        <v>15</v>
      </c>
      <c r="P288" s="81">
        <v>28</v>
      </c>
      <c r="Q288" s="81"/>
      <c r="R288" s="81"/>
      <c r="S288" s="81"/>
      <c r="T288" s="81"/>
      <c r="U288" s="81"/>
      <c r="V288" s="81"/>
      <c r="W288">
        <v>98</v>
      </c>
      <c r="X288">
        <v>8306</v>
      </c>
      <c r="Y288" s="127">
        <v>1.4999999999999999E-2</v>
      </c>
      <c r="Z288">
        <v>6</v>
      </c>
      <c r="AA288">
        <v>16</v>
      </c>
    </row>
    <row r="289" spans="1:27" x14ac:dyDescent="0.2">
      <c r="A289">
        <v>2021</v>
      </c>
      <c r="B289">
        <v>3</v>
      </c>
      <c r="D289">
        <v>1</v>
      </c>
      <c r="E289" t="s">
        <v>734</v>
      </c>
      <c r="F289" t="s">
        <v>735</v>
      </c>
      <c r="G289">
        <v>103.23</v>
      </c>
      <c r="H289">
        <v>118.77</v>
      </c>
      <c r="I289">
        <v>114.6</v>
      </c>
      <c r="J289">
        <v>108</v>
      </c>
      <c r="K289">
        <v>100</v>
      </c>
      <c r="L289">
        <v>113</v>
      </c>
      <c r="M289">
        <v>95</v>
      </c>
      <c r="N289" s="81">
        <v>125</v>
      </c>
      <c r="O289" s="81">
        <v>46</v>
      </c>
      <c r="P289" s="81">
        <v>75</v>
      </c>
      <c r="Q289" s="81"/>
      <c r="R289" s="81"/>
      <c r="S289" s="81"/>
      <c r="T289" s="81"/>
      <c r="U289" s="81"/>
      <c r="V289" s="81"/>
      <c r="W289">
        <v>246</v>
      </c>
      <c r="X289">
        <v>33299</v>
      </c>
      <c r="Y289" s="127">
        <v>1.4999999999999999E-2</v>
      </c>
      <c r="Z289">
        <v>16</v>
      </c>
      <c r="AA289">
        <v>16</v>
      </c>
    </row>
    <row r="290" spans="1:27" x14ac:dyDescent="0.2">
      <c r="A290">
        <v>2021</v>
      </c>
      <c r="B290">
        <v>3</v>
      </c>
      <c r="D290">
        <v>624</v>
      </c>
      <c r="E290" t="s">
        <v>640</v>
      </c>
      <c r="F290" t="s">
        <v>641</v>
      </c>
      <c r="G290">
        <v>344.04259999999999</v>
      </c>
      <c r="H290">
        <v>403.95740000000001</v>
      </c>
      <c r="I290">
        <v>396.5</v>
      </c>
      <c r="J290">
        <v>18</v>
      </c>
      <c r="K290">
        <v>200</v>
      </c>
      <c r="L290">
        <v>25</v>
      </c>
      <c r="M290">
        <v>147</v>
      </c>
      <c r="N290" s="81">
        <v>11</v>
      </c>
      <c r="O290" s="81">
        <v>4</v>
      </c>
      <c r="P290" s="81">
        <v>11</v>
      </c>
      <c r="Q290" s="81"/>
      <c r="R290" s="81"/>
      <c r="S290" s="81"/>
      <c r="T290" s="81"/>
      <c r="U290" s="81"/>
      <c r="V290" s="81"/>
      <c r="W290">
        <v>26</v>
      </c>
      <c r="X290">
        <v>1151</v>
      </c>
      <c r="Y290" s="127">
        <v>1.4999999999999999E-2</v>
      </c>
      <c r="Z290">
        <v>4</v>
      </c>
      <c r="AA290">
        <v>25</v>
      </c>
    </row>
    <row r="291" spans="1:27" x14ac:dyDescent="0.2">
      <c r="A291">
        <v>2021</v>
      </c>
      <c r="B291">
        <v>3</v>
      </c>
      <c r="D291">
        <v>628</v>
      </c>
      <c r="E291" t="s">
        <v>235</v>
      </c>
      <c r="F291" t="s">
        <v>236</v>
      </c>
      <c r="G291">
        <v>303.99599999999998</v>
      </c>
      <c r="H291">
        <v>356.00400000000002</v>
      </c>
      <c r="I291">
        <v>335.6</v>
      </c>
      <c r="J291">
        <v>18</v>
      </c>
      <c r="K291">
        <v>200</v>
      </c>
      <c r="L291">
        <v>23</v>
      </c>
      <c r="M291">
        <v>159</v>
      </c>
      <c r="N291" s="81">
        <v>12</v>
      </c>
      <c r="O291" s="81">
        <v>9</v>
      </c>
      <c r="P291" s="81">
        <v>10</v>
      </c>
      <c r="Q291" s="81"/>
      <c r="R291" s="81"/>
      <c r="S291" s="81"/>
      <c r="T291" s="81"/>
      <c r="U291" s="81"/>
      <c r="V291" s="81"/>
      <c r="W291">
        <v>31</v>
      </c>
      <c r="X291">
        <v>1456</v>
      </c>
      <c r="Y291" s="127">
        <v>1.4999999999999999E-2</v>
      </c>
      <c r="Z291">
        <v>4</v>
      </c>
      <c r="AA291">
        <v>25</v>
      </c>
    </row>
    <row r="292" spans="1:27" x14ac:dyDescent="0.2">
      <c r="A292">
        <v>2021</v>
      </c>
      <c r="B292">
        <v>3</v>
      </c>
      <c r="D292">
        <v>620</v>
      </c>
      <c r="E292" t="s">
        <v>632</v>
      </c>
      <c r="F292" t="s">
        <v>633</v>
      </c>
      <c r="G292">
        <v>214.01050000000001</v>
      </c>
      <c r="H292">
        <v>251.98949999999999</v>
      </c>
      <c r="I292">
        <v>242.8</v>
      </c>
      <c r="J292">
        <v>18</v>
      </c>
      <c r="K292">
        <v>200</v>
      </c>
      <c r="L292">
        <v>25</v>
      </c>
      <c r="M292">
        <v>149</v>
      </c>
      <c r="N292" s="81">
        <v>7</v>
      </c>
      <c r="O292" s="81">
        <v>6</v>
      </c>
      <c r="P292" s="81">
        <v>7</v>
      </c>
      <c r="Q292" s="81"/>
      <c r="R292" s="81"/>
      <c r="S292" s="81"/>
      <c r="T292" s="81"/>
      <c r="U292" s="81"/>
      <c r="V292" s="81"/>
      <c r="W292">
        <v>20</v>
      </c>
      <c r="X292">
        <v>770</v>
      </c>
      <c r="Y292" s="127">
        <v>1.4999999999999999E-2</v>
      </c>
      <c r="Z292">
        <v>3</v>
      </c>
      <c r="AA292">
        <v>25</v>
      </c>
    </row>
    <row r="293" spans="1:27" x14ac:dyDescent="0.2">
      <c r="A293">
        <v>2021</v>
      </c>
      <c r="B293">
        <v>3</v>
      </c>
      <c r="D293">
        <v>607</v>
      </c>
      <c r="E293" t="s">
        <v>185</v>
      </c>
      <c r="F293" t="s">
        <v>186</v>
      </c>
      <c r="G293">
        <v>111.6</v>
      </c>
      <c r="H293">
        <v>128.4</v>
      </c>
      <c r="I293">
        <v>119.5</v>
      </c>
      <c r="J293">
        <v>90</v>
      </c>
      <c r="K293">
        <v>120</v>
      </c>
      <c r="L293">
        <v>90</v>
      </c>
      <c r="M293">
        <v>123</v>
      </c>
      <c r="N293" s="81">
        <v>58</v>
      </c>
      <c r="O293" s="81">
        <v>18</v>
      </c>
      <c r="P293" s="81">
        <v>28</v>
      </c>
      <c r="Q293" s="81"/>
      <c r="R293" s="81"/>
      <c r="S293" s="81"/>
      <c r="T293" s="81"/>
      <c r="U293" s="81"/>
      <c r="V293" s="81"/>
      <c r="W293">
        <v>104</v>
      </c>
      <c r="X293">
        <v>8312</v>
      </c>
      <c r="Y293" s="127">
        <v>1.4999999999999999E-2</v>
      </c>
      <c r="Z293">
        <v>6</v>
      </c>
      <c r="AA293">
        <v>16</v>
      </c>
    </row>
    <row r="294" spans="1:27" x14ac:dyDescent="0.2">
      <c r="A294">
        <v>2021</v>
      </c>
      <c r="B294">
        <v>3</v>
      </c>
      <c r="D294">
        <v>608</v>
      </c>
      <c r="E294" t="s">
        <v>188</v>
      </c>
      <c r="F294" t="s">
        <v>189</v>
      </c>
      <c r="G294">
        <v>102.3</v>
      </c>
      <c r="H294">
        <v>117.7</v>
      </c>
      <c r="I294">
        <v>110.1</v>
      </c>
      <c r="J294">
        <v>90</v>
      </c>
      <c r="K294">
        <v>120</v>
      </c>
      <c r="L294">
        <v>90</v>
      </c>
      <c r="M294">
        <v>123</v>
      </c>
      <c r="N294" s="81">
        <v>39</v>
      </c>
      <c r="O294" s="81">
        <v>18</v>
      </c>
      <c r="P294" s="81">
        <v>32</v>
      </c>
      <c r="Q294" s="81"/>
      <c r="R294" s="81"/>
      <c r="S294" s="81"/>
      <c r="T294" s="81"/>
      <c r="U294" s="81"/>
      <c r="V294" s="81"/>
      <c r="W294">
        <v>89</v>
      </c>
      <c r="X294">
        <v>8297</v>
      </c>
      <c r="Y294" s="127">
        <v>1.4999999999999999E-2</v>
      </c>
      <c r="Z294">
        <v>6</v>
      </c>
      <c r="AA294">
        <v>16</v>
      </c>
    </row>
    <row r="295" spans="1:27" x14ac:dyDescent="0.2">
      <c r="A295">
        <v>2021</v>
      </c>
      <c r="B295">
        <v>4</v>
      </c>
      <c r="D295">
        <v>49</v>
      </c>
      <c r="E295" t="s">
        <v>170</v>
      </c>
      <c r="F295" t="s">
        <v>171</v>
      </c>
      <c r="G295">
        <v>95.5</v>
      </c>
      <c r="H295">
        <v>104.5</v>
      </c>
      <c r="I295">
        <v>105.2</v>
      </c>
      <c r="J295">
        <v>101</v>
      </c>
      <c r="K295">
        <v>107</v>
      </c>
      <c r="L295">
        <v>74</v>
      </c>
      <c r="M295">
        <v>98</v>
      </c>
      <c r="N295" s="81">
        <v>48</v>
      </c>
      <c r="O295" s="81">
        <v>14</v>
      </c>
      <c r="P295" s="81">
        <v>21</v>
      </c>
      <c r="Q295" s="81">
        <v>5</v>
      </c>
      <c r="R295" s="81"/>
      <c r="S295" s="81"/>
      <c r="T295" s="81"/>
      <c r="U295" s="81"/>
      <c r="V295" s="81"/>
      <c r="W295">
        <v>88</v>
      </c>
      <c r="X295">
        <v>11092</v>
      </c>
      <c r="Y295" s="127">
        <v>1.4999999999999999E-2</v>
      </c>
      <c r="Z295">
        <v>7</v>
      </c>
      <c r="AA295">
        <v>18</v>
      </c>
    </row>
    <row r="296" spans="1:27" x14ac:dyDescent="0.2">
      <c r="A296">
        <v>2021</v>
      </c>
      <c r="B296">
        <v>4</v>
      </c>
      <c r="D296">
        <v>661</v>
      </c>
      <c r="E296" t="s">
        <v>204</v>
      </c>
      <c r="F296" t="s">
        <v>205</v>
      </c>
      <c r="G296">
        <v>129.858</v>
      </c>
      <c r="H296">
        <v>147.798</v>
      </c>
      <c r="I296">
        <v>143.69999999999999</v>
      </c>
      <c r="J296">
        <v>20</v>
      </c>
      <c r="K296">
        <v>180</v>
      </c>
      <c r="L296">
        <v>25</v>
      </c>
      <c r="M296">
        <v>144</v>
      </c>
      <c r="N296" s="81">
        <v>3</v>
      </c>
      <c r="O296" s="81">
        <v>3</v>
      </c>
      <c r="P296" s="81">
        <v>2</v>
      </c>
      <c r="Q296" s="81">
        <v>2</v>
      </c>
      <c r="R296" s="81">
        <v>0</v>
      </c>
      <c r="S296" s="81"/>
      <c r="T296" s="81"/>
      <c r="U296" s="81"/>
      <c r="V296" s="81"/>
      <c r="W296">
        <v>10</v>
      </c>
      <c r="X296">
        <v>226</v>
      </c>
      <c r="Y296" s="127">
        <v>1.4999999999999999E-2</v>
      </c>
      <c r="Z296">
        <v>1</v>
      </c>
      <c r="AA296">
        <v>16</v>
      </c>
    </row>
    <row r="297" spans="1:27" x14ac:dyDescent="0.2">
      <c r="A297">
        <v>2021</v>
      </c>
      <c r="B297">
        <v>4</v>
      </c>
      <c r="D297">
        <v>10</v>
      </c>
      <c r="E297" t="s">
        <v>565</v>
      </c>
      <c r="F297" t="s">
        <v>566</v>
      </c>
      <c r="G297">
        <v>45.256124999999997</v>
      </c>
      <c r="H297">
        <v>52.068874999999998</v>
      </c>
      <c r="I297">
        <v>58.3</v>
      </c>
      <c r="J297">
        <v>47</v>
      </c>
      <c r="K297">
        <v>154</v>
      </c>
      <c r="L297">
        <v>51</v>
      </c>
      <c r="M297">
        <v>145</v>
      </c>
      <c r="N297" s="81">
        <v>18</v>
      </c>
      <c r="O297" s="81">
        <v>5</v>
      </c>
      <c r="P297" s="81">
        <v>5</v>
      </c>
      <c r="Q297" s="81"/>
      <c r="R297" s="81"/>
      <c r="S297" s="81"/>
      <c r="T297" s="81"/>
      <c r="U297" s="81"/>
      <c r="V297" s="81"/>
      <c r="W297">
        <v>28</v>
      </c>
      <c r="X297">
        <v>628</v>
      </c>
      <c r="Y297" s="127">
        <v>0.02</v>
      </c>
      <c r="Z297">
        <v>3</v>
      </c>
      <c r="AA297">
        <v>18</v>
      </c>
    </row>
    <row r="298" spans="1:27" x14ac:dyDescent="0.2">
      <c r="A298">
        <v>2021</v>
      </c>
      <c r="B298">
        <v>4</v>
      </c>
      <c r="D298">
        <v>550</v>
      </c>
      <c r="E298" t="s">
        <v>706</v>
      </c>
      <c r="F298" t="s">
        <v>769</v>
      </c>
      <c r="G298">
        <v>32.024999999999999</v>
      </c>
      <c r="H298">
        <v>38.045000000000002</v>
      </c>
      <c r="I298">
        <v>35.1</v>
      </c>
      <c r="J298">
        <v>108</v>
      </c>
      <c r="K298">
        <v>100</v>
      </c>
      <c r="L298">
        <v>131</v>
      </c>
      <c r="M298">
        <v>83</v>
      </c>
      <c r="N298" s="81">
        <v>28</v>
      </c>
      <c r="O298" s="81">
        <v>14</v>
      </c>
      <c r="P298" s="81">
        <v>11</v>
      </c>
      <c r="Q298" s="81"/>
      <c r="R298" s="81"/>
      <c r="S298" s="81"/>
      <c r="T298" s="81"/>
      <c r="U298" s="81"/>
      <c r="V298" s="81"/>
      <c r="W298">
        <v>53</v>
      </c>
      <c r="X298">
        <v>3053</v>
      </c>
      <c r="Y298" s="127">
        <v>1.4999999999999999E-2</v>
      </c>
      <c r="Z298">
        <v>3</v>
      </c>
      <c r="AA298">
        <v>16</v>
      </c>
    </row>
    <row r="299" spans="1:27" x14ac:dyDescent="0.2">
      <c r="A299">
        <v>2021</v>
      </c>
      <c r="B299">
        <v>4</v>
      </c>
      <c r="D299">
        <v>449</v>
      </c>
      <c r="E299" t="s">
        <v>247</v>
      </c>
      <c r="F299" t="s">
        <v>248</v>
      </c>
      <c r="G299">
        <v>40.985999999999997</v>
      </c>
      <c r="H299">
        <v>50.048000000000002</v>
      </c>
      <c r="I299">
        <v>44.4</v>
      </c>
      <c r="J299">
        <v>108</v>
      </c>
      <c r="K299">
        <v>100</v>
      </c>
      <c r="L299">
        <v>120</v>
      </c>
      <c r="M299">
        <v>90</v>
      </c>
      <c r="N299" s="81">
        <v>23</v>
      </c>
      <c r="O299" s="81">
        <v>14</v>
      </c>
      <c r="P299" s="81">
        <v>22</v>
      </c>
      <c r="Q299" s="81"/>
      <c r="R299" s="81"/>
      <c r="S299" s="81"/>
      <c r="T299" s="81"/>
      <c r="U299" s="81"/>
      <c r="V299" s="81"/>
      <c r="W299">
        <v>59</v>
      </c>
      <c r="X299">
        <v>6329</v>
      </c>
      <c r="Y299" s="127">
        <v>1.4999999999999999E-2</v>
      </c>
      <c r="Z299">
        <v>5</v>
      </c>
      <c r="AA299">
        <v>16</v>
      </c>
    </row>
    <row r="300" spans="1:27" x14ac:dyDescent="0.2">
      <c r="A300">
        <v>2021</v>
      </c>
      <c r="B300">
        <v>4</v>
      </c>
      <c r="D300">
        <v>331</v>
      </c>
      <c r="E300" t="s">
        <v>702</v>
      </c>
      <c r="F300" t="s">
        <v>781</v>
      </c>
      <c r="G300">
        <v>312.41199999999998</v>
      </c>
      <c r="H300">
        <v>355.572</v>
      </c>
      <c r="I300">
        <v>314.5</v>
      </c>
      <c r="J300">
        <v>110</v>
      </c>
      <c r="K300">
        <v>131</v>
      </c>
      <c r="L300">
        <v>135</v>
      </c>
      <c r="M300">
        <v>107</v>
      </c>
      <c r="N300" s="81"/>
      <c r="O300" s="81"/>
      <c r="P300" s="81"/>
      <c r="Q300" s="81"/>
      <c r="R300" s="81"/>
      <c r="S300" s="81"/>
      <c r="T300" s="81"/>
      <c r="U300" s="81"/>
      <c r="V300" s="81"/>
      <c r="X300">
        <v>840</v>
      </c>
      <c r="Y300" s="127">
        <v>1.4999999999999999E-2</v>
      </c>
      <c r="Z300">
        <v>1</v>
      </c>
      <c r="AA300">
        <v>16</v>
      </c>
    </row>
    <row r="301" spans="1:27" x14ac:dyDescent="0.2">
      <c r="A301">
        <v>2021</v>
      </c>
      <c r="B301">
        <v>4</v>
      </c>
      <c r="D301">
        <v>557</v>
      </c>
      <c r="E301" t="s">
        <v>126</v>
      </c>
      <c r="F301" t="s">
        <v>127</v>
      </c>
      <c r="G301">
        <v>171.262</v>
      </c>
      <c r="H301">
        <v>194.922</v>
      </c>
      <c r="I301">
        <v>196.1</v>
      </c>
      <c r="J301">
        <v>20</v>
      </c>
      <c r="K301">
        <v>180</v>
      </c>
      <c r="L301">
        <v>25</v>
      </c>
      <c r="M301">
        <v>144</v>
      </c>
      <c r="N301" s="81">
        <v>23</v>
      </c>
      <c r="O301" s="81">
        <v>29</v>
      </c>
      <c r="P301" s="81">
        <v>34</v>
      </c>
      <c r="Q301" s="81">
        <v>4</v>
      </c>
      <c r="R301" s="81">
        <v>16</v>
      </c>
      <c r="S301" s="81"/>
      <c r="T301" s="81"/>
      <c r="U301" s="81"/>
      <c r="V301" s="81"/>
      <c r="W301">
        <v>99</v>
      </c>
      <c r="X301">
        <v>3747</v>
      </c>
      <c r="Y301" s="127">
        <v>1.4999999999999999E-2</v>
      </c>
      <c r="Z301">
        <v>13</v>
      </c>
      <c r="AA301">
        <v>16</v>
      </c>
    </row>
    <row r="302" spans="1:27" x14ac:dyDescent="0.2">
      <c r="A302">
        <v>2021</v>
      </c>
      <c r="B302">
        <v>4</v>
      </c>
      <c r="D302">
        <v>556</v>
      </c>
      <c r="E302" t="s">
        <v>123</v>
      </c>
      <c r="F302" t="s">
        <v>124</v>
      </c>
      <c r="G302">
        <v>1003.106</v>
      </c>
      <c r="H302">
        <v>1141.6859999999999</v>
      </c>
      <c r="I302">
        <v>1084.3</v>
      </c>
      <c r="J302">
        <v>20</v>
      </c>
      <c r="K302">
        <v>180</v>
      </c>
      <c r="L302">
        <v>25</v>
      </c>
      <c r="M302">
        <v>144</v>
      </c>
      <c r="N302" s="81">
        <v>30</v>
      </c>
      <c r="O302" s="81">
        <v>32</v>
      </c>
      <c r="P302" s="81">
        <v>40</v>
      </c>
      <c r="Q302" s="81">
        <v>2</v>
      </c>
      <c r="R302" s="81">
        <v>9</v>
      </c>
      <c r="S302" s="81"/>
      <c r="T302" s="81"/>
      <c r="U302" s="81"/>
      <c r="V302" s="81"/>
      <c r="W302">
        <v>110</v>
      </c>
      <c r="X302">
        <v>3758</v>
      </c>
      <c r="Y302" s="127">
        <v>1.4999999999999999E-2</v>
      </c>
      <c r="Z302">
        <v>14</v>
      </c>
      <c r="AA302">
        <v>16</v>
      </c>
    </row>
    <row r="303" spans="1:27" x14ac:dyDescent="0.2">
      <c r="A303">
        <v>2021</v>
      </c>
      <c r="B303">
        <v>4</v>
      </c>
      <c r="D303">
        <v>668</v>
      </c>
      <c r="E303" t="s">
        <v>596</v>
      </c>
      <c r="F303" t="s">
        <v>782</v>
      </c>
      <c r="G303">
        <v>96.923000000000002</v>
      </c>
      <c r="H303">
        <v>110.313</v>
      </c>
      <c r="I303">
        <v>105.2</v>
      </c>
      <c r="J303">
        <v>103</v>
      </c>
      <c r="K303">
        <v>70</v>
      </c>
      <c r="L303">
        <v>78</v>
      </c>
      <c r="M303">
        <v>98</v>
      </c>
      <c r="N303" s="81">
        <v>22</v>
      </c>
      <c r="O303" s="81">
        <v>20</v>
      </c>
      <c r="P303" s="81">
        <v>30</v>
      </c>
      <c r="Q303" s="81"/>
      <c r="R303" s="81"/>
      <c r="S303" s="81"/>
      <c r="T303" s="81"/>
      <c r="U303" s="81"/>
      <c r="V303" s="81"/>
      <c r="W303">
        <v>72</v>
      </c>
      <c r="X303">
        <v>3512</v>
      </c>
      <c r="Y303" s="127">
        <v>1.4999999999999999E-2</v>
      </c>
      <c r="Z303">
        <v>5</v>
      </c>
      <c r="AA303">
        <v>16</v>
      </c>
    </row>
    <row r="304" spans="1:27" x14ac:dyDescent="0.2">
      <c r="A304">
        <v>2021</v>
      </c>
      <c r="B304">
        <v>4</v>
      </c>
      <c r="D304">
        <v>437</v>
      </c>
      <c r="E304" t="s">
        <v>152</v>
      </c>
      <c r="F304" t="s">
        <v>153</v>
      </c>
      <c r="G304">
        <v>158.08799999999999</v>
      </c>
      <c r="H304">
        <v>179.928</v>
      </c>
      <c r="I304">
        <v>181.1</v>
      </c>
      <c r="J304">
        <v>120</v>
      </c>
      <c r="K304">
        <v>120</v>
      </c>
      <c r="L304">
        <v>130</v>
      </c>
      <c r="M304">
        <v>111</v>
      </c>
      <c r="N304" s="81">
        <v>12</v>
      </c>
      <c r="O304" s="81">
        <v>7</v>
      </c>
      <c r="P304" s="81">
        <v>11</v>
      </c>
      <c r="Q304" s="81"/>
      <c r="R304" s="81">
        <v>4</v>
      </c>
      <c r="S304" s="81"/>
      <c r="T304" s="81"/>
      <c r="U304" s="81"/>
      <c r="V304" s="81"/>
      <c r="W304">
        <v>34</v>
      </c>
      <c r="X304">
        <v>6534</v>
      </c>
      <c r="Y304" s="127">
        <v>1.4999999999999999E-2</v>
      </c>
      <c r="Z304">
        <v>3</v>
      </c>
      <c r="AA304">
        <v>16</v>
      </c>
    </row>
    <row r="305" spans="1:27" x14ac:dyDescent="0.2">
      <c r="A305">
        <v>2021</v>
      </c>
      <c r="B305">
        <v>4</v>
      </c>
      <c r="D305">
        <v>438</v>
      </c>
      <c r="E305" t="s">
        <v>222</v>
      </c>
      <c r="F305" t="s">
        <v>223</v>
      </c>
      <c r="G305">
        <v>315.23500000000001</v>
      </c>
      <c r="H305">
        <v>358.78500000000003</v>
      </c>
      <c r="I305">
        <v>348.5</v>
      </c>
      <c r="J305">
        <v>67</v>
      </c>
      <c r="K305">
        <v>161</v>
      </c>
      <c r="L305">
        <v>83</v>
      </c>
      <c r="M305">
        <v>131</v>
      </c>
      <c r="N305" s="81">
        <v>84</v>
      </c>
      <c r="O305" s="81">
        <v>25</v>
      </c>
      <c r="P305" s="81">
        <v>66</v>
      </c>
      <c r="Q305" s="81">
        <v>1</v>
      </c>
      <c r="R305" s="81"/>
      <c r="S305" s="81"/>
      <c r="T305" s="81"/>
      <c r="U305" s="81"/>
      <c r="V305" s="81"/>
      <c r="W305">
        <v>176</v>
      </c>
      <c r="X305">
        <v>12284</v>
      </c>
      <c r="Y305" s="127">
        <v>1.4999999999999999E-2</v>
      </c>
      <c r="Z305">
        <v>14</v>
      </c>
      <c r="AA305">
        <v>16</v>
      </c>
    </row>
    <row r="306" spans="1:27" x14ac:dyDescent="0.2">
      <c r="A306">
        <v>2021</v>
      </c>
      <c r="B306">
        <v>4</v>
      </c>
      <c r="D306">
        <v>670</v>
      </c>
      <c r="E306" t="s">
        <v>254</v>
      </c>
      <c r="F306" t="s">
        <v>255</v>
      </c>
      <c r="G306">
        <v>280.41800000000001</v>
      </c>
      <c r="H306">
        <v>319.15800000000002</v>
      </c>
      <c r="I306">
        <v>316.60000000000002</v>
      </c>
      <c r="J306">
        <v>96</v>
      </c>
      <c r="K306">
        <v>150</v>
      </c>
      <c r="L306">
        <v>90</v>
      </c>
      <c r="M306">
        <v>162</v>
      </c>
      <c r="N306" s="81">
        <v>28</v>
      </c>
      <c r="O306" s="81">
        <v>11</v>
      </c>
      <c r="P306" s="81">
        <v>23</v>
      </c>
      <c r="Q306" s="81"/>
      <c r="R306" s="81">
        <v>4</v>
      </c>
      <c r="S306" s="81"/>
      <c r="T306" s="81"/>
      <c r="U306" s="81"/>
      <c r="V306" s="81"/>
      <c r="W306">
        <v>66</v>
      </c>
      <c r="X306">
        <v>4590</v>
      </c>
      <c r="Y306" s="127">
        <v>1.4999999999999999E-2</v>
      </c>
      <c r="Z306">
        <v>7</v>
      </c>
      <c r="AA306">
        <v>16</v>
      </c>
    </row>
    <row r="307" spans="1:27" x14ac:dyDescent="0.2">
      <c r="A307">
        <v>2021</v>
      </c>
      <c r="B307">
        <v>4</v>
      </c>
      <c r="D307">
        <v>666</v>
      </c>
      <c r="E307" t="s">
        <v>595</v>
      </c>
      <c r="F307" t="s">
        <v>646</v>
      </c>
      <c r="G307">
        <v>455.44400000000002</v>
      </c>
      <c r="H307">
        <v>518.36400000000003</v>
      </c>
      <c r="I307">
        <v>503.6</v>
      </c>
      <c r="J307">
        <v>72</v>
      </c>
      <c r="K307">
        <v>150</v>
      </c>
      <c r="L307">
        <v>67</v>
      </c>
      <c r="M307">
        <v>162</v>
      </c>
      <c r="N307" s="81">
        <v>22</v>
      </c>
      <c r="O307" s="81">
        <v>8</v>
      </c>
      <c r="P307" s="81">
        <v>19</v>
      </c>
      <c r="Q307" s="81"/>
      <c r="R307" s="81">
        <v>3</v>
      </c>
      <c r="S307" s="81"/>
      <c r="T307" s="81"/>
      <c r="U307" s="81"/>
      <c r="V307" s="81"/>
      <c r="W307">
        <v>51</v>
      </c>
      <c r="X307">
        <v>2211</v>
      </c>
      <c r="Y307" s="127">
        <v>1.4999999999999999E-2</v>
      </c>
      <c r="Z307">
        <v>4</v>
      </c>
      <c r="AA307">
        <v>16</v>
      </c>
    </row>
    <row r="308" spans="1:27" x14ac:dyDescent="0.2">
      <c r="A308">
        <v>2021</v>
      </c>
      <c r="B308">
        <v>4</v>
      </c>
      <c r="D308">
        <v>669</v>
      </c>
      <c r="E308" t="s">
        <v>138</v>
      </c>
      <c r="F308" t="s">
        <v>139</v>
      </c>
      <c r="G308">
        <v>897.71400000000006</v>
      </c>
      <c r="H308">
        <v>1021.734</v>
      </c>
      <c r="I308">
        <v>1013.6</v>
      </c>
      <c r="J308">
        <v>40</v>
      </c>
      <c r="K308">
        <v>180</v>
      </c>
      <c r="L308">
        <v>39</v>
      </c>
      <c r="M308">
        <v>186</v>
      </c>
      <c r="N308" s="81">
        <v>92</v>
      </c>
      <c r="O308" s="81">
        <v>42</v>
      </c>
      <c r="P308" s="81">
        <v>85</v>
      </c>
      <c r="Q308" s="81">
        <v>5</v>
      </c>
      <c r="R308" s="81">
        <v>6</v>
      </c>
      <c r="S308" s="81"/>
      <c r="T308" s="81"/>
      <c r="U308" s="81">
        <v>1</v>
      </c>
      <c r="V308" s="81"/>
      <c r="W308">
        <v>230</v>
      </c>
      <c r="X308">
        <v>4454</v>
      </c>
      <c r="Y308" s="127">
        <v>1.4999999999999999E-2</v>
      </c>
      <c r="Z308">
        <v>11</v>
      </c>
      <c r="AA308">
        <v>16</v>
      </c>
    </row>
    <row r="309" spans="1:27" x14ac:dyDescent="0.2">
      <c r="A309">
        <v>2021</v>
      </c>
      <c r="B309">
        <v>4</v>
      </c>
      <c r="D309">
        <v>673</v>
      </c>
      <c r="E309" t="s">
        <v>549</v>
      </c>
      <c r="F309" t="s">
        <v>550</v>
      </c>
      <c r="G309">
        <v>57.965600000000002</v>
      </c>
      <c r="H309">
        <v>65.973600000000005</v>
      </c>
      <c r="I309">
        <v>66.2</v>
      </c>
      <c r="J309">
        <v>18</v>
      </c>
      <c r="K309">
        <v>200</v>
      </c>
      <c r="L309">
        <v>22</v>
      </c>
      <c r="M309">
        <v>166</v>
      </c>
      <c r="N309" s="81">
        <v>39</v>
      </c>
      <c r="O309" s="81">
        <v>30</v>
      </c>
      <c r="P309" s="81">
        <v>43</v>
      </c>
      <c r="Q309" s="81">
        <v>2</v>
      </c>
      <c r="R309" s="81">
        <v>9</v>
      </c>
      <c r="S309" s="81"/>
      <c r="T309" s="81"/>
      <c r="U309" s="81"/>
      <c r="V309" s="81"/>
      <c r="W309">
        <v>121</v>
      </c>
      <c r="X309">
        <v>2361</v>
      </c>
      <c r="Y309" s="127">
        <v>1.4999999999999999E-2</v>
      </c>
      <c r="Z309">
        <v>7</v>
      </c>
      <c r="AA309">
        <v>16</v>
      </c>
    </row>
    <row r="310" spans="1:27" x14ac:dyDescent="0.2">
      <c r="A310">
        <v>2021</v>
      </c>
      <c r="B310">
        <v>4</v>
      </c>
      <c r="D310">
        <v>667</v>
      </c>
      <c r="E310" t="s">
        <v>547</v>
      </c>
      <c r="F310" t="s">
        <v>548</v>
      </c>
      <c r="G310">
        <v>1462.3140000000001</v>
      </c>
      <c r="H310">
        <v>1664.3340000000001</v>
      </c>
      <c r="I310">
        <v>1698.4</v>
      </c>
      <c r="J310">
        <v>18</v>
      </c>
      <c r="K310">
        <v>200</v>
      </c>
      <c r="L310">
        <v>22</v>
      </c>
      <c r="M310">
        <v>166</v>
      </c>
      <c r="N310" s="81">
        <v>26</v>
      </c>
      <c r="O310" s="81">
        <v>24</v>
      </c>
      <c r="P310" s="81">
        <v>35</v>
      </c>
      <c r="Q310" s="81">
        <v>2</v>
      </c>
      <c r="R310" s="81">
        <v>5</v>
      </c>
      <c r="S310" s="81"/>
      <c r="T310" s="81"/>
      <c r="U310" s="81"/>
      <c r="V310" s="81"/>
      <c r="W310">
        <v>89</v>
      </c>
      <c r="X310">
        <v>3089</v>
      </c>
      <c r="Y310" s="127">
        <v>1.4999999999999999E-2</v>
      </c>
      <c r="Z310">
        <v>9</v>
      </c>
      <c r="AA310">
        <v>16</v>
      </c>
    </row>
    <row r="311" spans="1:27" x14ac:dyDescent="0.2">
      <c r="A311">
        <v>2021</v>
      </c>
      <c r="B311">
        <v>4</v>
      </c>
      <c r="D311">
        <v>50</v>
      </c>
      <c r="E311" t="s">
        <v>161</v>
      </c>
      <c r="F311" t="s">
        <v>162</v>
      </c>
      <c r="G311">
        <v>51.57</v>
      </c>
      <c r="H311">
        <v>56.43</v>
      </c>
      <c r="I311">
        <v>56</v>
      </c>
      <c r="J311">
        <v>101</v>
      </c>
      <c r="K311">
        <v>107</v>
      </c>
      <c r="L311">
        <v>74</v>
      </c>
      <c r="M311">
        <v>98</v>
      </c>
      <c r="N311" s="81">
        <v>35</v>
      </c>
      <c r="O311" s="81">
        <v>16</v>
      </c>
      <c r="P311" s="81">
        <v>38</v>
      </c>
      <c r="Q311" s="81">
        <v>3</v>
      </c>
      <c r="R311" s="81"/>
      <c r="S311" s="81"/>
      <c r="T311" s="81"/>
      <c r="U311" s="81"/>
      <c r="V311" s="81"/>
      <c r="W311">
        <v>92</v>
      </c>
      <c r="X311">
        <v>11180</v>
      </c>
      <c r="Y311" s="127">
        <v>1.4999999999999999E-2</v>
      </c>
      <c r="Z311">
        <v>7</v>
      </c>
      <c r="AA311">
        <v>18</v>
      </c>
    </row>
    <row r="312" spans="1:27" x14ac:dyDescent="0.2">
      <c r="A312">
        <v>2021</v>
      </c>
      <c r="B312">
        <v>4</v>
      </c>
      <c r="D312">
        <v>122</v>
      </c>
      <c r="E312" t="s">
        <v>158</v>
      </c>
      <c r="F312" t="s">
        <v>159</v>
      </c>
      <c r="G312">
        <v>267.39999999999998</v>
      </c>
      <c r="H312">
        <v>292.60000000000002</v>
      </c>
      <c r="I312">
        <v>277</v>
      </c>
      <c r="J312">
        <v>63</v>
      </c>
      <c r="K312">
        <v>115</v>
      </c>
      <c r="L312">
        <v>68</v>
      </c>
      <c r="M312">
        <v>107</v>
      </c>
      <c r="N312" s="81">
        <v>47</v>
      </c>
      <c r="O312" s="81">
        <v>30</v>
      </c>
      <c r="P312" s="81">
        <v>51</v>
      </c>
      <c r="Q312" s="81"/>
      <c r="R312" s="81"/>
      <c r="S312" s="81"/>
      <c r="T312" s="81"/>
      <c r="U312" s="81"/>
      <c r="V312" s="81"/>
      <c r="W312">
        <v>128</v>
      </c>
      <c r="X312">
        <v>3828</v>
      </c>
      <c r="Y312" s="127">
        <v>1.4999999999999999E-2</v>
      </c>
      <c r="Z312">
        <v>11</v>
      </c>
      <c r="AA312">
        <v>22</v>
      </c>
    </row>
    <row r="313" spans="1:27" x14ac:dyDescent="0.2">
      <c r="A313">
        <v>2021</v>
      </c>
      <c r="B313">
        <v>4</v>
      </c>
      <c r="D313">
        <v>674</v>
      </c>
      <c r="E313" t="s">
        <v>155</v>
      </c>
      <c r="F313" t="s">
        <v>156</v>
      </c>
      <c r="G313">
        <v>240.89599999999999</v>
      </c>
      <c r="H313">
        <v>274.17599999999999</v>
      </c>
      <c r="I313">
        <v>272.8</v>
      </c>
      <c r="J313">
        <v>40</v>
      </c>
      <c r="K313">
        <v>180</v>
      </c>
      <c r="L313">
        <v>66</v>
      </c>
      <c r="M313">
        <v>110</v>
      </c>
      <c r="N313" s="81">
        <v>8</v>
      </c>
      <c r="O313" s="81">
        <v>13</v>
      </c>
      <c r="P313" s="81">
        <v>12</v>
      </c>
      <c r="Q313" s="81">
        <v>3</v>
      </c>
      <c r="R313" s="81"/>
      <c r="S313" s="81"/>
      <c r="T313" s="81"/>
      <c r="U313" s="81"/>
      <c r="V313" s="81"/>
      <c r="W313">
        <v>36</v>
      </c>
      <c r="X313">
        <v>2636</v>
      </c>
      <c r="Y313" s="127">
        <v>1.4999999999999999E-2</v>
      </c>
      <c r="Z313">
        <v>8</v>
      </c>
      <c r="AA313">
        <v>22</v>
      </c>
    </row>
    <row r="314" spans="1:27" x14ac:dyDescent="0.2">
      <c r="A314">
        <v>2021</v>
      </c>
      <c r="B314">
        <v>4</v>
      </c>
      <c r="D314">
        <v>660</v>
      </c>
      <c r="E314" t="s">
        <v>201</v>
      </c>
      <c r="F314" t="s">
        <v>202</v>
      </c>
      <c r="G314">
        <v>1190.365</v>
      </c>
      <c r="H314">
        <v>1354.8150000000001</v>
      </c>
      <c r="I314">
        <v>1308.7</v>
      </c>
      <c r="J314">
        <v>20</v>
      </c>
      <c r="K314">
        <v>180</v>
      </c>
      <c r="L314">
        <v>25</v>
      </c>
      <c r="M314">
        <v>144</v>
      </c>
      <c r="N314" s="81">
        <v>3</v>
      </c>
      <c r="O314" s="81">
        <v>3</v>
      </c>
      <c r="P314" s="81">
        <v>2</v>
      </c>
      <c r="Q314" s="81">
        <v>2</v>
      </c>
      <c r="R314" s="81">
        <v>0</v>
      </c>
      <c r="S314" s="81"/>
      <c r="T314" s="81"/>
      <c r="U314" s="81"/>
      <c r="V314" s="81"/>
      <c r="W314">
        <v>10</v>
      </c>
      <c r="X314">
        <v>226</v>
      </c>
      <c r="Y314" s="127">
        <v>1.4999999999999999E-2</v>
      </c>
      <c r="Z314">
        <v>1</v>
      </c>
      <c r="AA314">
        <v>16</v>
      </c>
    </row>
    <row r="315" spans="1:27" x14ac:dyDescent="0.2">
      <c r="A315">
        <v>2021</v>
      </c>
      <c r="B315">
        <v>4</v>
      </c>
      <c r="D315">
        <v>658</v>
      </c>
      <c r="E315" t="s">
        <v>182</v>
      </c>
      <c r="F315" t="s">
        <v>183</v>
      </c>
      <c r="G315">
        <v>83.7</v>
      </c>
      <c r="H315">
        <v>96.3</v>
      </c>
      <c r="I315">
        <v>95.2</v>
      </c>
      <c r="J315">
        <v>60</v>
      </c>
      <c r="K315">
        <v>180</v>
      </c>
      <c r="L315">
        <v>67</v>
      </c>
      <c r="M315">
        <v>162</v>
      </c>
      <c r="N315" s="81">
        <v>18</v>
      </c>
      <c r="O315" s="81">
        <v>14</v>
      </c>
      <c r="P315" s="81">
        <v>16</v>
      </c>
      <c r="Q315" s="81"/>
      <c r="R315" s="81"/>
      <c r="S315" s="81"/>
      <c r="T315" s="81"/>
      <c r="U315" s="81"/>
      <c r="V315" s="81"/>
      <c r="W315">
        <v>48</v>
      </c>
      <c r="X315">
        <v>1698</v>
      </c>
      <c r="Y315" s="127">
        <v>0.02</v>
      </c>
      <c r="Z315">
        <v>5</v>
      </c>
      <c r="AA315">
        <v>20</v>
      </c>
    </row>
    <row r="316" spans="1:27" x14ac:dyDescent="0.2">
      <c r="A316">
        <v>2021</v>
      </c>
      <c r="B316">
        <v>4</v>
      </c>
      <c r="D316">
        <v>656</v>
      </c>
      <c r="E316" t="s">
        <v>176</v>
      </c>
      <c r="F316" t="s">
        <v>177</v>
      </c>
      <c r="G316">
        <v>137.63999999999999</v>
      </c>
      <c r="H316">
        <v>158.36000000000001</v>
      </c>
      <c r="I316">
        <v>144.69999999999999</v>
      </c>
      <c r="J316">
        <v>60</v>
      </c>
      <c r="K316">
        <v>180</v>
      </c>
      <c r="L316">
        <v>67</v>
      </c>
      <c r="M316">
        <v>162</v>
      </c>
      <c r="N316" s="81">
        <v>27</v>
      </c>
      <c r="O316" s="81">
        <v>10</v>
      </c>
      <c r="P316" s="81">
        <v>19</v>
      </c>
      <c r="Q316" s="81"/>
      <c r="R316" s="81"/>
      <c r="S316" s="81"/>
      <c r="T316" s="81"/>
      <c r="U316" s="81"/>
      <c r="V316" s="81"/>
      <c r="W316">
        <v>56</v>
      </c>
      <c r="X316">
        <v>2246</v>
      </c>
      <c r="Y316" s="127">
        <v>0.02</v>
      </c>
      <c r="Z316">
        <v>5</v>
      </c>
      <c r="AA316">
        <v>20</v>
      </c>
    </row>
    <row r="317" spans="1:27" x14ac:dyDescent="0.2">
      <c r="A317">
        <v>2021</v>
      </c>
      <c r="B317">
        <v>4</v>
      </c>
      <c r="D317">
        <v>657</v>
      </c>
      <c r="E317" t="s">
        <v>179</v>
      </c>
      <c r="F317" t="s">
        <v>180</v>
      </c>
      <c r="G317">
        <v>83.7</v>
      </c>
      <c r="H317">
        <v>96.3</v>
      </c>
      <c r="I317">
        <v>95.2</v>
      </c>
      <c r="J317">
        <v>60</v>
      </c>
      <c r="K317">
        <v>180</v>
      </c>
      <c r="L317">
        <v>67</v>
      </c>
      <c r="M317">
        <v>162</v>
      </c>
      <c r="N317" s="81">
        <v>34</v>
      </c>
      <c r="O317" s="81">
        <v>30</v>
      </c>
      <c r="P317" s="81">
        <v>28</v>
      </c>
      <c r="Q317" s="81"/>
      <c r="R317" s="81"/>
      <c r="S317" s="81"/>
      <c r="T317" s="81"/>
      <c r="U317" s="81"/>
      <c r="V317" s="81"/>
      <c r="W317">
        <v>92</v>
      </c>
      <c r="X317">
        <v>2582</v>
      </c>
      <c r="Y317" s="127">
        <v>0.02</v>
      </c>
      <c r="Z317">
        <v>5</v>
      </c>
      <c r="AA317">
        <v>20</v>
      </c>
    </row>
    <row r="318" spans="1:27" x14ac:dyDescent="0.2">
      <c r="A318">
        <v>2021</v>
      </c>
      <c r="B318">
        <v>4</v>
      </c>
      <c r="D318">
        <v>655</v>
      </c>
      <c r="E318" t="s">
        <v>173</v>
      </c>
      <c r="F318" t="s">
        <v>174</v>
      </c>
      <c r="G318">
        <v>137.63999999999999</v>
      </c>
      <c r="H318">
        <v>158.36000000000001</v>
      </c>
      <c r="I318">
        <v>144.69999999999999</v>
      </c>
      <c r="J318">
        <v>60</v>
      </c>
      <c r="K318">
        <v>180</v>
      </c>
      <c r="L318">
        <v>67</v>
      </c>
      <c r="M318">
        <v>162</v>
      </c>
      <c r="N318" s="81">
        <v>39</v>
      </c>
      <c r="O318" s="81">
        <v>24</v>
      </c>
      <c r="P318" s="81">
        <v>35</v>
      </c>
      <c r="Q318" s="81"/>
      <c r="R318" s="81"/>
      <c r="S318" s="81"/>
      <c r="T318" s="81"/>
      <c r="U318" s="81"/>
      <c r="V318" s="81"/>
      <c r="W318">
        <v>98</v>
      </c>
      <c r="X318">
        <v>2488</v>
      </c>
      <c r="Y318" s="127">
        <v>0.02</v>
      </c>
      <c r="Z318">
        <v>5</v>
      </c>
      <c r="AA318">
        <v>20</v>
      </c>
    </row>
    <row r="319" spans="1:27" x14ac:dyDescent="0.2">
      <c r="A319">
        <v>2021</v>
      </c>
      <c r="B319">
        <v>4</v>
      </c>
      <c r="D319">
        <v>625</v>
      </c>
      <c r="E319" t="s">
        <v>642</v>
      </c>
      <c r="F319" t="s">
        <v>643</v>
      </c>
      <c r="G319">
        <v>129.01</v>
      </c>
      <c r="H319">
        <v>150.99</v>
      </c>
      <c r="I319">
        <v>143.69999999999999</v>
      </c>
      <c r="J319">
        <v>18</v>
      </c>
      <c r="K319">
        <v>200</v>
      </c>
      <c r="L319">
        <v>26</v>
      </c>
      <c r="M319">
        <v>140</v>
      </c>
      <c r="N319" s="81">
        <v>27</v>
      </c>
      <c r="O319" s="81">
        <v>5</v>
      </c>
      <c r="P319" s="81">
        <v>15</v>
      </c>
      <c r="Q319" s="81"/>
      <c r="R319" s="81">
        <v>1</v>
      </c>
      <c r="S319" s="81"/>
      <c r="T319" s="81"/>
      <c r="U319" s="81"/>
      <c r="V319" s="81"/>
      <c r="W319">
        <v>48</v>
      </c>
      <c r="X319">
        <v>1638</v>
      </c>
      <c r="Y319" s="127">
        <v>1.4999999999999999E-2</v>
      </c>
      <c r="Z319">
        <v>5</v>
      </c>
      <c r="AA319">
        <v>25</v>
      </c>
    </row>
    <row r="320" spans="1:27" x14ac:dyDescent="0.2">
      <c r="A320">
        <v>2021</v>
      </c>
      <c r="B320">
        <v>4</v>
      </c>
      <c r="D320">
        <v>629</v>
      </c>
      <c r="E320" t="s">
        <v>238</v>
      </c>
      <c r="F320" t="s">
        <v>239</v>
      </c>
      <c r="G320">
        <v>203.983</v>
      </c>
      <c r="H320">
        <v>238.017</v>
      </c>
      <c r="I320">
        <v>227.7</v>
      </c>
      <c r="J320">
        <v>18</v>
      </c>
      <c r="K320">
        <v>200</v>
      </c>
      <c r="L320">
        <v>25</v>
      </c>
      <c r="M320">
        <v>147</v>
      </c>
      <c r="N320" s="81">
        <v>11</v>
      </c>
      <c r="O320" s="81">
        <v>6</v>
      </c>
      <c r="P320" s="81">
        <v>5</v>
      </c>
      <c r="Q320" s="81"/>
      <c r="R320" s="81"/>
      <c r="S320" s="81"/>
      <c r="T320" s="81"/>
      <c r="U320" s="81"/>
      <c r="V320" s="81"/>
      <c r="W320">
        <v>22</v>
      </c>
      <c r="X320">
        <v>1132</v>
      </c>
      <c r="Y320" s="127">
        <v>1.4999999999999999E-2</v>
      </c>
      <c r="Z320">
        <v>4</v>
      </c>
      <c r="AA320">
        <v>25</v>
      </c>
    </row>
    <row r="321" spans="1:27" x14ac:dyDescent="0.2">
      <c r="A321">
        <v>2021</v>
      </c>
      <c r="B321">
        <v>4</v>
      </c>
      <c r="D321">
        <v>621</v>
      </c>
      <c r="E321" t="s">
        <v>634</v>
      </c>
      <c r="F321" t="s">
        <v>635</v>
      </c>
      <c r="G321">
        <v>175.98849999999999</v>
      </c>
      <c r="H321">
        <v>207.01150000000001</v>
      </c>
      <c r="I321">
        <v>200.1</v>
      </c>
      <c r="J321">
        <v>18</v>
      </c>
      <c r="K321">
        <v>200</v>
      </c>
      <c r="L321">
        <v>27</v>
      </c>
      <c r="M321">
        <v>138</v>
      </c>
      <c r="N321" s="81">
        <v>8</v>
      </c>
      <c r="O321" s="81">
        <v>2</v>
      </c>
      <c r="P321" s="81">
        <v>4</v>
      </c>
      <c r="Q321" s="81"/>
      <c r="R321" s="81"/>
      <c r="S321" s="81"/>
      <c r="T321" s="81"/>
      <c r="U321" s="81"/>
      <c r="V321" s="81"/>
      <c r="W321">
        <v>14</v>
      </c>
      <c r="X321">
        <v>884</v>
      </c>
      <c r="Y321" s="127">
        <v>1.4999999999999999E-2</v>
      </c>
      <c r="Z321">
        <v>3</v>
      </c>
      <c r="AA321">
        <v>25</v>
      </c>
    </row>
    <row r="322" spans="1:27" x14ac:dyDescent="0.2">
      <c r="A322">
        <v>2021</v>
      </c>
      <c r="B322">
        <v>4</v>
      </c>
      <c r="D322">
        <v>439</v>
      </c>
      <c r="E322" t="s">
        <v>167</v>
      </c>
      <c r="F322" t="s">
        <v>168</v>
      </c>
      <c r="G322">
        <v>308.7</v>
      </c>
      <c r="H322">
        <v>377.3</v>
      </c>
      <c r="I322">
        <v>362.3</v>
      </c>
      <c r="J322">
        <v>45</v>
      </c>
      <c r="K322">
        <v>320</v>
      </c>
      <c r="L322">
        <v>59</v>
      </c>
      <c r="M322">
        <v>248</v>
      </c>
      <c r="N322" s="81">
        <v>14</v>
      </c>
      <c r="O322" s="81">
        <v>4</v>
      </c>
      <c r="P322" s="81">
        <v>19</v>
      </c>
      <c r="Q322" s="81"/>
      <c r="R322" s="81"/>
      <c r="S322" s="81"/>
      <c r="T322" s="81"/>
      <c r="U322" s="81"/>
      <c r="V322" s="81"/>
      <c r="W322">
        <v>37</v>
      </c>
      <c r="X322">
        <v>1767</v>
      </c>
      <c r="Y322" s="127">
        <v>1.4999999999999999E-2</v>
      </c>
      <c r="Z322">
        <v>3</v>
      </c>
      <c r="AA322">
        <v>29</v>
      </c>
    </row>
    <row r="323" spans="1:27" x14ac:dyDescent="0.2">
      <c r="A323">
        <v>2021</v>
      </c>
      <c r="B323">
        <v>4</v>
      </c>
      <c r="D323">
        <v>626</v>
      </c>
      <c r="E323" t="s">
        <v>644</v>
      </c>
      <c r="F323" t="s">
        <v>645</v>
      </c>
      <c r="G323">
        <v>254.05799999999999</v>
      </c>
      <c r="H323">
        <v>297.94200000000001</v>
      </c>
      <c r="I323">
        <v>241.6</v>
      </c>
      <c r="J323">
        <v>18</v>
      </c>
      <c r="K323">
        <v>200</v>
      </c>
      <c r="L323">
        <v>26</v>
      </c>
      <c r="M323">
        <v>140</v>
      </c>
      <c r="N323" s="81">
        <v>28</v>
      </c>
      <c r="O323" s="81">
        <v>10</v>
      </c>
      <c r="P323" s="81">
        <v>18</v>
      </c>
      <c r="Q323" s="81"/>
      <c r="R323" s="81"/>
      <c r="S323" s="81"/>
      <c r="T323" s="81"/>
      <c r="U323" s="81"/>
      <c r="V323" s="81"/>
      <c r="W323">
        <v>56</v>
      </c>
      <c r="X323">
        <v>1646</v>
      </c>
      <c r="Y323" s="127">
        <v>1.4999999999999999E-2</v>
      </c>
      <c r="Z323">
        <v>5</v>
      </c>
      <c r="AA323">
        <v>25</v>
      </c>
    </row>
    <row r="324" spans="1:27" x14ac:dyDescent="0.2">
      <c r="A324">
        <v>2021</v>
      </c>
      <c r="B324">
        <v>4</v>
      </c>
      <c r="D324">
        <v>630</v>
      </c>
      <c r="E324" t="s">
        <v>241</v>
      </c>
      <c r="F324" t="s">
        <v>242</v>
      </c>
      <c r="G324">
        <v>197.84299999999999</v>
      </c>
      <c r="H324">
        <v>230.15700000000001</v>
      </c>
      <c r="I324">
        <v>203.8</v>
      </c>
      <c r="J324">
        <v>18</v>
      </c>
      <c r="K324">
        <v>200</v>
      </c>
      <c r="L324">
        <v>25</v>
      </c>
      <c r="M324">
        <v>147</v>
      </c>
      <c r="N324" s="81">
        <v>13</v>
      </c>
      <c r="O324" s="81">
        <v>9</v>
      </c>
      <c r="P324" s="81">
        <v>17</v>
      </c>
      <c r="Q324" s="81"/>
      <c r="R324" s="81"/>
      <c r="S324" s="81"/>
      <c r="T324" s="81"/>
      <c r="U324" s="81"/>
      <c r="V324" s="81"/>
      <c r="W324">
        <v>39</v>
      </c>
      <c r="X324">
        <v>1149</v>
      </c>
      <c r="Y324" s="127">
        <v>1.4999999999999999E-2</v>
      </c>
      <c r="Z324">
        <v>4</v>
      </c>
      <c r="AA324">
        <v>25</v>
      </c>
    </row>
    <row r="325" spans="1:27" x14ac:dyDescent="0.2">
      <c r="A325">
        <v>2021</v>
      </c>
      <c r="B325">
        <v>4</v>
      </c>
      <c r="D325">
        <v>622</v>
      </c>
      <c r="E325" t="s">
        <v>636</v>
      </c>
      <c r="F325" t="s">
        <v>637</v>
      </c>
      <c r="G325">
        <v>172.41399999999999</v>
      </c>
      <c r="H325">
        <v>201.58600000000001</v>
      </c>
      <c r="I325">
        <v>196.5</v>
      </c>
      <c r="J325">
        <v>18</v>
      </c>
      <c r="K325">
        <v>200</v>
      </c>
      <c r="L325">
        <v>27</v>
      </c>
      <c r="M325">
        <v>138</v>
      </c>
      <c r="N325" s="81">
        <v>7</v>
      </c>
      <c r="O325" s="81">
        <v>2</v>
      </c>
      <c r="P325" s="81">
        <v>7</v>
      </c>
      <c r="Q325" s="81"/>
      <c r="R325" s="81"/>
      <c r="S325" s="81"/>
      <c r="T325" s="81"/>
      <c r="U325" s="81"/>
      <c r="V325" s="81"/>
      <c r="W325">
        <v>16</v>
      </c>
      <c r="X325">
        <v>886</v>
      </c>
      <c r="Y325" s="127">
        <v>1.4999999999999999E-2</v>
      </c>
      <c r="Z325">
        <v>3</v>
      </c>
      <c r="AA325">
        <v>25</v>
      </c>
    </row>
    <row r="326" spans="1:27" x14ac:dyDescent="0.2">
      <c r="A326">
        <v>2021</v>
      </c>
      <c r="B326">
        <v>4</v>
      </c>
      <c r="D326">
        <v>299</v>
      </c>
      <c r="E326" t="s">
        <v>244</v>
      </c>
      <c r="F326" t="s">
        <v>245</v>
      </c>
      <c r="G326">
        <v>106.95</v>
      </c>
      <c r="H326">
        <v>123.05</v>
      </c>
      <c r="I326">
        <v>107.4</v>
      </c>
      <c r="J326">
        <v>70</v>
      </c>
      <c r="K326">
        <v>154</v>
      </c>
      <c r="L326">
        <v>101</v>
      </c>
      <c r="M326">
        <v>108</v>
      </c>
      <c r="N326" s="81">
        <v>83</v>
      </c>
      <c r="O326" s="81">
        <v>32</v>
      </c>
      <c r="P326" s="81">
        <v>74</v>
      </c>
      <c r="Q326" s="81">
        <v>4</v>
      </c>
      <c r="R326" s="81"/>
      <c r="S326" s="81"/>
      <c r="T326" s="81"/>
      <c r="U326" s="81"/>
      <c r="V326" s="81"/>
      <c r="W326">
        <v>192</v>
      </c>
      <c r="X326">
        <v>18000</v>
      </c>
      <c r="Y326" s="127">
        <v>0.02</v>
      </c>
      <c r="Z326">
        <v>13</v>
      </c>
    </row>
    <row r="327" spans="1:27" x14ac:dyDescent="0.2">
      <c r="A327">
        <v>2021</v>
      </c>
      <c r="B327">
        <v>4</v>
      </c>
      <c r="D327">
        <v>280</v>
      </c>
      <c r="E327" t="s">
        <v>219</v>
      </c>
      <c r="F327" t="s">
        <v>220</v>
      </c>
      <c r="G327">
        <v>300.39</v>
      </c>
      <c r="H327">
        <v>345.61</v>
      </c>
      <c r="I327">
        <v>336.9</v>
      </c>
      <c r="J327">
        <v>105</v>
      </c>
      <c r="K327">
        <v>103</v>
      </c>
      <c r="L327">
        <v>90</v>
      </c>
      <c r="M327">
        <v>121</v>
      </c>
      <c r="N327" s="81">
        <v>10</v>
      </c>
      <c r="O327" s="81">
        <v>6</v>
      </c>
      <c r="P327" s="81">
        <v>11</v>
      </c>
      <c r="Q327" s="81"/>
      <c r="R327" s="81"/>
      <c r="S327" s="81"/>
      <c r="T327" s="81"/>
      <c r="U327" s="81"/>
      <c r="V327" s="81"/>
      <c r="W327">
        <v>26</v>
      </c>
      <c r="X327">
        <v>2296</v>
      </c>
      <c r="Y327" s="127">
        <v>1.4999999999999999E-2</v>
      </c>
      <c r="Z327">
        <v>2</v>
      </c>
      <c r="AA327">
        <v>16</v>
      </c>
    </row>
    <row r="328" spans="1:27" x14ac:dyDescent="0.2">
      <c r="A328">
        <v>2021</v>
      </c>
      <c r="B328">
        <v>4</v>
      </c>
      <c r="D328">
        <v>559</v>
      </c>
      <c r="E328" t="s">
        <v>790</v>
      </c>
      <c r="F328" t="s">
        <v>791</v>
      </c>
      <c r="G328">
        <v>579.5</v>
      </c>
      <c r="H328">
        <v>640.5</v>
      </c>
      <c r="I328">
        <v>617</v>
      </c>
      <c r="J328">
        <v>90</v>
      </c>
      <c r="K328">
        <v>120</v>
      </c>
      <c r="L328">
        <v>81</v>
      </c>
      <c r="M328">
        <v>133</v>
      </c>
      <c r="N328" s="81">
        <v>27</v>
      </c>
      <c r="O328" s="81">
        <v>12</v>
      </c>
      <c r="P328" s="81">
        <v>34</v>
      </c>
      <c r="Q328" s="81"/>
      <c r="R328" s="81"/>
      <c r="S328" s="81"/>
      <c r="T328" s="81"/>
      <c r="U328" s="81"/>
      <c r="V328" s="81"/>
      <c r="W328">
        <v>72</v>
      </c>
      <c r="X328">
        <v>5580</v>
      </c>
      <c r="Y328" s="127">
        <v>1.4999999999999999E-2</v>
      </c>
      <c r="Z328">
        <v>9</v>
      </c>
      <c r="AA328">
        <v>22</v>
      </c>
    </row>
    <row r="329" spans="1:27" x14ac:dyDescent="0.2">
      <c r="A329">
        <v>2021</v>
      </c>
      <c r="B329">
        <v>4</v>
      </c>
      <c r="D329">
        <v>168</v>
      </c>
      <c r="E329" t="s">
        <v>210</v>
      </c>
      <c r="F329" t="s">
        <v>211</v>
      </c>
      <c r="G329">
        <v>575.66999999999996</v>
      </c>
      <c r="H329">
        <v>662.33</v>
      </c>
      <c r="I329">
        <v>633.79999999999995</v>
      </c>
      <c r="J329">
        <v>90</v>
      </c>
      <c r="K329">
        <v>116</v>
      </c>
      <c r="L329">
        <v>83</v>
      </c>
      <c r="M329">
        <v>131</v>
      </c>
      <c r="N329" s="81">
        <v>13</v>
      </c>
      <c r="O329" s="81">
        <v>2</v>
      </c>
      <c r="P329" s="81">
        <v>9</v>
      </c>
      <c r="Q329" s="81"/>
      <c r="R329" s="81"/>
      <c r="S329" s="81"/>
      <c r="T329" s="81"/>
      <c r="U329" s="81"/>
      <c r="V329" s="81"/>
      <c r="W329">
        <v>23</v>
      </c>
      <c r="X329">
        <v>1631</v>
      </c>
      <c r="Y329" s="127">
        <v>1.4999999999999999E-2</v>
      </c>
      <c r="Z329">
        <v>3</v>
      </c>
      <c r="AA329">
        <v>18</v>
      </c>
    </row>
    <row r="330" spans="1:27" x14ac:dyDescent="0.2">
      <c r="A330">
        <v>2021</v>
      </c>
      <c r="B330">
        <v>4</v>
      </c>
      <c r="D330">
        <v>273</v>
      </c>
      <c r="E330" t="s">
        <v>257</v>
      </c>
      <c r="F330" t="s">
        <v>258</v>
      </c>
      <c r="G330">
        <v>524.52</v>
      </c>
      <c r="H330">
        <v>603.48</v>
      </c>
      <c r="I330">
        <v>591</v>
      </c>
      <c r="J330">
        <v>93</v>
      </c>
      <c r="K330">
        <v>116</v>
      </c>
      <c r="L330">
        <v>85</v>
      </c>
      <c r="M330">
        <v>128</v>
      </c>
      <c r="N330" s="81">
        <v>67</v>
      </c>
      <c r="O330" s="81">
        <v>21</v>
      </c>
      <c r="P330" s="81">
        <v>61</v>
      </c>
      <c r="Q330" s="81">
        <v>5</v>
      </c>
      <c r="R330" s="81">
        <v>3</v>
      </c>
      <c r="S330" s="81"/>
      <c r="T330" s="81"/>
      <c r="U330" s="81"/>
      <c r="V330" s="81"/>
      <c r="W330">
        <v>151</v>
      </c>
      <c r="X330">
        <v>16381</v>
      </c>
      <c r="Y330" s="127">
        <v>1.4999999999999999E-2</v>
      </c>
      <c r="Z330">
        <v>16</v>
      </c>
      <c r="AA330">
        <v>16</v>
      </c>
    </row>
    <row r="331" spans="1:27" x14ac:dyDescent="0.2">
      <c r="A331">
        <v>2021</v>
      </c>
      <c r="B331">
        <v>4</v>
      </c>
      <c r="D331">
        <v>271</v>
      </c>
      <c r="E331" t="s">
        <v>149</v>
      </c>
      <c r="F331" t="s">
        <v>150</v>
      </c>
      <c r="G331">
        <v>149.72999999999999</v>
      </c>
      <c r="H331">
        <v>172.27</v>
      </c>
      <c r="I331">
        <v>160</v>
      </c>
      <c r="J331">
        <v>151</v>
      </c>
      <c r="K331">
        <v>95</v>
      </c>
      <c r="L331">
        <v>137</v>
      </c>
      <c r="M331">
        <v>106</v>
      </c>
      <c r="N331" s="81">
        <v>12</v>
      </c>
      <c r="O331" s="81"/>
      <c r="P331" s="81">
        <v>12</v>
      </c>
      <c r="Q331" s="81"/>
      <c r="R331" s="81"/>
      <c r="S331" s="81"/>
      <c r="T331" s="81"/>
      <c r="U331" s="81"/>
      <c r="V331" s="81"/>
      <c r="W331">
        <v>24</v>
      </c>
      <c r="X331">
        <v>3534</v>
      </c>
      <c r="Y331" s="127">
        <v>1.4999999999999999E-2</v>
      </c>
      <c r="Z331">
        <v>3</v>
      </c>
      <c r="AA331">
        <v>16</v>
      </c>
    </row>
    <row r="332" spans="1:27" x14ac:dyDescent="0.2">
      <c r="A332">
        <v>2021</v>
      </c>
      <c r="B332">
        <v>4</v>
      </c>
      <c r="D332">
        <v>257</v>
      </c>
      <c r="E332" t="s">
        <v>724</v>
      </c>
      <c r="F332" t="s">
        <v>773</v>
      </c>
      <c r="G332">
        <v>64.17</v>
      </c>
      <c r="H332">
        <v>73.83</v>
      </c>
      <c r="I332">
        <v>70.8</v>
      </c>
      <c r="J332">
        <v>30</v>
      </c>
      <c r="K332">
        <v>240</v>
      </c>
      <c r="L332">
        <v>50</v>
      </c>
      <c r="M332">
        <v>145</v>
      </c>
      <c r="N332" s="81">
        <v>17</v>
      </c>
      <c r="O332" s="81">
        <v>11</v>
      </c>
      <c r="P332" s="81">
        <v>12</v>
      </c>
      <c r="Q332" s="81"/>
      <c r="R332" s="81"/>
      <c r="S332" s="81"/>
      <c r="T332" s="81"/>
      <c r="U332" s="81"/>
      <c r="V332" s="81"/>
      <c r="W332">
        <v>40</v>
      </c>
      <c r="X332">
        <v>3080</v>
      </c>
      <c r="Y332" s="127">
        <v>0.02</v>
      </c>
      <c r="Z332">
        <v>4</v>
      </c>
      <c r="AA332">
        <v>17</v>
      </c>
    </row>
    <row r="333" spans="1:27" x14ac:dyDescent="0.2">
      <c r="A333">
        <v>2021</v>
      </c>
      <c r="B333">
        <v>4</v>
      </c>
      <c r="D333">
        <v>254</v>
      </c>
      <c r="E333" t="s">
        <v>263</v>
      </c>
      <c r="F333" t="s">
        <v>136</v>
      </c>
      <c r="G333">
        <v>188.79</v>
      </c>
      <c r="H333">
        <v>217.21</v>
      </c>
      <c r="I333">
        <v>212.2</v>
      </c>
      <c r="J333">
        <v>88</v>
      </c>
      <c r="K333">
        <v>164</v>
      </c>
      <c r="L333">
        <v>107</v>
      </c>
      <c r="M333">
        <v>135</v>
      </c>
      <c r="N333" s="81">
        <v>117</v>
      </c>
      <c r="O333" s="81">
        <v>57</v>
      </c>
      <c r="P333" s="81">
        <v>91</v>
      </c>
      <c r="Q333" s="81">
        <v>13</v>
      </c>
      <c r="R333" s="81">
        <v>13</v>
      </c>
      <c r="S333" s="81"/>
      <c r="T333" s="81"/>
      <c r="U333" s="81"/>
      <c r="V333" s="81"/>
      <c r="W333">
        <v>288</v>
      </c>
      <c r="X333">
        <v>20958</v>
      </c>
      <c r="Y333" s="127">
        <v>0.02</v>
      </c>
      <c r="Z333">
        <v>16</v>
      </c>
      <c r="AA333">
        <v>16</v>
      </c>
    </row>
    <row r="334" spans="1:27" x14ac:dyDescent="0.2">
      <c r="A334">
        <v>2021</v>
      </c>
      <c r="B334">
        <v>4</v>
      </c>
      <c r="D334">
        <v>94</v>
      </c>
      <c r="E334" t="s">
        <v>606</v>
      </c>
      <c r="F334" t="s">
        <v>607</v>
      </c>
      <c r="G334">
        <v>17.670000000000002</v>
      </c>
      <c r="H334">
        <v>20.329999999999998</v>
      </c>
      <c r="I334">
        <v>19.399999999999999</v>
      </c>
      <c r="J334">
        <v>74</v>
      </c>
      <c r="K334">
        <v>97</v>
      </c>
      <c r="L334">
        <v>69</v>
      </c>
      <c r="M334">
        <v>104</v>
      </c>
      <c r="N334" s="81">
        <v>94</v>
      </c>
      <c r="O334" s="81">
        <v>37</v>
      </c>
      <c r="P334" s="81">
        <v>61</v>
      </c>
      <c r="Q334" s="81">
        <v>3</v>
      </c>
      <c r="R334" s="81">
        <v>18</v>
      </c>
      <c r="S334" s="81"/>
      <c r="T334" s="81"/>
      <c r="U334" s="81"/>
      <c r="V334" s="81"/>
      <c r="W334">
        <v>213</v>
      </c>
      <c r="X334">
        <v>7509</v>
      </c>
      <c r="Y334" s="127">
        <v>1.4999999999999999E-2</v>
      </c>
      <c r="Z334">
        <v>9</v>
      </c>
      <c r="AA334">
        <v>16</v>
      </c>
    </row>
    <row r="335" spans="1:27" x14ac:dyDescent="0.2">
      <c r="A335">
        <v>2021</v>
      </c>
      <c r="B335">
        <v>4</v>
      </c>
      <c r="D335">
        <v>104</v>
      </c>
      <c r="E335" t="s">
        <v>770</v>
      </c>
      <c r="F335" t="s">
        <v>771</v>
      </c>
      <c r="G335">
        <v>82.77</v>
      </c>
      <c r="H335">
        <v>95.23</v>
      </c>
      <c r="I335">
        <v>88.8</v>
      </c>
      <c r="J335">
        <v>140</v>
      </c>
      <c r="K335">
        <v>103</v>
      </c>
      <c r="L335">
        <v>152</v>
      </c>
      <c r="M335">
        <v>96</v>
      </c>
      <c r="N335" s="81">
        <v>53</v>
      </c>
      <c r="O335" s="81">
        <v>29</v>
      </c>
      <c r="P335" s="81">
        <v>37</v>
      </c>
      <c r="Q335" s="81">
        <v>3</v>
      </c>
      <c r="R335" s="81">
        <v>1</v>
      </c>
      <c r="S335" s="81"/>
      <c r="T335" s="81"/>
      <c r="U335" s="81"/>
      <c r="V335" s="81"/>
      <c r="W335">
        <v>123</v>
      </c>
      <c r="X335">
        <v>22659</v>
      </c>
      <c r="Y335" s="127">
        <v>1.4999999999999999E-2</v>
      </c>
      <c r="Z335">
        <v>11</v>
      </c>
      <c r="AA335">
        <v>18</v>
      </c>
    </row>
    <row r="336" spans="1:27" x14ac:dyDescent="0.2">
      <c r="A336">
        <v>2021</v>
      </c>
      <c r="B336">
        <v>4</v>
      </c>
      <c r="D336">
        <v>103</v>
      </c>
      <c r="E336" t="s">
        <v>794</v>
      </c>
      <c r="F336" t="s">
        <v>795</v>
      </c>
      <c r="G336">
        <v>82.77</v>
      </c>
      <c r="H336">
        <v>95.23</v>
      </c>
      <c r="I336">
        <v>88.8</v>
      </c>
      <c r="J336">
        <v>140</v>
      </c>
      <c r="K336">
        <v>103</v>
      </c>
      <c r="L336">
        <v>152</v>
      </c>
      <c r="M336">
        <v>96</v>
      </c>
      <c r="N336" s="81">
        <v>53</v>
      </c>
      <c r="O336" s="81">
        <v>29</v>
      </c>
      <c r="P336" s="81">
        <v>37</v>
      </c>
      <c r="Q336" s="81">
        <v>3</v>
      </c>
      <c r="R336" s="81">
        <v>1</v>
      </c>
      <c r="S336" s="81"/>
      <c r="T336" s="81"/>
      <c r="U336" s="81"/>
      <c r="V336" s="81"/>
      <c r="W336">
        <v>123</v>
      </c>
      <c r="X336">
        <v>22659</v>
      </c>
      <c r="Y336" s="127">
        <v>1.4999999999999999E-2</v>
      </c>
      <c r="Z336">
        <v>11</v>
      </c>
      <c r="AA336">
        <v>18</v>
      </c>
    </row>
    <row r="337" spans="1:27" x14ac:dyDescent="0.2">
      <c r="A337">
        <v>2021</v>
      </c>
      <c r="B337">
        <v>4</v>
      </c>
      <c r="D337">
        <v>102</v>
      </c>
      <c r="E337" t="s">
        <v>764</v>
      </c>
      <c r="F337" t="s">
        <v>765</v>
      </c>
      <c r="G337">
        <v>18.600000000000001</v>
      </c>
      <c r="H337">
        <v>21.4</v>
      </c>
      <c r="I337">
        <v>20.6</v>
      </c>
      <c r="J337">
        <v>140</v>
      </c>
      <c r="K337">
        <v>103</v>
      </c>
      <c r="L337">
        <v>152</v>
      </c>
      <c r="M337">
        <v>96</v>
      </c>
      <c r="N337" s="81">
        <v>55</v>
      </c>
      <c r="O337" s="81">
        <v>31</v>
      </c>
      <c r="P337" s="81">
        <v>39</v>
      </c>
      <c r="Q337" s="81">
        <v>3</v>
      </c>
      <c r="R337" s="81">
        <v>1</v>
      </c>
      <c r="S337" s="81"/>
      <c r="T337" s="81"/>
      <c r="U337" s="81"/>
      <c r="V337" s="81"/>
      <c r="W337">
        <v>129</v>
      </c>
      <c r="X337">
        <v>22665</v>
      </c>
      <c r="Y337" s="127">
        <v>1.4999999999999999E-2</v>
      </c>
      <c r="Z337">
        <v>11</v>
      </c>
      <c r="AA337">
        <v>18</v>
      </c>
    </row>
    <row r="338" spans="1:27" x14ac:dyDescent="0.2">
      <c r="A338">
        <v>2021</v>
      </c>
      <c r="B338">
        <v>4</v>
      </c>
      <c r="D338">
        <v>101</v>
      </c>
      <c r="E338" t="s">
        <v>788</v>
      </c>
      <c r="F338" t="s">
        <v>789</v>
      </c>
      <c r="G338">
        <v>18.600000000000001</v>
      </c>
      <c r="H338">
        <v>21.4</v>
      </c>
      <c r="I338">
        <v>20.6</v>
      </c>
      <c r="J338">
        <v>140</v>
      </c>
      <c r="K338">
        <v>103</v>
      </c>
      <c r="L338">
        <v>152</v>
      </c>
      <c r="M338">
        <v>96</v>
      </c>
      <c r="N338" s="81">
        <v>55</v>
      </c>
      <c r="O338" s="81">
        <v>31</v>
      </c>
      <c r="P338" s="81">
        <v>39</v>
      </c>
      <c r="Q338" s="81">
        <v>3</v>
      </c>
      <c r="R338" s="81">
        <v>1</v>
      </c>
      <c r="S338" s="81"/>
      <c r="T338" s="81"/>
      <c r="U338" s="81"/>
      <c r="V338" s="81"/>
      <c r="W338">
        <v>129</v>
      </c>
      <c r="X338">
        <v>22665</v>
      </c>
      <c r="Y338" s="127">
        <v>1.4999999999999999E-2</v>
      </c>
      <c r="Z338">
        <v>11</v>
      </c>
      <c r="AA338">
        <v>18</v>
      </c>
    </row>
    <row r="339" spans="1:27" x14ac:dyDescent="0.2">
      <c r="A339">
        <v>2021</v>
      </c>
      <c r="B339">
        <v>4</v>
      </c>
      <c r="D339">
        <v>100</v>
      </c>
      <c r="E339" t="s">
        <v>753</v>
      </c>
      <c r="F339" t="s">
        <v>754</v>
      </c>
      <c r="G339">
        <v>18.600000000000001</v>
      </c>
      <c r="H339">
        <v>21.4</v>
      </c>
      <c r="I339">
        <v>20.6</v>
      </c>
      <c r="J339">
        <v>140</v>
      </c>
      <c r="K339">
        <v>103</v>
      </c>
      <c r="L339">
        <v>152</v>
      </c>
      <c r="M339">
        <v>96</v>
      </c>
      <c r="N339" s="81">
        <v>55</v>
      </c>
      <c r="O339" s="81">
        <v>31</v>
      </c>
      <c r="P339" s="81">
        <v>39</v>
      </c>
      <c r="Q339" s="81">
        <v>3</v>
      </c>
      <c r="R339" s="81">
        <v>1</v>
      </c>
      <c r="S339" s="81"/>
      <c r="T339" s="81"/>
      <c r="U339" s="81"/>
      <c r="V339" s="81"/>
      <c r="W339">
        <v>129</v>
      </c>
      <c r="X339">
        <v>22665</v>
      </c>
      <c r="Y339" s="127">
        <v>1.4999999999999999E-2</v>
      </c>
      <c r="Z339">
        <v>11</v>
      </c>
      <c r="AA339">
        <v>18</v>
      </c>
    </row>
    <row r="340" spans="1:27" x14ac:dyDescent="0.2">
      <c r="A340">
        <v>2021</v>
      </c>
      <c r="B340">
        <v>4</v>
      </c>
      <c r="D340">
        <v>99</v>
      </c>
      <c r="E340" t="s">
        <v>783</v>
      </c>
      <c r="F340" t="s">
        <v>784</v>
      </c>
      <c r="G340">
        <v>18.600000000000001</v>
      </c>
      <c r="H340">
        <v>21.4</v>
      </c>
      <c r="I340">
        <v>20.6</v>
      </c>
      <c r="J340">
        <v>140</v>
      </c>
      <c r="K340">
        <v>103</v>
      </c>
      <c r="L340">
        <v>152</v>
      </c>
      <c r="M340">
        <v>96</v>
      </c>
      <c r="N340" s="81">
        <v>55</v>
      </c>
      <c r="O340" s="81">
        <v>31</v>
      </c>
      <c r="P340" s="81">
        <v>39</v>
      </c>
      <c r="Q340" s="81">
        <v>3</v>
      </c>
      <c r="R340" s="81">
        <v>1</v>
      </c>
      <c r="S340" s="81"/>
      <c r="T340" s="81"/>
      <c r="U340" s="81"/>
      <c r="V340" s="81"/>
      <c r="W340">
        <v>129</v>
      </c>
      <c r="X340">
        <v>22665</v>
      </c>
      <c r="Y340" s="127">
        <v>1.4999999999999999E-2</v>
      </c>
      <c r="Z340">
        <v>11</v>
      </c>
      <c r="AA340">
        <v>18</v>
      </c>
    </row>
    <row r="341" spans="1:27" x14ac:dyDescent="0.2">
      <c r="A341">
        <v>2021</v>
      </c>
      <c r="B341">
        <v>4</v>
      </c>
      <c r="D341">
        <v>12</v>
      </c>
      <c r="E341" t="s">
        <v>198</v>
      </c>
      <c r="F341" t="s">
        <v>199</v>
      </c>
      <c r="G341">
        <v>197.16</v>
      </c>
      <c r="H341">
        <v>226.84</v>
      </c>
      <c r="I341">
        <v>220.6</v>
      </c>
      <c r="J341">
        <v>37</v>
      </c>
      <c r="K341">
        <v>195</v>
      </c>
      <c r="L341">
        <v>54</v>
      </c>
      <c r="M341">
        <v>135</v>
      </c>
      <c r="N341" s="81">
        <v>61</v>
      </c>
      <c r="O341" s="81">
        <v>20</v>
      </c>
      <c r="P341" s="81">
        <v>55</v>
      </c>
      <c r="Q341" s="81">
        <v>2</v>
      </c>
      <c r="R341" s="81"/>
      <c r="S341" s="81"/>
      <c r="T341" s="81"/>
      <c r="U341" s="81"/>
      <c r="V341" s="81"/>
      <c r="W341">
        <v>138</v>
      </c>
      <c r="X341">
        <v>6506</v>
      </c>
      <c r="Y341" s="127">
        <v>0.02</v>
      </c>
      <c r="Z341">
        <v>14</v>
      </c>
      <c r="AA341">
        <v>22</v>
      </c>
    </row>
    <row r="342" spans="1:27" x14ac:dyDescent="0.2">
      <c r="A342">
        <v>2021</v>
      </c>
      <c r="B342">
        <v>4</v>
      </c>
      <c r="D342">
        <v>11</v>
      </c>
      <c r="E342" t="s">
        <v>195</v>
      </c>
      <c r="F342" t="s">
        <v>196</v>
      </c>
      <c r="G342">
        <v>197.16</v>
      </c>
      <c r="H342">
        <v>226.84</v>
      </c>
      <c r="I342">
        <v>220.9</v>
      </c>
      <c r="J342">
        <v>37</v>
      </c>
      <c r="K342">
        <v>195</v>
      </c>
      <c r="L342">
        <v>54</v>
      </c>
      <c r="M342">
        <v>135</v>
      </c>
      <c r="N342" s="81">
        <v>66</v>
      </c>
      <c r="O342" s="81">
        <v>31</v>
      </c>
      <c r="P342" s="81">
        <v>46</v>
      </c>
      <c r="Q342" s="81"/>
      <c r="R342" s="81"/>
      <c r="S342" s="81"/>
      <c r="T342" s="81"/>
      <c r="U342" s="81"/>
      <c r="V342" s="81"/>
      <c r="W342">
        <v>143</v>
      </c>
      <c r="X342">
        <v>6519</v>
      </c>
      <c r="Y342" s="127">
        <v>0.02</v>
      </c>
      <c r="Z342">
        <v>14</v>
      </c>
      <c r="AA342">
        <v>22</v>
      </c>
    </row>
    <row r="343" spans="1:27" x14ac:dyDescent="0.2">
      <c r="A343">
        <v>2021</v>
      </c>
      <c r="B343">
        <v>4</v>
      </c>
      <c r="D343">
        <v>183</v>
      </c>
      <c r="E343" t="s">
        <v>599</v>
      </c>
      <c r="F343" t="s">
        <v>741</v>
      </c>
      <c r="G343">
        <v>2.79</v>
      </c>
      <c r="H343">
        <v>3.21</v>
      </c>
      <c r="I343">
        <v>3</v>
      </c>
      <c r="J343">
        <v>508</v>
      </c>
      <c r="K343">
        <v>85</v>
      </c>
      <c r="L343">
        <v>455</v>
      </c>
      <c r="M343">
        <v>95</v>
      </c>
      <c r="N343" s="81">
        <v>30</v>
      </c>
      <c r="O343" s="81">
        <v>70</v>
      </c>
      <c r="P343" s="81">
        <v>40</v>
      </c>
      <c r="Q343" s="81"/>
      <c r="R343" s="81">
        <v>10</v>
      </c>
      <c r="S343" s="81"/>
      <c r="T343" s="81"/>
      <c r="U343" s="81"/>
      <c r="V343" s="81"/>
      <c r="W343">
        <v>150</v>
      </c>
      <c r="X343">
        <v>1150</v>
      </c>
      <c r="Y343" s="127">
        <v>0.02</v>
      </c>
      <c r="Z343">
        <v>1</v>
      </c>
      <c r="AA343">
        <v>24</v>
      </c>
    </row>
    <row r="344" spans="1:27" x14ac:dyDescent="0.2">
      <c r="A344">
        <v>2021</v>
      </c>
      <c r="B344">
        <v>4</v>
      </c>
      <c r="D344">
        <v>93</v>
      </c>
      <c r="E344" t="s">
        <v>604</v>
      </c>
      <c r="F344" t="s">
        <v>605</v>
      </c>
      <c r="G344">
        <v>54.87</v>
      </c>
      <c r="H344">
        <v>63.13</v>
      </c>
      <c r="I344">
        <v>61</v>
      </c>
      <c r="J344">
        <v>74</v>
      </c>
      <c r="K344">
        <v>97</v>
      </c>
      <c r="L344">
        <v>69</v>
      </c>
      <c r="M344">
        <v>104</v>
      </c>
      <c r="N344" s="81">
        <v>87</v>
      </c>
      <c r="O344" s="81">
        <v>41</v>
      </c>
      <c r="P344" s="81">
        <v>51</v>
      </c>
      <c r="Q344" s="81"/>
      <c r="R344" s="81">
        <v>4</v>
      </c>
      <c r="S344" s="81"/>
      <c r="T344" s="81"/>
      <c r="U344" s="81"/>
      <c r="V344" s="81"/>
      <c r="W344">
        <v>183</v>
      </c>
      <c r="X344">
        <v>7905</v>
      </c>
      <c r="Y344" s="127">
        <v>1.4999999999999999E-2</v>
      </c>
      <c r="Z344">
        <v>9</v>
      </c>
      <c r="AA344">
        <v>16</v>
      </c>
    </row>
    <row r="345" spans="1:27" x14ac:dyDescent="0.2">
      <c r="A345">
        <v>2021</v>
      </c>
      <c r="B345">
        <v>4</v>
      </c>
      <c r="D345">
        <v>178</v>
      </c>
      <c r="E345" t="s">
        <v>213</v>
      </c>
      <c r="F345" t="s">
        <v>214</v>
      </c>
      <c r="G345">
        <v>46.5</v>
      </c>
      <c r="H345">
        <v>53.5</v>
      </c>
      <c r="I345">
        <v>52.4</v>
      </c>
      <c r="J345">
        <v>60</v>
      </c>
      <c r="K345">
        <v>120</v>
      </c>
      <c r="L345">
        <v>59</v>
      </c>
      <c r="M345">
        <v>123</v>
      </c>
      <c r="N345" s="81">
        <v>33</v>
      </c>
      <c r="O345" s="81">
        <v>14</v>
      </c>
      <c r="P345" s="81">
        <v>29</v>
      </c>
      <c r="Q345" s="81"/>
      <c r="R345" s="81"/>
      <c r="S345" s="81"/>
      <c r="T345" s="81"/>
      <c r="U345" s="81"/>
      <c r="V345" s="81"/>
      <c r="W345">
        <v>76</v>
      </c>
      <c r="X345">
        <v>3996</v>
      </c>
      <c r="Y345" s="127">
        <v>1.4999999999999999E-2</v>
      </c>
      <c r="Z345">
        <v>4</v>
      </c>
      <c r="AA345">
        <v>18</v>
      </c>
    </row>
    <row r="346" spans="1:27" x14ac:dyDescent="0.2">
      <c r="A346">
        <v>2021</v>
      </c>
      <c r="B346">
        <v>4</v>
      </c>
      <c r="D346">
        <v>25</v>
      </c>
      <c r="E346" t="s">
        <v>756</v>
      </c>
      <c r="F346" t="s">
        <v>757</v>
      </c>
      <c r="G346">
        <v>150.66</v>
      </c>
      <c r="H346">
        <v>173.34</v>
      </c>
      <c r="I346">
        <v>168.7</v>
      </c>
      <c r="J346">
        <v>145</v>
      </c>
      <c r="K346">
        <v>99</v>
      </c>
      <c r="L346">
        <v>140</v>
      </c>
      <c r="M346">
        <v>103</v>
      </c>
      <c r="N346" s="81">
        <v>32</v>
      </c>
      <c r="O346" s="81">
        <v>18</v>
      </c>
      <c r="P346" s="81">
        <v>32</v>
      </c>
      <c r="Q346" s="81"/>
      <c r="R346" s="81"/>
      <c r="S346" s="81"/>
      <c r="T346" s="81"/>
      <c r="U346" s="81"/>
      <c r="V346" s="81"/>
      <c r="W346">
        <v>82</v>
      </c>
      <c r="X346">
        <v>8290</v>
      </c>
      <c r="Y346" s="127">
        <v>1.4999999999999999E-2</v>
      </c>
      <c r="Z346">
        <v>6</v>
      </c>
      <c r="AA346">
        <v>24</v>
      </c>
    </row>
    <row r="347" spans="1:27" x14ac:dyDescent="0.2">
      <c r="A347">
        <v>2021</v>
      </c>
      <c r="B347">
        <v>4</v>
      </c>
      <c r="D347">
        <v>24</v>
      </c>
      <c r="E347" t="s">
        <v>760</v>
      </c>
      <c r="F347" t="s">
        <v>761</v>
      </c>
      <c r="G347">
        <v>154.38</v>
      </c>
      <c r="H347">
        <v>177.62</v>
      </c>
      <c r="I347">
        <v>166.6</v>
      </c>
      <c r="J347">
        <v>145</v>
      </c>
      <c r="K347">
        <v>99</v>
      </c>
      <c r="L347">
        <v>140</v>
      </c>
      <c r="M347">
        <v>103</v>
      </c>
      <c r="N347" s="81">
        <v>33</v>
      </c>
      <c r="O347" s="81">
        <v>16</v>
      </c>
      <c r="P347" s="81">
        <v>28</v>
      </c>
      <c r="Q347" s="81"/>
      <c r="R347" s="81"/>
      <c r="S347" s="81"/>
      <c r="T347" s="81"/>
      <c r="U347" s="81"/>
      <c r="V347" s="81"/>
      <c r="W347">
        <v>77</v>
      </c>
      <c r="X347">
        <v>8285</v>
      </c>
      <c r="Y347" s="127">
        <v>1.4999999999999999E-2</v>
      </c>
      <c r="Z347">
        <v>6</v>
      </c>
      <c r="AA347">
        <v>24</v>
      </c>
    </row>
    <row r="348" spans="1:27" x14ac:dyDescent="0.2">
      <c r="A348">
        <v>2021</v>
      </c>
      <c r="B348">
        <v>4</v>
      </c>
      <c r="D348">
        <v>169</v>
      </c>
      <c r="E348" t="s">
        <v>722</v>
      </c>
      <c r="F348" t="s">
        <v>766</v>
      </c>
      <c r="G348">
        <v>358.3944444</v>
      </c>
      <c r="H348">
        <v>412.34629630000001</v>
      </c>
      <c r="I348">
        <v>388.2</v>
      </c>
      <c r="J348">
        <v>36</v>
      </c>
      <c r="K348">
        <v>200</v>
      </c>
      <c r="L348">
        <v>41</v>
      </c>
      <c r="M348">
        <v>177</v>
      </c>
      <c r="N348" s="81">
        <v>14</v>
      </c>
      <c r="O348" s="81">
        <v>5</v>
      </c>
      <c r="P348" s="81">
        <v>11</v>
      </c>
      <c r="Q348" s="81"/>
      <c r="R348" s="81"/>
      <c r="S348" s="81"/>
      <c r="T348" s="81"/>
      <c r="U348" s="81"/>
      <c r="V348" s="81"/>
      <c r="W348">
        <v>29</v>
      </c>
      <c r="X348">
        <v>1679</v>
      </c>
      <c r="Y348" s="127">
        <v>0.02</v>
      </c>
      <c r="Z348">
        <v>4</v>
      </c>
      <c r="AA348">
        <v>16</v>
      </c>
    </row>
    <row r="349" spans="1:27" x14ac:dyDescent="0.2">
      <c r="A349">
        <v>2021</v>
      </c>
      <c r="B349">
        <v>4</v>
      </c>
      <c r="D349">
        <v>167</v>
      </c>
      <c r="E349" t="s">
        <v>132</v>
      </c>
      <c r="F349" t="s">
        <v>133</v>
      </c>
      <c r="G349">
        <v>825.84</v>
      </c>
      <c r="H349">
        <v>950.16</v>
      </c>
      <c r="I349">
        <v>915.1</v>
      </c>
      <c r="J349">
        <v>55</v>
      </c>
      <c r="K349">
        <v>131</v>
      </c>
      <c r="L349">
        <v>53</v>
      </c>
      <c r="M349">
        <v>137</v>
      </c>
      <c r="N349" s="81">
        <v>4</v>
      </c>
      <c r="O349" s="81">
        <v>6</v>
      </c>
      <c r="P349" s="81">
        <v>5</v>
      </c>
      <c r="Q349" s="81">
        <v>2</v>
      </c>
      <c r="R349" s="81"/>
      <c r="S349" s="81"/>
      <c r="T349" s="81"/>
      <c r="U349" s="81"/>
      <c r="V349" s="81"/>
      <c r="W349">
        <v>15</v>
      </c>
      <c r="X349">
        <v>1095</v>
      </c>
      <c r="Y349" s="127">
        <v>1.4999999999999999E-2</v>
      </c>
      <c r="Z349">
        <v>3</v>
      </c>
      <c r="AA349">
        <v>18</v>
      </c>
    </row>
    <row r="350" spans="1:27" x14ac:dyDescent="0.2">
      <c r="A350">
        <v>2021</v>
      </c>
      <c r="B350">
        <v>4</v>
      </c>
      <c r="D350">
        <v>160</v>
      </c>
      <c r="E350" t="s">
        <v>703</v>
      </c>
      <c r="F350" t="s">
        <v>752</v>
      </c>
      <c r="G350">
        <v>186</v>
      </c>
      <c r="H350">
        <v>214</v>
      </c>
      <c r="I350">
        <v>202.3</v>
      </c>
      <c r="J350">
        <v>76</v>
      </c>
      <c r="K350">
        <v>95</v>
      </c>
      <c r="L350">
        <v>76</v>
      </c>
      <c r="M350">
        <v>95</v>
      </c>
      <c r="N350" s="81">
        <v>27</v>
      </c>
      <c r="O350" s="81">
        <v>9</v>
      </c>
      <c r="P350" s="81">
        <v>22</v>
      </c>
      <c r="Q350" s="81"/>
      <c r="R350" s="81">
        <v>2</v>
      </c>
      <c r="S350" s="81"/>
      <c r="T350" s="81"/>
      <c r="U350" s="81"/>
      <c r="V350" s="81"/>
      <c r="W350">
        <v>60</v>
      </c>
      <c r="X350">
        <v>4212</v>
      </c>
      <c r="Y350" s="127">
        <v>1.4999999999999999E-2</v>
      </c>
      <c r="Z350">
        <v>6</v>
      </c>
      <c r="AA350">
        <v>16</v>
      </c>
    </row>
    <row r="351" spans="1:27" x14ac:dyDescent="0.2">
      <c r="A351">
        <v>2021</v>
      </c>
      <c r="B351">
        <v>4</v>
      </c>
      <c r="D351">
        <v>440</v>
      </c>
      <c r="E351" t="s">
        <v>704</v>
      </c>
      <c r="F351" t="s">
        <v>779</v>
      </c>
      <c r="G351">
        <v>239.94</v>
      </c>
      <c r="H351">
        <v>276.06</v>
      </c>
      <c r="I351">
        <v>263</v>
      </c>
      <c r="J351">
        <v>90</v>
      </c>
      <c r="K351">
        <v>120</v>
      </c>
      <c r="L351">
        <v>107</v>
      </c>
      <c r="M351">
        <v>101</v>
      </c>
      <c r="N351" s="81">
        <v>3</v>
      </c>
      <c r="O351" s="81">
        <v>2</v>
      </c>
      <c r="P351" s="81">
        <v>4</v>
      </c>
      <c r="Q351" s="81"/>
      <c r="R351" s="81"/>
      <c r="S351" s="81"/>
      <c r="T351" s="81"/>
      <c r="U351" s="81"/>
      <c r="V351" s="81"/>
      <c r="W351">
        <v>9</v>
      </c>
      <c r="X351">
        <v>997</v>
      </c>
      <c r="Y351" s="127">
        <v>1.4999999999999999E-2</v>
      </c>
      <c r="Z351">
        <v>1</v>
      </c>
      <c r="AA351">
        <v>20</v>
      </c>
    </row>
    <row r="352" spans="1:27" x14ac:dyDescent="0.2">
      <c r="A352">
        <v>2021</v>
      </c>
      <c r="B352">
        <v>4</v>
      </c>
      <c r="D352">
        <v>155</v>
      </c>
      <c r="E352" t="s">
        <v>164</v>
      </c>
      <c r="F352" t="s">
        <v>165</v>
      </c>
      <c r="G352">
        <v>113.46</v>
      </c>
      <c r="H352">
        <v>130.54</v>
      </c>
      <c r="I352">
        <v>127</v>
      </c>
      <c r="J352">
        <v>61</v>
      </c>
      <c r="K352">
        <v>177</v>
      </c>
      <c r="L352">
        <v>89</v>
      </c>
      <c r="M352">
        <v>123</v>
      </c>
      <c r="N352" s="81">
        <v>45</v>
      </c>
      <c r="O352" s="81">
        <v>12</v>
      </c>
      <c r="P352" s="81">
        <v>39</v>
      </c>
      <c r="Q352" s="81"/>
      <c r="R352" s="81"/>
      <c r="S352" s="81"/>
      <c r="T352" s="81"/>
      <c r="U352" s="81"/>
      <c r="V352" s="81"/>
      <c r="W352">
        <v>96</v>
      </c>
      <c r="X352">
        <v>7608</v>
      </c>
      <c r="Y352" s="127">
        <v>0.02</v>
      </c>
      <c r="Z352">
        <v>9</v>
      </c>
      <c r="AA352">
        <v>18</v>
      </c>
    </row>
    <row r="353" spans="1:27" x14ac:dyDescent="0.2">
      <c r="A353">
        <v>2021</v>
      </c>
      <c r="B353">
        <v>4</v>
      </c>
      <c r="D353">
        <v>152</v>
      </c>
      <c r="E353" t="s">
        <v>594</v>
      </c>
      <c r="F353" t="s">
        <v>736</v>
      </c>
      <c r="G353">
        <v>144.15</v>
      </c>
      <c r="H353">
        <v>165.85</v>
      </c>
      <c r="I353">
        <v>153.30000000000001</v>
      </c>
      <c r="J353">
        <v>142</v>
      </c>
      <c r="K353">
        <v>101</v>
      </c>
      <c r="L353">
        <v>124</v>
      </c>
      <c r="M353">
        <v>116</v>
      </c>
      <c r="N353" s="81">
        <v>1</v>
      </c>
      <c r="O353" s="81"/>
      <c r="P353" s="81">
        <v>2</v>
      </c>
      <c r="Q353" s="81"/>
      <c r="R353" s="81"/>
      <c r="S353" s="81"/>
      <c r="T353" s="81"/>
      <c r="U353" s="81"/>
      <c r="V353" s="81"/>
      <c r="W353">
        <v>3</v>
      </c>
      <c r="X353">
        <v>768</v>
      </c>
      <c r="Y353" s="127">
        <v>1.4999999999999999E-2</v>
      </c>
      <c r="Z353">
        <v>1</v>
      </c>
      <c r="AA353">
        <v>18</v>
      </c>
    </row>
    <row r="354" spans="1:27" x14ac:dyDescent="0.2">
      <c r="A354">
        <v>2021</v>
      </c>
      <c r="B354">
        <v>4</v>
      </c>
      <c r="D354">
        <v>749</v>
      </c>
      <c r="E354" t="s">
        <v>581</v>
      </c>
      <c r="F354" t="s">
        <v>582</v>
      </c>
      <c r="G354">
        <v>613.79999999999995</v>
      </c>
      <c r="H354">
        <v>706.2</v>
      </c>
      <c r="J354">
        <v>13</v>
      </c>
      <c r="K354">
        <v>200</v>
      </c>
      <c r="L354">
        <v>17</v>
      </c>
      <c r="M354">
        <v>215</v>
      </c>
      <c r="N354" s="81">
        <v>2</v>
      </c>
      <c r="O354" s="81">
        <v>5</v>
      </c>
      <c r="P354" s="81">
        <v>5</v>
      </c>
      <c r="Q354" s="81"/>
      <c r="R354" s="81"/>
      <c r="S354" s="81"/>
      <c r="T354" s="81"/>
      <c r="U354" s="81"/>
      <c r="V354" s="81"/>
      <c r="W354">
        <v>12</v>
      </c>
      <c r="X354">
        <v>12</v>
      </c>
      <c r="Y354" s="127">
        <v>0.02</v>
      </c>
      <c r="Z354">
        <v>1</v>
      </c>
      <c r="AA354">
        <v>18</v>
      </c>
    </row>
    <row r="355" spans="1:27" x14ac:dyDescent="0.2">
      <c r="A355">
        <v>2021</v>
      </c>
      <c r="B355">
        <v>4</v>
      </c>
      <c r="D355">
        <v>605</v>
      </c>
      <c r="E355" t="s">
        <v>628</v>
      </c>
      <c r="F355" t="s">
        <v>629</v>
      </c>
      <c r="G355">
        <v>588.69000000000005</v>
      </c>
      <c r="H355">
        <v>677.31</v>
      </c>
      <c r="J355">
        <v>13</v>
      </c>
      <c r="K355">
        <v>200</v>
      </c>
      <c r="L355">
        <v>17</v>
      </c>
      <c r="M355">
        <v>215</v>
      </c>
      <c r="N355" s="81">
        <v>6</v>
      </c>
      <c r="O355" s="81">
        <v>4</v>
      </c>
      <c r="P355" s="81">
        <v>4</v>
      </c>
      <c r="Q355" s="81"/>
      <c r="R355" s="81"/>
      <c r="S355" s="81"/>
      <c r="T355" s="81"/>
      <c r="U355" s="81"/>
      <c r="V355" s="81"/>
      <c r="W355">
        <v>14</v>
      </c>
      <c r="X355">
        <v>14</v>
      </c>
      <c r="Y355" s="127">
        <v>0.02</v>
      </c>
      <c r="Z355">
        <v>1</v>
      </c>
      <c r="AA355">
        <v>18</v>
      </c>
    </row>
    <row r="356" spans="1:27" x14ac:dyDescent="0.2">
      <c r="A356">
        <v>2021</v>
      </c>
      <c r="B356">
        <v>4</v>
      </c>
      <c r="D356">
        <v>142</v>
      </c>
      <c r="E356" t="s">
        <v>618</v>
      </c>
      <c r="F356" t="s">
        <v>619</v>
      </c>
      <c r="G356">
        <v>326.43</v>
      </c>
      <c r="H356">
        <v>375.57</v>
      </c>
      <c r="I356">
        <v>330.6</v>
      </c>
      <c r="J356">
        <v>68</v>
      </c>
      <c r="K356">
        <v>212</v>
      </c>
      <c r="L356">
        <v>73</v>
      </c>
      <c r="M356">
        <v>197</v>
      </c>
      <c r="N356" s="81">
        <v>42</v>
      </c>
      <c r="O356" s="81">
        <v>130</v>
      </c>
      <c r="P356" s="81">
        <v>23</v>
      </c>
      <c r="Q356" s="81"/>
      <c r="R356" s="81"/>
      <c r="S356" s="81"/>
      <c r="T356" s="81"/>
      <c r="U356" s="81"/>
      <c r="V356" s="81"/>
      <c r="W356">
        <v>195</v>
      </c>
      <c r="X356">
        <v>3485</v>
      </c>
      <c r="Y356" s="127">
        <v>0.02</v>
      </c>
      <c r="Z356">
        <v>6</v>
      </c>
      <c r="AA356">
        <v>22</v>
      </c>
    </row>
    <row r="357" spans="1:27" x14ac:dyDescent="0.2">
      <c r="A357">
        <v>2021</v>
      </c>
      <c r="B357">
        <v>4</v>
      </c>
      <c r="D357">
        <v>140</v>
      </c>
      <c r="E357" t="s">
        <v>207</v>
      </c>
      <c r="F357" t="s">
        <v>208</v>
      </c>
      <c r="G357">
        <v>451.05</v>
      </c>
      <c r="H357">
        <v>518.95000000000005</v>
      </c>
      <c r="I357">
        <v>478.3</v>
      </c>
      <c r="J357">
        <v>60</v>
      </c>
      <c r="K357">
        <v>120</v>
      </c>
      <c r="L357">
        <v>59</v>
      </c>
      <c r="M357">
        <v>123</v>
      </c>
      <c r="N357" s="81">
        <v>29</v>
      </c>
      <c r="O357" s="81">
        <v>9</v>
      </c>
      <c r="P357" s="81">
        <v>24</v>
      </c>
      <c r="Q357" s="81"/>
      <c r="R357" s="81"/>
      <c r="S357" s="81"/>
      <c r="T357" s="81"/>
      <c r="U357" s="81"/>
      <c r="V357" s="81"/>
      <c r="W357">
        <v>62</v>
      </c>
      <c r="X357">
        <v>4185</v>
      </c>
      <c r="Y357" s="127">
        <v>1.4999999999999999E-2</v>
      </c>
      <c r="Z357">
        <v>4</v>
      </c>
      <c r="AA357">
        <v>18</v>
      </c>
    </row>
    <row r="358" spans="1:27" x14ac:dyDescent="0.2">
      <c r="A358">
        <v>2021</v>
      </c>
      <c r="B358">
        <v>4</v>
      </c>
      <c r="D358">
        <v>131</v>
      </c>
      <c r="E358" t="s">
        <v>720</v>
      </c>
      <c r="F358" t="s">
        <v>742</v>
      </c>
      <c r="G358">
        <v>9.3000000000000007</v>
      </c>
      <c r="H358">
        <v>10.7</v>
      </c>
      <c r="I358">
        <v>9.8000000000000007</v>
      </c>
      <c r="J358">
        <v>772</v>
      </c>
      <c r="K358">
        <v>117</v>
      </c>
      <c r="L358">
        <v>976</v>
      </c>
      <c r="M358">
        <v>93</v>
      </c>
      <c r="N358" s="81">
        <v>95</v>
      </c>
      <c r="O358" s="81">
        <v>62</v>
      </c>
      <c r="P358" s="81">
        <v>69</v>
      </c>
      <c r="Q358" s="81"/>
      <c r="R358" s="81">
        <v>9</v>
      </c>
      <c r="S358" s="81"/>
      <c r="T358" s="81"/>
      <c r="U358" s="81"/>
      <c r="V358" s="81"/>
      <c r="W358">
        <v>235</v>
      </c>
      <c r="X358">
        <v>65435</v>
      </c>
      <c r="Y358" s="127">
        <v>0.02</v>
      </c>
      <c r="Z358">
        <v>7</v>
      </c>
      <c r="AA358">
        <v>18</v>
      </c>
    </row>
    <row r="359" spans="1:27" x14ac:dyDescent="0.2">
      <c r="A359">
        <v>2021</v>
      </c>
      <c r="B359">
        <v>4</v>
      </c>
      <c r="D359">
        <v>130</v>
      </c>
      <c r="E359" t="s">
        <v>598</v>
      </c>
      <c r="F359" t="s">
        <v>755</v>
      </c>
      <c r="G359">
        <v>11.16</v>
      </c>
      <c r="H359">
        <v>12.84</v>
      </c>
      <c r="I359">
        <v>11.6</v>
      </c>
      <c r="J359">
        <v>336</v>
      </c>
      <c r="K359">
        <v>96</v>
      </c>
      <c r="L359">
        <v>256</v>
      </c>
      <c r="M359">
        <v>128</v>
      </c>
      <c r="N359" s="81">
        <v>32</v>
      </c>
      <c r="O359" s="81">
        <v>24</v>
      </c>
      <c r="P359" s="81">
        <v>35</v>
      </c>
      <c r="Q359" s="81"/>
      <c r="R359" s="81"/>
      <c r="S359" s="81"/>
      <c r="T359" s="81"/>
      <c r="U359" s="81"/>
      <c r="V359" s="81"/>
      <c r="W359">
        <v>91</v>
      </c>
      <c r="X359">
        <v>10491</v>
      </c>
      <c r="Y359" s="127">
        <v>0.02</v>
      </c>
      <c r="Z359">
        <v>5</v>
      </c>
      <c r="AA359">
        <v>18</v>
      </c>
    </row>
    <row r="360" spans="1:27" x14ac:dyDescent="0.2">
      <c r="A360">
        <v>2021</v>
      </c>
      <c r="B360">
        <v>4</v>
      </c>
      <c r="D360">
        <v>81</v>
      </c>
      <c r="E360" t="s">
        <v>250</v>
      </c>
      <c r="F360" t="s">
        <v>251</v>
      </c>
      <c r="G360">
        <v>360.84</v>
      </c>
      <c r="H360">
        <v>415.16</v>
      </c>
      <c r="I360">
        <v>393.9</v>
      </c>
      <c r="J360">
        <v>60</v>
      </c>
      <c r="K360">
        <v>120</v>
      </c>
      <c r="L360">
        <v>65</v>
      </c>
      <c r="M360">
        <v>111</v>
      </c>
      <c r="N360" s="81">
        <v>38</v>
      </c>
      <c r="O360" s="81">
        <v>28</v>
      </c>
      <c r="P360" s="81">
        <v>34</v>
      </c>
      <c r="Q360" s="81">
        <v>5</v>
      </c>
      <c r="R360" s="81"/>
      <c r="S360" s="81"/>
      <c r="T360" s="81"/>
      <c r="U360" s="81"/>
      <c r="V360" s="81"/>
      <c r="W360">
        <v>105</v>
      </c>
      <c r="X360">
        <v>5325</v>
      </c>
      <c r="Y360" s="127">
        <v>1.4999999999999999E-2</v>
      </c>
      <c r="Z360">
        <v>7</v>
      </c>
      <c r="AA360">
        <v>22</v>
      </c>
    </row>
    <row r="361" spans="1:27" x14ac:dyDescent="0.2">
      <c r="A361">
        <v>2021</v>
      </c>
      <c r="B361">
        <v>4</v>
      </c>
      <c r="D361">
        <v>623</v>
      </c>
      <c r="E361" t="s">
        <v>638</v>
      </c>
      <c r="F361" t="s">
        <v>639</v>
      </c>
      <c r="G361">
        <v>551.02009999999996</v>
      </c>
      <c r="H361">
        <v>646.97990000000004</v>
      </c>
      <c r="I361">
        <v>638.5</v>
      </c>
      <c r="J361">
        <v>18</v>
      </c>
      <c r="K361">
        <v>200</v>
      </c>
      <c r="L361">
        <v>26</v>
      </c>
      <c r="M361">
        <v>140</v>
      </c>
      <c r="N361" s="81">
        <v>21</v>
      </c>
      <c r="O361" s="81">
        <v>5</v>
      </c>
      <c r="P361" s="81">
        <v>9</v>
      </c>
      <c r="Q361" s="81"/>
      <c r="R361" s="81"/>
      <c r="S361" s="81"/>
      <c r="T361" s="81"/>
      <c r="U361" s="81"/>
      <c r="V361" s="81"/>
      <c r="W361">
        <v>35</v>
      </c>
      <c r="X361">
        <v>1625</v>
      </c>
      <c r="Y361" s="127">
        <v>1.4999999999999999E-2</v>
      </c>
      <c r="Z361">
        <v>5</v>
      </c>
      <c r="AA361">
        <v>25</v>
      </c>
    </row>
    <row r="362" spans="1:27" x14ac:dyDescent="0.2">
      <c r="A362">
        <v>2021</v>
      </c>
      <c r="B362">
        <v>4</v>
      </c>
      <c r="D362">
        <v>627</v>
      </c>
      <c r="E362" t="s">
        <v>232</v>
      </c>
      <c r="F362" t="s">
        <v>233</v>
      </c>
      <c r="G362">
        <v>384.97815000000003</v>
      </c>
      <c r="H362">
        <v>452.02184999999997</v>
      </c>
      <c r="I362">
        <v>434.7</v>
      </c>
      <c r="J362">
        <v>18</v>
      </c>
      <c r="K362">
        <v>200</v>
      </c>
      <c r="L362">
        <v>25</v>
      </c>
      <c r="M362">
        <v>147</v>
      </c>
      <c r="N362" s="81">
        <v>8</v>
      </c>
      <c r="O362" s="81">
        <v>3</v>
      </c>
      <c r="P362" s="81">
        <v>9</v>
      </c>
      <c r="Q362" s="81"/>
      <c r="R362" s="81"/>
      <c r="S362" s="81"/>
      <c r="T362" s="81"/>
      <c r="U362" s="81"/>
      <c r="V362" s="81"/>
      <c r="W362">
        <v>20</v>
      </c>
      <c r="X362">
        <v>1130</v>
      </c>
      <c r="Y362" s="127">
        <v>1.4999999999999999E-2</v>
      </c>
      <c r="Z362">
        <v>4</v>
      </c>
      <c r="AA362">
        <v>25</v>
      </c>
    </row>
    <row r="363" spans="1:27" x14ac:dyDescent="0.2">
      <c r="A363">
        <v>2021</v>
      </c>
      <c r="B363">
        <v>4</v>
      </c>
      <c r="D363">
        <v>619</v>
      </c>
      <c r="E363" t="s">
        <v>630</v>
      </c>
      <c r="F363" t="s">
        <v>631</v>
      </c>
      <c r="G363">
        <v>385.98</v>
      </c>
      <c r="H363">
        <v>454.02</v>
      </c>
      <c r="I363">
        <v>441.2</v>
      </c>
      <c r="J363">
        <v>18</v>
      </c>
      <c r="K363">
        <v>200</v>
      </c>
      <c r="L363">
        <v>27</v>
      </c>
      <c r="M363">
        <v>138</v>
      </c>
      <c r="N363" s="81">
        <v>5</v>
      </c>
      <c r="O363" s="81">
        <v>1</v>
      </c>
      <c r="P363" s="81">
        <v>5</v>
      </c>
      <c r="Q363" s="81"/>
      <c r="R363" s="81"/>
      <c r="S363" s="81"/>
      <c r="T363" s="81"/>
      <c r="U363" s="81"/>
      <c r="V363" s="81"/>
      <c r="W363">
        <v>11</v>
      </c>
      <c r="X363">
        <v>881</v>
      </c>
      <c r="Y363" s="127">
        <v>1.4999999999999999E-2</v>
      </c>
      <c r="Z363">
        <v>3</v>
      </c>
      <c r="AA363">
        <v>25</v>
      </c>
    </row>
    <row r="364" spans="1:27" x14ac:dyDescent="0.2">
      <c r="A364">
        <v>2021</v>
      </c>
      <c r="B364">
        <v>4</v>
      </c>
      <c r="D364">
        <v>2</v>
      </c>
      <c r="E364" t="s">
        <v>767</v>
      </c>
      <c r="F364" t="s">
        <v>768</v>
      </c>
      <c r="G364">
        <v>105.09</v>
      </c>
      <c r="H364">
        <v>120.91</v>
      </c>
      <c r="I364">
        <v>106.4</v>
      </c>
      <c r="J364">
        <v>108</v>
      </c>
      <c r="K364">
        <v>100</v>
      </c>
      <c r="L364">
        <v>107</v>
      </c>
      <c r="M364">
        <v>101</v>
      </c>
      <c r="N364" s="81">
        <v>23</v>
      </c>
      <c r="O364" s="81">
        <v>9</v>
      </c>
      <c r="P364" s="81">
        <v>12</v>
      </c>
      <c r="Q364" s="81"/>
      <c r="R364" s="81"/>
      <c r="S364" s="81"/>
      <c r="T364" s="81"/>
      <c r="U364" s="81"/>
      <c r="V364" s="81"/>
      <c r="W364">
        <v>44</v>
      </c>
      <c r="X364">
        <v>5100</v>
      </c>
      <c r="Y364" s="127">
        <v>1.4999999999999999E-2</v>
      </c>
      <c r="Z364">
        <v>3</v>
      </c>
      <c r="AA364">
        <v>16</v>
      </c>
    </row>
    <row r="365" spans="1:27" x14ac:dyDescent="0.2">
      <c r="A365">
        <v>2021</v>
      </c>
      <c r="B365">
        <v>4</v>
      </c>
      <c r="D365">
        <v>92</v>
      </c>
      <c r="E365" t="s">
        <v>745</v>
      </c>
      <c r="F365" t="s">
        <v>746</v>
      </c>
      <c r="G365">
        <v>335.73</v>
      </c>
      <c r="H365">
        <v>386.27</v>
      </c>
      <c r="I365">
        <v>379.4</v>
      </c>
      <c r="J365">
        <v>74</v>
      </c>
      <c r="K365">
        <v>97</v>
      </c>
      <c r="L365">
        <v>69</v>
      </c>
      <c r="M365">
        <v>104</v>
      </c>
      <c r="N365" s="81">
        <v>58</v>
      </c>
      <c r="O365" s="81">
        <v>24</v>
      </c>
      <c r="P365" s="81">
        <v>49</v>
      </c>
      <c r="Q365" s="81"/>
      <c r="R365" s="81"/>
      <c r="S365" s="81"/>
      <c r="T365" s="81"/>
      <c r="U365" s="81"/>
      <c r="V365" s="81"/>
      <c r="W365">
        <v>131</v>
      </c>
      <c r="X365">
        <v>7591</v>
      </c>
      <c r="Y365" s="127">
        <v>1.4999999999999999E-2</v>
      </c>
      <c r="Z365">
        <v>9</v>
      </c>
      <c r="AA365">
        <v>16</v>
      </c>
    </row>
    <row r="366" spans="1:27" x14ac:dyDescent="0.2">
      <c r="A366">
        <v>2021</v>
      </c>
      <c r="B366">
        <v>4</v>
      </c>
      <c r="D366">
        <v>609</v>
      </c>
      <c r="E366" t="s">
        <v>191</v>
      </c>
      <c r="F366" t="s">
        <v>192</v>
      </c>
      <c r="G366">
        <v>46.5</v>
      </c>
      <c r="H366">
        <v>53.5</v>
      </c>
      <c r="I366">
        <v>52.6</v>
      </c>
      <c r="J366">
        <v>90</v>
      </c>
      <c r="K366">
        <v>120</v>
      </c>
      <c r="L366">
        <v>97</v>
      </c>
      <c r="M366">
        <v>111</v>
      </c>
      <c r="N366" s="81">
        <v>23</v>
      </c>
      <c r="O366" s="81">
        <v>9</v>
      </c>
      <c r="P366" s="81">
        <v>25</v>
      </c>
      <c r="Q366" s="81"/>
      <c r="R366" s="81">
        <v>1</v>
      </c>
      <c r="S366" s="81"/>
      <c r="T366" s="81"/>
      <c r="U366" s="81"/>
      <c r="V366" s="81"/>
      <c r="W366">
        <v>58</v>
      </c>
      <c r="X366">
        <v>6970</v>
      </c>
      <c r="Y366" s="127">
        <v>1.4999999999999999E-2</v>
      </c>
      <c r="Z366">
        <v>7</v>
      </c>
      <c r="AA366">
        <v>16</v>
      </c>
    </row>
    <row r="367" spans="1:27" x14ac:dyDescent="0.2">
      <c r="A367">
        <v>2021</v>
      </c>
      <c r="B367">
        <v>4</v>
      </c>
      <c r="D367">
        <v>1</v>
      </c>
      <c r="E367" t="s">
        <v>734</v>
      </c>
      <c r="F367" t="s">
        <v>735</v>
      </c>
      <c r="G367">
        <v>103.23</v>
      </c>
      <c r="H367">
        <v>118.77</v>
      </c>
      <c r="I367">
        <v>114.1</v>
      </c>
      <c r="J367">
        <v>108</v>
      </c>
      <c r="K367">
        <v>100</v>
      </c>
      <c r="L367">
        <v>107</v>
      </c>
      <c r="M367">
        <v>101</v>
      </c>
      <c r="N367" s="81">
        <v>22</v>
      </c>
      <c r="O367" s="81">
        <v>8</v>
      </c>
      <c r="P367" s="81">
        <v>16</v>
      </c>
      <c r="Q367" s="81"/>
      <c r="R367" s="81"/>
      <c r="S367" s="81"/>
      <c r="T367" s="81"/>
      <c r="U367" s="81"/>
      <c r="V367" s="81"/>
      <c r="W367">
        <v>46</v>
      </c>
      <c r="X367">
        <v>5016</v>
      </c>
      <c r="Y367" s="127">
        <v>1.4999999999999999E-2</v>
      </c>
      <c r="Z367">
        <v>3</v>
      </c>
      <c r="AA367">
        <v>16</v>
      </c>
    </row>
    <row r="368" spans="1:27" x14ac:dyDescent="0.2">
      <c r="A368">
        <v>2021</v>
      </c>
      <c r="B368">
        <v>4</v>
      </c>
      <c r="D368">
        <v>624</v>
      </c>
      <c r="E368" t="s">
        <v>640</v>
      </c>
      <c r="F368" t="s">
        <v>641</v>
      </c>
      <c r="G368">
        <v>344.04259999999999</v>
      </c>
      <c r="H368">
        <v>403.95740000000001</v>
      </c>
      <c r="I368">
        <v>387.6</v>
      </c>
      <c r="J368">
        <v>18</v>
      </c>
      <c r="K368">
        <v>200</v>
      </c>
      <c r="L368">
        <v>26</v>
      </c>
      <c r="M368">
        <v>140</v>
      </c>
      <c r="N368" s="81">
        <v>18</v>
      </c>
      <c r="O368" s="81">
        <v>7</v>
      </c>
      <c r="P368" s="81">
        <v>14</v>
      </c>
      <c r="Q368" s="81"/>
      <c r="R368" s="81"/>
      <c r="S368" s="81"/>
      <c r="T368" s="81"/>
      <c r="U368" s="81"/>
      <c r="V368" s="81"/>
      <c r="W368">
        <v>39</v>
      </c>
      <c r="X368">
        <v>1629</v>
      </c>
      <c r="Y368" s="127">
        <v>1.4999999999999999E-2</v>
      </c>
      <c r="Z368">
        <v>5</v>
      </c>
      <c r="AA368">
        <v>25</v>
      </c>
    </row>
    <row r="369" spans="1:27" x14ac:dyDescent="0.2">
      <c r="A369">
        <v>2021</v>
      </c>
      <c r="B369">
        <v>4</v>
      </c>
      <c r="D369">
        <v>628</v>
      </c>
      <c r="E369" t="s">
        <v>235</v>
      </c>
      <c r="F369" t="s">
        <v>236</v>
      </c>
      <c r="G369">
        <v>303.99599999999998</v>
      </c>
      <c r="H369">
        <v>356.00400000000002</v>
      </c>
      <c r="I369">
        <v>326.5</v>
      </c>
      <c r="J369">
        <v>18</v>
      </c>
      <c r="K369">
        <v>200</v>
      </c>
      <c r="L369">
        <v>25</v>
      </c>
      <c r="M369">
        <v>147</v>
      </c>
      <c r="N369" s="81">
        <v>10</v>
      </c>
      <c r="O369" s="81">
        <v>4</v>
      </c>
      <c r="P369" s="81">
        <v>7</v>
      </c>
      <c r="Q369" s="81"/>
      <c r="R369" s="81"/>
      <c r="S369" s="81"/>
      <c r="T369" s="81"/>
      <c r="U369" s="81"/>
      <c r="V369" s="81"/>
      <c r="W369">
        <v>21</v>
      </c>
      <c r="X369">
        <v>1131</v>
      </c>
      <c r="Y369" s="127">
        <v>1.4999999999999999E-2</v>
      </c>
      <c r="Z369">
        <v>4</v>
      </c>
      <c r="AA369">
        <v>25</v>
      </c>
    </row>
    <row r="370" spans="1:27" x14ac:dyDescent="0.2">
      <c r="A370">
        <v>2021</v>
      </c>
      <c r="B370">
        <v>4</v>
      </c>
      <c r="D370">
        <v>620</v>
      </c>
      <c r="E370" t="s">
        <v>632</v>
      </c>
      <c r="F370" t="s">
        <v>633</v>
      </c>
      <c r="G370">
        <v>214.01050000000001</v>
      </c>
      <c r="H370">
        <v>251.98949999999999</v>
      </c>
      <c r="I370">
        <v>237.6</v>
      </c>
      <c r="J370">
        <v>18</v>
      </c>
      <c r="K370">
        <v>200</v>
      </c>
      <c r="L370">
        <v>27</v>
      </c>
      <c r="M370">
        <v>138</v>
      </c>
      <c r="N370" s="81">
        <v>7</v>
      </c>
      <c r="O370" s="81">
        <v>2</v>
      </c>
      <c r="P370" s="81">
        <v>5</v>
      </c>
      <c r="Q370" s="81"/>
      <c r="R370" s="81"/>
      <c r="S370" s="81"/>
      <c r="T370" s="81"/>
      <c r="U370" s="81"/>
      <c r="V370" s="81"/>
      <c r="W370">
        <v>14</v>
      </c>
      <c r="X370">
        <v>884</v>
      </c>
      <c r="Y370" s="127">
        <v>1.4999999999999999E-2</v>
      </c>
      <c r="Z370">
        <v>3</v>
      </c>
      <c r="AA370">
        <v>25</v>
      </c>
    </row>
    <row r="371" spans="1:27" x14ac:dyDescent="0.2">
      <c r="A371">
        <v>2021</v>
      </c>
      <c r="B371">
        <v>4</v>
      </c>
      <c r="D371">
        <v>607</v>
      </c>
      <c r="E371" t="s">
        <v>185</v>
      </c>
      <c r="F371" t="s">
        <v>186</v>
      </c>
      <c r="G371">
        <v>111.6</v>
      </c>
      <c r="H371">
        <v>128.4</v>
      </c>
      <c r="I371">
        <v>120.9</v>
      </c>
      <c r="J371">
        <v>90</v>
      </c>
      <c r="K371">
        <v>120</v>
      </c>
      <c r="L371">
        <v>97</v>
      </c>
      <c r="M371">
        <v>111</v>
      </c>
      <c r="N371" s="81">
        <v>29</v>
      </c>
      <c r="O371" s="81">
        <v>13</v>
      </c>
      <c r="P371" s="81">
        <v>26</v>
      </c>
      <c r="Q371" s="81"/>
      <c r="R371" s="81"/>
      <c r="S371" s="81"/>
      <c r="T371" s="81"/>
      <c r="U371" s="81"/>
      <c r="V371" s="81"/>
      <c r="W371">
        <v>68</v>
      </c>
      <c r="X371">
        <v>6980</v>
      </c>
      <c r="Y371" s="127">
        <v>1.4999999999999999E-2</v>
      </c>
      <c r="Z371">
        <v>7</v>
      </c>
      <c r="AA371">
        <v>16</v>
      </c>
    </row>
    <row r="372" spans="1:27" x14ac:dyDescent="0.2">
      <c r="A372">
        <v>2021</v>
      </c>
      <c r="B372">
        <v>4</v>
      </c>
      <c r="D372">
        <v>608</v>
      </c>
      <c r="E372" t="s">
        <v>188</v>
      </c>
      <c r="F372" t="s">
        <v>189</v>
      </c>
      <c r="G372">
        <v>102.3</v>
      </c>
      <c r="H372">
        <v>117.7</v>
      </c>
      <c r="I372">
        <v>108.9</v>
      </c>
      <c r="J372">
        <v>90</v>
      </c>
      <c r="K372">
        <v>120</v>
      </c>
      <c r="L372">
        <v>97</v>
      </c>
      <c r="M372">
        <v>111</v>
      </c>
      <c r="N372" s="81">
        <v>30</v>
      </c>
      <c r="O372" s="81">
        <v>15</v>
      </c>
      <c r="P372" s="81">
        <v>23</v>
      </c>
      <c r="Q372" s="81"/>
      <c r="R372" s="81"/>
      <c r="S372" s="81"/>
      <c r="T372" s="81"/>
      <c r="U372" s="81"/>
      <c r="V372" s="81"/>
      <c r="W372">
        <v>68</v>
      </c>
      <c r="X372">
        <v>6980</v>
      </c>
      <c r="Y372" s="127">
        <v>1.4999999999999999E-2</v>
      </c>
      <c r="Z372">
        <v>7</v>
      </c>
      <c r="AA372">
        <v>16</v>
      </c>
    </row>
    <row r="373" spans="1:27" x14ac:dyDescent="0.2">
      <c r="A373">
        <v>2021</v>
      </c>
      <c r="B373">
        <v>5</v>
      </c>
      <c r="D373">
        <v>49</v>
      </c>
      <c r="E373" t="s">
        <v>170</v>
      </c>
      <c r="F373" t="s">
        <v>171</v>
      </c>
      <c r="G373">
        <v>95.5</v>
      </c>
      <c r="H373">
        <v>104.5</v>
      </c>
      <c r="I373">
        <v>104.8</v>
      </c>
      <c r="J373">
        <v>101</v>
      </c>
      <c r="K373">
        <v>107</v>
      </c>
      <c r="L373">
        <v>70</v>
      </c>
      <c r="M373">
        <v>102</v>
      </c>
      <c r="N373" s="81">
        <v>40</v>
      </c>
      <c r="O373" s="81">
        <v>19</v>
      </c>
      <c r="P373" s="81">
        <v>61</v>
      </c>
      <c r="Q373" s="81">
        <v>4</v>
      </c>
      <c r="R373" s="81"/>
      <c r="S373" s="81"/>
      <c r="T373" s="81"/>
      <c r="U373" s="81"/>
      <c r="V373" s="81"/>
      <c r="W373">
        <v>124</v>
      </c>
      <c r="X373">
        <v>9560</v>
      </c>
      <c r="Y373" s="127">
        <v>1.4999999999999999E-2</v>
      </c>
      <c r="Z373">
        <v>8</v>
      </c>
      <c r="AA373">
        <v>18</v>
      </c>
    </row>
    <row r="374" spans="1:27" x14ac:dyDescent="0.2">
      <c r="A374">
        <v>2021</v>
      </c>
      <c r="B374">
        <v>5</v>
      </c>
      <c r="D374">
        <v>661</v>
      </c>
      <c r="E374" t="s">
        <v>204</v>
      </c>
      <c r="F374" t="s">
        <v>205</v>
      </c>
      <c r="G374">
        <v>129.858</v>
      </c>
      <c r="H374">
        <v>147.798</v>
      </c>
      <c r="I374">
        <v>141.5</v>
      </c>
      <c r="J374">
        <v>20</v>
      </c>
      <c r="K374">
        <v>180</v>
      </c>
      <c r="L374">
        <v>20</v>
      </c>
      <c r="M374">
        <v>182</v>
      </c>
      <c r="N374" s="81">
        <v>22</v>
      </c>
      <c r="O374" s="81">
        <v>22</v>
      </c>
      <c r="P374" s="81">
        <v>30</v>
      </c>
      <c r="Q374" s="81">
        <v>1</v>
      </c>
      <c r="R374" s="81">
        <v>2</v>
      </c>
      <c r="S374" s="81"/>
      <c r="T374" s="81"/>
      <c r="U374" s="81"/>
      <c r="V374" s="81"/>
      <c r="W374">
        <v>76</v>
      </c>
      <c r="X374">
        <v>2380</v>
      </c>
      <c r="Y374" s="127">
        <v>1.4999999999999999E-2</v>
      </c>
      <c r="Z374">
        <v>8</v>
      </c>
      <c r="AA374">
        <v>16</v>
      </c>
    </row>
    <row r="375" spans="1:27" x14ac:dyDescent="0.2">
      <c r="A375">
        <v>2021</v>
      </c>
      <c r="B375">
        <v>5</v>
      </c>
      <c r="D375">
        <v>10</v>
      </c>
      <c r="E375" t="s">
        <v>565</v>
      </c>
      <c r="F375" t="s">
        <v>566</v>
      </c>
      <c r="G375">
        <v>45.256124999999997</v>
      </c>
      <c r="H375">
        <v>52.068874999999998</v>
      </c>
      <c r="I375">
        <v>49.3</v>
      </c>
      <c r="J375">
        <v>47</v>
      </c>
      <c r="K375">
        <v>154</v>
      </c>
      <c r="L375">
        <v>46</v>
      </c>
      <c r="M375">
        <v>156</v>
      </c>
      <c r="N375" s="81">
        <v>23</v>
      </c>
      <c r="O375" s="81">
        <v>14</v>
      </c>
      <c r="P375" s="81">
        <v>17</v>
      </c>
      <c r="Q375" s="81"/>
      <c r="R375" s="81"/>
      <c r="S375" s="81"/>
      <c r="T375" s="81"/>
      <c r="U375" s="81"/>
      <c r="V375" s="81"/>
      <c r="W375">
        <v>54</v>
      </c>
      <c r="X375">
        <v>894</v>
      </c>
      <c r="Y375" s="127">
        <v>0.02</v>
      </c>
      <c r="Z375">
        <v>3</v>
      </c>
      <c r="AA375">
        <v>18</v>
      </c>
    </row>
    <row r="376" spans="1:27" x14ac:dyDescent="0.2">
      <c r="A376">
        <v>2021</v>
      </c>
      <c r="B376">
        <v>5</v>
      </c>
      <c r="D376">
        <v>13</v>
      </c>
      <c r="E376" t="s">
        <v>567</v>
      </c>
      <c r="F376" t="s">
        <v>568</v>
      </c>
      <c r="G376">
        <v>33.363750000000003</v>
      </c>
      <c r="H376">
        <v>38.386249999999997</v>
      </c>
      <c r="I376">
        <v>37.1</v>
      </c>
      <c r="J376">
        <v>59</v>
      </c>
      <c r="K376">
        <v>122</v>
      </c>
      <c r="L376">
        <v>42</v>
      </c>
      <c r="M376">
        <v>175</v>
      </c>
      <c r="N376" s="81">
        <v>18</v>
      </c>
      <c r="O376" s="81">
        <v>10</v>
      </c>
      <c r="P376" s="81">
        <v>21</v>
      </c>
      <c r="Q376" s="81"/>
      <c r="R376" s="81"/>
      <c r="S376" s="81"/>
      <c r="T376" s="81"/>
      <c r="U376" s="81"/>
      <c r="V376" s="81"/>
      <c r="W376">
        <v>49</v>
      </c>
      <c r="X376">
        <v>1009</v>
      </c>
      <c r="Y376" s="127">
        <v>0.02</v>
      </c>
      <c r="Z376">
        <v>2</v>
      </c>
      <c r="AA376">
        <v>18</v>
      </c>
    </row>
    <row r="377" spans="1:27" x14ac:dyDescent="0.2">
      <c r="A377">
        <v>2021</v>
      </c>
      <c r="B377">
        <v>5</v>
      </c>
      <c r="D377">
        <v>659</v>
      </c>
      <c r="E377" t="s">
        <v>129</v>
      </c>
      <c r="F377" t="s">
        <v>130</v>
      </c>
      <c r="G377">
        <v>283.24099999999999</v>
      </c>
      <c r="H377">
        <v>322.37099999999998</v>
      </c>
      <c r="I377">
        <v>299.89999999999998</v>
      </c>
      <c r="J377">
        <v>40</v>
      </c>
      <c r="K377">
        <v>180</v>
      </c>
      <c r="L377">
        <v>57</v>
      </c>
      <c r="M377">
        <v>127</v>
      </c>
      <c r="N377" s="81">
        <v>7</v>
      </c>
      <c r="O377" s="81">
        <v>6</v>
      </c>
      <c r="P377" s="81">
        <v>17</v>
      </c>
      <c r="Q377" s="81"/>
      <c r="R377" s="81"/>
      <c r="S377" s="81"/>
      <c r="T377" s="81"/>
      <c r="U377" s="81"/>
      <c r="V377" s="81"/>
      <c r="W377">
        <v>30</v>
      </c>
      <c r="X377">
        <v>1821</v>
      </c>
      <c r="Y377" s="127">
        <v>1.4999999999999999E-2</v>
      </c>
      <c r="Z377">
        <v>3</v>
      </c>
      <c r="AA377">
        <v>16</v>
      </c>
    </row>
    <row r="378" spans="1:27" x14ac:dyDescent="0.2">
      <c r="A378">
        <v>2021</v>
      </c>
      <c r="B378">
        <v>5</v>
      </c>
      <c r="D378">
        <v>550</v>
      </c>
      <c r="E378" t="s">
        <v>706</v>
      </c>
      <c r="F378" t="s">
        <v>769</v>
      </c>
      <c r="G378">
        <v>32.024999999999999</v>
      </c>
      <c r="H378">
        <v>38.045000000000002</v>
      </c>
      <c r="I378">
        <v>34.6</v>
      </c>
      <c r="J378">
        <v>108</v>
      </c>
      <c r="K378">
        <v>100</v>
      </c>
      <c r="L378">
        <v>106</v>
      </c>
      <c r="M378">
        <v>105</v>
      </c>
      <c r="N378" s="81">
        <v>21</v>
      </c>
      <c r="O378" s="81">
        <v>10</v>
      </c>
      <c r="P378" s="81">
        <v>21</v>
      </c>
      <c r="Q378" s="81"/>
      <c r="R378" s="81">
        <v>2</v>
      </c>
      <c r="S378" s="81"/>
      <c r="T378" s="81"/>
      <c r="U378" s="81"/>
      <c r="V378" s="81"/>
      <c r="W378">
        <v>54</v>
      </c>
      <c r="X378">
        <v>5454</v>
      </c>
      <c r="Y378" s="127">
        <v>1.4999999999999999E-2</v>
      </c>
      <c r="Z378">
        <v>3</v>
      </c>
      <c r="AA378">
        <v>16</v>
      </c>
    </row>
    <row r="379" spans="1:27" x14ac:dyDescent="0.2">
      <c r="A379">
        <v>2021</v>
      </c>
      <c r="B379">
        <v>5</v>
      </c>
      <c r="D379">
        <v>449</v>
      </c>
      <c r="E379" t="s">
        <v>247</v>
      </c>
      <c r="F379" t="s">
        <v>248</v>
      </c>
      <c r="G379">
        <v>40.985999999999997</v>
      </c>
      <c r="H379">
        <v>50.048000000000002</v>
      </c>
      <c r="I379">
        <v>45.7</v>
      </c>
      <c r="J379">
        <v>108</v>
      </c>
      <c r="K379">
        <v>100</v>
      </c>
      <c r="L379">
        <v>120</v>
      </c>
      <c r="M379">
        <v>90</v>
      </c>
      <c r="N379" s="81">
        <v>97</v>
      </c>
      <c r="O379" s="81">
        <v>51</v>
      </c>
      <c r="P379" s="81">
        <v>61</v>
      </c>
      <c r="Q379" s="81"/>
      <c r="R379" s="81"/>
      <c r="S379" s="81"/>
      <c r="T379" s="81"/>
      <c r="U379" s="81"/>
      <c r="V379" s="81"/>
      <c r="W379">
        <v>209</v>
      </c>
      <c r="X379">
        <v>14879</v>
      </c>
      <c r="Y379" s="127">
        <v>1.4999999999999999E-2</v>
      </c>
      <c r="Z379">
        <v>9</v>
      </c>
      <c r="AA379">
        <v>16</v>
      </c>
    </row>
    <row r="380" spans="1:27" x14ac:dyDescent="0.2">
      <c r="A380">
        <v>2021</v>
      </c>
      <c r="B380">
        <v>5</v>
      </c>
      <c r="D380">
        <v>331</v>
      </c>
      <c r="E380" t="s">
        <v>702</v>
      </c>
      <c r="F380" t="s">
        <v>781</v>
      </c>
      <c r="G380">
        <v>312.41199999999998</v>
      </c>
      <c r="H380">
        <v>355.572</v>
      </c>
      <c r="I380">
        <v>336.6</v>
      </c>
      <c r="J380">
        <v>110</v>
      </c>
      <c r="K380">
        <v>131</v>
      </c>
      <c r="L380">
        <v>105</v>
      </c>
      <c r="M380">
        <v>138</v>
      </c>
      <c r="N380" s="81">
        <v>14</v>
      </c>
      <c r="O380" s="81">
        <v>17</v>
      </c>
      <c r="P380" s="81">
        <v>21</v>
      </c>
      <c r="Q380" s="81">
        <v>2</v>
      </c>
      <c r="R380" s="81">
        <v>1</v>
      </c>
      <c r="S380" s="81"/>
      <c r="T380" s="81"/>
      <c r="U380" s="81"/>
      <c r="V380" s="81"/>
      <c r="W380">
        <v>55</v>
      </c>
      <c r="X380">
        <v>2755</v>
      </c>
      <c r="Y380" s="127">
        <v>1.4999999999999999E-2</v>
      </c>
      <c r="Z380">
        <v>5</v>
      </c>
      <c r="AA380">
        <v>16</v>
      </c>
    </row>
    <row r="381" spans="1:27" x14ac:dyDescent="0.2">
      <c r="A381">
        <v>2021</v>
      </c>
      <c r="B381">
        <v>5</v>
      </c>
      <c r="D381">
        <v>557</v>
      </c>
      <c r="E381" t="s">
        <v>126</v>
      </c>
      <c r="F381" t="s">
        <v>127</v>
      </c>
      <c r="G381">
        <v>171.262</v>
      </c>
      <c r="H381">
        <v>194.922</v>
      </c>
      <c r="I381">
        <v>192.7</v>
      </c>
      <c r="J381">
        <v>20</v>
      </c>
      <c r="K381">
        <v>180</v>
      </c>
      <c r="L381">
        <v>20</v>
      </c>
      <c r="M381">
        <v>177</v>
      </c>
      <c r="N381" s="81">
        <v>16</v>
      </c>
      <c r="O381" s="81">
        <v>23</v>
      </c>
      <c r="P381" s="81">
        <v>32</v>
      </c>
      <c r="Q381" s="81">
        <v>2</v>
      </c>
      <c r="R381" s="81">
        <v>5</v>
      </c>
      <c r="S381" s="81"/>
      <c r="T381" s="81"/>
      <c r="U381" s="81"/>
      <c r="V381" s="81"/>
      <c r="W381">
        <v>78</v>
      </c>
      <c r="X381">
        <v>2262</v>
      </c>
      <c r="Y381" s="127">
        <v>1.4999999999999999E-2</v>
      </c>
      <c r="Z381">
        <v>11</v>
      </c>
      <c r="AA381">
        <v>16</v>
      </c>
    </row>
    <row r="382" spans="1:27" x14ac:dyDescent="0.2">
      <c r="A382">
        <v>2021</v>
      </c>
      <c r="B382">
        <v>5</v>
      </c>
      <c r="D382">
        <v>556</v>
      </c>
      <c r="E382" t="s">
        <v>123</v>
      </c>
      <c r="F382" t="s">
        <v>124</v>
      </c>
      <c r="G382">
        <v>1003.106</v>
      </c>
      <c r="H382">
        <v>1141.6859999999999</v>
      </c>
      <c r="I382">
        <v>1085.8</v>
      </c>
      <c r="J382">
        <v>20</v>
      </c>
      <c r="K382">
        <v>180</v>
      </c>
      <c r="L382">
        <v>20</v>
      </c>
      <c r="M382">
        <v>177</v>
      </c>
      <c r="N382" s="81">
        <v>31</v>
      </c>
      <c r="O382" s="81">
        <v>34</v>
      </c>
      <c r="P382" s="81">
        <v>47</v>
      </c>
      <c r="Q382" s="81">
        <v>2</v>
      </c>
      <c r="R382" s="81">
        <v>7</v>
      </c>
      <c r="S382" s="81"/>
      <c r="T382" s="81"/>
      <c r="U382" s="81"/>
      <c r="V382" s="81"/>
      <c r="W382">
        <v>117</v>
      </c>
      <c r="X382">
        <v>2781</v>
      </c>
      <c r="Y382" s="127">
        <v>1.4999999999999999E-2</v>
      </c>
      <c r="Z382">
        <v>11</v>
      </c>
      <c r="AA382">
        <v>16</v>
      </c>
    </row>
    <row r="383" spans="1:27" x14ac:dyDescent="0.2">
      <c r="A383">
        <v>2021</v>
      </c>
      <c r="B383">
        <v>5</v>
      </c>
      <c r="D383">
        <v>668</v>
      </c>
      <c r="E383" t="s">
        <v>596</v>
      </c>
      <c r="F383" t="s">
        <v>782</v>
      </c>
      <c r="G383">
        <v>96.923000000000002</v>
      </c>
      <c r="H383">
        <v>110.313</v>
      </c>
      <c r="I383">
        <v>109.5</v>
      </c>
      <c r="J383">
        <v>103</v>
      </c>
      <c r="K383">
        <v>70</v>
      </c>
      <c r="L383">
        <v>63</v>
      </c>
      <c r="M383">
        <v>117</v>
      </c>
      <c r="N383" s="81">
        <v>27</v>
      </c>
      <c r="O383" s="81">
        <v>4</v>
      </c>
      <c r="P383" s="81">
        <v>16</v>
      </c>
      <c r="Q383" s="81"/>
      <c r="R383" s="81"/>
      <c r="S383" s="81"/>
      <c r="T383" s="81"/>
      <c r="U383" s="81"/>
      <c r="V383" s="81"/>
      <c r="W383">
        <v>47</v>
      </c>
      <c r="X383">
        <v>5247</v>
      </c>
      <c r="Y383" s="127">
        <v>1.4999999999999999E-2</v>
      </c>
      <c r="Z383">
        <v>4</v>
      </c>
      <c r="AA383">
        <v>16</v>
      </c>
    </row>
    <row r="384" spans="1:27" x14ac:dyDescent="0.2">
      <c r="A384">
        <v>2021</v>
      </c>
      <c r="B384">
        <v>5</v>
      </c>
      <c r="D384">
        <v>437</v>
      </c>
      <c r="E384" t="s">
        <v>152</v>
      </c>
      <c r="F384" t="s">
        <v>153</v>
      </c>
      <c r="G384">
        <v>158.08799999999999</v>
      </c>
      <c r="H384">
        <v>179.928</v>
      </c>
      <c r="I384">
        <v>176.1</v>
      </c>
      <c r="J384">
        <v>120</v>
      </c>
      <c r="K384">
        <v>120</v>
      </c>
      <c r="L384">
        <v>121</v>
      </c>
      <c r="M384">
        <v>120</v>
      </c>
      <c r="N384" s="81">
        <v>55</v>
      </c>
      <c r="O384" s="81">
        <v>36</v>
      </c>
      <c r="P384" s="81">
        <v>69</v>
      </c>
      <c r="Q384" s="81"/>
      <c r="R384" s="81"/>
      <c r="S384" s="81"/>
      <c r="T384" s="81"/>
      <c r="U384" s="81"/>
      <c r="V384" s="81"/>
      <c r="W384">
        <v>160</v>
      </c>
      <c r="X384">
        <v>9685</v>
      </c>
      <c r="Y384" s="127">
        <v>1.4999999999999999E-2</v>
      </c>
      <c r="Z384">
        <v>9</v>
      </c>
      <c r="AA384">
        <v>16</v>
      </c>
    </row>
    <row r="385" spans="1:27" x14ac:dyDescent="0.2">
      <c r="A385">
        <v>2021</v>
      </c>
      <c r="B385">
        <v>5</v>
      </c>
      <c r="D385">
        <v>438</v>
      </c>
      <c r="E385" t="s">
        <v>222</v>
      </c>
      <c r="F385" t="s">
        <v>223</v>
      </c>
      <c r="G385">
        <v>315.23500000000001</v>
      </c>
      <c r="H385">
        <v>358.78500000000003</v>
      </c>
      <c r="I385">
        <v>344.9</v>
      </c>
      <c r="J385">
        <v>67</v>
      </c>
      <c r="K385">
        <v>161</v>
      </c>
      <c r="L385">
        <v>82</v>
      </c>
      <c r="M385">
        <v>132</v>
      </c>
      <c r="N385" s="81">
        <v>63</v>
      </c>
      <c r="O385" s="81">
        <v>34</v>
      </c>
      <c r="P385" s="81">
        <v>51</v>
      </c>
      <c r="Q385" s="81"/>
      <c r="R385" s="81">
        <v>3</v>
      </c>
      <c r="S385" s="81"/>
      <c r="T385" s="81"/>
      <c r="U385" s="81"/>
      <c r="V385" s="81"/>
      <c r="W385">
        <v>148</v>
      </c>
      <c r="X385">
        <v>13762</v>
      </c>
      <c r="Y385" s="127">
        <v>1.4999999999999999E-2</v>
      </c>
      <c r="Z385">
        <v>12</v>
      </c>
      <c r="AA385">
        <v>16</v>
      </c>
    </row>
    <row r="386" spans="1:27" x14ac:dyDescent="0.2">
      <c r="A386">
        <v>2021</v>
      </c>
      <c r="B386">
        <v>5</v>
      </c>
      <c r="D386">
        <v>670</v>
      </c>
      <c r="E386" t="s">
        <v>254</v>
      </c>
      <c r="F386" t="s">
        <v>255</v>
      </c>
      <c r="G386">
        <v>280.41800000000001</v>
      </c>
      <c r="H386">
        <v>319.15800000000002</v>
      </c>
      <c r="I386">
        <v>305.5</v>
      </c>
      <c r="J386">
        <v>96</v>
      </c>
      <c r="K386">
        <v>150</v>
      </c>
      <c r="L386">
        <v>101</v>
      </c>
      <c r="M386">
        <v>142</v>
      </c>
      <c r="N386" s="81">
        <v>29</v>
      </c>
      <c r="O386" s="81">
        <v>14</v>
      </c>
      <c r="P386" s="81">
        <v>29</v>
      </c>
      <c r="Q386" s="81"/>
      <c r="R386" s="81"/>
      <c r="S386" s="81"/>
      <c r="T386" s="81"/>
      <c r="U386" s="81"/>
      <c r="V386" s="81"/>
      <c r="W386">
        <v>72</v>
      </c>
      <c r="X386">
        <v>5856</v>
      </c>
      <c r="Y386" s="127">
        <v>1.4999999999999999E-2</v>
      </c>
      <c r="Z386">
        <v>6</v>
      </c>
      <c r="AA386">
        <v>16</v>
      </c>
    </row>
    <row r="387" spans="1:27" x14ac:dyDescent="0.2">
      <c r="A387">
        <v>2021</v>
      </c>
      <c r="B387">
        <v>5</v>
      </c>
      <c r="D387">
        <v>669</v>
      </c>
      <c r="E387" t="s">
        <v>138</v>
      </c>
      <c r="F387" t="s">
        <v>139</v>
      </c>
      <c r="G387">
        <v>897.71400000000006</v>
      </c>
      <c r="H387">
        <v>1021.734</v>
      </c>
      <c r="I387">
        <v>1002.6</v>
      </c>
      <c r="J387">
        <v>40</v>
      </c>
      <c r="K387">
        <v>180</v>
      </c>
      <c r="L387">
        <v>33</v>
      </c>
      <c r="M387">
        <v>219</v>
      </c>
      <c r="N387" s="81">
        <v>133</v>
      </c>
      <c r="O387" s="81">
        <v>95</v>
      </c>
      <c r="P387" s="81">
        <v>125</v>
      </c>
      <c r="Q387" s="81">
        <v>3</v>
      </c>
      <c r="R387" s="81">
        <v>5</v>
      </c>
      <c r="S387" s="81"/>
      <c r="T387" s="81"/>
      <c r="U387" s="81"/>
      <c r="V387" s="81"/>
      <c r="W387">
        <v>359</v>
      </c>
      <c r="X387">
        <v>4817</v>
      </c>
      <c r="Y387" s="127">
        <v>1.4999999999999999E-2</v>
      </c>
      <c r="Z387">
        <v>12</v>
      </c>
      <c r="AA387">
        <v>16</v>
      </c>
    </row>
    <row r="388" spans="1:27" x14ac:dyDescent="0.2">
      <c r="A388">
        <v>2021</v>
      </c>
      <c r="B388">
        <v>5</v>
      </c>
      <c r="D388">
        <v>673</v>
      </c>
      <c r="E388" t="s">
        <v>549</v>
      </c>
      <c r="F388" t="s">
        <v>550</v>
      </c>
      <c r="G388">
        <v>57.965600000000002</v>
      </c>
      <c r="H388">
        <v>65.973600000000005</v>
      </c>
      <c r="I388">
        <v>65.7</v>
      </c>
      <c r="J388">
        <v>18</v>
      </c>
      <c r="K388">
        <v>200</v>
      </c>
      <c r="L388">
        <v>20</v>
      </c>
      <c r="M388">
        <v>186</v>
      </c>
      <c r="N388" s="81">
        <v>29</v>
      </c>
      <c r="O388" s="81">
        <v>33</v>
      </c>
      <c r="P388" s="81">
        <v>43</v>
      </c>
      <c r="Q388" s="81"/>
      <c r="R388" s="81">
        <v>9</v>
      </c>
      <c r="S388" s="81"/>
      <c r="T388" s="81"/>
      <c r="U388" s="81"/>
      <c r="V388" s="81"/>
      <c r="W388">
        <v>109</v>
      </c>
      <c r="X388">
        <v>1997</v>
      </c>
      <c r="Y388" s="127">
        <v>1.4999999999999999E-2</v>
      </c>
      <c r="Z388">
        <v>6</v>
      </c>
      <c r="AA388">
        <v>16</v>
      </c>
    </row>
    <row r="389" spans="1:27" x14ac:dyDescent="0.2">
      <c r="A389">
        <v>2021</v>
      </c>
      <c r="B389">
        <v>5</v>
      </c>
      <c r="D389">
        <v>667</v>
      </c>
      <c r="E389" t="s">
        <v>547</v>
      </c>
      <c r="F389" t="s">
        <v>548</v>
      </c>
      <c r="G389">
        <v>1462.3140000000001</v>
      </c>
      <c r="H389">
        <v>1664.3340000000001</v>
      </c>
      <c r="I389">
        <v>1668.4</v>
      </c>
      <c r="J389">
        <v>18</v>
      </c>
      <c r="K389">
        <v>200</v>
      </c>
      <c r="L389">
        <v>19</v>
      </c>
      <c r="M389">
        <v>188</v>
      </c>
      <c r="N389" s="81">
        <v>42</v>
      </c>
      <c r="O389" s="81">
        <v>40</v>
      </c>
      <c r="P389" s="81">
        <v>55</v>
      </c>
      <c r="Q389" s="81"/>
      <c r="R389" s="81">
        <v>12</v>
      </c>
      <c r="S389" s="81"/>
      <c r="T389" s="81"/>
      <c r="U389" s="81"/>
      <c r="V389" s="81"/>
      <c r="W389">
        <v>145</v>
      </c>
      <c r="X389">
        <v>3834</v>
      </c>
      <c r="Y389" s="127">
        <v>1.4999999999999999E-2</v>
      </c>
      <c r="Z389">
        <v>11</v>
      </c>
      <c r="AA389">
        <v>16</v>
      </c>
    </row>
    <row r="390" spans="1:27" x14ac:dyDescent="0.2">
      <c r="A390">
        <v>2021</v>
      </c>
      <c r="B390">
        <v>5</v>
      </c>
      <c r="D390">
        <v>50</v>
      </c>
      <c r="E390" t="s">
        <v>161</v>
      </c>
      <c r="F390" t="s">
        <v>162</v>
      </c>
      <c r="G390">
        <v>51.57</v>
      </c>
      <c r="H390">
        <v>56.43</v>
      </c>
      <c r="I390">
        <v>54.7</v>
      </c>
      <c r="J390">
        <v>101</v>
      </c>
      <c r="K390">
        <v>107</v>
      </c>
      <c r="L390">
        <v>70</v>
      </c>
      <c r="M390">
        <v>102</v>
      </c>
      <c r="N390" s="81">
        <v>57</v>
      </c>
      <c r="O390" s="81">
        <v>23</v>
      </c>
      <c r="P390" s="81">
        <v>69</v>
      </c>
      <c r="Q390" s="81">
        <v>6</v>
      </c>
      <c r="R390" s="81"/>
      <c r="S390" s="81"/>
      <c r="T390" s="81"/>
      <c r="U390" s="81"/>
      <c r="V390" s="81"/>
      <c r="W390">
        <v>155</v>
      </c>
      <c r="X390">
        <v>12503</v>
      </c>
      <c r="Y390" s="127">
        <v>1.4999999999999999E-2</v>
      </c>
      <c r="Z390">
        <v>8</v>
      </c>
      <c r="AA390">
        <v>18</v>
      </c>
    </row>
    <row r="391" spans="1:27" x14ac:dyDescent="0.2">
      <c r="A391">
        <v>2021</v>
      </c>
      <c r="B391">
        <v>5</v>
      </c>
      <c r="D391">
        <v>122</v>
      </c>
      <c r="E391" t="s">
        <v>158</v>
      </c>
      <c r="F391" t="s">
        <v>159</v>
      </c>
      <c r="G391">
        <v>267.39999999999998</v>
      </c>
      <c r="H391">
        <v>292.60000000000002</v>
      </c>
      <c r="I391">
        <v>271</v>
      </c>
      <c r="J391">
        <v>63</v>
      </c>
      <c r="K391">
        <v>115</v>
      </c>
      <c r="L391">
        <v>68</v>
      </c>
      <c r="M391">
        <v>107</v>
      </c>
      <c r="N391" s="81">
        <v>53</v>
      </c>
      <c r="O391" s="81">
        <v>21</v>
      </c>
      <c r="P391" s="81">
        <v>31</v>
      </c>
      <c r="Q391" s="81"/>
      <c r="R391" s="81"/>
      <c r="S391" s="81"/>
      <c r="T391" s="81"/>
      <c r="U391" s="81"/>
      <c r="V391" s="81"/>
      <c r="W391">
        <v>105</v>
      </c>
      <c r="X391">
        <v>5315</v>
      </c>
      <c r="Y391" s="127">
        <v>1.4999999999999999E-2</v>
      </c>
      <c r="Z391">
        <v>14</v>
      </c>
      <c r="AA391">
        <v>22</v>
      </c>
    </row>
    <row r="392" spans="1:27" x14ac:dyDescent="0.2">
      <c r="A392">
        <v>2021</v>
      </c>
      <c r="B392">
        <v>5</v>
      </c>
      <c r="D392">
        <v>674</v>
      </c>
      <c r="E392" t="s">
        <v>155</v>
      </c>
      <c r="F392" t="s">
        <v>156</v>
      </c>
      <c r="G392">
        <v>240.89599999999999</v>
      </c>
      <c r="H392">
        <v>274.17599999999999</v>
      </c>
      <c r="I392">
        <v>268.10000000000002</v>
      </c>
      <c r="J392">
        <v>40</v>
      </c>
      <c r="K392">
        <v>180</v>
      </c>
      <c r="L392">
        <v>78</v>
      </c>
      <c r="M392">
        <v>93</v>
      </c>
      <c r="N392" s="81">
        <v>6</v>
      </c>
      <c r="O392" s="81">
        <v>2</v>
      </c>
      <c r="P392" s="81">
        <v>7</v>
      </c>
      <c r="Q392" s="81"/>
      <c r="R392" s="81"/>
      <c r="S392" s="81"/>
      <c r="T392" s="81"/>
      <c r="U392" s="81"/>
      <c r="V392" s="81"/>
      <c r="W392">
        <v>15</v>
      </c>
      <c r="X392">
        <v>2815</v>
      </c>
      <c r="Y392" s="127">
        <v>1.4999999999999999E-2</v>
      </c>
      <c r="Z392">
        <v>6</v>
      </c>
      <c r="AA392">
        <v>22</v>
      </c>
    </row>
    <row r="393" spans="1:27" x14ac:dyDescent="0.2">
      <c r="A393">
        <v>2021</v>
      </c>
      <c r="B393">
        <v>5</v>
      </c>
      <c r="D393">
        <v>660</v>
      </c>
      <c r="E393" t="s">
        <v>201</v>
      </c>
      <c r="F393" t="s">
        <v>202</v>
      </c>
      <c r="G393">
        <v>1190.365</v>
      </c>
      <c r="H393">
        <v>1354.8150000000001</v>
      </c>
      <c r="I393">
        <v>1121.8</v>
      </c>
      <c r="J393">
        <v>20</v>
      </c>
      <c r="K393">
        <v>180</v>
      </c>
      <c r="L393">
        <v>20</v>
      </c>
      <c r="M393">
        <v>182</v>
      </c>
      <c r="N393" s="81">
        <v>23</v>
      </c>
      <c r="O393" s="81">
        <v>23</v>
      </c>
      <c r="P393" s="81">
        <v>32</v>
      </c>
      <c r="Q393" s="81">
        <v>1</v>
      </c>
      <c r="R393" s="81">
        <v>2</v>
      </c>
      <c r="S393" s="81"/>
      <c r="T393" s="81"/>
      <c r="U393" s="81"/>
      <c r="V393" s="81"/>
      <c r="W393">
        <v>80</v>
      </c>
      <c r="X393">
        <v>2384</v>
      </c>
      <c r="Y393" s="127">
        <v>1.4999999999999999E-2</v>
      </c>
      <c r="Z393">
        <v>8</v>
      </c>
      <c r="AA393">
        <v>16</v>
      </c>
    </row>
    <row r="394" spans="1:27" x14ac:dyDescent="0.2">
      <c r="A394">
        <v>2021</v>
      </c>
      <c r="B394">
        <v>5</v>
      </c>
      <c r="D394">
        <v>658</v>
      </c>
      <c r="E394" t="s">
        <v>182</v>
      </c>
      <c r="F394" t="s">
        <v>183</v>
      </c>
      <c r="G394">
        <v>83.7</v>
      </c>
      <c r="H394">
        <v>96.3</v>
      </c>
      <c r="I394">
        <v>92.2</v>
      </c>
      <c r="J394">
        <v>60</v>
      </c>
      <c r="K394">
        <v>180</v>
      </c>
      <c r="L394">
        <v>70</v>
      </c>
      <c r="M394">
        <v>155</v>
      </c>
      <c r="N394" s="81">
        <v>2</v>
      </c>
      <c r="O394" s="81"/>
      <c r="P394" s="81">
        <v>1</v>
      </c>
      <c r="Q394" s="81"/>
      <c r="R394" s="81"/>
      <c r="S394" s="81"/>
      <c r="T394" s="81"/>
      <c r="U394" s="81"/>
      <c r="V394" s="81"/>
      <c r="W394">
        <v>3</v>
      </c>
      <c r="X394">
        <v>78</v>
      </c>
      <c r="Y394" s="127">
        <v>0.02</v>
      </c>
      <c r="Z394">
        <v>2</v>
      </c>
      <c r="AA394">
        <v>20</v>
      </c>
    </row>
    <row r="395" spans="1:27" x14ac:dyDescent="0.2">
      <c r="A395">
        <v>2021</v>
      </c>
      <c r="B395">
        <v>5</v>
      </c>
      <c r="D395">
        <v>656</v>
      </c>
      <c r="E395" t="s">
        <v>176</v>
      </c>
      <c r="F395" t="s">
        <v>177</v>
      </c>
      <c r="G395">
        <v>137.63999999999999</v>
      </c>
      <c r="H395">
        <v>158.36000000000001</v>
      </c>
      <c r="I395">
        <v>146.4</v>
      </c>
      <c r="J395">
        <v>60</v>
      </c>
      <c r="K395">
        <v>180</v>
      </c>
      <c r="L395">
        <v>70</v>
      </c>
      <c r="M395">
        <v>155</v>
      </c>
      <c r="N395" s="81">
        <v>1</v>
      </c>
      <c r="O395" s="81"/>
      <c r="P395" s="81">
        <v>2</v>
      </c>
      <c r="Q395" s="81"/>
      <c r="R395" s="81"/>
      <c r="S395" s="81"/>
      <c r="T395" s="81"/>
      <c r="U395" s="81"/>
      <c r="V395" s="81"/>
      <c r="W395">
        <v>3</v>
      </c>
      <c r="X395">
        <v>73</v>
      </c>
      <c r="Y395" s="127">
        <v>0.02</v>
      </c>
      <c r="Z395">
        <v>2</v>
      </c>
      <c r="AA395">
        <v>20</v>
      </c>
    </row>
    <row r="396" spans="1:27" x14ac:dyDescent="0.2">
      <c r="A396">
        <v>2021</v>
      </c>
      <c r="B396">
        <v>5</v>
      </c>
      <c r="D396">
        <v>657</v>
      </c>
      <c r="E396" t="s">
        <v>179</v>
      </c>
      <c r="F396" t="s">
        <v>180</v>
      </c>
      <c r="G396">
        <v>83.7</v>
      </c>
      <c r="H396">
        <v>96.3</v>
      </c>
      <c r="I396">
        <v>92.2</v>
      </c>
      <c r="J396">
        <v>60</v>
      </c>
      <c r="K396">
        <v>180</v>
      </c>
      <c r="L396">
        <v>70</v>
      </c>
      <c r="M396">
        <v>155</v>
      </c>
      <c r="N396" s="81">
        <v>10</v>
      </c>
      <c r="O396" s="81">
        <v>2</v>
      </c>
      <c r="P396" s="81">
        <v>8</v>
      </c>
      <c r="Q396" s="81"/>
      <c r="R396" s="81"/>
      <c r="S396" s="81"/>
      <c r="T396" s="81"/>
      <c r="U396" s="81"/>
      <c r="V396" s="81"/>
      <c r="W396">
        <v>20</v>
      </c>
      <c r="X396">
        <v>845</v>
      </c>
      <c r="Y396" s="127">
        <v>0.02</v>
      </c>
      <c r="Z396">
        <v>2</v>
      </c>
      <c r="AA396">
        <v>20</v>
      </c>
    </row>
    <row r="397" spans="1:27" x14ac:dyDescent="0.2">
      <c r="A397">
        <v>2021</v>
      </c>
      <c r="B397">
        <v>5</v>
      </c>
      <c r="D397">
        <v>655</v>
      </c>
      <c r="E397" t="s">
        <v>173</v>
      </c>
      <c r="F397" t="s">
        <v>174</v>
      </c>
      <c r="G397">
        <v>137.63999999999999</v>
      </c>
      <c r="H397">
        <v>158.36000000000001</v>
      </c>
      <c r="I397">
        <v>146.4</v>
      </c>
      <c r="J397">
        <v>60</v>
      </c>
      <c r="K397">
        <v>180</v>
      </c>
      <c r="L397">
        <v>70</v>
      </c>
      <c r="M397">
        <v>155</v>
      </c>
      <c r="N397" s="81">
        <v>5</v>
      </c>
      <c r="O397" s="81">
        <v>4</v>
      </c>
      <c r="P397" s="81">
        <v>11</v>
      </c>
      <c r="Q397" s="81"/>
      <c r="R397" s="81">
        <v>2</v>
      </c>
      <c r="S397" s="81"/>
      <c r="T397" s="81"/>
      <c r="U397" s="81"/>
      <c r="V397" s="81"/>
      <c r="W397">
        <v>22</v>
      </c>
      <c r="X397">
        <v>912</v>
      </c>
      <c r="Y397" s="127">
        <v>0.02</v>
      </c>
      <c r="Z397">
        <v>2</v>
      </c>
      <c r="AA397">
        <v>20</v>
      </c>
    </row>
    <row r="398" spans="1:27" x14ac:dyDescent="0.2">
      <c r="A398">
        <v>2021</v>
      </c>
      <c r="B398">
        <v>5</v>
      </c>
      <c r="D398">
        <v>645</v>
      </c>
      <c r="E398" t="s">
        <v>573</v>
      </c>
      <c r="F398" t="s">
        <v>574</v>
      </c>
      <c r="G398">
        <v>123.69</v>
      </c>
      <c r="H398">
        <v>142.31</v>
      </c>
      <c r="I398">
        <v>146.4</v>
      </c>
      <c r="J398">
        <v>80</v>
      </c>
      <c r="K398">
        <v>180</v>
      </c>
      <c r="L398">
        <v>56</v>
      </c>
      <c r="M398">
        <v>262</v>
      </c>
      <c r="N398" s="81">
        <v>27</v>
      </c>
      <c r="O398" s="81">
        <v>7</v>
      </c>
      <c r="P398" s="81">
        <v>13</v>
      </c>
      <c r="Q398" s="81"/>
      <c r="R398" s="81">
        <v>1</v>
      </c>
      <c r="S398" s="81"/>
      <c r="T398" s="81"/>
      <c r="U398" s="81"/>
      <c r="V398" s="81"/>
      <c r="W398">
        <v>48</v>
      </c>
      <c r="X398">
        <v>2448</v>
      </c>
      <c r="Y398" s="127">
        <v>0.02</v>
      </c>
      <c r="Z398">
        <v>4</v>
      </c>
      <c r="AA398">
        <v>20</v>
      </c>
    </row>
    <row r="399" spans="1:27" x14ac:dyDescent="0.2">
      <c r="A399">
        <v>2021</v>
      </c>
      <c r="B399">
        <v>5</v>
      </c>
      <c r="D399">
        <v>625</v>
      </c>
      <c r="E399" t="s">
        <v>642</v>
      </c>
      <c r="F399" t="s">
        <v>643</v>
      </c>
      <c r="G399">
        <v>129.01</v>
      </c>
      <c r="H399">
        <v>150.99</v>
      </c>
      <c r="I399">
        <v>141</v>
      </c>
      <c r="J399">
        <v>18</v>
      </c>
      <c r="K399">
        <v>200</v>
      </c>
      <c r="L399">
        <v>25</v>
      </c>
      <c r="M399">
        <v>144</v>
      </c>
      <c r="N399" s="81">
        <v>17</v>
      </c>
      <c r="O399" s="81">
        <v>4</v>
      </c>
      <c r="P399" s="81">
        <v>10</v>
      </c>
      <c r="Q399" s="81"/>
      <c r="R399" s="81"/>
      <c r="S399" s="81"/>
      <c r="T399" s="81"/>
      <c r="U399" s="81"/>
      <c r="V399" s="81"/>
      <c r="W399">
        <v>31</v>
      </c>
      <c r="X399">
        <v>616</v>
      </c>
      <c r="Y399" s="127">
        <v>1.4999999999999999E-2</v>
      </c>
      <c r="Z399">
        <v>5</v>
      </c>
      <c r="AA399">
        <v>25</v>
      </c>
    </row>
    <row r="400" spans="1:27" x14ac:dyDescent="0.2">
      <c r="A400">
        <v>2021</v>
      </c>
      <c r="B400">
        <v>5</v>
      </c>
      <c r="D400">
        <v>629</v>
      </c>
      <c r="E400" t="s">
        <v>238</v>
      </c>
      <c r="F400" t="s">
        <v>239</v>
      </c>
      <c r="G400">
        <v>203.983</v>
      </c>
      <c r="H400">
        <v>238.017</v>
      </c>
      <c r="I400">
        <v>232.4</v>
      </c>
      <c r="J400">
        <v>18</v>
      </c>
      <c r="K400">
        <v>200</v>
      </c>
      <c r="L400">
        <v>23</v>
      </c>
      <c r="M400">
        <v>161</v>
      </c>
      <c r="N400" s="81">
        <v>31</v>
      </c>
      <c r="O400" s="81">
        <v>5</v>
      </c>
      <c r="P400" s="81">
        <v>12</v>
      </c>
      <c r="Q400" s="81"/>
      <c r="R400" s="81"/>
      <c r="S400" s="81"/>
      <c r="T400" s="81"/>
      <c r="U400" s="81"/>
      <c r="V400" s="81"/>
      <c r="W400">
        <v>48</v>
      </c>
      <c r="X400">
        <v>2088</v>
      </c>
      <c r="Y400" s="127">
        <v>1.4999999999999999E-2</v>
      </c>
      <c r="Z400">
        <v>5</v>
      </c>
      <c r="AA400">
        <v>25</v>
      </c>
    </row>
    <row r="401" spans="1:27" x14ac:dyDescent="0.2">
      <c r="A401">
        <v>2021</v>
      </c>
      <c r="B401">
        <v>5</v>
      </c>
      <c r="D401">
        <v>621</v>
      </c>
      <c r="E401" t="s">
        <v>634</v>
      </c>
      <c r="F401" t="s">
        <v>635</v>
      </c>
      <c r="G401">
        <v>175.98849999999999</v>
      </c>
      <c r="H401">
        <v>207.01150000000001</v>
      </c>
      <c r="I401">
        <v>197.1</v>
      </c>
      <c r="J401">
        <v>18</v>
      </c>
      <c r="K401">
        <v>200</v>
      </c>
      <c r="L401">
        <v>25</v>
      </c>
      <c r="M401">
        <v>147</v>
      </c>
      <c r="N401" s="81">
        <v>20</v>
      </c>
      <c r="O401" s="81">
        <v>3</v>
      </c>
      <c r="P401" s="81">
        <v>13</v>
      </c>
      <c r="Q401" s="81"/>
      <c r="R401" s="81"/>
      <c r="S401" s="81"/>
      <c r="T401" s="81"/>
      <c r="U401" s="81"/>
      <c r="V401" s="81"/>
      <c r="W401">
        <v>36</v>
      </c>
      <c r="X401">
        <v>981</v>
      </c>
      <c r="Y401" s="127">
        <v>1.4999999999999999E-2</v>
      </c>
      <c r="Z401">
        <v>5</v>
      </c>
      <c r="AA401">
        <v>25</v>
      </c>
    </row>
    <row r="402" spans="1:27" x14ac:dyDescent="0.2">
      <c r="A402">
        <v>2021</v>
      </c>
      <c r="B402">
        <v>5</v>
      </c>
      <c r="D402">
        <v>445</v>
      </c>
      <c r="E402" t="s">
        <v>748</v>
      </c>
      <c r="F402" t="s">
        <v>749</v>
      </c>
      <c r="G402">
        <v>25.2</v>
      </c>
      <c r="H402">
        <v>30.8</v>
      </c>
      <c r="I402">
        <v>27.1</v>
      </c>
      <c r="J402">
        <v>60</v>
      </c>
      <c r="K402">
        <v>180</v>
      </c>
      <c r="L402">
        <v>94</v>
      </c>
      <c r="M402">
        <v>116</v>
      </c>
      <c r="N402" s="81">
        <v>19</v>
      </c>
      <c r="O402" s="81">
        <v>7</v>
      </c>
      <c r="P402" s="81">
        <v>20</v>
      </c>
      <c r="Q402" s="81"/>
      <c r="R402" s="81"/>
      <c r="S402" s="81"/>
      <c r="T402" s="81"/>
      <c r="U402" s="81"/>
      <c r="V402" s="81"/>
      <c r="W402">
        <v>46</v>
      </c>
      <c r="X402">
        <v>3046</v>
      </c>
      <c r="Y402" s="127">
        <v>1.4999999999999999E-2</v>
      </c>
      <c r="Z402">
        <v>4</v>
      </c>
      <c r="AA402">
        <v>29</v>
      </c>
    </row>
    <row r="403" spans="1:27" x14ac:dyDescent="0.2">
      <c r="A403">
        <v>2021</v>
      </c>
      <c r="B403">
        <v>5</v>
      </c>
      <c r="D403">
        <v>446</v>
      </c>
      <c r="E403" t="s">
        <v>762</v>
      </c>
      <c r="F403" t="s">
        <v>763</v>
      </c>
      <c r="G403">
        <v>150.30000000000001</v>
      </c>
      <c r="H403">
        <v>183.7</v>
      </c>
      <c r="I403">
        <v>166.8</v>
      </c>
      <c r="J403">
        <v>60</v>
      </c>
      <c r="K403">
        <v>180</v>
      </c>
      <c r="L403">
        <v>94</v>
      </c>
      <c r="M403">
        <v>116</v>
      </c>
      <c r="N403" s="81">
        <v>16</v>
      </c>
      <c r="O403" s="81">
        <v>7</v>
      </c>
      <c r="P403" s="81">
        <v>18</v>
      </c>
      <c r="Q403" s="81"/>
      <c r="R403" s="81"/>
      <c r="S403" s="81"/>
      <c r="T403" s="81"/>
      <c r="U403" s="81"/>
      <c r="V403" s="81"/>
      <c r="W403">
        <v>41</v>
      </c>
      <c r="X403">
        <v>3491</v>
      </c>
      <c r="Y403" s="127">
        <v>1.4999999999999999E-2</v>
      </c>
      <c r="Z403">
        <v>4</v>
      </c>
      <c r="AA403">
        <v>29</v>
      </c>
    </row>
    <row r="404" spans="1:27" x14ac:dyDescent="0.2">
      <c r="A404">
        <v>2021</v>
      </c>
      <c r="B404">
        <v>5</v>
      </c>
      <c r="D404">
        <v>439</v>
      </c>
      <c r="E404" t="s">
        <v>167</v>
      </c>
      <c r="F404" t="s">
        <v>168</v>
      </c>
      <c r="G404">
        <v>308.7</v>
      </c>
      <c r="H404">
        <v>377.3</v>
      </c>
      <c r="I404">
        <v>347</v>
      </c>
      <c r="J404">
        <v>45</v>
      </c>
      <c r="K404">
        <v>320</v>
      </c>
      <c r="L404">
        <v>47</v>
      </c>
      <c r="M404">
        <v>306</v>
      </c>
      <c r="N404" s="81">
        <v>54</v>
      </c>
      <c r="O404" s="81">
        <v>36</v>
      </c>
      <c r="P404" s="81">
        <v>52</v>
      </c>
      <c r="Q404" s="81">
        <v>8</v>
      </c>
      <c r="R404" s="81"/>
      <c r="S404" s="81"/>
      <c r="T404" s="81"/>
      <c r="U404" s="81"/>
      <c r="V404" s="81"/>
      <c r="W404">
        <v>150</v>
      </c>
      <c r="X404">
        <v>2810</v>
      </c>
      <c r="Y404" s="127">
        <v>1.4999999999999999E-2</v>
      </c>
      <c r="Z404">
        <v>7</v>
      </c>
      <c r="AA404">
        <v>29</v>
      </c>
    </row>
    <row r="405" spans="1:27" x14ac:dyDescent="0.2">
      <c r="A405">
        <v>2021</v>
      </c>
      <c r="B405">
        <v>5</v>
      </c>
      <c r="D405">
        <v>447</v>
      </c>
      <c r="E405" t="s">
        <v>737</v>
      </c>
      <c r="F405" t="s">
        <v>738</v>
      </c>
      <c r="G405">
        <v>159.30000000000001</v>
      </c>
      <c r="H405">
        <v>194.7</v>
      </c>
      <c r="I405">
        <v>175.4</v>
      </c>
      <c r="J405">
        <v>60</v>
      </c>
      <c r="K405">
        <v>180</v>
      </c>
      <c r="L405">
        <v>94</v>
      </c>
      <c r="M405">
        <v>116</v>
      </c>
      <c r="N405" s="81">
        <v>27</v>
      </c>
      <c r="O405" s="81">
        <v>7</v>
      </c>
      <c r="P405" s="81">
        <v>16</v>
      </c>
      <c r="Q405" s="81"/>
      <c r="R405" s="81"/>
      <c r="S405" s="81"/>
      <c r="T405" s="81"/>
      <c r="U405" s="81"/>
      <c r="V405" s="81"/>
      <c r="W405">
        <v>50</v>
      </c>
      <c r="X405">
        <v>3590</v>
      </c>
      <c r="Y405" s="127">
        <v>1.4999999999999999E-2</v>
      </c>
      <c r="Z405">
        <v>4</v>
      </c>
      <c r="AA405">
        <v>29</v>
      </c>
    </row>
    <row r="406" spans="1:27" x14ac:dyDescent="0.2">
      <c r="A406">
        <v>2021</v>
      </c>
      <c r="B406">
        <v>5</v>
      </c>
      <c r="D406">
        <v>306</v>
      </c>
      <c r="E406" t="s">
        <v>120</v>
      </c>
      <c r="F406" t="s">
        <v>121</v>
      </c>
      <c r="G406">
        <v>182.28</v>
      </c>
      <c r="H406">
        <v>209.72</v>
      </c>
      <c r="I406">
        <v>186.3</v>
      </c>
      <c r="J406">
        <v>20</v>
      </c>
      <c r="K406">
        <v>180</v>
      </c>
      <c r="L406">
        <v>25</v>
      </c>
      <c r="M406">
        <v>143</v>
      </c>
      <c r="N406" s="81">
        <v>10</v>
      </c>
      <c r="O406" s="81">
        <v>2</v>
      </c>
      <c r="P406" s="81">
        <v>9</v>
      </c>
      <c r="Q406" s="81"/>
      <c r="R406" s="81">
        <v>0</v>
      </c>
      <c r="S406" s="81"/>
      <c r="T406" s="81"/>
      <c r="U406" s="81"/>
      <c r="V406" s="81"/>
      <c r="W406">
        <v>21</v>
      </c>
      <c r="X406">
        <v>761</v>
      </c>
      <c r="Y406" s="127">
        <v>0.02</v>
      </c>
      <c r="Z406">
        <v>4</v>
      </c>
      <c r="AA406">
        <v>24</v>
      </c>
    </row>
    <row r="407" spans="1:27" x14ac:dyDescent="0.2">
      <c r="A407">
        <v>2021</v>
      </c>
      <c r="B407">
        <v>5</v>
      </c>
      <c r="D407">
        <v>448</v>
      </c>
      <c r="E407" t="s">
        <v>268</v>
      </c>
      <c r="F407" t="s">
        <v>269</v>
      </c>
      <c r="G407">
        <v>20.7</v>
      </c>
      <c r="H407">
        <v>25.3</v>
      </c>
      <c r="I407">
        <v>22</v>
      </c>
      <c r="J407">
        <v>60</v>
      </c>
      <c r="K407">
        <v>180</v>
      </c>
      <c r="L407">
        <v>94</v>
      </c>
      <c r="M407">
        <v>116</v>
      </c>
      <c r="N407" s="81">
        <v>35</v>
      </c>
      <c r="O407" s="81">
        <v>5</v>
      </c>
      <c r="P407" s="81">
        <v>10</v>
      </c>
      <c r="Q407" s="81"/>
      <c r="R407" s="81"/>
      <c r="S407" s="81"/>
      <c r="T407" s="81"/>
      <c r="U407" s="81"/>
      <c r="V407" s="81"/>
      <c r="W407">
        <v>50</v>
      </c>
      <c r="X407">
        <v>3590</v>
      </c>
      <c r="Y407" s="127">
        <v>1.4999999999999999E-2</v>
      </c>
      <c r="Z407">
        <v>4</v>
      </c>
      <c r="AA407">
        <v>29</v>
      </c>
    </row>
    <row r="408" spans="1:27" x14ac:dyDescent="0.2">
      <c r="A408">
        <v>2021</v>
      </c>
      <c r="B408">
        <v>5</v>
      </c>
      <c r="D408">
        <v>652</v>
      </c>
      <c r="E408" t="s">
        <v>268</v>
      </c>
      <c r="F408" t="s">
        <v>269</v>
      </c>
      <c r="G408">
        <v>15.903</v>
      </c>
      <c r="H408">
        <v>18.297000000000001</v>
      </c>
      <c r="J408">
        <v>20</v>
      </c>
      <c r="L408">
        <v>25</v>
      </c>
      <c r="M408">
        <v>144</v>
      </c>
      <c r="N408" s="81"/>
      <c r="O408" s="81"/>
      <c r="P408" s="81"/>
      <c r="Q408" s="81"/>
      <c r="R408" s="81"/>
      <c r="S408" s="81"/>
      <c r="T408" s="81"/>
      <c r="U408" s="81"/>
      <c r="V408" s="81"/>
      <c r="Y408" s="127">
        <v>0.02</v>
      </c>
      <c r="Z408">
        <v>1</v>
      </c>
    </row>
    <row r="409" spans="1:27" x14ac:dyDescent="0.2">
      <c r="A409">
        <v>2021</v>
      </c>
      <c r="B409">
        <v>5</v>
      </c>
      <c r="D409">
        <v>626</v>
      </c>
      <c r="E409" t="s">
        <v>644</v>
      </c>
      <c r="F409" t="s">
        <v>645</v>
      </c>
      <c r="G409">
        <v>254.05799999999999</v>
      </c>
      <c r="H409">
        <v>297.94200000000001</v>
      </c>
      <c r="I409">
        <v>231.7</v>
      </c>
      <c r="J409">
        <v>18</v>
      </c>
      <c r="K409">
        <v>200</v>
      </c>
      <c r="L409">
        <v>25</v>
      </c>
      <c r="M409">
        <v>144</v>
      </c>
      <c r="N409" s="81">
        <v>28</v>
      </c>
      <c r="O409" s="81">
        <v>11</v>
      </c>
      <c r="P409" s="81">
        <v>22</v>
      </c>
      <c r="Q409" s="81"/>
      <c r="R409" s="81"/>
      <c r="S409" s="81"/>
      <c r="T409" s="81"/>
      <c r="U409" s="81"/>
      <c r="V409" s="81"/>
      <c r="W409">
        <v>61</v>
      </c>
      <c r="X409">
        <v>646</v>
      </c>
      <c r="Y409" s="127">
        <v>1.4999999999999999E-2</v>
      </c>
      <c r="Z409">
        <v>5</v>
      </c>
      <c r="AA409">
        <v>25</v>
      </c>
    </row>
    <row r="410" spans="1:27" x14ac:dyDescent="0.2">
      <c r="A410">
        <v>2021</v>
      </c>
      <c r="B410">
        <v>5</v>
      </c>
      <c r="D410">
        <v>630</v>
      </c>
      <c r="E410" t="s">
        <v>241</v>
      </c>
      <c r="F410" t="s">
        <v>242</v>
      </c>
      <c r="G410">
        <v>197.84299999999999</v>
      </c>
      <c r="H410">
        <v>230.15700000000001</v>
      </c>
      <c r="I410">
        <v>218.9</v>
      </c>
      <c r="J410">
        <v>18</v>
      </c>
      <c r="K410">
        <v>200</v>
      </c>
      <c r="L410">
        <v>23</v>
      </c>
      <c r="M410">
        <v>161</v>
      </c>
      <c r="N410" s="81">
        <v>30</v>
      </c>
      <c r="O410" s="81">
        <v>8</v>
      </c>
      <c r="P410" s="81">
        <v>22</v>
      </c>
      <c r="Q410" s="81"/>
      <c r="R410" s="81">
        <v>2</v>
      </c>
      <c r="S410" s="81"/>
      <c r="T410" s="81"/>
      <c r="U410" s="81"/>
      <c r="V410" s="81"/>
      <c r="W410">
        <v>62</v>
      </c>
      <c r="X410">
        <v>2102</v>
      </c>
      <c r="Y410" s="127">
        <v>1.4999999999999999E-2</v>
      </c>
      <c r="Z410">
        <v>5</v>
      </c>
      <c r="AA410">
        <v>25</v>
      </c>
    </row>
    <row r="411" spans="1:27" x14ac:dyDescent="0.2">
      <c r="A411">
        <v>2021</v>
      </c>
      <c r="B411">
        <v>5</v>
      </c>
      <c r="D411">
        <v>622</v>
      </c>
      <c r="E411" t="s">
        <v>636</v>
      </c>
      <c r="F411" t="s">
        <v>637</v>
      </c>
      <c r="G411">
        <v>172.41399999999999</v>
      </c>
      <c r="H411">
        <v>201.58600000000001</v>
      </c>
      <c r="I411">
        <v>187.7</v>
      </c>
      <c r="J411">
        <v>18</v>
      </c>
      <c r="K411">
        <v>200</v>
      </c>
      <c r="L411">
        <v>25</v>
      </c>
      <c r="M411">
        <v>147</v>
      </c>
      <c r="N411" s="81">
        <v>23</v>
      </c>
      <c r="O411" s="81">
        <v>11</v>
      </c>
      <c r="P411" s="81">
        <v>25</v>
      </c>
      <c r="Q411" s="81"/>
      <c r="R411" s="81"/>
      <c r="S411" s="81"/>
      <c r="T411" s="81"/>
      <c r="U411" s="81"/>
      <c r="V411" s="81"/>
      <c r="W411">
        <v>59</v>
      </c>
      <c r="X411">
        <v>1064</v>
      </c>
      <c r="Y411" s="127">
        <v>1.4999999999999999E-2</v>
      </c>
      <c r="Z411">
        <v>5</v>
      </c>
      <c r="AA411">
        <v>25</v>
      </c>
    </row>
    <row r="412" spans="1:27" x14ac:dyDescent="0.2">
      <c r="A412">
        <v>2021</v>
      </c>
      <c r="B412">
        <v>5</v>
      </c>
      <c r="D412">
        <v>299</v>
      </c>
      <c r="E412" t="s">
        <v>244</v>
      </c>
      <c r="F412" t="s">
        <v>245</v>
      </c>
      <c r="G412">
        <v>106.95</v>
      </c>
      <c r="H412">
        <v>123.05</v>
      </c>
      <c r="I412">
        <v>105.3</v>
      </c>
      <c r="J412">
        <v>70</v>
      </c>
      <c r="K412">
        <v>154</v>
      </c>
      <c r="L412">
        <v>94</v>
      </c>
      <c r="M412">
        <v>116</v>
      </c>
      <c r="N412" s="81">
        <v>72</v>
      </c>
      <c r="O412" s="81">
        <v>44</v>
      </c>
      <c r="P412" s="81">
        <v>61</v>
      </c>
      <c r="Q412" s="81">
        <v>3</v>
      </c>
      <c r="R412" s="81"/>
      <c r="S412" s="81">
        <v>4</v>
      </c>
      <c r="T412" s="81"/>
      <c r="U412" s="81"/>
      <c r="V412" s="81"/>
      <c r="W412">
        <v>182</v>
      </c>
      <c r="X412">
        <v>14654</v>
      </c>
      <c r="Y412" s="127">
        <v>0.02</v>
      </c>
      <c r="Z412">
        <v>13</v>
      </c>
    </row>
    <row r="413" spans="1:27" x14ac:dyDescent="0.2">
      <c r="A413">
        <v>2021</v>
      </c>
      <c r="B413">
        <v>5</v>
      </c>
      <c r="D413">
        <v>281</v>
      </c>
      <c r="E413" t="s">
        <v>142</v>
      </c>
      <c r="F413" t="s">
        <v>143</v>
      </c>
      <c r="G413">
        <v>265.05</v>
      </c>
      <c r="H413">
        <v>304.95</v>
      </c>
      <c r="I413">
        <v>287.89999999999998</v>
      </c>
      <c r="J413">
        <v>120</v>
      </c>
      <c r="K413">
        <v>120</v>
      </c>
      <c r="L413">
        <v>117</v>
      </c>
      <c r="M413">
        <v>124</v>
      </c>
      <c r="N413" s="81">
        <v>10</v>
      </c>
      <c r="O413" s="81">
        <v>6</v>
      </c>
      <c r="P413" s="81">
        <v>9</v>
      </c>
      <c r="Q413" s="81"/>
      <c r="R413" s="81"/>
      <c r="S413" s="81"/>
      <c r="T413" s="81"/>
      <c r="U413" s="81"/>
      <c r="V413" s="81"/>
      <c r="W413">
        <v>23</v>
      </c>
      <c r="X413">
        <v>3699</v>
      </c>
      <c r="Y413" s="127">
        <v>1.4999999999999999E-2</v>
      </c>
      <c r="Z413">
        <v>3</v>
      </c>
      <c r="AA413">
        <v>18</v>
      </c>
    </row>
    <row r="414" spans="1:27" x14ac:dyDescent="0.2">
      <c r="A414">
        <v>2021</v>
      </c>
      <c r="B414">
        <v>5</v>
      </c>
      <c r="D414">
        <v>281</v>
      </c>
      <c r="E414" t="s">
        <v>142</v>
      </c>
      <c r="F414" t="s">
        <v>143</v>
      </c>
      <c r="G414">
        <v>265.05</v>
      </c>
      <c r="H414">
        <v>304.95</v>
      </c>
      <c r="I414">
        <v>287.89999999999998</v>
      </c>
      <c r="J414">
        <v>120</v>
      </c>
      <c r="K414">
        <v>120</v>
      </c>
      <c r="L414">
        <v>117</v>
      </c>
      <c r="M414">
        <v>124</v>
      </c>
      <c r="N414" s="81">
        <v>10</v>
      </c>
      <c r="O414" s="81">
        <v>6</v>
      </c>
      <c r="P414" s="81">
        <v>9</v>
      </c>
      <c r="Q414" s="81"/>
      <c r="R414" s="81"/>
      <c r="S414" s="81"/>
      <c r="T414" s="81"/>
      <c r="U414" s="81"/>
      <c r="V414" s="81"/>
      <c r="W414">
        <v>23</v>
      </c>
      <c r="X414">
        <v>3699</v>
      </c>
      <c r="Y414" s="127">
        <v>1.4999999999999999E-2</v>
      </c>
      <c r="Z414">
        <v>3</v>
      </c>
      <c r="AA414">
        <v>20</v>
      </c>
    </row>
    <row r="415" spans="1:27" x14ac:dyDescent="0.2">
      <c r="A415">
        <v>2021</v>
      </c>
      <c r="B415">
        <v>5</v>
      </c>
      <c r="D415">
        <v>281</v>
      </c>
      <c r="E415" t="s">
        <v>142</v>
      </c>
      <c r="F415" t="s">
        <v>143</v>
      </c>
      <c r="G415">
        <v>265.05</v>
      </c>
      <c r="H415">
        <v>304.95</v>
      </c>
      <c r="I415">
        <v>287.89999999999998</v>
      </c>
      <c r="J415">
        <v>120</v>
      </c>
      <c r="K415">
        <v>120</v>
      </c>
      <c r="L415">
        <v>117</v>
      </c>
      <c r="M415">
        <v>124</v>
      </c>
      <c r="N415" s="81">
        <v>10</v>
      </c>
      <c r="O415" s="81">
        <v>6</v>
      </c>
      <c r="P415" s="81">
        <v>9</v>
      </c>
      <c r="Q415" s="81"/>
      <c r="R415" s="81"/>
      <c r="S415" s="81"/>
      <c r="T415" s="81"/>
      <c r="U415" s="81"/>
      <c r="V415" s="81"/>
      <c r="W415">
        <v>23</v>
      </c>
      <c r="X415">
        <v>3699</v>
      </c>
      <c r="Y415" s="127">
        <v>1.4999999999999999E-2</v>
      </c>
      <c r="Z415">
        <v>3</v>
      </c>
      <c r="AA415">
        <v>22</v>
      </c>
    </row>
    <row r="416" spans="1:27" x14ac:dyDescent="0.2">
      <c r="A416">
        <v>2021</v>
      </c>
      <c r="B416">
        <v>5</v>
      </c>
      <c r="D416">
        <v>281</v>
      </c>
      <c r="E416" t="s">
        <v>144</v>
      </c>
      <c r="F416" t="s">
        <v>145</v>
      </c>
      <c r="G416">
        <v>292.95</v>
      </c>
      <c r="H416">
        <v>337.05</v>
      </c>
      <c r="I416">
        <v>287.89999999999998</v>
      </c>
      <c r="J416">
        <v>120</v>
      </c>
      <c r="L416">
        <v>117</v>
      </c>
      <c r="M416">
        <v>124</v>
      </c>
      <c r="N416" s="81">
        <v>10</v>
      </c>
      <c r="O416" s="81">
        <v>6</v>
      </c>
      <c r="P416" s="81">
        <v>9</v>
      </c>
      <c r="Q416" s="81"/>
      <c r="R416" s="81"/>
      <c r="S416" s="81"/>
      <c r="T416" s="81"/>
      <c r="U416" s="81"/>
      <c r="V416" s="81"/>
      <c r="W416">
        <v>23</v>
      </c>
      <c r="X416">
        <v>3699</v>
      </c>
      <c r="Y416" s="127">
        <v>1.4999999999999999E-2</v>
      </c>
      <c r="Z416">
        <v>3</v>
      </c>
      <c r="AA416">
        <v>18</v>
      </c>
    </row>
    <row r="417" spans="1:27" x14ac:dyDescent="0.2">
      <c r="A417">
        <v>2021</v>
      </c>
      <c r="B417">
        <v>5</v>
      </c>
      <c r="D417">
        <v>281</v>
      </c>
      <c r="E417" t="s">
        <v>144</v>
      </c>
      <c r="F417" t="s">
        <v>145</v>
      </c>
      <c r="G417">
        <v>292.95</v>
      </c>
      <c r="H417">
        <v>337.05</v>
      </c>
      <c r="I417">
        <v>287.89999999999998</v>
      </c>
      <c r="J417">
        <v>120</v>
      </c>
      <c r="L417">
        <v>117</v>
      </c>
      <c r="M417">
        <v>124</v>
      </c>
      <c r="N417" s="81">
        <v>10</v>
      </c>
      <c r="O417" s="81">
        <v>6</v>
      </c>
      <c r="P417" s="81">
        <v>9</v>
      </c>
      <c r="Q417" s="81"/>
      <c r="R417" s="81"/>
      <c r="S417" s="81"/>
      <c r="T417" s="81"/>
      <c r="U417" s="81"/>
      <c r="V417" s="81"/>
      <c r="W417">
        <v>23</v>
      </c>
      <c r="X417">
        <v>3699</v>
      </c>
      <c r="Y417" s="127">
        <v>1.4999999999999999E-2</v>
      </c>
      <c r="Z417">
        <v>3</v>
      </c>
      <c r="AA417">
        <v>20</v>
      </c>
    </row>
    <row r="418" spans="1:27" x14ac:dyDescent="0.2">
      <c r="A418">
        <v>2021</v>
      </c>
      <c r="B418">
        <v>5</v>
      </c>
      <c r="D418">
        <v>281</v>
      </c>
      <c r="E418" t="s">
        <v>144</v>
      </c>
      <c r="F418" t="s">
        <v>145</v>
      </c>
      <c r="G418">
        <v>292.95</v>
      </c>
      <c r="H418">
        <v>337.05</v>
      </c>
      <c r="I418">
        <v>287.89999999999998</v>
      </c>
      <c r="J418">
        <v>120</v>
      </c>
      <c r="L418">
        <v>117</v>
      </c>
      <c r="M418">
        <v>124</v>
      </c>
      <c r="N418" s="81">
        <v>10</v>
      </c>
      <c r="O418" s="81">
        <v>6</v>
      </c>
      <c r="P418" s="81">
        <v>9</v>
      </c>
      <c r="Q418" s="81"/>
      <c r="R418" s="81"/>
      <c r="S418" s="81"/>
      <c r="T418" s="81"/>
      <c r="U418" s="81"/>
      <c r="V418" s="81"/>
      <c r="W418">
        <v>23</v>
      </c>
      <c r="X418">
        <v>3699</v>
      </c>
      <c r="Y418" s="127">
        <v>1.4999999999999999E-2</v>
      </c>
      <c r="Z418">
        <v>3</v>
      </c>
      <c r="AA418">
        <v>22</v>
      </c>
    </row>
    <row r="419" spans="1:27" x14ac:dyDescent="0.2">
      <c r="A419">
        <v>2021</v>
      </c>
      <c r="B419">
        <v>5</v>
      </c>
      <c r="D419">
        <v>281</v>
      </c>
      <c r="E419" t="s">
        <v>146</v>
      </c>
      <c r="F419" t="s">
        <v>147</v>
      </c>
      <c r="G419">
        <v>320.85000000000002</v>
      </c>
      <c r="H419">
        <v>369.15</v>
      </c>
      <c r="I419">
        <v>287.89999999999998</v>
      </c>
      <c r="J419">
        <v>120</v>
      </c>
      <c r="L419">
        <v>117</v>
      </c>
      <c r="M419">
        <v>124</v>
      </c>
      <c r="N419" s="81">
        <v>10</v>
      </c>
      <c r="O419" s="81">
        <v>6</v>
      </c>
      <c r="P419" s="81">
        <v>9</v>
      </c>
      <c r="Q419" s="81"/>
      <c r="R419" s="81"/>
      <c r="S419" s="81"/>
      <c r="T419" s="81"/>
      <c r="U419" s="81"/>
      <c r="V419" s="81"/>
      <c r="W419">
        <v>23</v>
      </c>
      <c r="X419">
        <v>3699</v>
      </c>
      <c r="Y419" s="127">
        <v>1.4999999999999999E-2</v>
      </c>
      <c r="Z419">
        <v>3</v>
      </c>
      <c r="AA419">
        <v>18</v>
      </c>
    </row>
    <row r="420" spans="1:27" x14ac:dyDescent="0.2">
      <c r="A420">
        <v>2021</v>
      </c>
      <c r="B420">
        <v>5</v>
      </c>
      <c r="D420">
        <v>281</v>
      </c>
      <c r="E420" t="s">
        <v>146</v>
      </c>
      <c r="F420" t="s">
        <v>147</v>
      </c>
      <c r="G420">
        <v>320.85000000000002</v>
      </c>
      <c r="H420">
        <v>369.15</v>
      </c>
      <c r="I420">
        <v>287.89999999999998</v>
      </c>
      <c r="J420">
        <v>120</v>
      </c>
      <c r="L420">
        <v>117</v>
      </c>
      <c r="M420">
        <v>124</v>
      </c>
      <c r="N420" s="81">
        <v>10</v>
      </c>
      <c r="O420" s="81">
        <v>6</v>
      </c>
      <c r="P420" s="81">
        <v>9</v>
      </c>
      <c r="Q420" s="81"/>
      <c r="R420" s="81"/>
      <c r="S420" s="81"/>
      <c r="T420" s="81"/>
      <c r="U420" s="81"/>
      <c r="V420" s="81"/>
      <c r="W420">
        <v>23</v>
      </c>
      <c r="X420">
        <v>3699</v>
      </c>
      <c r="Y420" s="127">
        <v>1.4999999999999999E-2</v>
      </c>
      <c r="Z420">
        <v>3</v>
      </c>
      <c r="AA420">
        <v>20</v>
      </c>
    </row>
    <row r="421" spans="1:27" x14ac:dyDescent="0.2">
      <c r="A421">
        <v>2021</v>
      </c>
      <c r="B421">
        <v>5</v>
      </c>
      <c r="D421">
        <v>281</v>
      </c>
      <c r="E421" t="s">
        <v>146</v>
      </c>
      <c r="F421" t="s">
        <v>147</v>
      </c>
      <c r="G421">
        <v>320.85000000000002</v>
      </c>
      <c r="H421">
        <v>369.15</v>
      </c>
      <c r="I421">
        <v>287.89999999999998</v>
      </c>
      <c r="J421">
        <v>120</v>
      </c>
      <c r="L421">
        <v>117</v>
      </c>
      <c r="M421">
        <v>124</v>
      </c>
      <c r="N421" s="81">
        <v>10</v>
      </c>
      <c r="O421" s="81">
        <v>6</v>
      </c>
      <c r="P421" s="81">
        <v>9</v>
      </c>
      <c r="Q421" s="81"/>
      <c r="R421" s="81"/>
      <c r="S421" s="81"/>
      <c r="T421" s="81"/>
      <c r="U421" s="81"/>
      <c r="V421" s="81"/>
      <c r="W421">
        <v>23</v>
      </c>
      <c r="X421">
        <v>3699</v>
      </c>
      <c r="Y421" s="127">
        <v>1.4999999999999999E-2</v>
      </c>
      <c r="Z421">
        <v>3</v>
      </c>
      <c r="AA421">
        <v>22</v>
      </c>
    </row>
    <row r="422" spans="1:27" x14ac:dyDescent="0.2">
      <c r="A422">
        <v>2021</v>
      </c>
      <c r="B422">
        <v>5</v>
      </c>
      <c r="D422">
        <v>273</v>
      </c>
      <c r="E422" t="s">
        <v>257</v>
      </c>
      <c r="F422" t="s">
        <v>258</v>
      </c>
      <c r="G422">
        <v>524.52</v>
      </c>
      <c r="H422">
        <v>603.48</v>
      </c>
      <c r="I422">
        <v>591</v>
      </c>
      <c r="J422">
        <v>93</v>
      </c>
      <c r="K422">
        <v>116</v>
      </c>
      <c r="L422">
        <v>79</v>
      </c>
      <c r="M422">
        <v>139</v>
      </c>
      <c r="N422" s="81">
        <v>36</v>
      </c>
      <c r="O422" s="81">
        <v>10</v>
      </c>
      <c r="P422" s="81">
        <v>23</v>
      </c>
      <c r="Q422" s="81"/>
      <c r="R422" s="81">
        <v>4</v>
      </c>
      <c r="S422" s="81"/>
      <c r="T422" s="81"/>
      <c r="U422" s="81"/>
      <c r="V422" s="81"/>
      <c r="W422">
        <v>71</v>
      </c>
      <c r="X422">
        <v>9383</v>
      </c>
      <c r="Y422" s="127">
        <v>1.4999999999999999E-2</v>
      </c>
      <c r="Z422">
        <v>7</v>
      </c>
      <c r="AA422">
        <v>16</v>
      </c>
    </row>
    <row r="423" spans="1:27" x14ac:dyDescent="0.2">
      <c r="A423">
        <v>2021</v>
      </c>
      <c r="B423">
        <v>5</v>
      </c>
      <c r="D423">
        <v>254</v>
      </c>
      <c r="E423" t="s">
        <v>263</v>
      </c>
      <c r="F423" t="s">
        <v>136</v>
      </c>
      <c r="G423">
        <v>188.79</v>
      </c>
      <c r="H423">
        <v>217.21</v>
      </c>
      <c r="I423">
        <v>208.8</v>
      </c>
      <c r="J423">
        <v>88</v>
      </c>
      <c r="K423">
        <v>164</v>
      </c>
      <c r="L423">
        <v>107</v>
      </c>
      <c r="M423">
        <v>135</v>
      </c>
      <c r="N423" s="81">
        <v>150</v>
      </c>
      <c r="O423" s="81">
        <v>82</v>
      </c>
      <c r="P423" s="81">
        <v>128</v>
      </c>
      <c r="Q423" s="81">
        <v>9</v>
      </c>
      <c r="R423" s="81">
        <v>22</v>
      </c>
      <c r="S423" s="81"/>
      <c r="T423" s="81"/>
      <c r="U423" s="81"/>
      <c r="V423" s="81"/>
      <c r="W423">
        <v>387</v>
      </c>
      <c r="X423">
        <v>33627</v>
      </c>
      <c r="Y423" s="127">
        <v>0.02</v>
      </c>
      <c r="Z423">
        <v>21</v>
      </c>
      <c r="AA423">
        <v>16</v>
      </c>
    </row>
    <row r="424" spans="1:27" x14ac:dyDescent="0.2">
      <c r="A424">
        <v>2021</v>
      </c>
      <c r="B424">
        <v>5</v>
      </c>
      <c r="D424">
        <v>94</v>
      </c>
      <c r="E424" t="s">
        <v>606</v>
      </c>
      <c r="F424" t="s">
        <v>607</v>
      </c>
      <c r="G424">
        <v>17.670000000000002</v>
      </c>
      <c r="H424">
        <v>20.329999999999998</v>
      </c>
      <c r="I424">
        <v>19.5</v>
      </c>
      <c r="J424">
        <v>74</v>
      </c>
      <c r="K424">
        <v>97</v>
      </c>
      <c r="L424">
        <v>62</v>
      </c>
      <c r="M424">
        <v>119</v>
      </c>
      <c r="N424" s="81">
        <v>13</v>
      </c>
      <c r="O424" s="81">
        <v>9</v>
      </c>
      <c r="P424" s="81">
        <v>7</v>
      </c>
      <c r="Q424" s="81"/>
      <c r="R424" s="81"/>
      <c r="S424" s="81"/>
      <c r="T424" s="81"/>
      <c r="U424" s="81"/>
      <c r="V424" s="81"/>
      <c r="W424">
        <v>29</v>
      </c>
      <c r="X424">
        <v>1373</v>
      </c>
      <c r="Y424" s="127">
        <v>1.4999999999999999E-2</v>
      </c>
      <c r="Z424">
        <v>2</v>
      </c>
      <c r="AA424">
        <v>16</v>
      </c>
    </row>
    <row r="425" spans="1:27" x14ac:dyDescent="0.2">
      <c r="A425">
        <v>2021</v>
      </c>
      <c r="B425">
        <v>5</v>
      </c>
      <c r="D425">
        <v>104</v>
      </c>
      <c r="E425" t="s">
        <v>770</v>
      </c>
      <c r="F425" t="s">
        <v>771</v>
      </c>
      <c r="G425">
        <v>82.77</v>
      </c>
      <c r="H425">
        <v>95.23</v>
      </c>
      <c r="I425">
        <v>90</v>
      </c>
      <c r="J425">
        <v>140</v>
      </c>
      <c r="K425">
        <v>103</v>
      </c>
      <c r="L425">
        <v>135</v>
      </c>
      <c r="M425">
        <v>107</v>
      </c>
      <c r="N425" s="81">
        <v>32</v>
      </c>
      <c r="O425" s="81">
        <v>8</v>
      </c>
      <c r="P425" s="81">
        <v>27</v>
      </c>
      <c r="Q425" s="81"/>
      <c r="R425" s="81"/>
      <c r="S425" s="81"/>
      <c r="T425" s="81"/>
      <c r="U425" s="81"/>
      <c r="V425" s="81"/>
      <c r="W425">
        <v>67</v>
      </c>
      <c r="X425">
        <v>7285</v>
      </c>
      <c r="Y425" s="127">
        <v>1.4999999999999999E-2</v>
      </c>
      <c r="Z425">
        <v>4</v>
      </c>
      <c r="AA425">
        <v>18</v>
      </c>
    </row>
    <row r="426" spans="1:27" x14ac:dyDescent="0.2">
      <c r="A426">
        <v>2021</v>
      </c>
      <c r="B426">
        <v>5</v>
      </c>
      <c r="D426">
        <v>103</v>
      </c>
      <c r="E426" t="s">
        <v>794</v>
      </c>
      <c r="F426" t="s">
        <v>795</v>
      </c>
      <c r="G426">
        <v>82.77</v>
      </c>
      <c r="H426">
        <v>95.23</v>
      </c>
      <c r="I426">
        <v>90</v>
      </c>
      <c r="J426">
        <v>140</v>
      </c>
      <c r="K426">
        <v>103</v>
      </c>
      <c r="L426">
        <v>135</v>
      </c>
      <c r="M426">
        <v>107</v>
      </c>
      <c r="N426" s="81">
        <v>32</v>
      </c>
      <c r="O426" s="81">
        <v>8</v>
      </c>
      <c r="P426" s="81">
        <v>27</v>
      </c>
      <c r="Q426" s="81"/>
      <c r="R426" s="81"/>
      <c r="S426" s="81"/>
      <c r="T426" s="81"/>
      <c r="U426" s="81"/>
      <c r="V426" s="81"/>
      <c r="W426">
        <v>67</v>
      </c>
      <c r="X426">
        <v>7285</v>
      </c>
      <c r="Y426" s="127">
        <v>1.4999999999999999E-2</v>
      </c>
      <c r="Z426">
        <v>4</v>
      </c>
      <c r="AA426">
        <v>18</v>
      </c>
    </row>
    <row r="427" spans="1:27" x14ac:dyDescent="0.2">
      <c r="A427">
        <v>2021</v>
      </c>
      <c r="B427">
        <v>5</v>
      </c>
      <c r="D427">
        <v>102</v>
      </c>
      <c r="E427" t="s">
        <v>764</v>
      </c>
      <c r="F427" t="s">
        <v>765</v>
      </c>
      <c r="G427">
        <v>18.600000000000001</v>
      </c>
      <c r="H427">
        <v>21.4</v>
      </c>
      <c r="I427">
        <v>21.1</v>
      </c>
      <c r="J427">
        <v>140</v>
      </c>
      <c r="K427">
        <v>103</v>
      </c>
      <c r="L427">
        <v>135</v>
      </c>
      <c r="M427">
        <v>107</v>
      </c>
      <c r="N427" s="81">
        <v>29</v>
      </c>
      <c r="O427" s="81">
        <v>8</v>
      </c>
      <c r="P427" s="81">
        <v>23</v>
      </c>
      <c r="Q427" s="81"/>
      <c r="R427" s="81"/>
      <c r="S427" s="81"/>
      <c r="T427" s="81"/>
      <c r="U427" s="81"/>
      <c r="V427" s="81"/>
      <c r="W427">
        <v>60</v>
      </c>
      <c r="X427">
        <v>7908</v>
      </c>
      <c r="Y427" s="127">
        <v>1.4999999999999999E-2</v>
      </c>
      <c r="Z427">
        <v>4</v>
      </c>
      <c r="AA427">
        <v>18</v>
      </c>
    </row>
    <row r="428" spans="1:27" x14ac:dyDescent="0.2">
      <c r="A428">
        <v>2021</v>
      </c>
      <c r="B428">
        <v>5</v>
      </c>
      <c r="D428">
        <v>101</v>
      </c>
      <c r="E428" t="s">
        <v>788</v>
      </c>
      <c r="F428" t="s">
        <v>789</v>
      </c>
      <c r="G428">
        <v>18.600000000000001</v>
      </c>
      <c r="H428">
        <v>21.4</v>
      </c>
      <c r="I428">
        <v>21.1</v>
      </c>
      <c r="J428">
        <v>140</v>
      </c>
      <c r="K428">
        <v>103</v>
      </c>
      <c r="L428">
        <v>135</v>
      </c>
      <c r="M428">
        <v>107</v>
      </c>
      <c r="N428" s="81">
        <v>29</v>
      </c>
      <c r="O428" s="81">
        <v>8</v>
      </c>
      <c r="P428" s="81">
        <v>23</v>
      </c>
      <c r="Q428" s="81"/>
      <c r="R428" s="81"/>
      <c r="S428" s="81"/>
      <c r="T428" s="81"/>
      <c r="U428" s="81"/>
      <c r="V428" s="81"/>
      <c r="W428">
        <v>60</v>
      </c>
      <c r="X428">
        <v>7908</v>
      </c>
      <c r="Y428" s="127">
        <v>1.4999999999999999E-2</v>
      </c>
      <c r="Z428">
        <v>4</v>
      </c>
      <c r="AA428">
        <v>18</v>
      </c>
    </row>
    <row r="429" spans="1:27" x14ac:dyDescent="0.2">
      <c r="A429">
        <v>2021</v>
      </c>
      <c r="B429">
        <v>5</v>
      </c>
      <c r="D429">
        <v>100</v>
      </c>
      <c r="E429" t="s">
        <v>753</v>
      </c>
      <c r="F429" t="s">
        <v>754</v>
      </c>
      <c r="G429">
        <v>18.600000000000001</v>
      </c>
      <c r="H429">
        <v>21.4</v>
      </c>
      <c r="I429">
        <v>21.1</v>
      </c>
      <c r="J429">
        <v>140</v>
      </c>
      <c r="K429">
        <v>103</v>
      </c>
      <c r="L429">
        <v>135</v>
      </c>
      <c r="M429">
        <v>107</v>
      </c>
      <c r="N429" s="81">
        <v>29</v>
      </c>
      <c r="O429" s="81">
        <v>8</v>
      </c>
      <c r="P429" s="81">
        <v>23</v>
      </c>
      <c r="Q429" s="81"/>
      <c r="R429" s="81"/>
      <c r="S429" s="81"/>
      <c r="T429" s="81"/>
      <c r="U429" s="81"/>
      <c r="V429" s="81"/>
      <c r="W429">
        <v>60</v>
      </c>
      <c r="X429">
        <v>7908</v>
      </c>
      <c r="Y429" s="127">
        <v>1.4999999999999999E-2</v>
      </c>
      <c r="Z429">
        <v>4</v>
      </c>
      <c r="AA429">
        <v>18</v>
      </c>
    </row>
    <row r="430" spans="1:27" x14ac:dyDescent="0.2">
      <c r="A430">
        <v>2021</v>
      </c>
      <c r="B430">
        <v>5</v>
      </c>
      <c r="D430">
        <v>99</v>
      </c>
      <c r="E430" t="s">
        <v>783</v>
      </c>
      <c r="F430" t="s">
        <v>784</v>
      </c>
      <c r="G430">
        <v>18.600000000000001</v>
      </c>
      <c r="H430">
        <v>21.4</v>
      </c>
      <c r="I430">
        <v>21.1</v>
      </c>
      <c r="J430">
        <v>140</v>
      </c>
      <c r="K430">
        <v>103</v>
      </c>
      <c r="L430">
        <v>135</v>
      </c>
      <c r="M430">
        <v>107</v>
      </c>
      <c r="N430" s="81">
        <v>29</v>
      </c>
      <c r="O430" s="81">
        <v>8</v>
      </c>
      <c r="P430" s="81">
        <v>23</v>
      </c>
      <c r="Q430" s="81"/>
      <c r="R430" s="81"/>
      <c r="S430" s="81"/>
      <c r="T430" s="81"/>
      <c r="U430" s="81"/>
      <c r="V430" s="81"/>
      <c r="W430">
        <v>60</v>
      </c>
      <c r="X430">
        <v>7908</v>
      </c>
      <c r="Y430" s="127">
        <v>1.4999999999999999E-2</v>
      </c>
      <c r="Z430">
        <v>4</v>
      </c>
      <c r="AA430">
        <v>18</v>
      </c>
    </row>
    <row r="431" spans="1:27" x14ac:dyDescent="0.2">
      <c r="A431">
        <v>2021</v>
      </c>
      <c r="B431">
        <v>5</v>
      </c>
      <c r="D431">
        <v>647</v>
      </c>
      <c r="E431" t="s">
        <v>198</v>
      </c>
      <c r="F431" t="s">
        <v>199</v>
      </c>
      <c r="G431">
        <v>197.16</v>
      </c>
      <c r="H431">
        <v>226.84</v>
      </c>
      <c r="I431">
        <v>214.2</v>
      </c>
      <c r="J431">
        <v>37</v>
      </c>
      <c r="K431">
        <v>195</v>
      </c>
      <c r="L431">
        <v>55</v>
      </c>
      <c r="M431">
        <v>133</v>
      </c>
      <c r="N431" s="81">
        <v>41</v>
      </c>
      <c r="O431" s="81">
        <v>15</v>
      </c>
      <c r="P431" s="81">
        <v>36</v>
      </c>
      <c r="Q431" s="81"/>
      <c r="R431" s="81"/>
      <c r="S431" s="81"/>
      <c r="T431" s="81"/>
      <c r="U431" s="81"/>
      <c r="V431" s="81"/>
      <c r="W431">
        <v>92</v>
      </c>
      <c r="X431">
        <v>4372</v>
      </c>
      <c r="Y431" s="127">
        <v>0.02</v>
      </c>
      <c r="Z431">
        <v>8</v>
      </c>
    </row>
    <row r="432" spans="1:27" x14ac:dyDescent="0.2">
      <c r="A432">
        <v>2021</v>
      </c>
      <c r="B432">
        <v>5</v>
      </c>
      <c r="D432">
        <v>646</v>
      </c>
      <c r="E432" t="s">
        <v>195</v>
      </c>
      <c r="F432" t="s">
        <v>196</v>
      </c>
      <c r="G432">
        <v>197.16</v>
      </c>
      <c r="H432">
        <v>226.84</v>
      </c>
      <c r="I432">
        <v>213.7</v>
      </c>
      <c r="J432">
        <v>37</v>
      </c>
      <c r="K432">
        <v>195</v>
      </c>
      <c r="L432">
        <v>55</v>
      </c>
      <c r="M432">
        <v>133</v>
      </c>
      <c r="N432" s="81">
        <v>49</v>
      </c>
      <c r="O432" s="81">
        <v>23</v>
      </c>
      <c r="P432" s="81">
        <v>37</v>
      </c>
      <c r="Q432" s="81"/>
      <c r="R432" s="81">
        <v>2</v>
      </c>
      <c r="S432" s="81"/>
      <c r="T432" s="81"/>
      <c r="U432" s="81"/>
      <c r="V432" s="81"/>
      <c r="W432">
        <v>111</v>
      </c>
      <c r="X432">
        <v>4151</v>
      </c>
      <c r="Y432" s="127">
        <v>0.02</v>
      </c>
      <c r="Z432">
        <v>8</v>
      </c>
    </row>
    <row r="433" spans="1:27" x14ac:dyDescent="0.2">
      <c r="A433">
        <v>2021</v>
      </c>
      <c r="B433">
        <v>5</v>
      </c>
      <c r="D433">
        <v>183</v>
      </c>
      <c r="E433" t="s">
        <v>599</v>
      </c>
      <c r="F433" t="s">
        <v>741</v>
      </c>
      <c r="G433">
        <v>2.79</v>
      </c>
      <c r="H433">
        <v>3.21</v>
      </c>
      <c r="I433">
        <v>3</v>
      </c>
      <c r="J433">
        <v>508</v>
      </c>
      <c r="K433">
        <v>85</v>
      </c>
      <c r="L433">
        <v>368</v>
      </c>
      <c r="M433">
        <v>119</v>
      </c>
      <c r="N433" s="81">
        <v>26</v>
      </c>
      <c r="O433" s="81">
        <v>25</v>
      </c>
      <c r="P433" s="81">
        <v>25</v>
      </c>
      <c r="Q433" s="81"/>
      <c r="R433" s="81">
        <v>5</v>
      </c>
      <c r="S433" s="81"/>
      <c r="T433" s="81"/>
      <c r="U433" s="81"/>
      <c r="V433" s="81"/>
      <c r="W433">
        <v>81</v>
      </c>
      <c r="X433">
        <v>8081</v>
      </c>
      <c r="Y433" s="127">
        <v>0.02</v>
      </c>
      <c r="Z433">
        <v>2</v>
      </c>
      <c r="AA433">
        <v>24</v>
      </c>
    </row>
    <row r="434" spans="1:27" x14ac:dyDescent="0.2">
      <c r="A434">
        <v>2021</v>
      </c>
      <c r="B434">
        <v>5</v>
      </c>
      <c r="D434">
        <v>93</v>
      </c>
      <c r="E434" t="s">
        <v>604</v>
      </c>
      <c r="F434" t="s">
        <v>605</v>
      </c>
      <c r="G434">
        <v>54.87</v>
      </c>
      <c r="H434">
        <v>63.13</v>
      </c>
      <c r="I434">
        <v>61.3</v>
      </c>
      <c r="J434">
        <v>74</v>
      </c>
      <c r="K434">
        <v>97</v>
      </c>
      <c r="L434">
        <v>66</v>
      </c>
      <c r="M434">
        <v>109</v>
      </c>
      <c r="N434" s="81">
        <v>96</v>
      </c>
      <c r="O434" s="81">
        <v>33</v>
      </c>
      <c r="P434" s="81">
        <v>42</v>
      </c>
      <c r="Q434" s="81"/>
      <c r="R434" s="81"/>
      <c r="S434" s="81"/>
      <c r="T434" s="81"/>
      <c r="U434" s="81"/>
      <c r="V434" s="81"/>
      <c r="W434">
        <v>171</v>
      </c>
      <c r="X434">
        <v>11877</v>
      </c>
      <c r="Y434" s="127">
        <v>1.4999999999999999E-2</v>
      </c>
      <c r="Z434">
        <v>10</v>
      </c>
      <c r="AA434">
        <v>16</v>
      </c>
    </row>
    <row r="435" spans="1:27" x14ac:dyDescent="0.2">
      <c r="A435">
        <v>2021</v>
      </c>
      <c r="B435">
        <v>5</v>
      </c>
      <c r="D435">
        <v>178</v>
      </c>
      <c r="E435" t="s">
        <v>213</v>
      </c>
      <c r="F435" t="s">
        <v>214</v>
      </c>
      <c r="G435">
        <v>46.5</v>
      </c>
      <c r="H435">
        <v>53.5</v>
      </c>
      <c r="I435">
        <v>52.9</v>
      </c>
      <c r="J435">
        <v>60</v>
      </c>
      <c r="K435">
        <v>120</v>
      </c>
      <c r="L435">
        <v>61</v>
      </c>
      <c r="M435">
        <v>118</v>
      </c>
      <c r="N435" s="81">
        <v>57</v>
      </c>
      <c r="O435" s="81">
        <v>24</v>
      </c>
      <c r="P435" s="81">
        <v>57</v>
      </c>
      <c r="Q435" s="81">
        <v>3</v>
      </c>
      <c r="R435" s="81"/>
      <c r="S435" s="81"/>
      <c r="T435" s="81"/>
      <c r="U435" s="81"/>
      <c r="V435" s="81"/>
      <c r="W435">
        <v>141</v>
      </c>
      <c r="X435">
        <v>3991</v>
      </c>
      <c r="Y435" s="127">
        <v>1.4999999999999999E-2</v>
      </c>
      <c r="Z435">
        <v>6</v>
      </c>
      <c r="AA435">
        <v>18</v>
      </c>
    </row>
    <row r="436" spans="1:27" x14ac:dyDescent="0.2">
      <c r="A436">
        <v>2021</v>
      </c>
      <c r="B436">
        <v>5</v>
      </c>
      <c r="D436">
        <v>25</v>
      </c>
      <c r="E436" t="s">
        <v>756</v>
      </c>
      <c r="F436" t="s">
        <v>757</v>
      </c>
      <c r="G436">
        <v>150.66</v>
      </c>
      <c r="H436">
        <v>173.34</v>
      </c>
      <c r="I436">
        <v>167.2</v>
      </c>
      <c r="J436">
        <v>145</v>
      </c>
      <c r="K436">
        <v>99</v>
      </c>
      <c r="L436">
        <v>144</v>
      </c>
      <c r="M436">
        <v>101</v>
      </c>
      <c r="N436" s="81">
        <v>30</v>
      </c>
      <c r="O436" s="81">
        <v>30</v>
      </c>
      <c r="P436" s="81">
        <v>26</v>
      </c>
      <c r="Q436" s="81"/>
      <c r="R436" s="81">
        <v>1</v>
      </c>
      <c r="S436" s="81"/>
      <c r="T436" s="81"/>
      <c r="U436" s="81"/>
      <c r="V436" s="81"/>
      <c r="W436">
        <v>87</v>
      </c>
      <c r="X436">
        <v>8271</v>
      </c>
      <c r="Y436" s="127">
        <v>1.4999999999999999E-2</v>
      </c>
      <c r="Z436">
        <v>6</v>
      </c>
      <c r="AA436">
        <v>24</v>
      </c>
    </row>
    <row r="437" spans="1:27" x14ac:dyDescent="0.2">
      <c r="A437">
        <v>2021</v>
      </c>
      <c r="B437">
        <v>5</v>
      </c>
      <c r="D437">
        <v>24</v>
      </c>
      <c r="E437" t="s">
        <v>760</v>
      </c>
      <c r="F437" t="s">
        <v>761</v>
      </c>
      <c r="G437">
        <v>154.38</v>
      </c>
      <c r="H437">
        <v>177.62</v>
      </c>
      <c r="I437">
        <v>169.5</v>
      </c>
      <c r="J437">
        <v>145</v>
      </c>
      <c r="K437">
        <v>99</v>
      </c>
      <c r="L437">
        <v>144</v>
      </c>
      <c r="M437">
        <v>101</v>
      </c>
      <c r="N437" s="81">
        <v>40</v>
      </c>
      <c r="O437" s="81">
        <v>21</v>
      </c>
      <c r="P437" s="81">
        <v>34</v>
      </c>
      <c r="Q437" s="81"/>
      <c r="R437" s="81"/>
      <c r="S437" s="81"/>
      <c r="T437" s="81"/>
      <c r="U437" s="81"/>
      <c r="V437" s="81"/>
      <c r="W437">
        <v>95</v>
      </c>
      <c r="X437">
        <v>8231</v>
      </c>
      <c r="Y437" s="127">
        <v>1.4999999999999999E-2</v>
      </c>
      <c r="Z437">
        <v>6</v>
      </c>
      <c r="AA437">
        <v>24</v>
      </c>
    </row>
    <row r="438" spans="1:27" x14ac:dyDescent="0.2">
      <c r="A438">
        <v>2021</v>
      </c>
      <c r="B438">
        <v>5</v>
      </c>
      <c r="D438">
        <v>167</v>
      </c>
      <c r="E438" t="s">
        <v>132</v>
      </c>
      <c r="F438" t="s">
        <v>133</v>
      </c>
      <c r="G438">
        <v>825.84</v>
      </c>
      <c r="H438">
        <v>950.16</v>
      </c>
      <c r="I438">
        <v>902.8</v>
      </c>
      <c r="J438">
        <v>55</v>
      </c>
      <c r="K438">
        <v>131</v>
      </c>
      <c r="L438">
        <v>48</v>
      </c>
      <c r="M438">
        <v>152</v>
      </c>
      <c r="N438" s="81">
        <v>20</v>
      </c>
      <c r="O438" s="81">
        <v>11</v>
      </c>
      <c r="P438" s="81">
        <v>14</v>
      </c>
      <c r="Q438" s="81">
        <v>3</v>
      </c>
      <c r="R438" s="81"/>
      <c r="S438" s="81">
        <v>5</v>
      </c>
      <c r="T438" s="81"/>
      <c r="U438" s="81"/>
      <c r="V438" s="81"/>
      <c r="W438">
        <v>53</v>
      </c>
      <c r="X438">
        <v>2829</v>
      </c>
      <c r="Y438" s="127">
        <v>1.4999999999999999E-2</v>
      </c>
      <c r="Z438">
        <v>5</v>
      </c>
      <c r="AA438">
        <v>18</v>
      </c>
    </row>
    <row r="439" spans="1:27" x14ac:dyDescent="0.2">
      <c r="A439">
        <v>2021</v>
      </c>
      <c r="B439">
        <v>5</v>
      </c>
      <c r="D439">
        <v>160</v>
      </c>
      <c r="E439" t="s">
        <v>703</v>
      </c>
      <c r="F439" t="s">
        <v>752</v>
      </c>
      <c r="G439">
        <v>186</v>
      </c>
      <c r="H439">
        <v>214</v>
      </c>
      <c r="I439">
        <v>197.2</v>
      </c>
      <c r="J439">
        <v>76</v>
      </c>
      <c r="K439">
        <v>95</v>
      </c>
      <c r="L439">
        <v>78</v>
      </c>
      <c r="M439">
        <v>93</v>
      </c>
      <c r="N439" s="81">
        <v>26</v>
      </c>
      <c r="O439" s="81">
        <v>12</v>
      </c>
      <c r="P439" s="81">
        <v>19</v>
      </c>
      <c r="Q439" s="81"/>
      <c r="R439" s="81"/>
      <c r="S439" s="81"/>
      <c r="T439" s="81"/>
      <c r="U439" s="81"/>
      <c r="V439" s="81"/>
      <c r="W439">
        <v>57</v>
      </c>
      <c r="X439">
        <v>4281</v>
      </c>
      <c r="Y439" s="127">
        <v>1.4999999999999999E-2</v>
      </c>
      <c r="Z439">
        <v>3</v>
      </c>
      <c r="AA439">
        <v>16</v>
      </c>
    </row>
    <row r="440" spans="1:27" x14ac:dyDescent="0.2">
      <c r="A440">
        <v>2021</v>
      </c>
      <c r="B440">
        <v>5</v>
      </c>
      <c r="D440">
        <v>440</v>
      </c>
      <c r="E440" t="s">
        <v>704</v>
      </c>
      <c r="F440" t="s">
        <v>779</v>
      </c>
      <c r="G440">
        <v>239.94</v>
      </c>
      <c r="H440">
        <v>276.06</v>
      </c>
      <c r="I440">
        <v>251.6</v>
      </c>
      <c r="J440">
        <v>90</v>
      </c>
      <c r="K440">
        <v>120</v>
      </c>
      <c r="L440">
        <v>105</v>
      </c>
      <c r="M440">
        <v>103</v>
      </c>
      <c r="N440" s="81">
        <v>12</v>
      </c>
      <c r="O440" s="81">
        <v>7</v>
      </c>
      <c r="P440" s="81">
        <v>7</v>
      </c>
      <c r="Q440" s="81"/>
      <c r="R440" s="81"/>
      <c r="S440" s="81"/>
      <c r="T440" s="81"/>
      <c r="U440" s="81"/>
      <c r="V440" s="81"/>
      <c r="W440">
        <v>26</v>
      </c>
      <c r="X440">
        <v>2002</v>
      </c>
      <c r="Y440" s="127">
        <v>1.4999999999999999E-2</v>
      </c>
      <c r="Z440">
        <v>2</v>
      </c>
      <c r="AA440">
        <v>20</v>
      </c>
    </row>
    <row r="441" spans="1:27" x14ac:dyDescent="0.2">
      <c r="A441">
        <v>2021</v>
      </c>
      <c r="B441">
        <v>5</v>
      </c>
      <c r="D441">
        <v>142</v>
      </c>
      <c r="E441" t="s">
        <v>618</v>
      </c>
      <c r="F441" t="s">
        <v>619</v>
      </c>
      <c r="G441">
        <v>326.43</v>
      </c>
      <c r="H441">
        <v>375.57</v>
      </c>
      <c r="I441">
        <v>355.5</v>
      </c>
      <c r="J441">
        <v>68</v>
      </c>
      <c r="K441">
        <v>212</v>
      </c>
      <c r="L441">
        <v>86</v>
      </c>
      <c r="M441">
        <v>169</v>
      </c>
      <c r="N441" s="81">
        <v>20</v>
      </c>
      <c r="O441" s="81">
        <v>21</v>
      </c>
      <c r="P441" s="81">
        <v>22</v>
      </c>
      <c r="Q441" s="81"/>
      <c r="R441" s="81"/>
      <c r="S441" s="81"/>
      <c r="T441" s="81"/>
      <c r="U441" s="81"/>
      <c r="V441" s="81"/>
      <c r="W441">
        <v>63</v>
      </c>
      <c r="X441">
        <v>2723</v>
      </c>
      <c r="Y441" s="127">
        <v>0.02</v>
      </c>
      <c r="Z441">
        <v>4</v>
      </c>
      <c r="AA441">
        <v>22</v>
      </c>
    </row>
    <row r="442" spans="1:27" x14ac:dyDescent="0.2">
      <c r="A442">
        <v>2021</v>
      </c>
      <c r="B442">
        <v>5</v>
      </c>
      <c r="D442">
        <v>140</v>
      </c>
      <c r="E442" t="s">
        <v>207</v>
      </c>
      <c r="F442" t="s">
        <v>208</v>
      </c>
      <c r="G442">
        <v>451.05</v>
      </c>
      <c r="H442">
        <v>518.95000000000005</v>
      </c>
      <c r="I442">
        <v>492.3</v>
      </c>
      <c r="J442">
        <v>60</v>
      </c>
      <c r="K442">
        <v>120</v>
      </c>
      <c r="L442">
        <v>61</v>
      </c>
      <c r="M442">
        <v>118</v>
      </c>
      <c r="N442" s="81">
        <v>27</v>
      </c>
      <c r="O442" s="81">
        <v>18</v>
      </c>
      <c r="P442" s="81">
        <v>30</v>
      </c>
      <c r="Q442" s="81"/>
      <c r="R442" s="81"/>
      <c r="S442" s="81"/>
      <c r="T442" s="81"/>
      <c r="U442" s="81"/>
      <c r="V442" s="81"/>
      <c r="W442">
        <v>75</v>
      </c>
      <c r="X442">
        <v>4128</v>
      </c>
      <c r="Y442" s="127">
        <v>1.4999999999999999E-2</v>
      </c>
      <c r="Z442">
        <v>6</v>
      </c>
      <c r="AA442">
        <v>18</v>
      </c>
    </row>
    <row r="443" spans="1:27" x14ac:dyDescent="0.2">
      <c r="A443">
        <v>2021</v>
      </c>
      <c r="B443">
        <v>5</v>
      </c>
      <c r="D443">
        <v>134</v>
      </c>
      <c r="E443" t="s">
        <v>571</v>
      </c>
      <c r="F443" t="s">
        <v>572</v>
      </c>
      <c r="G443">
        <v>9.2205624999999998</v>
      </c>
      <c r="H443">
        <v>10.60860417</v>
      </c>
      <c r="I443">
        <v>10.6</v>
      </c>
      <c r="J443">
        <v>429</v>
      </c>
      <c r="K443">
        <v>101</v>
      </c>
      <c r="L443">
        <v>402</v>
      </c>
      <c r="M443">
        <v>108</v>
      </c>
      <c r="N443" s="81">
        <v>32</v>
      </c>
      <c r="O443" s="81">
        <v>6</v>
      </c>
      <c r="P443" s="81">
        <v>32</v>
      </c>
      <c r="Q443" s="81"/>
      <c r="R443" s="81"/>
      <c r="S443" s="81"/>
      <c r="T443" s="81"/>
      <c r="U443" s="81"/>
      <c r="V443" s="81"/>
      <c r="W443">
        <v>70</v>
      </c>
      <c r="X443">
        <v>10070</v>
      </c>
      <c r="Y443" s="127">
        <v>0.02</v>
      </c>
      <c r="Z443">
        <v>3</v>
      </c>
      <c r="AA443">
        <v>18</v>
      </c>
    </row>
    <row r="444" spans="1:27" x14ac:dyDescent="0.2">
      <c r="A444">
        <v>2021</v>
      </c>
      <c r="B444">
        <v>5</v>
      </c>
      <c r="D444">
        <v>131</v>
      </c>
      <c r="E444" t="s">
        <v>720</v>
      </c>
      <c r="F444" t="s">
        <v>742</v>
      </c>
      <c r="G444">
        <v>9.3000000000000007</v>
      </c>
      <c r="H444">
        <v>10.7</v>
      </c>
      <c r="J444">
        <v>772</v>
      </c>
      <c r="K444">
        <v>117</v>
      </c>
      <c r="N444" s="81"/>
      <c r="O444" s="81"/>
      <c r="P444" s="81"/>
      <c r="Q444" s="81"/>
      <c r="R444" s="81"/>
      <c r="S444" s="81"/>
      <c r="T444" s="81"/>
      <c r="U444" s="81"/>
      <c r="V444" s="81"/>
      <c r="X444">
        <v>2270</v>
      </c>
      <c r="Y444" s="127">
        <v>0.02</v>
      </c>
      <c r="Z444">
        <v>1</v>
      </c>
      <c r="AA444">
        <v>18</v>
      </c>
    </row>
    <row r="445" spans="1:27" x14ac:dyDescent="0.2">
      <c r="A445">
        <v>2021</v>
      </c>
      <c r="B445">
        <v>5</v>
      </c>
      <c r="D445">
        <v>130</v>
      </c>
      <c r="E445" t="s">
        <v>598</v>
      </c>
      <c r="F445" t="s">
        <v>755</v>
      </c>
      <c r="G445">
        <v>11.16</v>
      </c>
      <c r="H445">
        <v>12.84</v>
      </c>
      <c r="I445">
        <v>12.7</v>
      </c>
      <c r="J445">
        <v>336</v>
      </c>
      <c r="K445">
        <v>96</v>
      </c>
      <c r="L445">
        <v>314</v>
      </c>
      <c r="M445">
        <v>104</v>
      </c>
      <c r="N445" s="81">
        <v>26</v>
      </c>
      <c r="O445" s="81">
        <v>10</v>
      </c>
      <c r="P445" s="81">
        <v>31</v>
      </c>
      <c r="Q445" s="81"/>
      <c r="R445" s="81"/>
      <c r="S445" s="81"/>
      <c r="T445" s="81"/>
      <c r="U445" s="81"/>
      <c r="V445" s="81"/>
      <c r="W445">
        <v>67</v>
      </c>
      <c r="X445">
        <v>13667</v>
      </c>
      <c r="Y445" s="127">
        <v>0.02</v>
      </c>
      <c r="Z445">
        <v>5</v>
      </c>
      <c r="AA445">
        <v>18</v>
      </c>
    </row>
    <row r="446" spans="1:27" x14ac:dyDescent="0.2">
      <c r="A446">
        <v>2021</v>
      </c>
      <c r="B446">
        <v>5</v>
      </c>
      <c r="D446">
        <v>81</v>
      </c>
      <c r="E446" t="s">
        <v>250</v>
      </c>
      <c r="F446" t="s">
        <v>251</v>
      </c>
      <c r="G446">
        <v>360.84</v>
      </c>
      <c r="H446">
        <v>415.16</v>
      </c>
      <c r="I446">
        <v>402.9</v>
      </c>
      <c r="J446">
        <v>60</v>
      </c>
      <c r="K446">
        <v>120</v>
      </c>
      <c r="L446">
        <v>65</v>
      </c>
      <c r="M446">
        <v>112</v>
      </c>
      <c r="N446" s="81">
        <v>53</v>
      </c>
      <c r="O446" s="81">
        <v>17</v>
      </c>
      <c r="P446" s="81">
        <v>21</v>
      </c>
      <c r="Q446" s="81">
        <v>2</v>
      </c>
      <c r="R446" s="81">
        <v>3</v>
      </c>
      <c r="S446" s="81"/>
      <c r="T446" s="81"/>
      <c r="U446" s="81"/>
      <c r="V446" s="81"/>
      <c r="W446">
        <v>96</v>
      </c>
      <c r="X446">
        <v>4716</v>
      </c>
      <c r="Y446" s="127">
        <v>1.4999999999999999E-2</v>
      </c>
      <c r="Z446">
        <v>6</v>
      </c>
      <c r="AA446">
        <v>22</v>
      </c>
    </row>
    <row r="447" spans="1:27" x14ac:dyDescent="0.2">
      <c r="A447">
        <v>2021</v>
      </c>
      <c r="B447">
        <v>5</v>
      </c>
      <c r="D447">
        <v>623</v>
      </c>
      <c r="E447" t="s">
        <v>638</v>
      </c>
      <c r="F447" t="s">
        <v>639</v>
      </c>
      <c r="G447">
        <v>551.02009999999996</v>
      </c>
      <c r="H447">
        <v>646.97990000000004</v>
      </c>
      <c r="I447">
        <v>618.9</v>
      </c>
      <c r="J447">
        <v>18</v>
      </c>
      <c r="K447">
        <v>200</v>
      </c>
      <c r="L447">
        <v>25</v>
      </c>
      <c r="M447">
        <v>144</v>
      </c>
      <c r="N447" s="81">
        <v>13</v>
      </c>
      <c r="O447" s="81">
        <v>6</v>
      </c>
      <c r="P447" s="81">
        <v>12</v>
      </c>
      <c r="Q447" s="81"/>
      <c r="R447" s="81"/>
      <c r="S447" s="81"/>
      <c r="T447" s="81"/>
      <c r="U447" s="81"/>
      <c r="V447" s="81"/>
      <c r="W447">
        <v>31</v>
      </c>
      <c r="X447">
        <v>616</v>
      </c>
      <c r="Y447" s="127">
        <v>1.4999999999999999E-2</v>
      </c>
      <c r="Z447">
        <v>5</v>
      </c>
      <c r="AA447">
        <v>25</v>
      </c>
    </row>
    <row r="448" spans="1:27" x14ac:dyDescent="0.2">
      <c r="A448">
        <v>2021</v>
      </c>
      <c r="B448">
        <v>5</v>
      </c>
      <c r="D448">
        <v>627</v>
      </c>
      <c r="E448" t="s">
        <v>232</v>
      </c>
      <c r="F448" t="s">
        <v>233</v>
      </c>
      <c r="G448">
        <v>384.97815000000003</v>
      </c>
      <c r="H448">
        <v>452.02184999999997</v>
      </c>
      <c r="I448">
        <v>437</v>
      </c>
      <c r="J448">
        <v>18</v>
      </c>
      <c r="K448">
        <v>200</v>
      </c>
      <c r="L448">
        <v>23</v>
      </c>
      <c r="M448">
        <v>161</v>
      </c>
      <c r="N448" s="81">
        <v>17</v>
      </c>
      <c r="O448" s="81">
        <v>10</v>
      </c>
      <c r="P448" s="81">
        <v>10</v>
      </c>
      <c r="Q448" s="81"/>
      <c r="R448" s="81"/>
      <c r="S448" s="81"/>
      <c r="T448" s="81"/>
      <c r="U448" s="81"/>
      <c r="V448" s="81"/>
      <c r="W448">
        <v>37</v>
      </c>
      <c r="X448">
        <v>2077</v>
      </c>
      <c r="Y448" s="127">
        <v>1.4999999999999999E-2</v>
      </c>
      <c r="Z448">
        <v>5</v>
      </c>
      <c r="AA448">
        <v>25</v>
      </c>
    </row>
    <row r="449" spans="1:27" x14ac:dyDescent="0.2">
      <c r="A449">
        <v>2021</v>
      </c>
      <c r="B449">
        <v>5</v>
      </c>
      <c r="D449">
        <v>619</v>
      </c>
      <c r="E449" t="s">
        <v>630</v>
      </c>
      <c r="F449" t="s">
        <v>631</v>
      </c>
      <c r="G449">
        <v>385.98</v>
      </c>
      <c r="H449">
        <v>454.02</v>
      </c>
      <c r="I449">
        <v>424.7</v>
      </c>
      <c r="J449">
        <v>18</v>
      </c>
      <c r="K449">
        <v>200</v>
      </c>
      <c r="L449">
        <v>25</v>
      </c>
      <c r="M449">
        <v>147</v>
      </c>
      <c r="N449" s="81">
        <v>11</v>
      </c>
      <c r="O449" s="81">
        <v>4</v>
      </c>
      <c r="P449" s="81">
        <v>12</v>
      </c>
      <c r="Q449" s="81"/>
      <c r="R449" s="81"/>
      <c r="S449" s="81"/>
      <c r="T449" s="81"/>
      <c r="U449" s="81"/>
      <c r="V449" s="81"/>
      <c r="W449">
        <v>27</v>
      </c>
      <c r="X449">
        <v>972</v>
      </c>
      <c r="Y449" s="127">
        <v>1.4999999999999999E-2</v>
      </c>
      <c r="Z449">
        <v>5</v>
      </c>
      <c r="AA449">
        <v>25</v>
      </c>
    </row>
    <row r="450" spans="1:27" x14ac:dyDescent="0.2">
      <c r="A450">
        <v>2021</v>
      </c>
      <c r="B450">
        <v>5</v>
      </c>
      <c r="D450">
        <v>2</v>
      </c>
      <c r="E450" t="s">
        <v>767</v>
      </c>
      <c r="F450" t="s">
        <v>768</v>
      </c>
      <c r="G450">
        <v>105.09</v>
      </c>
      <c r="H450">
        <v>120.91</v>
      </c>
      <c r="I450">
        <v>116</v>
      </c>
      <c r="J450">
        <v>108</v>
      </c>
      <c r="K450">
        <v>100</v>
      </c>
      <c r="L450">
        <v>101</v>
      </c>
      <c r="M450">
        <v>108</v>
      </c>
      <c r="N450" s="81">
        <v>12</v>
      </c>
      <c r="O450" s="81">
        <v>2</v>
      </c>
      <c r="P450" s="81">
        <v>4</v>
      </c>
      <c r="Q450" s="81">
        <v>3</v>
      </c>
      <c r="R450" s="81"/>
      <c r="S450" s="81"/>
      <c r="T450" s="81"/>
      <c r="U450" s="81"/>
      <c r="V450" s="81"/>
      <c r="W450">
        <v>21</v>
      </c>
      <c r="X450">
        <v>2569</v>
      </c>
      <c r="Y450" s="127">
        <v>1.4999999999999999E-2</v>
      </c>
      <c r="Z450">
        <v>2</v>
      </c>
      <c r="AA450">
        <v>16</v>
      </c>
    </row>
    <row r="451" spans="1:27" x14ac:dyDescent="0.2">
      <c r="A451">
        <v>2021</v>
      </c>
      <c r="B451">
        <v>5</v>
      </c>
      <c r="D451">
        <v>92</v>
      </c>
      <c r="E451" t="s">
        <v>745</v>
      </c>
      <c r="F451" t="s">
        <v>746</v>
      </c>
      <c r="G451">
        <v>335.73</v>
      </c>
      <c r="H451">
        <v>386.27</v>
      </c>
      <c r="I451">
        <v>372.7</v>
      </c>
      <c r="J451">
        <v>74</v>
      </c>
      <c r="K451">
        <v>97</v>
      </c>
      <c r="L451">
        <v>66</v>
      </c>
      <c r="M451">
        <v>109</v>
      </c>
      <c r="N451" s="81">
        <v>72</v>
      </c>
      <c r="O451" s="81">
        <v>21</v>
      </c>
      <c r="P451" s="81">
        <v>37</v>
      </c>
      <c r="Q451" s="81"/>
      <c r="R451" s="81">
        <v>1</v>
      </c>
      <c r="S451" s="81"/>
      <c r="T451" s="81"/>
      <c r="U451" s="81"/>
      <c r="V451" s="81"/>
      <c r="W451">
        <v>131</v>
      </c>
      <c r="X451">
        <v>11279</v>
      </c>
      <c r="Y451" s="127">
        <v>1.4999999999999999E-2</v>
      </c>
      <c r="Z451">
        <v>10</v>
      </c>
      <c r="AA451">
        <v>16</v>
      </c>
    </row>
    <row r="452" spans="1:27" x14ac:dyDescent="0.2">
      <c r="A452">
        <v>2021</v>
      </c>
      <c r="B452">
        <v>5</v>
      </c>
      <c r="D452">
        <v>1</v>
      </c>
      <c r="E452" t="s">
        <v>734</v>
      </c>
      <c r="F452" t="s">
        <v>735</v>
      </c>
      <c r="G452">
        <v>103.23</v>
      </c>
      <c r="H452">
        <v>118.77</v>
      </c>
      <c r="I452">
        <v>116.2</v>
      </c>
      <c r="J452">
        <v>108</v>
      </c>
      <c r="K452">
        <v>100</v>
      </c>
      <c r="L452">
        <v>101</v>
      </c>
      <c r="M452">
        <v>108</v>
      </c>
      <c r="N452" s="81">
        <v>9</v>
      </c>
      <c r="O452" s="81">
        <v>2</v>
      </c>
      <c r="P452" s="81">
        <v>10</v>
      </c>
      <c r="Q452" s="81"/>
      <c r="R452" s="81"/>
      <c r="S452" s="81"/>
      <c r="T452" s="81"/>
      <c r="U452" s="81"/>
      <c r="V452" s="81"/>
      <c r="W452">
        <v>21</v>
      </c>
      <c r="X452">
        <v>2581</v>
      </c>
      <c r="Y452" s="127">
        <v>1.4999999999999999E-2</v>
      </c>
      <c r="Z452">
        <v>2</v>
      </c>
      <c r="AA452">
        <v>16</v>
      </c>
    </row>
    <row r="453" spans="1:27" x14ac:dyDescent="0.2">
      <c r="A453">
        <v>2021</v>
      </c>
      <c r="B453">
        <v>5</v>
      </c>
      <c r="D453">
        <v>624</v>
      </c>
      <c r="E453" t="s">
        <v>640</v>
      </c>
      <c r="F453" t="s">
        <v>641</v>
      </c>
      <c r="G453">
        <v>344.04259999999999</v>
      </c>
      <c r="H453">
        <v>403.95740000000001</v>
      </c>
      <c r="I453">
        <v>374.9</v>
      </c>
      <c r="J453">
        <v>18</v>
      </c>
      <c r="K453">
        <v>200</v>
      </c>
      <c r="L453">
        <v>25</v>
      </c>
      <c r="M453">
        <v>144</v>
      </c>
      <c r="N453" s="81">
        <v>15</v>
      </c>
      <c r="O453" s="81">
        <v>4</v>
      </c>
      <c r="P453" s="81">
        <v>10</v>
      </c>
      <c r="Q453" s="81"/>
      <c r="R453" s="81"/>
      <c r="S453" s="81"/>
      <c r="T453" s="81"/>
      <c r="U453" s="81"/>
      <c r="V453" s="81"/>
      <c r="W453">
        <v>29</v>
      </c>
      <c r="X453">
        <v>614</v>
      </c>
      <c r="Y453" s="127">
        <v>1.4999999999999999E-2</v>
      </c>
      <c r="Z453">
        <v>5</v>
      </c>
      <c r="AA453">
        <v>25</v>
      </c>
    </row>
    <row r="454" spans="1:27" x14ac:dyDescent="0.2">
      <c r="A454">
        <v>2021</v>
      </c>
      <c r="B454">
        <v>5</v>
      </c>
      <c r="D454">
        <v>628</v>
      </c>
      <c r="E454" t="s">
        <v>235</v>
      </c>
      <c r="F454" t="s">
        <v>236</v>
      </c>
      <c r="G454">
        <v>303.99599999999998</v>
      </c>
      <c r="H454">
        <v>356.00400000000002</v>
      </c>
      <c r="I454">
        <v>337.4</v>
      </c>
      <c r="J454">
        <v>18</v>
      </c>
      <c r="K454">
        <v>200</v>
      </c>
      <c r="L454">
        <v>23</v>
      </c>
      <c r="M454">
        <v>161</v>
      </c>
      <c r="N454" s="81">
        <v>21</v>
      </c>
      <c r="O454" s="81">
        <v>6</v>
      </c>
      <c r="P454" s="81">
        <v>15</v>
      </c>
      <c r="Q454" s="81"/>
      <c r="R454" s="81"/>
      <c r="S454" s="81"/>
      <c r="T454" s="81"/>
      <c r="U454" s="81"/>
      <c r="V454" s="81"/>
      <c r="W454">
        <v>42</v>
      </c>
      <c r="X454">
        <v>2082</v>
      </c>
      <c r="Y454" s="127">
        <v>1.4999999999999999E-2</v>
      </c>
      <c r="Z454">
        <v>5</v>
      </c>
      <c r="AA454">
        <v>25</v>
      </c>
    </row>
    <row r="455" spans="1:27" x14ac:dyDescent="0.2">
      <c r="A455">
        <v>2021</v>
      </c>
      <c r="B455">
        <v>5</v>
      </c>
      <c r="D455">
        <v>620</v>
      </c>
      <c r="E455" t="s">
        <v>632</v>
      </c>
      <c r="F455" t="s">
        <v>633</v>
      </c>
      <c r="G455">
        <v>214.01050000000001</v>
      </c>
      <c r="H455">
        <v>251.98949999999999</v>
      </c>
      <c r="I455">
        <v>234.1</v>
      </c>
      <c r="J455">
        <v>18</v>
      </c>
      <c r="K455">
        <v>200</v>
      </c>
      <c r="L455">
        <v>25</v>
      </c>
      <c r="M455">
        <v>147</v>
      </c>
      <c r="N455" s="81">
        <v>15</v>
      </c>
      <c r="O455" s="81">
        <v>8</v>
      </c>
      <c r="P455" s="81">
        <v>12</v>
      </c>
      <c r="Q455" s="81"/>
      <c r="R455" s="81"/>
      <c r="S455" s="81"/>
      <c r="T455" s="81"/>
      <c r="U455" s="81"/>
      <c r="V455" s="81"/>
      <c r="W455">
        <v>35</v>
      </c>
      <c r="X455">
        <v>980</v>
      </c>
      <c r="Y455" s="127">
        <v>1.4999999999999999E-2</v>
      </c>
      <c r="Z455">
        <v>5</v>
      </c>
      <c r="AA455">
        <v>25</v>
      </c>
    </row>
    <row r="456" spans="1:27" x14ac:dyDescent="0.2">
      <c r="A456">
        <v>2021</v>
      </c>
      <c r="B456">
        <v>6</v>
      </c>
      <c r="C456" t="s">
        <v>818</v>
      </c>
      <c r="D456">
        <v>661</v>
      </c>
      <c r="E456" t="s">
        <v>204</v>
      </c>
      <c r="F456" t="s">
        <v>205</v>
      </c>
      <c r="G456">
        <v>129.858</v>
      </c>
      <c r="H456">
        <v>147.798</v>
      </c>
      <c r="I456">
        <v>146</v>
      </c>
      <c r="J456">
        <v>20</v>
      </c>
      <c r="K456">
        <v>180</v>
      </c>
      <c r="L456">
        <v>21</v>
      </c>
      <c r="M456">
        <v>169</v>
      </c>
      <c r="N456" s="81">
        <v>3</v>
      </c>
      <c r="O456" s="81">
        <v>1</v>
      </c>
      <c r="P456" s="81">
        <v>4</v>
      </c>
      <c r="Q456" s="81"/>
      <c r="R456" s="81"/>
      <c r="S456" s="81"/>
      <c r="T456" s="81"/>
      <c r="U456" s="81"/>
      <c r="V456" s="81"/>
      <c r="W456">
        <v>8</v>
      </c>
      <c r="X456">
        <v>8</v>
      </c>
      <c r="Y456" s="127">
        <v>1.4999999999999999E-2</v>
      </c>
      <c r="Z456">
        <v>1</v>
      </c>
      <c r="AA456">
        <v>16</v>
      </c>
    </row>
    <row r="457" spans="1:27" x14ac:dyDescent="0.2">
      <c r="A457">
        <v>2021</v>
      </c>
      <c r="B457">
        <v>6</v>
      </c>
      <c r="C457" t="s">
        <v>818</v>
      </c>
      <c r="D457">
        <v>557</v>
      </c>
      <c r="E457" t="s">
        <v>126</v>
      </c>
      <c r="F457" t="s">
        <v>127</v>
      </c>
      <c r="G457">
        <v>171.262</v>
      </c>
      <c r="H457">
        <v>194.922</v>
      </c>
      <c r="I457">
        <v>187.3</v>
      </c>
      <c r="J457">
        <v>20</v>
      </c>
      <c r="K457">
        <v>180</v>
      </c>
      <c r="L457">
        <v>20</v>
      </c>
      <c r="M457">
        <v>183</v>
      </c>
      <c r="N457" s="81">
        <v>2</v>
      </c>
      <c r="O457" s="81">
        <v>1</v>
      </c>
      <c r="P457" s="81">
        <v>2</v>
      </c>
      <c r="Q457" s="81">
        <v>1</v>
      </c>
      <c r="R457" s="81"/>
      <c r="S457" s="81"/>
      <c r="T457" s="81"/>
      <c r="U457" s="81"/>
      <c r="V457" s="81"/>
      <c r="W457">
        <v>5</v>
      </c>
      <c r="X457">
        <v>101</v>
      </c>
      <c r="Y457" s="127">
        <v>1.4999999999999999E-2</v>
      </c>
      <c r="Z457">
        <v>1</v>
      </c>
      <c r="AA457">
        <v>16</v>
      </c>
    </row>
    <row r="458" spans="1:27" x14ac:dyDescent="0.2">
      <c r="A458">
        <v>2021</v>
      </c>
      <c r="B458">
        <v>6</v>
      </c>
      <c r="C458" t="s">
        <v>818</v>
      </c>
      <c r="D458">
        <v>556</v>
      </c>
      <c r="E458" t="s">
        <v>123</v>
      </c>
      <c r="F458" t="s">
        <v>124</v>
      </c>
      <c r="G458">
        <v>1003.106</v>
      </c>
      <c r="H458">
        <v>1141.6859999999999</v>
      </c>
      <c r="I458">
        <v>1085.5</v>
      </c>
      <c r="J458">
        <v>20</v>
      </c>
      <c r="K458">
        <v>180</v>
      </c>
      <c r="L458">
        <v>20</v>
      </c>
      <c r="M458">
        <v>183</v>
      </c>
      <c r="N458" s="81">
        <v>2</v>
      </c>
      <c r="O458" s="81">
        <v>2</v>
      </c>
      <c r="P458" s="81">
        <v>3</v>
      </c>
      <c r="Q458" s="81">
        <v>1</v>
      </c>
      <c r="R458" s="81"/>
      <c r="S458" s="81"/>
      <c r="T458" s="81"/>
      <c r="U458" s="81"/>
      <c r="V458" s="81"/>
      <c r="W458">
        <v>8</v>
      </c>
      <c r="X458">
        <v>104</v>
      </c>
      <c r="Y458" s="127">
        <v>1.4999999999999999E-2</v>
      </c>
      <c r="Z458">
        <v>1</v>
      </c>
      <c r="AA458">
        <v>16</v>
      </c>
    </row>
    <row r="459" spans="1:27" x14ac:dyDescent="0.2">
      <c r="A459">
        <v>2021</v>
      </c>
      <c r="B459">
        <v>6</v>
      </c>
      <c r="C459" t="s">
        <v>818</v>
      </c>
      <c r="D459">
        <v>438</v>
      </c>
      <c r="E459" t="s">
        <v>222</v>
      </c>
      <c r="F459" t="s">
        <v>223</v>
      </c>
      <c r="G459">
        <v>315.23500000000001</v>
      </c>
      <c r="H459">
        <v>358.78500000000003</v>
      </c>
      <c r="I459">
        <v>364</v>
      </c>
      <c r="J459">
        <v>67</v>
      </c>
      <c r="K459">
        <v>161</v>
      </c>
      <c r="L459">
        <v>73</v>
      </c>
      <c r="M459">
        <v>148</v>
      </c>
      <c r="N459" s="81"/>
      <c r="O459" s="81"/>
      <c r="P459" s="81">
        <v>4</v>
      </c>
      <c r="Q459" s="81">
        <v>2</v>
      </c>
      <c r="R459" s="81"/>
      <c r="S459" s="81"/>
      <c r="T459" s="81"/>
      <c r="U459" s="81"/>
      <c r="V459" s="81"/>
      <c r="W459">
        <v>6</v>
      </c>
      <c r="X459">
        <v>6</v>
      </c>
      <c r="Y459" s="127">
        <v>1.4999999999999999E-2</v>
      </c>
      <c r="Z459">
        <v>1</v>
      </c>
      <c r="AA459">
        <v>16</v>
      </c>
    </row>
    <row r="460" spans="1:27" x14ac:dyDescent="0.2">
      <c r="A460">
        <v>2021</v>
      </c>
      <c r="B460">
        <v>6</v>
      </c>
      <c r="C460" t="s">
        <v>818</v>
      </c>
      <c r="D460">
        <v>660</v>
      </c>
      <c r="E460" t="s">
        <v>201</v>
      </c>
      <c r="F460" t="s">
        <v>202</v>
      </c>
      <c r="G460">
        <v>1190.365</v>
      </c>
      <c r="H460">
        <v>1354.8150000000001</v>
      </c>
      <c r="I460">
        <v>666</v>
      </c>
      <c r="J460">
        <v>20</v>
      </c>
      <c r="K460">
        <v>180</v>
      </c>
      <c r="L460">
        <v>21</v>
      </c>
      <c r="M460">
        <v>169</v>
      </c>
      <c r="N460" s="81">
        <v>3</v>
      </c>
      <c r="O460" s="81">
        <v>1</v>
      </c>
      <c r="P460" s="81">
        <v>4</v>
      </c>
      <c r="Q460" s="81"/>
      <c r="R460" s="81"/>
      <c r="S460" s="81"/>
      <c r="T460" s="81"/>
      <c r="U460" s="81"/>
      <c r="V460" s="81"/>
      <c r="W460">
        <v>8</v>
      </c>
      <c r="X460">
        <v>8</v>
      </c>
      <c r="Y460" s="127">
        <v>1.4999999999999999E-2</v>
      </c>
      <c r="Z460">
        <v>1</v>
      </c>
      <c r="AA460">
        <v>16</v>
      </c>
    </row>
    <row r="461" spans="1:27" x14ac:dyDescent="0.2">
      <c r="A461">
        <v>2021</v>
      </c>
      <c r="B461">
        <v>6</v>
      </c>
      <c r="C461" t="s">
        <v>818</v>
      </c>
      <c r="D461">
        <v>273</v>
      </c>
      <c r="E461" t="s">
        <v>257</v>
      </c>
      <c r="F461" t="s">
        <v>258</v>
      </c>
      <c r="G461">
        <v>524.52</v>
      </c>
      <c r="H461">
        <v>603.48</v>
      </c>
      <c r="I461">
        <v>586.20000000000005</v>
      </c>
      <c r="J461">
        <v>93</v>
      </c>
      <c r="K461">
        <v>116</v>
      </c>
      <c r="L461">
        <v>79</v>
      </c>
      <c r="M461">
        <v>136</v>
      </c>
      <c r="N461" s="81">
        <v>2</v>
      </c>
      <c r="O461" s="81"/>
      <c r="P461" s="81">
        <v>3</v>
      </c>
      <c r="Q461" s="81"/>
      <c r="R461" s="81"/>
      <c r="S461" s="81"/>
      <c r="T461" s="81"/>
      <c r="U461" s="81"/>
      <c r="V461" s="81"/>
      <c r="W461">
        <v>4</v>
      </c>
      <c r="X461">
        <v>790</v>
      </c>
      <c r="Y461" s="127">
        <v>1.4999999999999999E-2</v>
      </c>
      <c r="Z461">
        <v>1</v>
      </c>
      <c r="AA461">
        <v>16</v>
      </c>
    </row>
    <row r="462" spans="1:27" x14ac:dyDescent="0.2">
      <c r="A462">
        <v>2021</v>
      </c>
      <c r="B462">
        <v>6</v>
      </c>
      <c r="C462" t="s">
        <v>818</v>
      </c>
      <c r="D462">
        <v>271</v>
      </c>
      <c r="E462" t="s">
        <v>149</v>
      </c>
      <c r="F462" t="s">
        <v>150</v>
      </c>
      <c r="G462">
        <v>149.72999999999999</v>
      </c>
      <c r="H462">
        <v>172.27</v>
      </c>
      <c r="I462">
        <v>167</v>
      </c>
      <c r="J462">
        <v>151</v>
      </c>
      <c r="K462">
        <v>95</v>
      </c>
      <c r="L462">
        <v>156</v>
      </c>
      <c r="M462">
        <v>93</v>
      </c>
      <c r="N462" s="81">
        <v>3</v>
      </c>
      <c r="O462" s="81">
        <v>2</v>
      </c>
      <c r="P462" s="81">
        <v>3</v>
      </c>
      <c r="Q462" s="81"/>
      <c r="R462" s="81"/>
      <c r="S462" s="81"/>
      <c r="T462" s="81"/>
      <c r="U462" s="81"/>
      <c r="V462" s="81"/>
      <c r="W462">
        <v>8</v>
      </c>
      <c r="X462">
        <v>2958</v>
      </c>
      <c r="Y462" s="127">
        <v>1.4999999999999999E-2</v>
      </c>
      <c r="Z462">
        <v>1</v>
      </c>
      <c r="AA462">
        <v>16</v>
      </c>
    </row>
    <row r="463" spans="1:27" x14ac:dyDescent="0.2">
      <c r="A463">
        <v>2021</v>
      </c>
      <c r="B463">
        <v>6</v>
      </c>
      <c r="C463" t="s">
        <v>818</v>
      </c>
      <c r="D463">
        <v>93</v>
      </c>
      <c r="E463" t="s">
        <v>604</v>
      </c>
      <c r="F463" t="s">
        <v>605</v>
      </c>
      <c r="G463">
        <v>54.87</v>
      </c>
      <c r="H463">
        <v>63.13</v>
      </c>
      <c r="I463">
        <v>59.3</v>
      </c>
      <c r="J463">
        <v>74</v>
      </c>
      <c r="K463">
        <v>97</v>
      </c>
      <c r="L463">
        <v>67</v>
      </c>
      <c r="M463">
        <v>107</v>
      </c>
      <c r="N463" s="81">
        <v>3</v>
      </c>
      <c r="O463" s="81">
        <v>3</v>
      </c>
      <c r="P463" s="81">
        <v>8</v>
      </c>
      <c r="Q463" s="81"/>
      <c r="R463" s="81"/>
      <c r="S463" s="81"/>
      <c r="T463" s="81"/>
      <c r="U463" s="81"/>
      <c r="V463" s="81"/>
      <c r="W463">
        <v>14</v>
      </c>
      <c r="X463">
        <v>1148</v>
      </c>
      <c r="Y463" s="127">
        <v>1.4999999999999999E-2</v>
      </c>
      <c r="Z463">
        <v>1</v>
      </c>
      <c r="AA463">
        <v>16</v>
      </c>
    </row>
    <row r="464" spans="1:27" x14ac:dyDescent="0.2">
      <c r="A464">
        <v>2021</v>
      </c>
      <c r="B464">
        <v>6</v>
      </c>
      <c r="C464" t="s">
        <v>818</v>
      </c>
      <c r="D464">
        <v>92</v>
      </c>
      <c r="E464" t="s">
        <v>745</v>
      </c>
      <c r="F464" t="s">
        <v>746</v>
      </c>
      <c r="G464">
        <v>335.73</v>
      </c>
      <c r="H464">
        <v>386.27</v>
      </c>
      <c r="I464">
        <v>370.7</v>
      </c>
      <c r="J464">
        <v>74</v>
      </c>
      <c r="K464">
        <v>97</v>
      </c>
      <c r="L464">
        <v>67</v>
      </c>
      <c r="M464">
        <v>107</v>
      </c>
      <c r="N464" s="81">
        <v>4</v>
      </c>
      <c r="O464" s="81">
        <v>2</v>
      </c>
      <c r="P464" s="81">
        <v>6</v>
      </c>
      <c r="Q464" s="81"/>
      <c r="R464" s="81"/>
      <c r="S464" s="81"/>
      <c r="T464" s="81"/>
      <c r="U464" s="81"/>
      <c r="V464" s="81"/>
      <c r="W464">
        <v>12</v>
      </c>
      <c r="X464">
        <v>908</v>
      </c>
      <c r="Y464" s="127">
        <v>1.4999999999999999E-2</v>
      </c>
      <c r="Z464">
        <v>1</v>
      </c>
      <c r="AA464">
        <v>16</v>
      </c>
    </row>
    <row r="465" spans="1:27" x14ac:dyDescent="0.2">
      <c r="A465">
        <v>2021</v>
      </c>
      <c r="B465">
        <v>6</v>
      </c>
      <c r="C465" t="s">
        <v>818</v>
      </c>
      <c r="D465">
        <v>609</v>
      </c>
      <c r="E465" t="s">
        <v>191</v>
      </c>
      <c r="F465" t="s">
        <v>192</v>
      </c>
      <c r="G465">
        <v>46.5</v>
      </c>
      <c r="H465">
        <v>53.5</v>
      </c>
      <c r="I465">
        <v>55.9</v>
      </c>
      <c r="J465">
        <v>90</v>
      </c>
      <c r="K465">
        <v>120</v>
      </c>
      <c r="L465">
        <v>91</v>
      </c>
      <c r="M465">
        <v>119</v>
      </c>
      <c r="N465" s="81">
        <v>7</v>
      </c>
      <c r="O465" s="81">
        <v>6</v>
      </c>
      <c r="P465" s="81">
        <v>4</v>
      </c>
      <c r="Q465" s="81"/>
      <c r="R465" s="81"/>
      <c r="S465" s="81"/>
      <c r="T465" s="81"/>
      <c r="U465" s="81"/>
      <c r="V465" s="81"/>
      <c r="W465">
        <v>17</v>
      </c>
      <c r="X465">
        <v>1169</v>
      </c>
      <c r="Y465" s="127">
        <v>1.4999999999999999E-2</v>
      </c>
      <c r="Z465">
        <v>1</v>
      </c>
      <c r="AA465">
        <v>16</v>
      </c>
    </row>
    <row r="466" spans="1:27" x14ac:dyDescent="0.2">
      <c r="A466">
        <v>2021</v>
      </c>
      <c r="B466">
        <v>6</v>
      </c>
      <c r="C466" t="s">
        <v>818</v>
      </c>
      <c r="D466">
        <v>607</v>
      </c>
      <c r="E466" t="s">
        <v>185</v>
      </c>
      <c r="F466" t="s">
        <v>186</v>
      </c>
      <c r="G466">
        <v>111.6</v>
      </c>
      <c r="H466">
        <v>128.4</v>
      </c>
      <c r="I466">
        <v>121</v>
      </c>
      <c r="J466">
        <v>90</v>
      </c>
      <c r="K466">
        <v>120</v>
      </c>
      <c r="L466">
        <v>91</v>
      </c>
      <c r="M466">
        <v>119</v>
      </c>
      <c r="N466" s="81">
        <v>4</v>
      </c>
      <c r="O466" s="81">
        <v>4</v>
      </c>
      <c r="P466" s="81">
        <v>4</v>
      </c>
      <c r="Q466" s="81">
        <v>8</v>
      </c>
      <c r="R466" s="81"/>
      <c r="S466" s="81"/>
      <c r="T466" s="81"/>
      <c r="U466" s="81"/>
      <c r="V466" s="81"/>
      <c r="W466">
        <v>20</v>
      </c>
      <c r="X466">
        <v>1172</v>
      </c>
      <c r="Y466" s="127">
        <v>1.4999999999999999E-2</v>
      </c>
      <c r="Z466">
        <v>1</v>
      </c>
      <c r="AA466">
        <v>16</v>
      </c>
    </row>
    <row r="467" spans="1:27" x14ac:dyDescent="0.2">
      <c r="A467">
        <v>2021</v>
      </c>
      <c r="B467">
        <v>6</v>
      </c>
      <c r="C467" t="s">
        <v>818</v>
      </c>
      <c r="D467">
        <v>608</v>
      </c>
      <c r="E467" t="s">
        <v>188</v>
      </c>
      <c r="F467" t="s">
        <v>189</v>
      </c>
      <c r="G467">
        <v>102.3</v>
      </c>
      <c r="H467">
        <v>117.7</v>
      </c>
      <c r="I467">
        <v>103.6</v>
      </c>
      <c r="J467">
        <v>90</v>
      </c>
      <c r="K467">
        <v>120</v>
      </c>
      <c r="L467">
        <v>91</v>
      </c>
      <c r="M467">
        <v>119</v>
      </c>
      <c r="N467" s="81">
        <v>4</v>
      </c>
      <c r="O467" s="81">
        <v>4</v>
      </c>
      <c r="P467" s="81">
        <v>4</v>
      </c>
      <c r="Q467" s="81">
        <v>8</v>
      </c>
      <c r="R467" s="81"/>
      <c r="S467" s="81"/>
      <c r="T467" s="81"/>
      <c r="U467" s="81"/>
      <c r="V467" s="81"/>
      <c r="W467">
        <v>20</v>
      </c>
      <c r="X467">
        <v>1172</v>
      </c>
      <c r="Y467" s="127">
        <v>1.4999999999999999E-2</v>
      </c>
      <c r="Z467">
        <v>1</v>
      </c>
      <c r="AA467">
        <v>16</v>
      </c>
    </row>
    <row r="468" spans="1:27" x14ac:dyDescent="0.2">
      <c r="A468">
        <v>2021</v>
      </c>
      <c r="B468">
        <v>6</v>
      </c>
      <c r="C468" t="s">
        <v>819</v>
      </c>
      <c r="D468">
        <v>130</v>
      </c>
      <c r="E468" t="s">
        <v>598</v>
      </c>
      <c r="F468" t="s">
        <v>755</v>
      </c>
      <c r="G468">
        <v>11.16</v>
      </c>
      <c r="H468">
        <v>12.84</v>
      </c>
      <c r="I468">
        <v>12.9</v>
      </c>
      <c r="J468">
        <v>336</v>
      </c>
      <c r="K468">
        <v>96</v>
      </c>
      <c r="L468">
        <v>321</v>
      </c>
      <c r="M468">
        <v>101</v>
      </c>
      <c r="N468" s="81">
        <v>6</v>
      </c>
      <c r="O468" s="81">
        <v>6</v>
      </c>
      <c r="P468" s="81">
        <v>6</v>
      </c>
      <c r="Q468" s="81"/>
      <c r="R468" s="81"/>
      <c r="S468" s="81"/>
      <c r="T468" s="81"/>
      <c r="U468" s="81"/>
      <c r="V468" s="81"/>
      <c r="W468">
        <v>18</v>
      </c>
      <c r="X468">
        <v>2818</v>
      </c>
      <c r="Y468" s="127">
        <v>0.02</v>
      </c>
      <c r="Z468">
        <v>1</v>
      </c>
      <c r="AA468">
        <v>18</v>
      </c>
    </row>
    <row r="469" spans="1:27" x14ac:dyDescent="0.2">
      <c r="A469">
        <v>2021</v>
      </c>
      <c r="B469">
        <v>6</v>
      </c>
      <c r="C469" t="s">
        <v>820</v>
      </c>
      <c r="D469">
        <v>449</v>
      </c>
      <c r="E469" t="s">
        <v>247</v>
      </c>
      <c r="F469" t="s">
        <v>248</v>
      </c>
      <c r="G469">
        <v>40.985999999999997</v>
      </c>
      <c r="H469">
        <v>50.048000000000002</v>
      </c>
      <c r="I469">
        <v>47.7</v>
      </c>
      <c r="J469">
        <v>108</v>
      </c>
      <c r="K469">
        <v>100</v>
      </c>
      <c r="L469">
        <v>123</v>
      </c>
      <c r="M469">
        <v>88</v>
      </c>
      <c r="N469" s="81">
        <v>8</v>
      </c>
      <c r="O469" s="81">
        <v>6</v>
      </c>
      <c r="P469" s="81">
        <v>7</v>
      </c>
      <c r="Q469" s="81"/>
      <c r="R469" s="81"/>
      <c r="S469" s="81"/>
      <c r="T469" s="81"/>
      <c r="U469" s="81"/>
      <c r="V469" s="81"/>
      <c r="W469">
        <v>21</v>
      </c>
      <c r="X469">
        <v>1911</v>
      </c>
      <c r="Y469" s="127">
        <v>1.4999999999999999E-2</v>
      </c>
      <c r="Z469">
        <v>1</v>
      </c>
      <c r="AA469">
        <v>16</v>
      </c>
    </row>
    <row r="470" spans="1:27" x14ac:dyDescent="0.2">
      <c r="A470">
        <v>2021</v>
      </c>
      <c r="B470">
        <v>6</v>
      </c>
      <c r="C470" t="s">
        <v>820</v>
      </c>
      <c r="D470">
        <v>437</v>
      </c>
      <c r="E470" t="s">
        <v>152</v>
      </c>
      <c r="F470" t="s">
        <v>153</v>
      </c>
      <c r="G470">
        <v>158.08799999999999</v>
      </c>
      <c r="H470">
        <v>179.928</v>
      </c>
      <c r="I470">
        <v>178.6</v>
      </c>
      <c r="J470">
        <v>120</v>
      </c>
      <c r="K470">
        <v>120</v>
      </c>
      <c r="L470">
        <v>101</v>
      </c>
      <c r="M470">
        <v>142</v>
      </c>
      <c r="N470" s="81">
        <v>8</v>
      </c>
      <c r="O470" s="81">
        <v>8</v>
      </c>
      <c r="P470" s="81">
        <v>8</v>
      </c>
      <c r="Q470" s="81">
        <v>3</v>
      </c>
      <c r="R470" s="81"/>
      <c r="S470" s="81"/>
      <c r="T470" s="81"/>
      <c r="U470" s="81"/>
      <c r="V470" s="81"/>
      <c r="W470">
        <v>26</v>
      </c>
      <c r="X470">
        <v>1751</v>
      </c>
      <c r="Y470" s="127">
        <v>1.4999999999999999E-2</v>
      </c>
      <c r="Z470">
        <v>1</v>
      </c>
      <c r="AA470">
        <v>16</v>
      </c>
    </row>
    <row r="471" spans="1:27" x14ac:dyDescent="0.2">
      <c r="A471">
        <v>2021</v>
      </c>
      <c r="B471">
        <v>6</v>
      </c>
      <c r="C471" t="s">
        <v>820</v>
      </c>
      <c r="D471">
        <v>273</v>
      </c>
      <c r="E471" t="s">
        <v>257</v>
      </c>
      <c r="F471" t="s">
        <v>258</v>
      </c>
      <c r="G471">
        <v>524.52</v>
      </c>
      <c r="H471">
        <v>603.48</v>
      </c>
      <c r="J471">
        <v>93</v>
      </c>
      <c r="K471">
        <v>116</v>
      </c>
      <c r="N471" s="81"/>
      <c r="O471" s="81"/>
      <c r="P471" s="81"/>
      <c r="Q471" s="81"/>
      <c r="R471" s="81"/>
      <c r="S471" s="81"/>
      <c r="T471" s="81"/>
      <c r="U471" s="81"/>
      <c r="V471" s="81"/>
      <c r="X471">
        <v>210</v>
      </c>
      <c r="Y471" s="127">
        <v>1.4999999999999999E-2</v>
      </c>
      <c r="Z471">
        <v>1</v>
      </c>
      <c r="AA471">
        <v>16</v>
      </c>
    </row>
    <row r="472" spans="1:27" x14ac:dyDescent="0.2">
      <c r="A472">
        <v>2021</v>
      </c>
      <c r="B472">
        <v>6</v>
      </c>
      <c r="C472" t="s">
        <v>820</v>
      </c>
      <c r="D472">
        <v>254</v>
      </c>
      <c r="E472" t="s">
        <v>263</v>
      </c>
      <c r="F472" t="s">
        <v>136</v>
      </c>
      <c r="G472">
        <v>188.79</v>
      </c>
      <c r="H472">
        <v>217.21</v>
      </c>
      <c r="J472">
        <v>88</v>
      </c>
      <c r="K472">
        <v>164</v>
      </c>
      <c r="N472" s="81">
        <v>1</v>
      </c>
      <c r="O472" s="81">
        <v>1</v>
      </c>
      <c r="P472" s="81">
        <v>1</v>
      </c>
      <c r="Q472" s="81"/>
      <c r="R472" s="81"/>
      <c r="S472" s="81"/>
      <c r="T472" s="81"/>
      <c r="U472" s="81"/>
      <c r="V472" s="81"/>
      <c r="W472">
        <v>3</v>
      </c>
      <c r="X472">
        <v>2103</v>
      </c>
      <c r="Y472" s="127">
        <v>0.02</v>
      </c>
      <c r="Z472">
        <v>1</v>
      </c>
      <c r="AA472">
        <v>16</v>
      </c>
    </row>
    <row r="473" spans="1:27" x14ac:dyDescent="0.2">
      <c r="A473">
        <v>2021</v>
      </c>
      <c r="B473">
        <v>6</v>
      </c>
      <c r="C473" t="s">
        <v>820</v>
      </c>
      <c r="D473">
        <v>93</v>
      </c>
      <c r="E473" t="s">
        <v>604</v>
      </c>
      <c r="F473" t="s">
        <v>605</v>
      </c>
      <c r="G473">
        <v>54.87</v>
      </c>
      <c r="H473">
        <v>63.13</v>
      </c>
      <c r="I473">
        <v>60.1</v>
      </c>
      <c r="J473">
        <v>74</v>
      </c>
      <c r="K473">
        <v>97</v>
      </c>
      <c r="L473">
        <v>65</v>
      </c>
      <c r="M473">
        <v>112</v>
      </c>
      <c r="N473" s="81">
        <v>6</v>
      </c>
      <c r="O473" s="81">
        <v>2</v>
      </c>
      <c r="P473" s="81">
        <v>7</v>
      </c>
      <c r="Q473" s="81"/>
      <c r="R473" s="81"/>
      <c r="S473" s="81"/>
      <c r="T473" s="81"/>
      <c r="U473" s="81"/>
      <c r="V473" s="81"/>
      <c r="W473">
        <v>15</v>
      </c>
      <c r="X473">
        <v>1419</v>
      </c>
      <c r="Y473" s="127">
        <v>1.4999999999999999E-2</v>
      </c>
      <c r="Z473">
        <v>1</v>
      </c>
      <c r="AA473">
        <v>16</v>
      </c>
    </row>
    <row r="474" spans="1:27" x14ac:dyDescent="0.2">
      <c r="A474">
        <v>2021</v>
      </c>
      <c r="B474">
        <v>6</v>
      </c>
      <c r="C474" t="s">
        <v>820</v>
      </c>
      <c r="D474">
        <v>92</v>
      </c>
      <c r="E474" t="s">
        <v>745</v>
      </c>
      <c r="F474" t="s">
        <v>746</v>
      </c>
      <c r="G474">
        <v>335.73</v>
      </c>
      <c r="H474">
        <v>386.27</v>
      </c>
      <c r="I474">
        <v>385</v>
      </c>
      <c r="J474">
        <v>74</v>
      </c>
      <c r="K474">
        <v>97</v>
      </c>
      <c r="L474">
        <v>65</v>
      </c>
      <c r="M474">
        <v>112</v>
      </c>
      <c r="N474" s="81">
        <v>4</v>
      </c>
      <c r="O474" s="81">
        <v>3</v>
      </c>
      <c r="P474" s="81">
        <v>2</v>
      </c>
      <c r="Q474" s="81">
        <v>2</v>
      </c>
      <c r="R474" s="81"/>
      <c r="S474" s="81"/>
      <c r="T474" s="81"/>
      <c r="U474" s="81"/>
      <c r="V474" s="81"/>
      <c r="W474">
        <v>11</v>
      </c>
      <c r="X474">
        <v>1643</v>
      </c>
      <c r="Y474" s="127">
        <v>1.4999999999999999E-2</v>
      </c>
      <c r="Z474">
        <v>1</v>
      </c>
      <c r="AA474">
        <v>16</v>
      </c>
    </row>
    <row r="475" spans="1:27" x14ac:dyDescent="0.2">
      <c r="A475">
        <v>2021</v>
      </c>
      <c r="B475">
        <v>6</v>
      </c>
      <c r="C475" t="s">
        <v>821</v>
      </c>
      <c r="D475">
        <v>674</v>
      </c>
      <c r="E475" t="s">
        <v>155</v>
      </c>
      <c r="F475" t="s">
        <v>156</v>
      </c>
      <c r="G475">
        <v>240.89599999999999</v>
      </c>
      <c r="H475">
        <v>274.17599999999999</v>
      </c>
      <c r="I475">
        <v>289.5</v>
      </c>
      <c r="J475">
        <v>40</v>
      </c>
      <c r="K475">
        <v>180</v>
      </c>
      <c r="L475">
        <v>62</v>
      </c>
      <c r="M475">
        <v>117</v>
      </c>
      <c r="N475" s="81">
        <v>11</v>
      </c>
      <c r="O475" s="81">
        <v>4</v>
      </c>
      <c r="P475" s="81">
        <v>2</v>
      </c>
      <c r="Q475" s="81"/>
      <c r="R475" s="81"/>
      <c r="S475" s="81"/>
      <c r="T475" s="81"/>
      <c r="U475" s="81"/>
      <c r="V475" s="81"/>
      <c r="W475">
        <v>17</v>
      </c>
      <c r="X475">
        <v>1117</v>
      </c>
      <c r="Y475" s="127">
        <v>1.4999999999999999E-2</v>
      </c>
      <c r="Z475">
        <v>1</v>
      </c>
      <c r="AA475">
        <v>22</v>
      </c>
    </row>
    <row r="476" spans="1:27" x14ac:dyDescent="0.2">
      <c r="A476">
        <v>2021</v>
      </c>
      <c r="B476">
        <v>6</v>
      </c>
      <c r="C476" t="s">
        <v>821</v>
      </c>
      <c r="D476">
        <v>180</v>
      </c>
      <c r="E476" t="s">
        <v>723</v>
      </c>
      <c r="F476" t="s">
        <v>780</v>
      </c>
      <c r="G476">
        <v>29.76</v>
      </c>
      <c r="H476">
        <v>34.24</v>
      </c>
      <c r="I476">
        <v>30.7</v>
      </c>
      <c r="J476">
        <v>168</v>
      </c>
      <c r="K476">
        <v>171</v>
      </c>
      <c r="L476">
        <v>237</v>
      </c>
      <c r="M476">
        <v>122</v>
      </c>
      <c r="N476" s="81">
        <v>6</v>
      </c>
      <c r="O476" s="81">
        <v>6</v>
      </c>
      <c r="P476" s="81">
        <v>2</v>
      </c>
      <c r="Q476" s="81"/>
      <c r="R476" s="81"/>
      <c r="S476" s="81"/>
      <c r="T476" s="81"/>
      <c r="U476" s="81"/>
      <c r="V476" s="81"/>
      <c r="W476">
        <v>14</v>
      </c>
      <c r="X476">
        <v>1714</v>
      </c>
      <c r="Y476" s="127">
        <v>0.02</v>
      </c>
      <c r="Z476">
        <v>1</v>
      </c>
      <c r="AA476">
        <v>22</v>
      </c>
    </row>
    <row r="477" spans="1:27" x14ac:dyDescent="0.2">
      <c r="A477">
        <v>2021</v>
      </c>
      <c r="B477">
        <v>6</v>
      </c>
      <c r="C477" t="s">
        <v>821</v>
      </c>
      <c r="D477">
        <v>130</v>
      </c>
      <c r="E477" t="s">
        <v>598</v>
      </c>
      <c r="F477" t="s">
        <v>755</v>
      </c>
      <c r="G477">
        <v>11.16</v>
      </c>
      <c r="H477">
        <v>12.84</v>
      </c>
      <c r="I477">
        <v>12.9</v>
      </c>
      <c r="J477">
        <v>336</v>
      </c>
      <c r="K477">
        <v>96</v>
      </c>
      <c r="L477">
        <v>321</v>
      </c>
      <c r="M477">
        <v>101</v>
      </c>
      <c r="N477" s="81">
        <v>6</v>
      </c>
      <c r="O477" s="81">
        <v>6</v>
      </c>
      <c r="P477" s="81">
        <v>6</v>
      </c>
      <c r="Q477" s="81"/>
      <c r="R477" s="81"/>
      <c r="S477" s="81"/>
      <c r="T477" s="81"/>
      <c r="U477" s="81"/>
      <c r="V477" s="81"/>
      <c r="W477">
        <v>18</v>
      </c>
      <c r="X477">
        <v>2818</v>
      </c>
      <c r="Y477" s="127">
        <v>0.02</v>
      </c>
      <c r="Z477">
        <v>1</v>
      </c>
      <c r="AA477">
        <v>18</v>
      </c>
    </row>
    <row r="478" spans="1:27" x14ac:dyDescent="0.2">
      <c r="A478">
        <v>2021</v>
      </c>
      <c r="B478">
        <v>6</v>
      </c>
      <c r="C478" t="s">
        <v>822</v>
      </c>
      <c r="D478">
        <v>661</v>
      </c>
      <c r="E478" t="s">
        <v>204</v>
      </c>
      <c r="F478" t="s">
        <v>205</v>
      </c>
      <c r="G478">
        <v>129.858</v>
      </c>
      <c r="H478">
        <v>147.798</v>
      </c>
      <c r="I478">
        <v>146</v>
      </c>
      <c r="J478">
        <v>20</v>
      </c>
      <c r="K478">
        <v>180</v>
      </c>
      <c r="L478">
        <v>21</v>
      </c>
      <c r="M478">
        <v>169</v>
      </c>
      <c r="N478" s="81">
        <v>3</v>
      </c>
      <c r="O478" s="81">
        <v>1</v>
      </c>
      <c r="P478" s="81">
        <v>4</v>
      </c>
      <c r="Q478" s="81"/>
      <c r="R478" s="81"/>
      <c r="S478" s="81"/>
      <c r="T478" s="81"/>
      <c r="U478" s="81"/>
      <c r="V478" s="81"/>
      <c r="W478">
        <v>8</v>
      </c>
      <c r="X478">
        <v>8</v>
      </c>
      <c r="Y478" s="127">
        <v>1.4999999999999999E-2</v>
      </c>
      <c r="Z478">
        <v>1</v>
      </c>
      <c r="AA478">
        <v>16</v>
      </c>
    </row>
    <row r="479" spans="1:27" x14ac:dyDescent="0.2">
      <c r="A479">
        <v>2021</v>
      </c>
      <c r="B479">
        <v>6</v>
      </c>
      <c r="C479" t="s">
        <v>822</v>
      </c>
      <c r="D479">
        <v>557</v>
      </c>
      <c r="E479" t="s">
        <v>126</v>
      </c>
      <c r="F479" t="s">
        <v>127</v>
      </c>
      <c r="G479">
        <v>171.262</v>
      </c>
      <c r="H479">
        <v>194.922</v>
      </c>
      <c r="I479">
        <v>187.3</v>
      </c>
      <c r="J479">
        <v>20</v>
      </c>
      <c r="K479">
        <v>180</v>
      </c>
      <c r="L479">
        <v>20</v>
      </c>
      <c r="M479">
        <v>183</v>
      </c>
      <c r="N479" s="81">
        <v>2</v>
      </c>
      <c r="O479" s="81">
        <v>1</v>
      </c>
      <c r="P479" s="81">
        <v>2</v>
      </c>
      <c r="Q479" s="81">
        <v>1</v>
      </c>
      <c r="R479" s="81"/>
      <c r="S479" s="81"/>
      <c r="T479" s="81"/>
      <c r="U479" s="81"/>
      <c r="V479" s="81"/>
      <c r="W479">
        <v>5</v>
      </c>
      <c r="X479">
        <v>101</v>
      </c>
      <c r="Y479" s="127">
        <v>1.4999999999999999E-2</v>
      </c>
      <c r="Z479">
        <v>1</v>
      </c>
      <c r="AA479">
        <v>16</v>
      </c>
    </row>
    <row r="480" spans="1:27" x14ac:dyDescent="0.2">
      <c r="A480">
        <v>2021</v>
      </c>
      <c r="B480">
        <v>6</v>
      </c>
      <c r="C480" t="s">
        <v>822</v>
      </c>
      <c r="D480">
        <v>556</v>
      </c>
      <c r="E480" t="s">
        <v>123</v>
      </c>
      <c r="F480" t="s">
        <v>124</v>
      </c>
      <c r="G480">
        <v>1003.106</v>
      </c>
      <c r="H480">
        <v>1141.6859999999999</v>
      </c>
      <c r="I480">
        <v>1085.5</v>
      </c>
      <c r="J480">
        <v>20</v>
      </c>
      <c r="K480">
        <v>180</v>
      </c>
      <c r="L480">
        <v>20</v>
      </c>
      <c r="M480">
        <v>183</v>
      </c>
      <c r="N480" s="81">
        <v>2</v>
      </c>
      <c r="O480" s="81">
        <v>2</v>
      </c>
      <c r="P480" s="81">
        <v>3</v>
      </c>
      <c r="Q480" s="81">
        <v>1</v>
      </c>
      <c r="R480" s="81"/>
      <c r="S480" s="81"/>
      <c r="T480" s="81"/>
      <c r="U480" s="81"/>
      <c r="V480" s="81"/>
      <c r="W480">
        <v>8</v>
      </c>
      <c r="X480">
        <v>104</v>
      </c>
      <c r="Y480" s="127">
        <v>1.4999999999999999E-2</v>
      </c>
      <c r="Z480">
        <v>1</v>
      </c>
      <c r="AA480">
        <v>16</v>
      </c>
    </row>
    <row r="481" spans="1:27" x14ac:dyDescent="0.2">
      <c r="A481">
        <v>2021</v>
      </c>
      <c r="B481">
        <v>6</v>
      </c>
      <c r="C481" t="s">
        <v>822</v>
      </c>
      <c r="D481">
        <v>438</v>
      </c>
      <c r="E481" t="s">
        <v>222</v>
      </c>
      <c r="F481" t="s">
        <v>223</v>
      </c>
      <c r="G481">
        <v>315.23500000000001</v>
      </c>
      <c r="H481">
        <v>358.78500000000003</v>
      </c>
      <c r="I481">
        <v>364</v>
      </c>
      <c r="J481">
        <v>67</v>
      </c>
      <c r="K481">
        <v>161</v>
      </c>
      <c r="L481">
        <v>73</v>
      </c>
      <c r="M481">
        <v>148</v>
      </c>
      <c r="N481" s="81"/>
      <c r="O481" s="81"/>
      <c r="P481" s="81">
        <v>4</v>
      </c>
      <c r="Q481" s="81">
        <v>2</v>
      </c>
      <c r="R481" s="81"/>
      <c r="S481" s="81"/>
      <c r="T481" s="81"/>
      <c r="U481" s="81"/>
      <c r="V481" s="81"/>
      <c r="W481">
        <v>6</v>
      </c>
      <c r="X481">
        <v>6</v>
      </c>
      <c r="Y481" s="127">
        <v>1.4999999999999999E-2</v>
      </c>
      <c r="Z481">
        <v>1</v>
      </c>
      <c r="AA481">
        <v>16</v>
      </c>
    </row>
    <row r="482" spans="1:27" x14ac:dyDescent="0.2">
      <c r="A482">
        <v>2021</v>
      </c>
      <c r="B482">
        <v>6</v>
      </c>
      <c r="C482" t="s">
        <v>822</v>
      </c>
      <c r="D482">
        <v>122</v>
      </c>
      <c r="E482" t="s">
        <v>158</v>
      </c>
      <c r="F482" t="s">
        <v>159</v>
      </c>
      <c r="G482">
        <v>267.39999999999998</v>
      </c>
      <c r="H482">
        <v>292.60000000000002</v>
      </c>
      <c r="J482">
        <v>63</v>
      </c>
      <c r="K482">
        <v>115</v>
      </c>
      <c r="N482" s="81"/>
      <c r="O482" s="81"/>
      <c r="P482" s="81">
        <v>3</v>
      </c>
      <c r="Q482" s="81"/>
      <c r="R482" s="81"/>
      <c r="S482" s="81"/>
      <c r="T482" s="81"/>
      <c r="U482" s="81"/>
      <c r="V482" s="81"/>
      <c r="W482">
        <v>3</v>
      </c>
      <c r="X482">
        <v>103</v>
      </c>
      <c r="Y482" s="127">
        <v>1.4999999999999999E-2</v>
      </c>
      <c r="Z482">
        <v>1</v>
      </c>
      <c r="AA482">
        <v>22</v>
      </c>
    </row>
    <row r="483" spans="1:27" x14ac:dyDescent="0.2">
      <c r="A483">
        <v>2021</v>
      </c>
      <c r="B483">
        <v>6</v>
      </c>
      <c r="C483" t="s">
        <v>822</v>
      </c>
      <c r="D483">
        <v>674</v>
      </c>
      <c r="E483" t="s">
        <v>155</v>
      </c>
      <c r="F483" t="s">
        <v>156</v>
      </c>
      <c r="G483">
        <v>240.89599999999999</v>
      </c>
      <c r="H483">
        <v>274.17599999999999</v>
      </c>
      <c r="I483">
        <v>268.60000000000002</v>
      </c>
      <c r="J483">
        <v>40</v>
      </c>
      <c r="K483">
        <v>180</v>
      </c>
      <c r="L483">
        <v>68</v>
      </c>
      <c r="M483">
        <v>107</v>
      </c>
      <c r="N483" s="81">
        <v>8</v>
      </c>
      <c r="O483" s="81">
        <v>2</v>
      </c>
      <c r="P483" s="81">
        <v>12</v>
      </c>
      <c r="Q483" s="81"/>
      <c r="R483" s="81"/>
      <c r="S483" s="81"/>
      <c r="T483" s="81"/>
      <c r="U483" s="81"/>
      <c r="V483" s="81"/>
      <c r="W483">
        <v>22</v>
      </c>
      <c r="X483">
        <v>1522</v>
      </c>
      <c r="Y483" s="127">
        <v>1.4999999999999999E-2</v>
      </c>
      <c r="Z483">
        <v>2</v>
      </c>
      <c r="AA483">
        <v>22</v>
      </c>
    </row>
    <row r="484" spans="1:27" x14ac:dyDescent="0.2">
      <c r="A484">
        <v>2021</v>
      </c>
      <c r="B484">
        <v>6</v>
      </c>
      <c r="C484" t="s">
        <v>822</v>
      </c>
      <c r="D484">
        <v>660</v>
      </c>
      <c r="E484" t="s">
        <v>201</v>
      </c>
      <c r="F484" t="s">
        <v>202</v>
      </c>
      <c r="G484">
        <v>1190.365</v>
      </c>
      <c r="H484">
        <v>1354.8150000000001</v>
      </c>
      <c r="I484">
        <v>666</v>
      </c>
      <c r="J484">
        <v>20</v>
      </c>
      <c r="K484">
        <v>180</v>
      </c>
      <c r="L484">
        <v>21</v>
      </c>
      <c r="M484">
        <v>169</v>
      </c>
      <c r="N484" s="81">
        <v>3</v>
      </c>
      <c r="O484" s="81">
        <v>1</v>
      </c>
      <c r="P484" s="81">
        <v>4</v>
      </c>
      <c r="Q484" s="81"/>
      <c r="R484" s="81"/>
      <c r="S484" s="81"/>
      <c r="T484" s="81"/>
      <c r="U484" s="81"/>
      <c r="V484" s="81"/>
      <c r="W484">
        <v>8</v>
      </c>
      <c r="X484">
        <v>8</v>
      </c>
      <c r="Y484" s="127">
        <v>1.4999999999999999E-2</v>
      </c>
      <c r="Z484">
        <v>1</v>
      </c>
      <c r="AA484">
        <v>16</v>
      </c>
    </row>
    <row r="485" spans="1:27" x14ac:dyDescent="0.2">
      <c r="A485">
        <v>2021</v>
      </c>
      <c r="B485">
        <v>6</v>
      </c>
      <c r="C485" t="s">
        <v>822</v>
      </c>
      <c r="D485">
        <v>273</v>
      </c>
      <c r="E485" t="s">
        <v>257</v>
      </c>
      <c r="F485" t="s">
        <v>258</v>
      </c>
      <c r="G485">
        <v>524.52</v>
      </c>
      <c r="H485">
        <v>603.48</v>
      </c>
      <c r="I485">
        <v>586.20000000000005</v>
      </c>
      <c r="J485">
        <v>93</v>
      </c>
      <c r="K485">
        <v>116</v>
      </c>
      <c r="L485">
        <v>79</v>
      </c>
      <c r="M485">
        <v>136</v>
      </c>
      <c r="N485" s="81">
        <v>2</v>
      </c>
      <c r="O485" s="81"/>
      <c r="P485" s="81">
        <v>3</v>
      </c>
      <c r="Q485" s="81"/>
      <c r="R485" s="81"/>
      <c r="S485" s="81"/>
      <c r="T485" s="81"/>
      <c r="U485" s="81"/>
      <c r="V485" s="81"/>
      <c r="W485">
        <v>4</v>
      </c>
      <c r="X485">
        <v>790</v>
      </c>
      <c r="Y485" s="127">
        <v>1.4999999999999999E-2</v>
      </c>
      <c r="Z485">
        <v>1</v>
      </c>
      <c r="AA485">
        <v>16</v>
      </c>
    </row>
    <row r="486" spans="1:27" x14ac:dyDescent="0.2">
      <c r="A486">
        <v>2021</v>
      </c>
      <c r="B486">
        <v>6</v>
      </c>
      <c r="C486" t="s">
        <v>822</v>
      </c>
      <c r="D486">
        <v>271</v>
      </c>
      <c r="E486" t="s">
        <v>149</v>
      </c>
      <c r="F486" t="s">
        <v>150</v>
      </c>
      <c r="G486">
        <v>149.72999999999999</v>
      </c>
      <c r="H486">
        <v>172.27</v>
      </c>
      <c r="I486">
        <v>167</v>
      </c>
      <c r="J486">
        <v>151</v>
      </c>
      <c r="K486">
        <v>95</v>
      </c>
      <c r="L486">
        <v>156</v>
      </c>
      <c r="M486">
        <v>93</v>
      </c>
      <c r="N486" s="81">
        <v>3</v>
      </c>
      <c r="O486" s="81">
        <v>2</v>
      </c>
      <c r="P486" s="81">
        <v>3</v>
      </c>
      <c r="Q486" s="81"/>
      <c r="R486" s="81"/>
      <c r="S486" s="81"/>
      <c r="T486" s="81"/>
      <c r="U486" s="81"/>
      <c r="V486" s="81"/>
      <c r="W486">
        <v>8</v>
      </c>
      <c r="X486">
        <v>2958</v>
      </c>
      <c r="Y486" s="127">
        <v>1.4999999999999999E-2</v>
      </c>
      <c r="Z486">
        <v>1</v>
      </c>
      <c r="AA486">
        <v>16</v>
      </c>
    </row>
    <row r="487" spans="1:27" x14ac:dyDescent="0.2">
      <c r="A487">
        <v>2021</v>
      </c>
      <c r="B487">
        <v>6</v>
      </c>
      <c r="C487" t="s">
        <v>822</v>
      </c>
      <c r="D487">
        <v>93</v>
      </c>
      <c r="E487" t="s">
        <v>604</v>
      </c>
      <c r="F487" t="s">
        <v>605</v>
      </c>
      <c r="G487">
        <v>54.87</v>
      </c>
      <c r="H487">
        <v>63.13</v>
      </c>
      <c r="I487">
        <v>59.3</v>
      </c>
      <c r="J487">
        <v>74</v>
      </c>
      <c r="K487">
        <v>97</v>
      </c>
      <c r="L487">
        <v>67</v>
      </c>
      <c r="M487">
        <v>107</v>
      </c>
      <c r="N487" s="81">
        <v>3</v>
      </c>
      <c r="O487" s="81">
        <v>3</v>
      </c>
      <c r="P487" s="81">
        <v>8</v>
      </c>
      <c r="Q487" s="81"/>
      <c r="R487" s="81"/>
      <c r="S487" s="81"/>
      <c r="T487" s="81"/>
      <c r="U487" s="81"/>
      <c r="V487" s="81"/>
      <c r="W487">
        <v>14</v>
      </c>
      <c r="X487">
        <v>1148</v>
      </c>
      <c r="Y487" s="127">
        <v>1.4999999999999999E-2</v>
      </c>
      <c r="Z487">
        <v>1</v>
      </c>
      <c r="AA487">
        <v>16</v>
      </c>
    </row>
    <row r="488" spans="1:27" x14ac:dyDescent="0.2">
      <c r="A488">
        <v>2021</v>
      </c>
      <c r="B488">
        <v>6</v>
      </c>
      <c r="C488" t="s">
        <v>822</v>
      </c>
      <c r="D488">
        <v>180</v>
      </c>
      <c r="E488" t="s">
        <v>723</v>
      </c>
      <c r="F488" t="s">
        <v>780</v>
      </c>
      <c r="G488">
        <v>29.76</v>
      </c>
      <c r="H488">
        <v>34.24</v>
      </c>
      <c r="I488">
        <v>32.700000000000003</v>
      </c>
      <c r="J488">
        <v>168</v>
      </c>
      <c r="K488">
        <v>171</v>
      </c>
      <c r="L488">
        <v>202</v>
      </c>
      <c r="M488">
        <v>143</v>
      </c>
      <c r="N488" s="81">
        <v>16</v>
      </c>
      <c r="O488" s="81">
        <v>2</v>
      </c>
      <c r="P488" s="81">
        <v>11</v>
      </c>
      <c r="Q488" s="81">
        <v>5</v>
      </c>
      <c r="R488" s="81"/>
      <c r="S488" s="81"/>
      <c r="T488" s="81"/>
      <c r="U488" s="81"/>
      <c r="V488" s="81"/>
      <c r="W488">
        <v>34</v>
      </c>
      <c r="X488">
        <v>4334</v>
      </c>
      <c r="Y488" s="127">
        <v>0.02</v>
      </c>
      <c r="Z488">
        <v>2</v>
      </c>
      <c r="AA488">
        <v>22</v>
      </c>
    </row>
    <row r="489" spans="1:27" x14ac:dyDescent="0.2">
      <c r="A489">
        <v>2021</v>
      </c>
      <c r="B489">
        <v>6</v>
      </c>
      <c r="C489" t="s">
        <v>822</v>
      </c>
      <c r="D489">
        <v>142</v>
      </c>
      <c r="E489" t="s">
        <v>618</v>
      </c>
      <c r="F489" t="s">
        <v>619</v>
      </c>
      <c r="G489">
        <v>326.43</v>
      </c>
      <c r="H489">
        <v>375.57</v>
      </c>
      <c r="I489">
        <v>333.5</v>
      </c>
      <c r="J489">
        <v>68</v>
      </c>
      <c r="K489">
        <v>212</v>
      </c>
      <c r="L489">
        <v>82</v>
      </c>
      <c r="M489">
        <v>175</v>
      </c>
      <c r="N489" s="81">
        <v>10</v>
      </c>
      <c r="O489" s="81"/>
      <c r="P489" s="81"/>
      <c r="Q489" s="81"/>
      <c r="R489" s="81"/>
      <c r="S489" s="81"/>
      <c r="T489" s="81"/>
      <c r="U489" s="81"/>
      <c r="V489" s="81"/>
      <c r="W489">
        <v>10</v>
      </c>
      <c r="X489">
        <v>353</v>
      </c>
      <c r="Y489" s="127">
        <v>0.02</v>
      </c>
      <c r="Z489">
        <v>1</v>
      </c>
      <c r="AA489">
        <v>22</v>
      </c>
    </row>
    <row r="490" spans="1:27" x14ac:dyDescent="0.2">
      <c r="A490">
        <v>2021</v>
      </c>
      <c r="B490">
        <v>6</v>
      </c>
      <c r="C490" t="s">
        <v>822</v>
      </c>
      <c r="D490">
        <v>130</v>
      </c>
      <c r="E490" t="s">
        <v>598</v>
      </c>
      <c r="F490" t="s">
        <v>755</v>
      </c>
      <c r="G490">
        <v>11.16</v>
      </c>
      <c r="H490">
        <v>12.84</v>
      </c>
      <c r="I490">
        <v>12.9</v>
      </c>
      <c r="J490">
        <v>336</v>
      </c>
      <c r="K490">
        <v>96</v>
      </c>
      <c r="L490">
        <v>321</v>
      </c>
      <c r="M490">
        <v>101</v>
      </c>
      <c r="N490" s="81">
        <v>6</v>
      </c>
      <c r="O490" s="81">
        <v>6</v>
      </c>
      <c r="P490" s="81">
        <v>6</v>
      </c>
      <c r="Q490" s="81"/>
      <c r="R490" s="81"/>
      <c r="S490" s="81"/>
      <c r="T490" s="81"/>
      <c r="U490" s="81"/>
      <c r="V490" s="81"/>
      <c r="W490">
        <v>18</v>
      </c>
      <c r="X490">
        <v>2818</v>
      </c>
      <c r="Y490" s="127">
        <v>0.02</v>
      </c>
      <c r="Z490">
        <v>1</v>
      </c>
      <c r="AA490">
        <v>18</v>
      </c>
    </row>
    <row r="491" spans="1:27" x14ac:dyDescent="0.2">
      <c r="A491">
        <v>2021</v>
      </c>
      <c r="B491">
        <v>6</v>
      </c>
      <c r="C491" t="s">
        <v>822</v>
      </c>
      <c r="D491">
        <v>92</v>
      </c>
      <c r="E491" t="s">
        <v>745</v>
      </c>
      <c r="F491" t="s">
        <v>746</v>
      </c>
      <c r="G491">
        <v>335.73</v>
      </c>
      <c r="H491">
        <v>386.27</v>
      </c>
      <c r="I491">
        <v>370.7</v>
      </c>
      <c r="J491">
        <v>74</v>
      </c>
      <c r="K491">
        <v>97</v>
      </c>
      <c r="L491">
        <v>67</v>
      </c>
      <c r="M491">
        <v>107</v>
      </c>
      <c r="N491" s="81">
        <v>4</v>
      </c>
      <c r="O491" s="81">
        <v>2</v>
      </c>
      <c r="P491" s="81">
        <v>6</v>
      </c>
      <c r="Q491" s="81"/>
      <c r="R491" s="81"/>
      <c r="S491" s="81"/>
      <c r="T491" s="81"/>
      <c r="U491" s="81"/>
      <c r="V491" s="81"/>
      <c r="W491">
        <v>12</v>
      </c>
      <c r="X491">
        <v>908</v>
      </c>
      <c r="Y491" s="127">
        <v>1.4999999999999999E-2</v>
      </c>
      <c r="Z491">
        <v>1</v>
      </c>
      <c r="AA491">
        <v>16</v>
      </c>
    </row>
    <row r="492" spans="1:27" x14ac:dyDescent="0.2">
      <c r="A492">
        <v>2021</v>
      </c>
      <c r="B492">
        <v>6</v>
      </c>
      <c r="C492" t="s">
        <v>822</v>
      </c>
      <c r="D492">
        <v>609</v>
      </c>
      <c r="E492" t="s">
        <v>191</v>
      </c>
      <c r="F492" t="s">
        <v>192</v>
      </c>
      <c r="G492">
        <v>46.5</v>
      </c>
      <c r="H492">
        <v>53.5</v>
      </c>
      <c r="I492">
        <v>55.9</v>
      </c>
      <c r="J492">
        <v>90</v>
      </c>
      <c r="K492">
        <v>120</v>
      </c>
      <c r="L492">
        <v>91</v>
      </c>
      <c r="M492">
        <v>119</v>
      </c>
      <c r="N492" s="81">
        <v>7</v>
      </c>
      <c r="O492" s="81">
        <v>6</v>
      </c>
      <c r="P492" s="81">
        <v>4</v>
      </c>
      <c r="Q492" s="81"/>
      <c r="R492" s="81"/>
      <c r="S492" s="81"/>
      <c r="T492" s="81"/>
      <c r="U492" s="81"/>
      <c r="V492" s="81"/>
      <c r="W492">
        <v>17</v>
      </c>
      <c r="X492">
        <v>1169</v>
      </c>
      <c r="Y492" s="127">
        <v>1.4999999999999999E-2</v>
      </c>
      <c r="Z492">
        <v>1</v>
      </c>
      <c r="AA492">
        <v>16</v>
      </c>
    </row>
    <row r="493" spans="1:27" x14ac:dyDescent="0.2">
      <c r="A493">
        <v>2021</v>
      </c>
      <c r="B493">
        <v>6</v>
      </c>
      <c r="C493" t="s">
        <v>822</v>
      </c>
      <c r="D493">
        <v>607</v>
      </c>
      <c r="E493" t="s">
        <v>185</v>
      </c>
      <c r="F493" t="s">
        <v>186</v>
      </c>
      <c r="G493">
        <v>111.6</v>
      </c>
      <c r="H493">
        <v>128.4</v>
      </c>
      <c r="I493">
        <v>121</v>
      </c>
      <c r="J493">
        <v>90</v>
      </c>
      <c r="K493">
        <v>120</v>
      </c>
      <c r="L493">
        <v>91</v>
      </c>
      <c r="M493">
        <v>119</v>
      </c>
      <c r="N493" s="81">
        <v>4</v>
      </c>
      <c r="O493" s="81">
        <v>4</v>
      </c>
      <c r="P493" s="81">
        <v>4</v>
      </c>
      <c r="Q493" s="81">
        <v>8</v>
      </c>
      <c r="R493" s="81"/>
      <c r="S493" s="81"/>
      <c r="T493" s="81"/>
      <c r="U493" s="81"/>
      <c r="V493" s="81"/>
      <c r="W493">
        <v>20</v>
      </c>
      <c r="X493">
        <v>1172</v>
      </c>
      <c r="Y493" s="127">
        <v>1.4999999999999999E-2</v>
      </c>
      <c r="Z493">
        <v>1</v>
      </c>
      <c r="AA493">
        <v>16</v>
      </c>
    </row>
    <row r="494" spans="1:27" x14ac:dyDescent="0.2">
      <c r="A494">
        <v>2021</v>
      </c>
      <c r="B494">
        <v>6</v>
      </c>
      <c r="C494" t="s">
        <v>822</v>
      </c>
      <c r="D494">
        <v>608</v>
      </c>
      <c r="E494" t="s">
        <v>188</v>
      </c>
      <c r="F494" t="s">
        <v>189</v>
      </c>
      <c r="G494">
        <v>102.3</v>
      </c>
      <c r="H494">
        <v>117.7</v>
      </c>
      <c r="I494">
        <v>103.6</v>
      </c>
      <c r="J494">
        <v>90</v>
      </c>
      <c r="K494">
        <v>120</v>
      </c>
      <c r="L494">
        <v>91</v>
      </c>
      <c r="M494">
        <v>119</v>
      </c>
      <c r="N494" s="81">
        <v>4</v>
      </c>
      <c r="O494" s="81">
        <v>4</v>
      </c>
      <c r="P494" s="81">
        <v>4</v>
      </c>
      <c r="Q494" s="81">
        <v>8</v>
      </c>
      <c r="R494" s="81"/>
      <c r="S494" s="81"/>
      <c r="T494" s="81"/>
      <c r="U494" s="81"/>
      <c r="V494" s="81"/>
      <c r="W494">
        <v>20</v>
      </c>
      <c r="X494">
        <v>1172</v>
      </c>
      <c r="Y494" s="127">
        <v>1.4999999999999999E-2</v>
      </c>
      <c r="Z494">
        <v>1</v>
      </c>
      <c r="AA494">
        <v>16</v>
      </c>
    </row>
    <row r="495" spans="1:27" x14ac:dyDescent="0.2">
      <c r="A495">
        <v>2021</v>
      </c>
      <c r="B495">
        <v>6</v>
      </c>
      <c r="D495">
        <v>49</v>
      </c>
      <c r="E495" t="s">
        <v>170</v>
      </c>
      <c r="F495" t="s">
        <v>171</v>
      </c>
      <c r="G495">
        <v>95.5</v>
      </c>
      <c r="H495">
        <v>104.5</v>
      </c>
      <c r="I495">
        <v>101.7</v>
      </c>
      <c r="J495">
        <v>101</v>
      </c>
      <c r="K495">
        <v>107</v>
      </c>
      <c r="L495">
        <v>58</v>
      </c>
      <c r="M495">
        <v>125</v>
      </c>
      <c r="N495" s="81">
        <v>54</v>
      </c>
      <c r="O495" s="81">
        <v>34</v>
      </c>
      <c r="P495" s="81">
        <v>40</v>
      </c>
      <c r="Q495" s="81"/>
      <c r="R495" s="81"/>
      <c r="S495" s="81"/>
      <c r="T495" s="81"/>
      <c r="U495" s="81"/>
      <c r="V495" s="81"/>
      <c r="W495">
        <v>128</v>
      </c>
      <c r="X495">
        <v>12812</v>
      </c>
      <c r="Y495" s="127">
        <v>1.4999999999999999E-2</v>
      </c>
      <c r="Z495">
        <v>8</v>
      </c>
      <c r="AA495">
        <v>18</v>
      </c>
    </row>
    <row r="496" spans="1:27" x14ac:dyDescent="0.2">
      <c r="A496">
        <v>2021</v>
      </c>
      <c r="B496">
        <v>6</v>
      </c>
      <c r="D496">
        <v>661</v>
      </c>
      <c r="E496" t="s">
        <v>204</v>
      </c>
      <c r="F496" t="s">
        <v>205</v>
      </c>
      <c r="G496">
        <v>129.858</v>
      </c>
      <c r="H496">
        <v>147.798</v>
      </c>
      <c r="I496">
        <v>140.1</v>
      </c>
      <c r="J496">
        <v>20</v>
      </c>
      <c r="K496">
        <v>180</v>
      </c>
      <c r="L496">
        <v>19</v>
      </c>
      <c r="M496">
        <v>196</v>
      </c>
      <c r="N496" s="81">
        <v>11</v>
      </c>
      <c r="O496" s="81">
        <v>9</v>
      </c>
      <c r="P496" s="81">
        <v>11</v>
      </c>
      <c r="Q496" s="81">
        <v>0</v>
      </c>
      <c r="R496" s="81">
        <v>3</v>
      </c>
      <c r="S496" s="81"/>
      <c r="T496" s="81"/>
      <c r="U496" s="81"/>
      <c r="V496" s="81"/>
      <c r="W496">
        <v>35</v>
      </c>
      <c r="X496">
        <v>3185</v>
      </c>
      <c r="Y496" s="127">
        <v>1.4999999999999999E-2</v>
      </c>
      <c r="Z496">
        <v>6</v>
      </c>
      <c r="AA496">
        <v>16</v>
      </c>
    </row>
    <row r="497" spans="1:27" x14ac:dyDescent="0.2">
      <c r="A497">
        <v>2021</v>
      </c>
      <c r="B497">
        <v>6</v>
      </c>
      <c r="D497">
        <v>659</v>
      </c>
      <c r="E497" t="s">
        <v>129</v>
      </c>
      <c r="F497" t="s">
        <v>130</v>
      </c>
      <c r="G497">
        <v>283.24099999999999</v>
      </c>
      <c r="H497">
        <v>322.37099999999998</v>
      </c>
      <c r="I497">
        <v>327.5</v>
      </c>
      <c r="J497">
        <v>40</v>
      </c>
      <c r="K497">
        <v>180</v>
      </c>
      <c r="L497">
        <v>55</v>
      </c>
      <c r="M497">
        <v>131</v>
      </c>
      <c r="N497" s="81">
        <v>20</v>
      </c>
      <c r="O497" s="81">
        <v>7</v>
      </c>
      <c r="P497" s="81">
        <v>10</v>
      </c>
      <c r="Q497" s="81"/>
      <c r="R497" s="81"/>
      <c r="S497" s="81"/>
      <c r="T497" s="81"/>
      <c r="U497" s="81"/>
      <c r="V497" s="81"/>
      <c r="W497">
        <v>37</v>
      </c>
      <c r="X497">
        <v>2494</v>
      </c>
      <c r="Y497" s="127">
        <v>1.4999999999999999E-2</v>
      </c>
      <c r="Z497">
        <v>4</v>
      </c>
      <c r="AA497">
        <v>16</v>
      </c>
    </row>
    <row r="498" spans="1:27" x14ac:dyDescent="0.2">
      <c r="A498">
        <v>2021</v>
      </c>
      <c r="B498">
        <v>6</v>
      </c>
      <c r="D498">
        <v>449</v>
      </c>
      <c r="E498" t="s">
        <v>247</v>
      </c>
      <c r="F498" t="s">
        <v>248</v>
      </c>
      <c r="G498">
        <v>40.985999999999997</v>
      </c>
      <c r="H498">
        <v>50.048000000000002</v>
      </c>
      <c r="I498">
        <v>47.4</v>
      </c>
      <c r="J498">
        <v>108</v>
      </c>
      <c r="K498">
        <v>100</v>
      </c>
      <c r="L498">
        <v>113</v>
      </c>
      <c r="M498">
        <v>96</v>
      </c>
      <c r="N498" s="81">
        <v>61</v>
      </c>
      <c r="O498" s="81">
        <v>37</v>
      </c>
      <c r="P498" s="81">
        <v>58</v>
      </c>
      <c r="Q498" s="81"/>
      <c r="R498" s="81">
        <v>3</v>
      </c>
      <c r="S498" s="81"/>
      <c r="T498" s="81"/>
      <c r="U498" s="81"/>
      <c r="V498" s="81"/>
      <c r="W498">
        <v>159</v>
      </c>
      <c r="X498">
        <v>14739</v>
      </c>
      <c r="Y498" s="127">
        <v>1.4999999999999999E-2</v>
      </c>
      <c r="Z498">
        <v>8</v>
      </c>
      <c r="AA498">
        <v>16</v>
      </c>
    </row>
    <row r="499" spans="1:27" x14ac:dyDescent="0.2">
      <c r="A499">
        <v>2021</v>
      </c>
      <c r="B499">
        <v>6</v>
      </c>
      <c r="D499">
        <v>557</v>
      </c>
      <c r="E499" t="s">
        <v>126</v>
      </c>
      <c r="F499" t="s">
        <v>127</v>
      </c>
      <c r="G499">
        <v>171.262</v>
      </c>
      <c r="H499">
        <v>194.922</v>
      </c>
      <c r="I499">
        <v>194.8</v>
      </c>
      <c r="J499">
        <v>20</v>
      </c>
      <c r="K499">
        <v>180</v>
      </c>
      <c r="L499">
        <v>18</v>
      </c>
      <c r="M499">
        <v>204</v>
      </c>
      <c r="N499" s="81">
        <v>12</v>
      </c>
      <c r="O499" s="81">
        <v>14</v>
      </c>
      <c r="P499" s="81">
        <v>27</v>
      </c>
      <c r="Q499" s="81"/>
      <c r="R499" s="81">
        <v>5</v>
      </c>
      <c r="S499" s="81"/>
      <c r="T499" s="81"/>
      <c r="U499" s="81">
        <v>1</v>
      </c>
      <c r="V499" s="81"/>
      <c r="W499">
        <v>56</v>
      </c>
      <c r="X499">
        <v>1973</v>
      </c>
      <c r="Y499" s="127">
        <v>1.4999999999999999E-2</v>
      </c>
      <c r="Z499">
        <v>9</v>
      </c>
      <c r="AA499">
        <v>16</v>
      </c>
    </row>
    <row r="500" spans="1:27" x14ac:dyDescent="0.2">
      <c r="A500">
        <v>2021</v>
      </c>
      <c r="B500">
        <v>6</v>
      </c>
      <c r="D500">
        <v>556</v>
      </c>
      <c r="E500" t="s">
        <v>123</v>
      </c>
      <c r="F500" t="s">
        <v>124</v>
      </c>
      <c r="G500">
        <v>1003.106</v>
      </c>
      <c r="H500">
        <v>1141.6859999999999</v>
      </c>
      <c r="I500">
        <v>1075.0999999999999</v>
      </c>
      <c r="J500">
        <v>20</v>
      </c>
      <c r="K500">
        <v>180</v>
      </c>
      <c r="L500">
        <v>18</v>
      </c>
      <c r="M500">
        <v>204</v>
      </c>
      <c r="N500" s="81">
        <v>18</v>
      </c>
      <c r="O500" s="81">
        <v>20</v>
      </c>
      <c r="P500" s="81">
        <v>23</v>
      </c>
      <c r="Q500" s="81"/>
      <c r="R500" s="81">
        <v>3</v>
      </c>
      <c r="S500" s="81"/>
      <c r="T500" s="81"/>
      <c r="U500" s="81">
        <v>2</v>
      </c>
      <c r="V500" s="81"/>
      <c r="W500">
        <v>64</v>
      </c>
      <c r="X500">
        <v>2158</v>
      </c>
      <c r="Y500" s="127">
        <v>1.4999999999999999E-2</v>
      </c>
      <c r="Z500">
        <v>9</v>
      </c>
      <c r="AA500">
        <v>16</v>
      </c>
    </row>
    <row r="501" spans="1:27" x14ac:dyDescent="0.2">
      <c r="A501">
        <v>2021</v>
      </c>
      <c r="B501">
        <v>6</v>
      </c>
      <c r="D501">
        <v>437</v>
      </c>
      <c r="E501" t="s">
        <v>152</v>
      </c>
      <c r="F501" t="s">
        <v>153</v>
      </c>
      <c r="G501">
        <v>158.08799999999999</v>
      </c>
      <c r="H501">
        <v>179.928</v>
      </c>
      <c r="I501">
        <v>163.69999999999999</v>
      </c>
      <c r="J501">
        <v>120</v>
      </c>
      <c r="K501">
        <v>120</v>
      </c>
      <c r="L501">
        <v>109</v>
      </c>
      <c r="M501">
        <v>133</v>
      </c>
      <c r="N501" s="81">
        <v>61</v>
      </c>
      <c r="O501" s="81">
        <v>40</v>
      </c>
      <c r="P501" s="81">
        <v>62</v>
      </c>
      <c r="Q501" s="81">
        <v>10</v>
      </c>
      <c r="R501" s="81">
        <v>1</v>
      </c>
      <c r="S501" s="81"/>
      <c r="T501" s="81"/>
      <c r="U501" s="81"/>
      <c r="V501" s="81"/>
      <c r="W501">
        <v>173</v>
      </c>
      <c r="X501">
        <v>9448</v>
      </c>
      <c r="Y501" s="127">
        <v>1.4999999999999999E-2</v>
      </c>
      <c r="Z501">
        <v>8</v>
      </c>
      <c r="AA501">
        <v>16</v>
      </c>
    </row>
    <row r="502" spans="1:27" x14ac:dyDescent="0.2">
      <c r="A502">
        <v>2021</v>
      </c>
      <c r="B502">
        <v>6</v>
      </c>
      <c r="D502">
        <v>438</v>
      </c>
      <c r="E502" t="s">
        <v>222</v>
      </c>
      <c r="F502" t="s">
        <v>223</v>
      </c>
      <c r="G502">
        <v>315.23500000000001</v>
      </c>
      <c r="H502">
        <v>358.78500000000003</v>
      </c>
      <c r="I502">
        <v>349.5</v>
      </c>
      <c r="J502">
        <v>67</v>
      </c>
      <c r="K502">
        <v>161</v>
      </c>
      <c r="L502">
        <v>68</v>
      </c>
      <c r="M502">
        <v>160</v>
      </c>
      <c r="N502" s="81">
        <v>50</v>
      </c>
      <c r="O502" s="81">
        <v>26</v>
      </c>
      <c r="P502" s="81">
        <v>40</v>
      </c>
      <c r="Q502" s="81">
        <v>4</v>
      </c>
      <c r="R502" s="81">
        <v>3</v>
      </c>
      <c r="S502" s="81"/>
      <c r="T502" s="81"/>
      <c r="U502" s="81"/>
      <c r="V502" s="81"/>
      <c r="W502">
        <v>123</v>
      </c>
      <c r="X502">
        <v>9195</v>
      </c>
      <c r="Y502" s="127">
        <v>1.4999999999999999E-2</v>
      </c>
      <c r="Z502">
        <v>8</v>
      </c>
      <c r="AA502">
        <v>16</v>
      </c>
    </row>
    <row r="503" spans="1:27" x14ac:dyDescent="0.2">
      <c r="A503">
        <v>2021</v>
      </c>
      <c r="B503">
        <v>6</v>
      </c>
      <c r="D503">
        <v>670</v>
      </c>
      <c r="E503" t="s">
        <v>254</v>
      </c>
      <c r="F503" t="s">
        <v>255</v>
      </c>
      <c r="G503">
        <v>280.41800000000001</v>
      </c>
      <c r="H503">
        <v>319.15800000000002</v>
      </c>
      <c r="J503">
        <v>96</v>
      </c>
      <c r="K503">
        <v>150</v>
      </c>
      <c r="N503" s="81"/>
      <c r="O503" s="81"/>
      <c r="P503" s="81"/>
      <c r="Q503" s="81"/>
      <c r="R503" s="81"/>
      <c r="S503" s="81"/>
      <c r="T503" s="81"/>
      <c r="U503" s="81"/>
      <c r="V503" s="81"/>
      <c r="X503">
        <v>132</v>
      </c>
      <c r="Y503" s="127">
        <v>1.4999999999999999E-2</v>
      </c>
      <c r="Z503">
        <v>1</v>
      </c>
      <c r="AA503">
        <v>16</v>
      </c>
    </row>
    <row r="504" spans="1:27" x14ac:dyDescent="0.2">
      <c r="A504">
        <v>2021</v>
      </c>
      <c r="B504">
        <v>6</v>
      </c>
      <c r="D504">
        <v>669</v>
      </c>
      <c r="E504" t="s">
        <v>138</v>
      </c>
      <c r="F504" t="s">
        <v>139</v>
      </c>
      <c r="G504">
        <v>897.71400000000006</v>
      </c>
      <c r="H504">
        <v>1021.734</v>
      </c>
      <c r="I504">
        <v>1046.8</v>
      </c>
      <c r="J504">
        <v>40</v>
      </c>
      <c r="K504">
        <v>180</v>
      </c>
      <c r="L504">
        <v>35</v>
      </c>
      <c r="M504">
        <v>210</v>
      </c>
      <c r="N504" s="81">
        <v>37</v>
      </c>
      <c r="O504" s="81">
        <v>22</v>
      </c>
      <c r="P504" s="81">
        <v>49</v>
      </c>
      <c r="Q504" s="81"/>
      <c r="R504" s="81"/>
      <c r="S504" s="81"/>
      <c r="T504" s="81"/>
      <c r="U504" s="81"/>
      <c r="V504" s="81"/>
      <c r="W504">
        <v>108</v>
      </c>
      <c r="X504">
        <v>2892</v>
      </c>
      <c r="Y504" s="127">
        <v>1.4999999999999999E-2</v>
      </c>
      <c r="Z504">
        <v>8</v>
      </c>
      <c r="AA504">
        <v>16</v>
      </c>
    </row>
    <row r="505" spans="1:27" x14ac:dyDescent="0.2">
      <c r="A505">
        <v>2021</v>
      </c>
      <c r="B505">
        <v>6</v>
      </c>
      <c r="D505">
        <v>673</v>
      </c>
      <c r="E505" t="s">
        <v>549</v>
      </c>
      <c r="F505" t="s">
        <v>550</v>
      </c>
      <c r="G505">
        <v>57.965600000000002</v>
      </c>
      <c r="H505">
        <v>65.973600000000005</v>
      </c>
      <c r="I505">
        <v>70.400000000000006</v>
      </c>
      <c r="J505">
        <v>18</v>
      </c>
      <c r="K505">
        <v>200</v>
      </c>
      <c r="L505">
        <v>18</v>
      </c>
      <c r="M505">
        <v>196</v>
      </c>
      <c r="N505" s="81">
        <v>1</v>
      </c>
      <c r="O505" s="81">
        <v>1</v>
      </c>
      <c r="P505" s="81">
        <v>1</v>
      </c>
      <c r="Q505" s="81">
        <v>1</v>
      </c>
      <c r="R505" s="81">
        <v>2</v>
      </c>
      <c r="S505" s="81"/>
      <c r="T505" s="81"/>
      <c r="U505" s="81"/>
      <c r="V505" s="81"/>
      <c r="W505">
        <v>5</v>
      </c>
      <c r="X505">
        <v>485</v>
      </c>
      <c r="Y505" s="127">
        <v>1.4999999999999999E-2</v>
      </c>
      <c r="Z505">
        <v>3</v>
      </c>
      <c r="AA505">
        <v>16</v>
      </c>
    </row>
    <row r="506" spans="1:27" x14ac:dyDescent="0.2">
      <c r="A506">
        <v>2021</v>
      </c>
      <c r="B506">
        <v>6</v>
      </c>
      <c r="D506">
        <v>667</v>
      </c>
      <c r="E506" t="s">
        <v>547</v>
      </c>
      <c r="F506" t="s">
        <v>548</v>
      </c>
      <c r="G506">
        <v>1462.3140000000001</v>
      </c>
      <c r="H506">
        <v>1664.3340000000001</v>
      </c>
      <c r="I506">
        <v>1733.6</v>
      </c>
      <c r="J506">
        <v>18</v>
      </c>
      <c r="K506">
        <v>200</v>
      </c>
      <c r="L506">
        <v>18</v>
      </c>
      <c r="M506">
        <v>202</v>
      </c>
      <c r="N506" s="81">
        <v>7</v>
      </c>
      <c r="O506" s="81">
        <v>6</v>
      </c>
      <c r="P506" s="81">
        <v>7</v>
      </c>
      <c r="Q506" s="81">
        <v>1</v>
      </c>
      <c r="R506" s="81">
        <v>3</v>
      </c>
      <c r="S506" s="81"/>
      <c r="T506" s="81"/>
      <c r="U506" s="81"/>
      <c r="V506" s="81"/>
      <c r="W506">
        <v>23</v>
      </c>
      <c r="X506">
        <v>503</v>
      </c>
      <c r="Y506" s="127">
        <v>1.4999999999999999E-2</v>
      </c>
      <c r="Z506">
        <v>4</v>
      </c>
      <c r="AA506">
        <v>16</v>
      </c>
    </row>
    <row r="507" spans="1:27" x14ac:dyDescent="0.2">
      <c r="A507">
        <v>2021</v>
      </c>
      <c r="B507">
        <v>6</v>
      </c>
      <c r="D507">
        <v>50</v>
      </c>
      <c r="E507" t="s">
        <v>161</v>
      </c>
      <c r="F507" t="s">
        <v>162</v>
      </c>
      <c r="G507">
        <v>51.57</v>
      </c>
      <c r="H507">
        <v>56.43</v>
      </c>
      <c r="I507">
        <v>54.5</v>
      </c>
      <c r="J507">
        <v>101</v>
      </c>
      <c r="K507">
        <v>107</v>
      </c>
      <c r="L507">
        <v>60</v>
      </c>
      <c r="M507">
        <v>122</v>
      </c>
      <c r="N507" s="81">
        <v>62</v>
      </c>
      <c r="O507" s="81">
        <v>21</v>
      </c>
      <c r="P507" s="81">
        <v>42</v>
      </c>
      <c r="Q507" s="81">
        <v>5</v>
      </c>
      <c r="R507" s="81">
        <v>2</v>
      </c>
      <c r="S507" s="81"/>
      <c r="T507" s="81"/>
      <c r="U507" s="81"/>
      <c r="V507" s="81"/>
      <c r="W507">
        <v>132</v>
      </c>
      <c r="X507">
        <v>12816</v>
      </c>
      <c r="Y507" s="127">
        <v>1.4999999999999999E-2</v>
      </c>
      <c r="Z507">
        <v>8</v>
      </c>
      <c r="AA507">
        <v>18</v>
      </c>
    </row>
    <row r="508" spans="1:27" x14ac:dyDescent="0.2">
      <c r="A508">
        <v>2021</v>
      </c>
      <c r="B508">
        <v>6</v>
      </c>
      <c r="D508">
        <v>122</v>
      </c>
      <c r="E508" t="s">
        <v>158</v>
      </c>
      <c r="F508" t="s">
        <v>159</v>
      </c>
      <c r="G508">
        <v>267.39999999999998</v>
      </c>
      <c r="H508">
        <v>292.60000000000002</v>
      </c>
      <c r="I508">
        <v>281.89999999999998</v>
      </c>
      <c r="J508">
        <v>63</v>
      </c>
      <c r="K508">
        <v>115</v>
      </c>
      <c r="L508">
        <v>58</v>
      </c>
      <c r="M508">
        <v>125</v>
      </c>
      <c r="N508" s="81">
        <v>42</v>
      </c>
      <c r="O508" s="81">
        <v>17</v>
      </c>
      <c r="P508" s="81">
        <v>39</v>
      </c>
      <c r="Q508" s="81"/>
      <c r="R508" s="81"/>
      <c r="S508" s="81"/>
      <c r="T508" s="81"/>
      <c r="U508" s="81"/>
      <c r="V508" s="81"/>
      <c r="W508">
        <v>98</v>
      </c>
      <c r="X508">
        <v>6148</v>
      </c>
      <c r="Y508" s="127">
        <v>1.4999999999999999E-2</v>
      </c>
      <c r="Z508">
        <v>14</v>
      </c>
      <c r="AA508">
        <v>22</v>
      </c>
    </row>
    <row r="509" spans="1:27" x14ac:dyDescent="0.2">
      <c r="A509">
        <v>2021</v>
      </c>
      <c r="B509">
        <v>6</v>
      </c>
      <c r="D509">
        <v>674</v>
      </c>
      <c r="E509" t="s">
        <v>155</v>
      </c>
      <c r="F509" t="s">
        <v>156</v>
      </c>
      <c r="G509">
        <v>240.89599999999999</v>
      </c>
      <c r="H509">
        <v>274.17599999999999</v>
      </c>
      <c r="I509">
        <v>281.3</v>
      </c>
      <c r="J509">
        <v>40</v>
      </c>
      <c r="K509">
        <v>180</v>
      </c>
      <c r="L509">
        <v>57</v>
      </c>
      <c r="M509">
        <v>128</v>
      </c>
      <c r="N509" s="81">
        <v>23</v>
      </c>
      <c r="O509" s="81">
        <v>10</v>
      </c>
      <c r="P509" s="81">
        <v>12</v>
      </c>
      <c r="Q509" s="81"/>
      <c r="R509" s="81">
        <v>2</v>
      </c>
      <c r="S509" s="81"/>
      <c r="T509" s="81"/>
      <c r="U509" s="81">
        <v>1</v>
      </c>
      <c r="V509" s="81"/>
      <c r="W509">
        <v>48</v>
      </c>
      <c r="X509">
        <v>3218</v>
      </c>
      <c r="Y509" s="127">
        <v>1.4999999999999999E-2</v>
      </c>
      <c r="Z509">
        <v>7</v>
      </c>
      <c r="AA509">
        <v>22</v>
      </c>
    </row>
    <row r="510" spans="1:27" x14ac:dyDescent="0.2">
      <c r="A510">
        <v>2021</v>
      </c>
      <c r="B510">
        <v>6</v>
      </c>
      <c r="D510">
        <v>660</v>
      </c>
      <c r="E510" t="s">
        <v>201</v>
      </c>
      <c r="F510" t="s">
        <v>202</v>
      </c>
      <c r="G510">
        <v>1190.365</v>
      </c>
      <c r="H510">
        <v>1354.8150000000001</v>
      </c>
      <c r="I510">
        <v>1065.8</v>
      </c>
      <c r="J510">
        <v>20</v>
      </c>
      <c r="K510">
        <v>180</v>
      </c>
      <c r="L510">
        <v>19</v>
      </c>
      <c r="M510">
        <v>196</v>
      </c>
      <c r="N510" s="81">
        <v>12</v>
      </c>
      <c r="O510" s="81">
        <v>10</v>
      </c>
      <c r="P510" s="81">
        <v>11</v>
      </c>
      <c r="Q510" s="81">
        <v>0</v>
      </c>
      <c r="R510" s="81">
        <v>3</v>
      </c>
      <c r="S510" s="81"/>
      <c r="T510" s="81"/>
      <c r="U510" s="81"/>
      <c r="V510" s="81"/>
      <c r="W510">
        <v>37</v>
      </c>
      <c r="X510">
        <v>3187</v>
      </c>
      <c r="Y510" s="127">
        <v>1.4999999999999999E-2</v>
      </c>
      <c r="Z510">
        <v>6</v>
      </c>
      <c r="AA510">
        <v>16</v>
      </c>
    </row>
    <row r="511" spans="1:27" x14ac:dyDescent="0.2">
      <c r="A511">
        <v>2021</v>
      </c>
      <c r="B511">
        <v>6</v>
      </c>
      <c r="D511">
        <v>699</v>
      </c>
      <c r="E511" t="s">
        <v>555</v>
      </c>
      <c r="F511" t="s">
        <v>556</v>
      </c>
      <c r="G511">
        <v>525.46</v>
      </c>
      <c r="H511">
        <v>592.54</v>
      </c>
      <c r="I511">
        <v>517.9</v>
      </c>
      <c r="J511">
        <v>18</v>
      </c>
      <c r="K511">
        <v>200</v>
      </c>
      <c r="L511">
        <v>22</v>
      </c>
      <c r="M511">
        <v>165</v>
      </c>
      <c r="N511" s="81">
        <v>8</v>
      </c>
      <c r="O511" s="81">
        <v>5</v>
      </c>
      <c r="P511" s="81">
        <v>7</v>
      </c>
      <c r="Q511" s="81"/>
      <c r="R511" s="81"/>
      <c r="S511" s="81"/>
      <c r="T511" s="81"/>
      <c r="U511" s="81"/>
      <c r="V511" s="81"/>
      <c r="W511">
        <v>20</v>
      </c>
      <c r="X511">
        <v>20</v>
      </c>
      <c r="Y511" s="127">
        <v>1.4999999999999999E-2</v>
      </c>
      <c r="Z511">
        <v>2</v>
      </c>
      <c r="AA511">
        <v>25</v>
      </c>
    </row>
    <row r="512" spans="1:27" x14ac:dyDescent="0.2">
      <c r="A512">
        <v>2021</v>
      </c>
      <c r="B512">
        <v>6</v>
      </c>
      <c r="D512">
        <v>709</v>
      </c>
      <c r="E512" t="s">
        <v>559</v>
      </c>
      <c r="F512" t="s">
        <v>560</v>
      </c>
      <c r="G512">
        <v>592.20000000000005</v>
      </c>
      <c r="H512">
        <v>667.8</v>
      </c>
      <c r="I512">
        <v>675</v>
      </c>
      <c r="J512">
        <v>18</v>
      </c>
      <c r="K512">
        <v>200</v>
      </c>
      <c r="L512">
        <v>22</v>
      </c>
      <c r="M512">
        <v>163</v>
      </c>
      <c r="N512" s="81">
        <v>4</v>
      </c>
      <c r="O512" s="81">
        <v>4</v>
      </c>
      <c r="P512" s="81">
        <v>4</v>
      </c>
      <c r="Q512" s="81"/>
      <c r="R512" s="81"/>
      <c r="S512" s="81"/>
      <c r="T512" s="81">
        <v>1</v>
      </c>
      <c r="U512" s="81"/>
      <c r="V512" s="81"/>
      <c r="W512">
        <v>13</v>
      </c>
      <c r="X512">
        <v>508</v>
      </c>
      <c r="Y512" s="127">
        <v>1.4999999999999999E-2</v>
      </c>
      <c r="Z512">
        <v>3</v>
      </c>
      <c r="AA512">
        <v>24</v>
      </c>
    </row>
    <row r="513" spans="1:27" x14ac:dyDescent="0.2">
      <c r="A513">
        <v>2021</v>
      </c>
      <c r="B513">
        <v>6</v>
      </c>
      <c r="D513">
        <v>694</v>
      </c>
      <c r="E513" t="s">
        <v>647</v>
      </c>
      <c r="F513" t="s">
        <v>648</v>
      </c>
      <c r="G513">
        <v>426.76</v>
      </c>
      <c r="H513">
        <v>481.24</v>
      </c>
      <c r="I513">
        <v>435.6</v>
      </c>
      <c r="J513">
        <v>18</v>
      </c>
      <c r="K513">
        <v>200</v>
      </c>
      <c r="L513">
        <v>22</v>
      </c>
      <c r="M513">
        <v>164</v>
      </c>
      <c r="N513" s="81">
        <v>8</v>
      </c>
      <c r="O513" s="81">
        <v>8</v>
      </c>
      <c r="P513" s="81">
        <v>14</v>
      </c>
      <c r="Q513" s="81"/>
      <c r="R513" s="81"/>
      <c r="S513" s="81"/>
      <c r="T513" s="81"/>
      <c r="U513" s="81"/>
      <c r="V513" s="81"/>
      <c r="W513">
        <v>30</v>
      </c>
      <c r="X513">
        <v>480</v>
      </c>
      <c r="Y513" s="127">
        <v>1.4999999999999999E-2</v>
      </c>
      <c r="Z513">
        <v>4</v>
      </c>
      <c r="AA513">
        <v>25</v>
      </c>
    </row>
    <row r="514" spans="1:27" x14ac:dyDescent="0.2">
      <c r="A514">
        <v>2021</v>
      </c>
      <c r="B514">
        <v>6</v>
      </c>
      <c r="D514">
        <v>701</v>
      </c>
      <c r="E514" t="s">
        <v>653</v>
      </c>
      <c r="F514" t="s">
        <v>654</v>
      </c>
      <c r="G514">
        <v>189.88</v>
      </c>
      <c r="H514">
        <v>214.12</v>
      </c>
      <c r="I514">
        <v>212.6</v>
      </c>
      <c r="J514">
        <v>18</v>
      </c>
      <c r="K514">
        <v>200</v>
      </c>
      <c r="L514">
        <v>22</v>
      </c>
      <c r="M514">
        <v>165</v>
      </c>
      <c r="N514" s="81">
        <v>6</v>
      </c>
      <c r="O514" s="81">
        <v>4</v>
      </c>
      <c r="P514" s="81">
        <v>8</v>
      </c>
      <c r="Q514" s="81"/>
      <c r="R514" s="81"/>
      <c r="S514" s="81"/>
      <c r="T514" s="81"/>
      <c r="U514" s="81"/>
      <c r="V514" s="81"/>
      <c r="W514">
        <v>18</v>
      </c>
      <c r="X514">
        <v>18</v>
      </c>
      <c r="Y514" s="127">
        <v>1.4999999999999999E-2</v>
      </c>
      <c r="Z514">
        <v>2</v>
      </c>
      <c r="AA514">
        <v>25</v>
      </c>
    </row>
    <row r="515" spans="1:27" x14ac:dyDescent="0.2">
      <c r="A515">
        <v>2021</v>
      </c>
      <c r="B515">
        <v>6</v>
      </c>
      <c r="D515">
        <v>711</v>
      </c>
      <c r="E515" t="s">
        <v>563</v>
      </c>
      <c r="F515" t="s">
        <v>564</v>
      </c>
      <c r="G515">
        <v>219.02</v>
      </c>
      <c r="H515">
        <v>246.98</v>
      </c>
      <c r="I515">
        <v>262.39999999999998</v>
      </c>
      <c r="J515">
        <v>18</v>
      </c>
      <c r="K515">
        <v>200</v>
      </c>
      <c r="L515">
        <v>22</v>
      </c>
      <c r="M515">
        <v>163</v>
      </c>
      <c r="N515" s="81">
        <v>7</v>
      </c>
      <c r="O515" s="81">
        <v>4</v>
      </c>
      <c r="P515" s="81">
        <v>4</v>
      </c>
      <c r="Q515" s="81"/>
      <c r="R515" s="81"/>
      <c r="S515" s="81"/>
      <c r="T515" s="81">
        <v>1</v>
      </c>
      <c r="U515" s="81"/>
      <c r="V515" s="81"/>
      <c r="W515">
        <v>16</v>
      </c>
      <c r="X515">
        <v>511</v>
      </c>
      <c r="Y515" s="127">
        <v>1.4999999999999999E-2</v>
      </c>
      <c r="Z515">
        <v>3</v>
      </c>
      <c r="AA515">
        <v>24</v>
      </c>
    </row>
    <row r="516" spans="1:27" x14ac:dyDescent="0.2">
      <c r="A516">
        <v>2021</v>
      </c>
      <c r="B516">
        <v>6</v>
      </c>
      <c r="D516">
        <v>696</v>
      </c>
      <c r="E516" t="s">
        <v>551</v>
      </c>
      <c r="F516" t="s">
        <v>552</v>
      </c>
      <c r="G516">
        <v>183.3</v>
      </c>
      <c r="H516">
        <v>206.7</v>
      </c>
      <c r="I516">
        <v>209.8</v>
      </c>
      <c r="J516">
        <v>18</v>
      </c>
      <c r="K516">
        <v>200</v>
      </c>
      <c r="L516">
        <v>22</v>
      </c>
      <c r="M516">
        <v>165</v>
      </c>
      <c r="N516" s="81">
        <v>12</v>
      </c>
      <c r="O516" s="81">
        <v>7</v>
      </c>
      <c r="P516" s="81">
        <v>12</v>
      </c>
      <c r="Q516" s="81"/>
      <c r="R516" s="81"/>
      <c r="S516" s="81"/>
      <c r="T516" s="81"/>
      <c r="U516" s="81"/>
      <c r="V516" s="81"/>
      <c r="W516">
        <v>31</v>
      </c>
      <c r="X516">
        <v>481</v>
      </c>
      <c r="Y516" s="127">
        <v>1.4999999999999999E-2</v>
      </c>
      <c r="Z516">
        <v>4</v>
      </c>
      <c r="AA516">
        <v>25</v>
      </c>
    </row>
    <row r="517" spans="1:27" x14ac:dyDescent="0.2">
      <c r="A517">
        <v>2021</v>
      </c>
      <c r="B517">
        <v>6</v>
      </c>
      <c r="D517">
        <v>700</v>
      </c>
      <c r="E517" t="s">
        <v>651</v>
      </c>
      <c r="F517" t="s">
        <v>652</v>
      </c>
      <c r="G517">
        <v>324.3</v>
      </c>
      <c r="H517">
        <v>365.7</v>
      </c>
      <c r="I517">
        <v>346.6</v>
      </c>
      <c r="J517">
        <v>18</v>
      </c>
      <c r="K517">
        <v>200</v>
      </c>
      <c r="L517">
        <v>22</v>
      </c>
      <c r="M517">
        <v>165</v>
      </c>
      <c r="N517" s="81">
        <v>8</v>
      </c>
      <c r="O517" s="81">
        <v>6</v>
      </c>
      <c r="P517" s="81">
        <v>8</v>
      </c>
      <c r="Q517" s="81"/>
      <c r="R517" s="81"/>
      <c r="S517" s="81"/>
      <c r="T517" s="81"/>
      <c r="U517" s="81"/>
      <c r="V517" s="81"/>
      <c r="W517">
        <v>22</v>
      </c>
      <c r="X517">
        <v>22</v>
      </c>
      <c r="Y517" s="127">
        <v>1.4999999999999999E-2</v>
      </c>
      <c r="Z517">
        <v>2</v>
      </c>
      <c r="AA517">
        <v>25</v>
      </c>
    </row>
    <row r="518" spans="1:27" x14ac:dyDescent="0.2">
      <c r="A518">
        <v>2021</v>
      </c>
      <c r="B518">
        <v>6</v>
      </c>
      <c r="D518">
        <v>710</v>
      </c>
      <c r="E518" t="s">
        <v>561</v>
      </c>
      <c r="F518" t="s">
        <v>562</v>
      </c>
      <c r="G518">
        <v>313.95999999999998</v>
      </c>
      <c r="H518">
        <v>354.04</v>
      </c>
      <c r="I518">
        <v>371.7</v>
      </c>
      <c r="J518">
        <v>18</v>
      </c>
      <c r="K518">
        <v>200</v>
      </c>
      <c r="L518">
        <v>22</v>
      </c>
      <c r="M518">
        <v>163</v>
      </c>
      <c r="N518" s="81">
        <v>6</v>
      </c>
      <c r="O518" s="81">
        <v>6</v>
      </c>
      <c r="P518" s="81">
        <v>4</v>
      </c>
      <c r="Q518" s="81"/>
      <c r="R518" s="81"/>
      <c r="S518" s="81"/>
      <c r="T518" s="81">
        <v>1</v>
      </c>
      <c r="U518" s="81"/>
      <c r="V518" s="81"/>
      <c r="W518">
        <v>17</v>
      </c>
      <c r="X518">
        <v>512</v>
      </c>
      <c r="Y518" s="127">
        <v>1.4999999999999999E-2</v>
      </c>
      <c r="Z518">
        <v>3</v>
      </c>
      <c r="AA518">
        <v>24</v>
      </c>
    </row>
    <row r="519" spans="1:27" x14ac:dyDescent="0.2">
      <c r="A519">
        <v>2021</v>
      </c>
      <c r="B519">
        <v>6</v>
      </c>
      <c r="D519">
        <v>695</v>
      </c>
      <c r="E519" t="s">
        <v>649</v>
      </c>
      <c r="F519" t="s">
        <v>650</v>
      </c>
      <c r="G519">
        <v>248.16</v>
      </c>
      <c r="H519">
        <v>279.83999999999997</v>
      </c>
      <c r="I519">
        <v>278.2</v>
      </c>
      <c r="J519">
        <v>18</v>
      </c>
      <c r="K519">
        <v>200</v>
      </c>
      <c r="L519">
        <v>22</v>
      </c>
      <c r="M519">
        <v>165</v>
      </c>
      <c r="N519" s="81">
        <v>14</v>
      </c>
      <c r="O519" s="81">
        <v>6</v>
      </c>
      <c r="P519" s="81">
        <v>12</v>
      </c>
      <c r="Q519" s="81"/>
      <c r="R519" s="81"/>
      <c r="S519" s="81"/>
      <c r="T519" s="81"/>
      <c r="U519" s="81"/>
      <c r="V519" s="81"/>
      <c r="W519">
        <v>32</v>
      </c>
      <c r="X519">
        <v>482</v>
      </c>
      <c r="Y519" s="127">
        <v>1.4999999999999999E-2</v>
      </c>
      <c r="Z519">
        <v>4</v>
      </c>
      <c r="AA519">
        <v>25</v>
      </c>
    </row>
    <row r="520" spans="1:27" x14ac:dyDescent="0.2">
      <c r="A520">
        <v>2021</v>
      </c>
      <c r="B520">
        <v>6</v>
      </c>
      <c r="D520">
        <v>702</v>
      </c>
      <c r="E520" t="s">
        <v>655</v>
      </c>
      <c r="F520" t="s">
        <v>656</v>
      </c>
      <c r="G520">
        <v>94.94</v>
      </c>
      <c r="H520">
        <v>107.06</v>
      </c>
      <c r="I520">
        <v>109.9</v>
      </c>
      <c r="J520">
        <v>18</v>
      </c>
      <c r="K520">
        <v>200</v>
      </c>
      <c r="L520">
        <v>22</v>
      </c>
      <c r="M520">
        <v>165</v>
      </c>
      <c r="N520" s="81">
        <v>3</v>
      </c>
      <c r="O520" s="81">
        <v>1</v>
      </c>
      <c r="P520" s="81">
        <v>2</v>
      </c>
      <c r="Q520" s="81"/>
      <c r="R520" s="81"/>
      <c r="S520" s="81"/>
      <c r="T520" s="81"/>
      <c r="U520" s="81"/>
      <c r="V520" s="81"/>
      <c r="W520">
        <v>21</v>
      </c>
      <c r="X520">
        <v>21</v>
      </c>
      <c r="Y520" s="127">
        <v>1.4999999999999999E-2</v>
      </c>
      <c r="Z520">
        <v>2</v>
      </c>
      <c r="AA520">
        <v>25</v>
      </c>
    </row>
    <row r="521" spans="1:27" x14ac:dyDescent="0.2">
      <c r="A521">
        <v>2021</v>
      </c>
      <c r="B521">
        <v>6</v>
      </c>
      <c r="D521">
        <v>712</v>
      </c>
      <c r="E521" t="s">
        <v>657</v>
      </c>
      <c r="F521" t="s">
        <v>658</v>
      </c>
      <c r="G521">
        <v>270.72000000000003</v>
      </c>
      <c r="H521">
        <v>305.27999999999997</v>
      </c>
      <c r="I521">
        <v>291.89999999999998</v>
      </c>
      <c r="J521">
        <v>18</v>
      </c>
      <c r="K521">
        <v>200</v>
      </c>
      <c r="L521">
        <v>22</v>
      </c>
      <c r="M521">
        <v>163</v>
      </c>
      <c r="N521" s="81">
        <v>4</v>
      </c>
      <c r="O521" s="81">
        <v>3</v>
      </c>
      <c r="P521" s="81">
        <v>2</v>
      </c>
      <c r="Q521" s="81"/>
      <c r="R521" s="81"/>
      <c r="S521" s="81"/>
      <c r="T521" s="81">
        <v>1</v>
      </c>
      <c r="U521" s="81"/>
      <c r="V521" s="81"/>
      <c r="W521">
        <v>17</v>
      </c>
      <c r="X521">
        <v>512</v>
      </c>
      <c r="Y521" s="127">
        <v>1.4999999999999999E-2</v>
      </c>
      <c r="Z521">
        <v>3</v>
      </c>
      <c r="AA521">
        <v>24</v>
      </c>
    </row>
    <row r="522" spans="1:27" x14ac:dyDescent="0.2">
      <c r="A522">
        <v>2021</v>
      </c>
      <c r="B522">
        <v>6</v>
      </c>
      <c r="D522">
        <v>697</v>
      </c>
      <c r="E522" t="s">
        <v>553</v>
      </c>
      <c r="F522" t="s">
        <v>554</v>
      </c>
      <c r="G522">
        <v>94.94</v>
      </c>
      <c r="H522">
        <v>107.06</v>
      </c>
      <c r="I522">
        <v>132</v>
      </c>
      <c r="J522">
        <v>18</v>
      </c>
      <c r="K522">
        <v>200</v>
      </c>
      <c r="L522">
        <v>22</v>
      </c>
      <c r="M522">
        <v>165</v>
      </c>
      <c r="N522" s="81">
        <v>4</v>
      </c>
      <c r="O522" s="81">
        <v>3</v>
      </c>
      <c r="P522" s="81">
        <v>6</v>
      </c>
      <c r="Q522" s="81"/>
      <c r="R522" s="81"/>
      <c r="S522" s="81"/>
      <c r="T522" s="81"/>
      <c r="U522" s="81"/>
      <c r="V522" s="81"/>
      <c r="W522">
        <v>31</v>
      </c>
      <c r="X522">
        <v>481</v>
      </c>
      <c r="Y522" s="127">
        <v>1.4999999999999999E-2</v>
      </c>
      <c r="Z522">
        <v>4</v>
      </c>
      <c r="AA522">
        <v>25</v>
      </c>
    </row>
    <row r="523" spans="1:27" x14ac:dyDescent="0.2">
      <c r="A523">
        <v>2021</v>
      </c>
      <c r="B523">
        <v>6</v>
      </c>
      <c r="D523">
        <v>658</v>
      </c>
      <c r="E523" t="s">
        <v>182</v>
      </c>
      <c r="F523" t="s">
        <v>183</v>
      </c>
      <c r="G523">
        <v>83.7</v>
      </c>
      <c r="H523">
        <v>96.3</v>
      </c>
      <c r="I523">
        <v>99.3</v>
      </c>
      <c r="J523">
        <v>60</v>
      </c>
      <c r="K523">
        <v>180</v>
      </c>
      <c r="L523">
        <v>76</v>
      </c>
      <c r="M523">
        <v>143</v>
      </c>
      <c r="N523" s="81">
        <v>28</v>
      </c>
      <c r="O523" s="81">
        <v>14</v>
      </c>
      <c r="P523" s="81">
        <v>16</v>
      </c>
      <c r="Q523" s="81">
        <v>4</v>
      </c>
      <c r="R523" s="81">
        <v>9</v>
      </c>
      <c r="S523" s="81"/>
      <c r="T523" s="81"/>
      <c r="U523" s="81">
        <v>4</v>
      </c>
      <c r="V523" s="81"/>
      <c r="W523">
        <v>75</v>
      </c>
      <c r="X523">
        <v>4105</v>
      </c>
      <c r="Y523" s="127">
        <v>0.02</v>
      </c>
      <c r="Z523">
        <v>6</v>
      </c>
      <c r="AA523">
        <v>20</v>
      </c>
    </row>
    <row r="524" spans="1:27" x14ac:dyDescent="0.2">
      <c r="A524">
        <v>2021</v>
      </c>
      <c r="B524">
        <v>6</v>
      </c>
      <c r="D524">
        <v>656</v>
      </c>
      <c r="E524" t="s">
        <v>176</v>
      </c>
      <c r="F524" t="s">
        <v>177</v>
      </c>
      <c r="G524">
        <v>137.63999999999999</v>
      </c>
      <c r="H524">
        <v>158.36000000000001</v>
      </c>
      <c r="I524">
        <v>159.19999999999999</v>
      </c>
      <c r="J524">
        <v>60</v>
      </c>
      <c r="K524">
        <v>180</v>
      </c>
      <c r="L524">
        <v>76</v>
      </c>
      <c r="M524">
        <v>143</v>
      </c>
      <c r="N524" s="81">
        <v>35</v>
      </c>
      <c r="O524" s="81">
        <v>10</v>
      </c>
      <c r="P524" s="81">
        <v>16</v>
      </c>
      <c r="Q524" s="81">
        <v>3</v>
      </c>
      <c r="R524" s="81">
        <v>9</v>
      </c>
      <c r="S524" s="81"/>
      <c r="T524" s="81"/>
      <c r="U524" s="81">
        <v>6</v>
      </c>
      <c r="V524" s="81"/>
      <c r="W524">
        <v>79</v>
      </c>
      <c r="X524">
        <v>3879</v>
      </c>
      <c r="Y524" s="127">
        <v>0.02</v>
      </c>
      <c r="Z524">
        <v>6</v>
      </c>
      <c r="AA524">
        <v>20</v>
      </c>
    </row>
    <row r="525" spans="1:27" x14ac:dyDescent="0.2">
      <c r="A525">
        <v>2021</v>
      </c>
      <c r="B525">
        <v>6</v>
      </c>
      <c r="D525">
        <v>657</v>
      </c>
      <c r="E525" t="s">
        <v>179</v>
      </c>
      <c r="F525" t="s">
        <v>180</v>
      </c>
      <c r="G525">
        <v>83.7</v>
      </c>
      <c r="H525">
        <v>96.3</v>
      </c>
      <c r="I525">
        <v>99.3</v>
      </c>
      <c r="J525">
        <v>60</v>
      </c>
      <c r="K525">
        <v>180</v>
      </c>
      <c r="L525">
        <v>76</v>
      </c>
      <c r="M525">
        <v>143</v>
      </c>
      <c r="N525" s="81">
        <v>28</v>
      </c>
      <c r="O525" s="81">
        <v>14</v>
      </c>
      <c r="P525" s="81">
        <v>16</v>
      </c>
      <c r="Q525" s="81">
        <v>4</v>
      </c>
      <c r="R525" s="81">
        <v>9</v>
      </c>
      <c r="S525" s="81"/>
      <c r="T525" s="81"/>
      <c r="U525" s="81">
        <v>4</v>
      </c>
      <c r="V525" s="81"/>
      <c r="W525">
        <v>75</v>
      </c>
      <c r="X525">
        <v>4105</v>
      </c>
      <c r="Y525" s="127">
        <v>0.02</v>
      </c>
      <c r="Z525">
        <v>6</v>
      </c>
      <c r="AA525">
        <v>20</v>
      </c>
    </row>
    <row r="526" spans="1:27" x14ac:dyDescent="0.2">
      <c r="A526">
        <v>2021</v>
      </c>
      <c r="B526">
        <v>6</v>
      </c>
      <c r="D526">
        <v>655</v>
      </c>
      <c r="E526" t="s">
        <v>173</v>
      </c>
      <c r="F526" t="s">
        <v>174</v>
      </c>
      <c r="G526">
        <v>137.63999999999999</v>
      </c>
      <c r="H526">
        <v>158.36000000000001</v>
      </c>
      <c r="I526">
        <v>159.19999999999999</v>
      </c>
      <c r="J526">
        <v>60</v>
      </c>
      <c r="K526">
        <v>180</v>
      </c>
      <c r="L526">
        <v>76</v>
      </c>
      <c r="M526">
        <v>143</v>
      </c>
      <c r="N526" s="81">
        <v>35</v>
      </c>
      <c r="O526" s="81">
        <v>10</v>
      </c>
      <c r="P526" s="81">
        <v>16</v>
      </c>
      <c r="Q526" s="81">
        <v>3</v>
      </c>
      <c r="R526" s="81">
        <v>9</v>
      </c>
      <c r="S526" s="81"/>
      <c r="T526" s="81"/>
      <c r="U526" s="81">
        <v>6</v>
      </c>
      <c r="V526" s="81"/>
      <c r="W526">
        <v>79</v>
      </c>
      <c r="X526">
        <v>3879</v>
      </c>
      <c r="Y526" s="127">
        <v>0.02</v>
      </c>
      <c r="Z526">
        <v>6</v>
      </c>
      <c r="AA526">
        <v>20</v>
      </c>
    </row>
    <row r="527" spans="1:27" x14ac:dyDescent="0.2">
      <c r="A527">
        <v>2021</v>
      </c>
      <c r="B527">
        <v>6</v>
      </c>
      <c r="D527">
        <v>645</v>
      </c>
      <c r="E527" t="s">
        <v>573</v>
      </c>
      <c r="F527" t="s">
        <v>574</v>
      </c>
      <c r="G527">
        <v>123.69</v>
      </c>
      <c r="H527">
        <v>142.31</v>
      </c>
      <c r="I527">
        <v>144.9</v>
      </c>
      <c r="J527">
        <v>80</v>
      </c>
      <c r="K527">
        <v>180</v>
      </c>
      <c r="L527">
        <v>73</v>
      </c>
      <c r="M527">
        <v>204</v>
      </c>
      <c r="N527" s="81">
        <v>83</v>
      </c>
      <c r="O527" s="81">
        <v>60</v>
      </c>
      <c r="P527" s="81">
        <v>69</v>
      </c>
      <c r="Q527" s="81"/>
      <c r="R527" s="81">
        <v>2</v>
      </c>
      <c r="S527" s="81"/>
      <c r="T527" s="81"/>
      <c r="U527" s="81">
        <v>4</v>
      </c>
      <c r="V527" s="81"/>
      <c r="W527">
        <v>218</v>
      </c>
      <c r="X527">
        <v>10058</v>
      </c>
      <c r="Y527" s="127">
        <v>0.02</v>
      </c>
      <c r="Z527">
        <v>8</v>
      </c>
      <c r="AA527">
        <v>20</v>
      </c>
    </row>
    <row r="528" spans="1:27" x14ac:dyDescent="0.2">
      <c r="A528">
        <v>2021</v>
      </c>
      <c r="B528">
        <v>6</v>
      </c>
      <c r="D528">
        <v>625</v>
      </c>
      <c r="E528" t="s">
        <v>642</v>
      </c>
      <c r="F528" t="s">
        <v>643</v>
      </c>
      <c r="G528">
        <v>129.01</v>
      </c>
      <c r="H528">
        <v>150.99</v>
      </c>
      <c r="I528">
        <v>143.1</v>
      </c>
      <c r="J528">
        <v>18</v>
      </c>
      <c r="K528">
        <v>200</v>
      </c>
      <c r="L528">
        <v>22</v>
      </c>
      <c r="M528">
        <v>164</v>
      </c>
      <c r="N528" s="81">
        <v>19</v>
      </c>
      <c r="O528" s="81">
        <v>6</v>
      </c>
      <c r="P528" s="81">
        <v>14</v>
      </c>
      <c r="Q528" s="81"/>
      <c r="R528" s="81"/>
      <c r="S528" s="81"/>
      <c r="T528" s="81"/>
      <c r="U528" s="81"/>
      <c r="V528" s="81"/>
      <c r="W528">
        <v>39</v>
      </c>
      <c r="X528">
        <v>2289</v>
      </c>
      <c r="Y528" s="127">
        <v>1.4999999999999999E-2</v>
      </c>
      <c r="Z528">
        <v>8</v>
      </c>
      <c r="AA528">
        <v>25</v>
      </c>
    </row>
    <row r="529" spans="1:27" x14ac:dyDescent="0.2">
      <c r="A529">
        <v>2021</v>
      </c>
      <c r="B529">
        <v>6</v>
      </c>
      <c r="D529">
        <v>629</v>
      </c>
      <c r="E529" t="s">
        <v>238</v>
      </c>
      <c r="F529" t="s">
        <v>239</v>
      </c>
      <c r="G529">
        <v>203.983</v>
      </c>
      <c r="H529">
        <v>238.017</v>
      </c>
      <c r="I529">
        <v>216.6</v>
      </c>
      <c r="J529">
        <v>18</v>
      </c>
      <c r="K529">
        <v>200</v>
      </c>
      <c r="L529">
        <v>22</v>
      </c>
      <c r="M529">
        <v>164</v>
      </c>
      <c r="N529" s="81">
        <v>21</v>
      </c>
      <c r="O529" s="81">
        <v>12</v>
      </c>
      <c r="P529" s="81">
        <v>10</v>
      </c>
      <c r="Q529" s="81"/>
      <c r="R529" s="81"/>
      <c r="S529" s="81"/>
      <c r="T529" s="81"/>
      <c r="U529" s="81"/>
      <c r="V529" s="81"/>
      <c r="W529">
        <v>43</v>
      </c>
      <c r="X529">
        <v>1633</v>
      </c>
      <c r="Y529" s="127">
        <v>1.4999999999999999E-2</v>
      </c>
      <c r="Z529">
        <v>5</v>
      </c>
      <c r="AA529">
        <v>25</v>
      </c>
    </row>
    <row r="530" spans="1:27" x14ac:dyDescent="0.2">
      <c r="A530">
        <v>2021</v>
      </c>
      <c r="B530">
        <v>6</v>
      </c>
      <c r="D530">
        <v>621</v>
      </c>
      <c r="E530" t="s">
        <v>634</v>
      </c>
      <c r="F530" t="s">
        <v>635</v>
      </c>
      <c r="G530">
        <v>175.98849999999999</v>
      </c>
      <c r="H530">
        <v>207.01150000000001</v>
      </c>
      <c r="I530">
        <v>204.2</v>
      </c>
      <c r="J530">
        <v>18</v>
      </c>
      <c r="K530">
        <v>200</v>
      </c>
      <c r="L530">
        <v>23</v>
      </c>
      <c r="M530">
        <v>155</v>
      </c>
      <c r="N530" s="81">
        <v>33</v>
      </c>
      <c r="O530" s="81">
        <v>15</v>
      </c>
      <c r="P530" s="81">
        <v>20</v>
      </c>
      <c r="Q530" s="81"/>
      <c r="R530" s="81"/>
      <c r="S530" s="81"/>
      <c r="T530" s="81"/>
      <c r="U530" s="81"/>
      <c r="V530" s="81"/>
      <c r="W530">
        <v>68</v>
      </c>
      <c r="X530">
        <v>2588</v>
      </c>
      <c r="Y530" s="127">
        <v>1.4999999999999999E-2</v>
      </c>
      <c r="Z530">
        <v>9</v>
      </c>
      <c r="AA530">
        <v>25</v>
      </c>
    </row>
    <row r="531" spans="1:27" x14ac:dyDescent="0.2">
      <c r="A531">
        <v>2021</v>
      </c>
      <c r="B531">
        <v>6</v>
      </c>
      <c r="D531">
        <v>445</v>
      </c>
      <c r="E531" t="s">
        <v>748</v>
      </c>
      <c r="F531" t="s">
        <v>749</v>
      </c>
      <c r="G531">
        <v>25.2</v>
      </c>
      <c r="H531">
        <v>30.8</v>
      </c>
      <c r="I531">
        <v>29</v>
      </c>
      <c r="J531">
        <v>60</v>
      </c>
      <c r="K531">
        <v>180</v>
      </c>
      <c r="L531">
        <v>70</v>
      </c>
      <c r="M531">
        <v>155</v>
      </c>
      <c r="N531" s="81">
        <v>21</v>
      </c>
      <c r="O531" s="81">
        <v>10</v>
      </c>
      <c r="P531" s="81">
        <v>17</v>
      </c>
      <c r="Q531" s="81">
        <v>2</v>
      </c>
      <c r="R531" s="81">
        <v>2</v>
      </c>
      <c r="S531" s="81"/>
      <c r="T531" s="81"/>
      <c r="U531" s="81"/>
      <c r="V531" s="81"/>
      <c r="W531">
        <v>52</v>
      </c>
      <c r="X531">
        <v>4052</v>
      </c>
      <c r="Y531" s="127">
        <v>1.4999999999999999E-2</v>
      </c>
      <c r="Z531">
        <v>5</v>
      </c>
      <c r="AA531">
        <v>29</v>
      </c>
    </row>
    <row r="532" spans="1:27" x14ac:dyDescent="0.2">
      <c r="A532">
        <v>2021</v>
      </c>
      <c r="B532">
        <v>6</v>
      </c>
      <c r="D532">
        <v>446</v>
      </c>
      <c r="E532" t="s">
        <v>762</v>
      </c>
      <c r="F532" t="s">
        <v>763</v>
      </c>
      <c r="G532">
        <v>150.30000000000001</v>
      </c>
      <c r="H532">
        <v>183.7</v>
      </c>
      <c r="I532">
        <v>178.2</v>
      </c>
      <c r="J532">
        <v>60</v>
      </c>
      <c r="K532">
        <v>180</v>
      </c>
      <c r="L532">
        <v>70</v>
      </c>
      <c r="M532">
        <v>155</v>
      </c>
      <c r="N532" s="81">
        <v>24</v>
      </c>
      <c r="O532" s="81">
        <v>10</v>
      </c>
      <c r="P532" s="81">
        <v>14</v>
      </c>
      <c r="Q532" s="81"/>
      <c r="R532" s="81"/>
      <c r="S532" s="81"/>
      <c r="T532" s="81"/>
      <c r="U532" s="81"/>
      <c r="V532" s="81"/>
      <c r="W532">
        <v>48</v>
      </c>
      <c r="X532">
        <v>4218</v>
      </c>
      <c r="Y532" s="127">
        <v>1.4999999999999999E-2</v>
      </c>
      <c r="Z532">
        <v>5</v>
      </c>
      <c r="AA532">
        <v>29</v>
      </c>
    </row>
    <row r="533" spans="1:27" x14ac:dyDescent="0.2">
      <c r="A533">
        <v>2021</v>
      </c>
      <c r="B533">
        <v>6</v>
      </c>
      <c r="D533">
        <v>439</v>
      </c>
      <c r="E533" t="s">
        <v>167</v>
      </c>
      <c r="F533" t="s">
        <v>168</v>
      </c>
      <c r="G533">
        <v>308.7</v>
      </c>
      <c r="H533">
        <v>377.3</v>
      </c>
      <c r="I533">
        <v>364.3</v>
      </c>
      <c r="J533">
        <v>45</v>
      </c>
      <c r="K533">
        <v>320</v>
      </c>
      <c r="L533">
        <v>51</v>
      </c>
      <c r="M533">
        <v>293</v>
      </c>
      <c r="N533" s="81">
        <v>8</v>
      </c>
      <c r="O533" s="81">
        <v>8</v>
      </c>
      <c r="P533" s="81">
        <v>14</v>
      </c>
      <c r="Q533" s="81"/>
      <c r="R533" s="81"/>
      <c r="S533" s="81"/>
      <c r="T533" s="81"/>
      <c r="U533" s="81"/>
      <c r="V533" s="81"/>
      <c r="W533">
        <v>30</v>
      </c>
      <c r="X533">
        <v>360</v>
      </c>
      <c r="Y533" s="127">
        <v>1.4999999999999999E-2</v>
      </c>
      <c r="Z533">
        <v>2</v>
      </c>
      <c r="AA533">
        <v>29</v>
      </c>
    </row>
    <row r="534" spans="1:27" x14ac:dyDescent="0.2">
      <c r="A534">
        <v>2021</v>
      </c>
      <c r="B534">
        <v>6</v>
      </c>
      <c r="D534">
        <v>447</v>
      </c>
      <c r="E534" t="s">
        <v>737</v>
      </c>
      <c r="F534" t="s">
        <v>738</v>
      </c>
      <c r="G534">
        <v>159.30000000000001</v>
      </c>
      <c r="H534">
        <v>194.7</v>
      </c>
      <c r="I534">
        <v>180.1</v>
      </c>
      <c r="J534">
        <v>60</v>
      </c>
      <c r="K534">
        <v>180</v>
      </c>
      <c r="L534">
        <v>70</v>
      </c>
      <c r="M534">
        <v>155</v>
      </c>
      <c r="N534" s="81">
        <v>24</v>
      </c>
      <c r="O534" s="81">
        <v>16</v>
      </c>
      <c r="P534" s="81">
        <v>11</v>
      </c>
      <c r="Q534" s="81"/>
      <c r="R534" s="81"/>
      <c r="S534" s="81"/>
      <c r="T534" s="81"/>
      <c r="U534" s="81"/>
      <c r="V534" s="81"/>
      <c r="W534">
        <v>51</v>
      </c>
      <c r="X534">
        <v>4191</v>
      </c>
      <c r="Y534" s="127">
        <v>1.4999999999999999E-2</v>
      </c>
      <c r="Z534">
        <v>5</v>
      </c>
      <c r="AA534">
        <v>29</v>
      </c>
    </row>
    <row r="535" spans="1:27" x14ac:dyDescent="0.2">
      <c r="A535">
        <v>2021</v>
      </c>
      <c r="B535">
        <v>6</v>
      </c>
      <c r="D535">
        <v>448</v>
      </c>
      <c r="E535" t="s">
        <v>268</v>
      </c>
      <c r="F535" t="s">
        <v>269</v>
      </c>
      <c r="G535">
        <v>20.7</v>
      </c>
      <c r="H535">
        <v>25.3</v>
      </c>
      <c r="I535">
        <v>25.2</v>
      </c>
      <c r="J535">
        <v>60</v>
      </c>
      <c r="K535">
        <v>180</v>
      </c>
      <c r="L535">
        <v>70</v>
      </c>
      <c r="M535">
        <v>155</v>
      </c>
      <c r="N535" s="81">
        <v>26</v>
      </c>
      <c r="O535" s="81">
        <v>14</v>
      </c>
      <c r="P535" s="81">
        <v>12</v>
      </c>
      <c r="Q535" s="81">
        <v>2</v>
      </c>
      <c r="R535" s="81"/>
      <c r="S535" s="81"/>
      <c r="T535" s="81"/>
      <c r="U535" s="81"/>
      <c r="V535" s="81"/>
      <c r="W535">
        <v>54</v>
      </c>
      <c r="X535">
        <v>4194</v>
      </c>
      <c r="Y535" s="127">
        <v>1.4999999999999999E-2</v>
      </c>
      <c r="Z535">
        <v>5</v>
      </c>
      <c r="AA535">
        <v>29</v>
      </c>
    </row>
    <row r="536" spans="1:27" x14ac:dyDescent="0.2">
      <c r="A536">
        <v>2021</v>
      </c>
      <c r="B536">
        <v>6</v>
      </c>
      <c r="D536">
        <v>626</v>
      </c>
      <c r="E536" t="s">
        <v>644</v>
      </c>
      <c r="F536" t="s">
        <v>645</v>
      </c>
      <c r="G536">
        <v>254.05799999999999</v>
      </c>
      <c r="H536">
        <v>297.94200000000001</v>
      </c>
      <c r="I536">
        <v>285.39999999999998</v>
      </c>
      <c r="J536">
        <v>18</v>
      </c>
      <c r="K536">
        <v>200</v>
      </c>
      <c r="L536">
        <v>21</v>
      </c>
      <c r="M536">
        <v>168</v>
      </c>
      <c r="N536" s="81">
        <v>22</v>
      </c>
      <c r="O536" s="81">
        <v>12</v>
      </c>
      <c r="P536" s="81">
        <v>19</v>
      </c>
      <c r="Q536" s="81"/>
      <c r="R536" s="81"/>
      <c r="S536" s="81"/>
      <c r="T536" s="81"/>
      <c r="U536" s="81"/>
      <c r="V536" s="81"/>
      <c r="W536">
        <v>53</v>
      </c>
      <c r="X536">
        <v>2303</v>
      </c>
      <c r="Y536" s="127">
        <v>1.4999999999999999E-2</v>
      </c>
      <c r="Z536">
        <v>8</v>
      </c>
      <c r="AA536">
        <v>25</v>
      </c>
    </row>
    <row r="537" spans="1:27" x14ac:dyDescent="0.2">
      <c r="A537">
        <v>2021</v>
      </c>
      <c r="B537">
        <v>6</v>
      </c>
      <c r="D537">
        <v>630</v>
      </c>
      <c r="E537" t="s">
        <v>241</v>
      </c>
      <c r="F537" t="s">
        <v>242</v>
      </c>
      <c r="G537">
        <v>197.84299999999999</v>
      </c>
      <c r="H537">
        <v>230.15700000000001</v>
      </c>
      <c r="I537">
        <v>192.7</v>
      </c>
      <c r="J537">
        <v>18</v>
      </c>
      <c r="K537">
        <v>200</v>
      </c>
      <c r="L537">
        <v>23</v>
      </c>
      <c r="M537">
        <v>163</v>
      </c>
      <c r="N537" s="81">
        <v>17</v>
      </c>
      <c r="O537" s="81">
        <v>16</v>
      </c>
      <c r="P537" s="81">
        <v>28</v>
      </c>
      <c r="Q537" s="81"/>
      <c r="R537" s="81"/>
      <c r="S537" s="81"/>
      <c r="T537" s="81"/>
      <c r="U537" s="81"/>
      <c r="V537" s="81"/>
      <c r="W537">
        <v>61</v>
      </c>
      <c r="X537">
        <v>1651</v>
      </c>
      <c r="Y537" s="127">
        <v>1.4999999999999999E-2</v>
      </c>
      <c r="Z537">
        <v>5</v>
      </c>
      <c r="AA537">
        <v>25</v>
      </c>
    </row>
    <row r="538" spans="1:27" x14ac:dyDescent="0.2">
      <c r="A538">
        <v>2021</v>
      </c>
      <c r="B538">
        <v>6</v>
      </c>
      <c r="D538">
        <v>622</v>
      </c>
      <c r="E538" t="s">
        <v>636</v>
      </c>
      <c r="F538" t="s">
        <v>637</v>
      </c>
      <c r="G538">
        <v>172.41399999999999</v>
      </c>
      <c r="H538">
        <v>201.58600000000001</v>
      </c>
      <c r="I538">
        <v>194.9</v>
      </c>
      <c r="J538">
        <v>18</v>
      </c>
      <c r="K538">
        <v>200</v>
      </c>
      <c r="L538">
        <v>23</v>
      </c>
      <c r="M538">
        <v>155</v>
      </c>
      <c r="N538" s="81">
        <v>33</v>
      </c>
      <c r="O538" s="81">
        <v>21</v>
      </c>
      <c r="P538" s="81">
        <v>43</v>
      </c>
      <c r="Q538" s="81">
        <v>10</v>
      </c>
      <c r="R538" s="81"/>
      <c r="S538" s="81"/>
      <c r="T538" s="81"/>
      <c r="U538" s="81"/>
      <c r="V538" s="81"/>
      <c r="W538">
        <v>107</v>
      </c>
      <c r="X538">
        <v>3047</v>
      </c>
      <c r="Y538" s="127">
        <v>1.4999999999999999E-2</v>
      </c>
      <c r="Z538">
        <v>9</v>
      </c>
      <c r="AA538">
        <v>25</v>
      </c>
    </row>
    <row r="539" spans="1:27" x14ac:dyDescent="0.2">
      <c r="A539">
        <v>2021</v>
      </c>
      <c r="B539">
        <v>6</v>
      </c>
      <c r="D539">
        <v>299</v>
      </c>
      <c r="E539" t="s">
        <v>244</v>
      </c>
      <c r="F539" t="s">
        <v>245</v>
      </c>
      <c r="G539">
        <v>106.95</v>
      </c>
      <c r="H539">
        <v>123.05</v>
      </c>
      <c r="I539">
        <v>108.4</v>
      </c>
      <c r="J539">
        <v>70</v>
      </c>
      <c r="K539">
        <v>154</v>
      </c>
      <c r="L539">
        <v>97</v>
      </c>
      <c r="M539">
        <v>113</v>
      </c>
      <c r="N539" s="81">
        <v>47</v>
      </c>
      <c r="O539" s="81">
        <v>19</v>
      </c>
      <c r="P539" s="81">
        <v>31</v>
      </c>
      <c r="Q539" s="81">
        <v>30</v>
      </c>
      <c r="R539" s="81">
        <v>2</v>
      </c>
      <c r="S539" s="81"/>
      <c r="T539" s="81"/>
      <c r="U539" s="81"/>
      <c r="V539" s="81"/>
      <c r="W539">
        <v>129</v>
      </c>
      <c r="X539">
        <v>16065</v>
      </c>
      <c r="Y539" s="127">
        <v>0.02</v>
      </c>
      <c r="Z539">
        <v>11</v>
      </c>
    </row>
    <row r="540" spans="1:27" x14ac:dyDescent="0.2">
      <c r="A540">
        <v>2021</v>
      </c>
      <c r="B540">
        <v>6</v>
      </c>
      <c r="D540">
        <v>281</v>
      </c>
      <c r="E540" t="s">
        <v>142</v>
      </c>
      <c r="F540" t="s">
        <v>143</v>
      </c>
      <c r="G540">
        <v>265.05</v>
      </c>
      <c r="H540">
        <v>304.95</v>
      </c>
      <c r="I540">
        <v>316</v>
      </c>
      <c r="J540">
        <v>120</v>
      </c>
      <c r="K540">
        <v>120</v>
      </c>
      <c r="L540">
        <v>106</v>
      </c>
      <c r="M540">
        <v>137</v>
      </c>
      <c r="N540" s="81">
        <v>8</v>
      </c>
      <c r="O540" s="81">
        <v>4</v>
      </c>
      <c r="P540" s="81">
        <v>8</v>
      </c>
      <c r="Q540" s="81"/>
      <c r="R540" s="81"/>
      <c r="S540" s="81"/>
      <c r="T540" s="81"/>
      <c r="U540" s="81"/>
      <c r="V540" s="81"/>
      <c r="W540">
        <v>19</v>
      </c>
      <c r="X540">
        <v>3281</v>
      </c>
      <c r="Y540" s="127">
        <v>1.4999999999999999E-2</v>
      </c>
      <c r="Z540">
        <v>3</v>
      </c>
      <c r="AA540">
        <v>18</v>
      </c>
    </row>
    <row r="541" spans="1:27" x14ac:dyDescent="0.2">
      <c r="A541">
        <v>2021</v>
      </c>
      <c r="B541">
        <v>6</v>
      </c>
      <c r="D541">
        <v>281</v>
      </c>
      <c r="E541" t="s">
        <v>142</v>
      </c>
      <c r="F541" t="s">
        <v>143</v>
      </c>
      <c r="G541">
        <v>265.05</v>
      </c>
      <c r="H541">
        <v>304.95</v>
      </c>
      <c r="I541">
        <v>316</v>
      </c>
      <c r="J541">
        <v>120</v>
      </c>
      <c r="K541">
        <v>120</v>
      </c>
      <c r="L541">
        <v>106</v>
      </c>
      <c r="M541">
        <v>137</v>
      </c>
      <c r="N541" s="81">
        <v>8</v>
      </c>
      <c r="O541" s="81">
        <v>4</v>
      </c>
      <c r="P541" s="81">
        <v>8</v>
      </c>
      <c r="Q541" s="81"/>
      <c r="R541" s="81"/>
      <c r="S541" s="81"/>
      <c r="T541" s="81"/>
      <c r="U541" s="81"/>
      <c r="V541" s="81"/>
      <c r="W541">
        <v>19</v>
      </c>
      <c r="X541">
        <v>3281</v>
      </c>
      <c r="Y541" s="127">
        <v>1.4999999999999999E-2</v>
      </c>
      <c r="Z541">
        <v>3</v>
      </c>
      <c r="AA541">
        <v>20</v>
      </c>
    </row>
    <row r="542" spans="1:27" x14ac:dyDescent="0.2">
      <c r="A542">
        <v>2021</v>
      </c>
      <c r="B542">
        <v>6</v>
      </c>
      <c r="D542">
        <v>281</v>
      </c>
      <c r="E542" t="s">
        <v>142</v>
      </c>
      <c r="F542" t="s">
        <v>143</v>
      </c>
      <c r="G542">
        <v>265.05</v>
      </c>
      <c r="H542">
        <v>304.95</v>
      </c>
      <c r="I542">
        <v>316</v>
      </c>
      <c r="J542">
        <v>120</v>
      </c>
      <c r="K542">
        <v>120</v>
      </c>
      <c r="L542">
        <v>106</v>
      </c>
      <c r="M542">
        <v>137</v>
      </c>
      <c r="N542" s="81">
        <v>8</v>
      </c>
      <c r="O542" s="81">
        <v>4</v>
      </c>
      <c r="P542" s="81">
        <v>8</v>
      </c>
      <c r="Q542" s="81"/>
      <c r="R542" s="81"/>
      <c r="S542" s="81"/>
      <c r="T542" s="81"/>
      <c r="U542" s="81"/>
      <c r="V542" s="81"/>
      <c r="W542">
        <v>19</v>
      </c>
      <c r="X542">
        <v>3281</v>
      </c>
      <c r="Y542" s="127">
        <v>1.4999999999999999E-2</v>
      </c>
      <c r="Z542">
        <v>3</v>
      </c>
      <c r="AA542">
        <v>22</v>
      </c>
    </row>
    <row r="543" spans="1:27" x14ac:dyDescent="0.2">
      <c r="A543">
        <v>2021</v>
      </c>
      <c r="B543">
        <v>6</v>
      </c>
      <c r="D543">
        <v>280</v>
      </c>
      <c r="E543" t="s">
        <v>219</v>
      </c>
      <c r="F543" t="s">
        <v>220</v>
      </c>
      <c r="G543">
        <v>300.39</v>
      </c>
      <c r="H543">
        <v>345.61</v>
      </c>
      <c r="I543">
        <v>341.8</v>
      </c>
      <c r="J543">
        <v>105</v>
      </c>
      <c r="K543">
        <v>103</v>
      </c>
      <c r="L543">
        <v>100</v>
      </c>
      <c r="M543">
        <v>109</v>
      </c>
      <c r="N543" s="81">
        <v>12</v>
      </c>
      <c r="O543" s="81">
        <v>3</v>
      </c>
      <c r="P543" s="81">
        <v>6</v>
      </c>
      <c r="Q543" s="81"/>
      <c r="R543" s="81">
        <v>2</v>
      </c>
      <c r="S543" s="81"/>
      <c r="T543" s="81"/>
      <c r="U543" s="81"/>
      <c r="V543" s="81"/>
      <c r="W543">
        <v>22</v>
      </c>
      <c r="X543">
        <v>4167</v>
      </c>
      <c r="Y543" s="127">
        <v>1.4999999999999999E-2</v>
      </c>
      <c r="Z543">
        <v>3</v>
      </c>
      <c r="AA543">
        <v>16</v>
      </c>
    </row>
    <row r="544" spans="1:27" x14ac:dyDescent="0.2">
      <c r="A544">
        <v>2021</v>
      </c>
      <c r="B544">
        <v>6</v>
      </c>
      <c r="D544">
        <v>281</v>
      </c>
      <c r="E544" t="s">
        <v>144</v>
      </c>
      <c r="F544" t="s">
        <v>145</v>
      </c>
      <c r="G544">
        <v>292.95</v>
      </c>
      <c r="H544">
        <v>337.05</v>
      </c>
      <c r="I544">
        <v>316</v>
      </c>
      <c r="J544">
        <v>120</v>
      </c>
      <c r="L544">
        <v>106</v>
      </c>
      <c r="M544">
        <v>137</v>
      </c>
      <c r="N544" s="81">
        <v>8</v>
      </c>
      <c r="O544" s="81">
        <v>4</v>
      </c>
      <c r="P544" s="81">
        <v>8</v>
      </c>
      <c r="Q544" s="81"/>
      <c r="R544" s="81"/>
      <c r="S544" s="81"/>
      <c r="T544" s="81"/>
      <c r="U544" s="81"/>
      <c r="V544" s="81"/>
      <c r="W544">
        <v>19</v>
      </c>
      <c r="X544">
        <v>3281</v>
      </c>
      <c r="Y544" s="127">
        <v>1.4999999999999999E-2</v>
      </c>
      <c r="Z544">
        <v>3</v>
      </c>
      <c r="AA544">
        <v>18</v>
      </c>
    </row>
    <row r="545" spans="1:27" x14ac:dyDescent="0.2">
      <c r="A545">
        <v>2021</v>
      </c>
      <c r="B545">
        <v>6</v>
      </c>
      <c r="D545">
        <v>281</v>
      </c>
      <c r="E545" t="s">
        <v>144</v>
      </c>
      <c r="F545" t="s">
        <v>145</v>
      </c>
      <c r="G545">
        <v>292.95</v>
      </c>
      <c r="H545">
        <v>337.05</v>
      </c>
      <c r="I545">
        <v>316</v>
      </c>
      <c r="J545">
        <v>120</v>
      </c>
      <c r="L545">
        <v>106</v>
      </c>
      <c r="M545">
        <v>137</v>
      </c>
      <c r="N545" s="81">
        <v>8</v>
      </c>
      <c r="O545" s="81">
        <v>4</v>
      </c>
      <c r="P545" s="81">
        <v>8</v>
      </c>
      <c r="Q545" s="81"/>
      <c r="R545" s="81"/>
      <c r="S545" s="81"/>
      <c r="T545" s="81"/>
      <c r="U545" s="81"/>
      <c r="V545" s="81"/>
      <c r="W545">
        <v>19</v>
      </c>
      <c r="X545">
        <v>3281</v>
      </c>
      <c r="Y545" s="127">
        <v>1.4999999999999999E-2</v>
      </c>
      <c r="Z545">
        <v>3</v>
      </c>
      <c r="AA545">
        <v>20</v>
      </c>
    </row>
    <row r="546" spans="1:27" x14ac:dyDescent="0.2">
      <c r="A546">
        <v>2021</v>
      </c>
      <c r="B546">
        <v>6</v>
      </c>
      <c r="D546">
        <v>281</v>
      </c>
      <c r="E546" t="s">
        <v>144</v>
      </c>
      <c r="F546" t="s">
        <v>145</v>
      </c>
      <c r="G546">
        <v>292.95</v>
      </c>
      <c r="H546">
        <v>337.05</v>
      </c>
      <c r="I546">
        <v>316</v>
      </c>
      <c r="J546">
        <v>120</v>
      </c>
      <c r="L546">
        <v>106</v>
      </c>
      <c r="M546">
        <v>137</v>
      </c>
      <c r="N546" s="81">
        <v>8</v>
      </c>
      <c r="O546" s="81">
        <v>4</v>
      </c>
      <c r="P546" s="81">
        <v>8</v>
      </c>
      <c r="Q546" s="81"/>
      <c r="R546" s="81"/>
      <c r="S546" s="81"/>
      <c r="T546" s="81"/>
      <c r="U546" s="81"/>
      <c r="V546" s="81"/>
      <c r="W546">
        <v>19</v>
      </c>
      <c r="X546">
        <v>3281</v>
      </c>
      <c r="Y546" s="127">
        <v>1.4999999999999999E-2</v>
      </c>
      <c r="Z546">
        <v>3</v>
      </c>
      <c r="AA546">
        <v>22</v>
      </c>
    </row>
    <row r="547" spans="1:27" x14ac:dyDescent="0.2">
      <c r="A547">
        <v>2021</v>
      </c>
      <c r="B547">
        <v>6</v>
      </c>
      <c r="D547">
        <v>281</v>
      </c>
      <c r="E547" t="s">
        <v>146</v>
      </c>
      <c r="F547" t="s">
        <v>147</v>
      </c>
      <c r="G547">
        <v>320.85000000000002</v>
      </c>
      <c r="H547">
        <v>369.15</v>
      </c>
      <c r="I547">
        <v>316</v>
      </c>
      <c r="J547">
        <v>120</v>
      </c>
      <c r="L547">
        <v>106</v>
      </c>
      <c r="M547">
        <v>137</v>
      </c>
      <c r="N547" s="81">
        <v>8</v>
      </c>
      <c r="O547" s="81">
        <v>4</v>
      </c>
      <c r="P547" s="81">
        <v>8</v>
      </c>
      <c r="Q547" s="81"/>
      <c r="R547" s="81"/>
      <c r="S547" s="81"/>
      <c r="T547" s="81"/>
      <c r="U547" s="81"/>
      <c r="V547" s="81"/>
      <c r="W547">
        <v>19</v>
      </c>
      <c r="X547">
        <v>3281</v>
      </c>
      <c r="Y547" s="127">
        <v>1.4999999999999999E-2</v>
      </c>
      <c r="Z547">
        <v>3</v>
      </c>
      <c r="AA547">
        <v>18</v>
      </c>
    </row>
    <row r="548" spans="1:27" x14ac:dyDescent="0.2">
      <c r="A548">
        <v>2021</v>
      </c>
      <c r="B548">
        <v>6</v>
      </c>
      <c r="D548">
        <v>281</v>
      </c>
      <c r="E548" t="s">
        <v>146</v>
      </c>
      <c r="F548" t="s">
        <v>147</v>
      </c>
      <c r="G548">
        <v>320.85000000000002</v>
      </c>
      <c r="H548">
        <v>369.15</v>
      </c>
      <c r="I548">
        <v>316</v>
      </c>
      <c r="J548">
        <v>120</v>
      </c>
      <c r="L548">
        <v>106</v>
      </c>
      <c r="M548">
        <v>137</v>
      </c>
      <c r="N548" s="81">
        <v>8</v>
      </c>
      <c r="O548" s="81">
        <v>4</v>
      </c>
      <c r="P548" s="81">
        <v>8</v>
      </c>
      <c r="Q548" s="81"/>
      <c r="R548" s="81"/>
      <c r="S548" s="81"/>
      <c r="T548" s="81"/>
      <c r="U548" s="81"/>
      <c r="V548" s="81"/>
      <c r="W548">
        <v>19</v>
      </c>
      <c r="X548">
        <v>3281</v>
      </c>
      <c r="Y548" s="127">
        <v>1.4999999999999999E-2</v>
      </c>
      <c r="Z548">
        <v>3</v>
      </c>
      <c r="AA548">
        <v>20</v>
      </c>
    </row>
    <row r="549" spans="1:27" x14ac:dyDescent="0.2">
      <c r="A549">
        <v>2021</v>
      </c>
      <c r="B549">
        <v>6</v>
      </c>
      <c r="D549">
        <v>281</v>
      </c>
      <c r="E549" t="s">
        <v>146</v>
      </c>
      <c r="F549" t="s">
        <v>147</v>
      </c>
      <c r="G549">
        <v>320.85000000000002</v>
      </c>
      <c r="H549">
        <v>369.15</v>
      </c>
      <c r="I549">
        <v>316</v>
      </c>
      <c r="J549">
        <v>120</v>
      </c>
      <c r="L549">
        <v>106</v>
      </c>
      <c r="M549">
        <v>137</v>
      </c>
      <c r="N549" s="81">
        <v>8</v>
      </c>
      <c r="O549" s="81">
        <v>4</v>
      </c>
      <c r="P549" s="81">
        <v>8</v>
      </c>
      <c r="Q549" s="81"/>
      <c r="R549" s="81"/>
      <c r="S549" s="81"/>
      <c r="T549" s="81"/>
      <c r="U549" s="81"/>
      <c r="V549" s="81"/>
      <c r="W549">
        <v>19</v>
      </c>
      <c r="X549">
        <v>3281</v>
      </c>
      <c r="Y549" s="127">
        <v>1.4999999999999999E-2</v>
      </c>
      <c r="Z549">
        <v>3</v>
      </c>
      <c r="AA549">
        <v>22</v>
      </c>
    </row>
    <row r="550" spans="1:27" x14ac:dyDescent="0.2">
      <c r="A550">
        <v>2021</v>
      </c>
      <c r="B550">
        <v>6</v>
      </c>
      <c r="D550">
        <v>168</v>
      </c>
      <c r="E550" t="s">
        <v>210</v>
      </c>
      <c r="F550" t="s">
        <v>211</v>
      </c>
      <c r="G550">
        <v>575.66999999999996</v>
      </c>
      <c r="H550">
        <v>662.33</v>
      </c>
      <c r="I550">
        <v>630.79999999999995</v>
      </c>
      <c r="J550">
        <v>90</v>
      </c>
      <c r="K550">
        <v>116</v>
      </c>
      <c r="L550">
        <v>73</v>
      </c>
      <c r="M550">
        <v>149</v>
      </c>
      <c r="N550" s="81">
        <v>12</v>
      </c>
      <c r="O550" s="81">
        <v>3</v>
      </c>
      <c r="P550" s="81">
        <v>10</v>
      </c>
      <c r="Q550" s="81">
        <v>2</v>
      </c>
      <c r="R550" s="81"/>
      <c r="S550" s="81"/>
      <c r="T550" s="81"/>
      <c r="U550" s="81"/>
      <c r="V550" s="81"/>
      <c r="W550">
        <v>27</v>
      </c>
      <c r="X550">
        <v>3249</v>
      </c>
      <c r="Y550" s="127">
        <v>1.4999999999999999E-2</v>
      </c>
      <c r="Z550">
        <v>4</v>
      </c>
      <c r="AA550">
        <v>18</v>
      </c>
    </row>
    <row r="551" spans="1:27" x14ac:dyDescent="0.2">
      <c r="A551">
        <v>2021</v>
      </c>
      <c r="B551">
        <v>6</v>
      </c>
      <c r="D551">
        <v>273</v>
      </c>
      <c r="E551" t="s">
        <v>257</v>
      </c>
      <c r="F551" t="s">
        <v>258</v>
      </c>
      <c r="G551">
        <v>524.52</v>
      </c>
      <c r="H551">
        <v>603.48</v>
      </c>
      <c r="I551">
        <v>598.1</v>
      </c>
      <c r="J551">
        <v>93</v>
      </c>
      <c r="K551">
        <v>116</v>
      </c>
      <c r="L551">
        <v>77</v>
      </c>
      <c r="M551">
        <v>140</v>
      </c>
      <c r="N551" s="81">
        <v>43</v>
      </c>
      <c r="O551" s="81">
        <v>16</v>
      </c>
      <c r="P551" s="81">
        <v>22</v>
      </c>
      <c r="Q551" s="81">
        <v>7</v>
      </c>
      <c r="R551" s="81">
        <v>7</v>
      </c>
      <c r="S551" s="81"/>
      <c r="T551" s="81"/>
      <c r="U551" s="81"/>
      <c r="V551" s="81"/>
      <c r="W551">
        <v>93</v>
      </c>
      <c r="X551">
        <v>11025</v>
      </c>
      <c r="Y551" s="127">
        <v>1.4999999999999999E-2</v>
      </c>
      <c r="Z551">
        <v>13</v>
      </c>
      <c r="AA551">
        <v>16</v>
      </c>
    </row>
    <row r="552" spans="1:27" x14ac:dyDescent="0.2">
      <c r="A552">
        <v>2021</v>
      </c>
      <c r="B552">
        <v>6</v>
      </c>
      <c r="D552">
        <v>271</v>
      </c>
      <c r="E552" t="s">
        <v>149</v>
      </c>
      <c r="F552" t="s">
        <v>150</v>
      </c>
      <c r="G552">
        <v>149.72999999999999</v>
      </c>
      <c r="H552">
        <v>172.27</v>
      </c>
      <c r="I552">
        <v>163.30000000000001</v>
      </c>
      <c r="J552">
        <v>151</v>
      </c>
      <c r="K552">
        <v>95</v>
      </c>
      <c r="L552">
        <v>133</v>
      </c>
      <c r="M552">
        <v>109</v>
      </c>
      <c r="N552" s="81">
        <v>6</v>
      </c>
      <c r="O552" s="81">
        <v>3</v>
      </c>
      <c r="P552" s="81">
        <v>4</v>
      </c>
      <c r="Q552" s="81">
        <v>3</v>
      </c>
      <c r="R552" s="81"/>
      <c r="S552" s="81"/>
      <c r="T552" s="81"/>
      <c r="U552" s="81"/>
      <c r="V552" s="81"/>
      <c r="W552">
        <v>16</v>
      </c>
      <c r="X552">
        <v>4312</v>
      </c>
      <c r="Y552" s="127">
        <v>1.4999999999999999E-2</v>
      </c>
      <c r="Z552">
        <v>5</v>
      </c>
      <c r="AA552">
        <v>16</v>
      </c>
    </row>
    <row r="553" spans="1:27" x14ac:dyDescent="0.2">
      <c r="A553">
        <v>2021</v>
      </c>
      <c r="B553">
        <v>6</v>
      </c>
      <c r="D553">
        <v>254</v>
      </c>
      <c r="E553" t="s">
        <v>263</v>
      </c>
      <c r="F553" t="s">
        <v>136</v>
      </c>
      <c r="G553">
        <v>188.79</v>
      </c>
      <c r="H553">
        <v>217.21</v>
      </c>
      <c r="I553">
        <v>214.7</v>
      </c>
      <c r="J553">
        <v>88</v>
      </c>
      <c r="K553">
        <v>164</v>
      </c>
      <c r="L553">
        <v>104</v>
      </c>
      <c r="M553">
        <v>138</v>
      </c>
      <c r="N553" s="81">
        <v>116</v>
      </c>
      <c r="O553" s="81">
        <v>59</v>
      </c>
      <c r="P553" s="81">
        <v>97</v>
      </c>
      <c r="Q553" s="81">
        <v>8</v>
      </c>
      <c r="R553" s="81">
        <v>5</v>
      </c>
      <c r="S553" s="81"/>
      <c r="T553" s="81">
        <v>2</v>
      </c>
      <c r="U553" s="81"/>
      <c r="V553" s="81"/>
      <c r="W553">
        <v>285</v>
      </c>
      <c r="X553">
        <v>35265</v>
      </c>
      <c r="Y553" s="127">
        <v>0.02</v>
      </c>
      <c r="Z553">
        <v>18</v>
      </c>
      <c r="AA553">
        <v>16</v>
      </c>
    </row>
    <row r="554" spans="1:27" x14ac:dyDescent="0.2">
      <c r="A554">
        <v>2021</v>
      </c>
      <c r="B554">
        <v>6</v>
      </c>
      <c r="D554">
        <v>94</v>
      </c>
      <c r="E554" t="s">
        <v>606</v>
      </c>
      <c r="F554" t="s">
        <v>607</v>
      </c>
      <c r="G554">
        <v>17.670000000000002</v>
      </c>
      <c r="H554">
        <v>20.329999999999998</v>
      </c>
      <c r="J554">
        <v>74</v>
      </c>
      <c r="K554">
        <v>97</v>
      </c>
      <c r="L554">
        <v>57</v>
      </c>
      <c r="M554">
        <v>126</v>
      </c>
      <c r="N554" s="81"/>
      <c r="O554" s="81"/>
      <c r="P554" s="81"/>
      <c r="Q554" s="81"/>
      <c r="R554" s="81"/>
      <c r="S554" s="81"/>
      <c r="T554" s="81"/>
      <c r="U554" s="81"/>
      <c r="V554" s="81"/>
      <c r="Y554" s="127">
        <v>1.4999999999999999E-2</v>
      </c>
      <c r="Z554">
        <v>1</v>
      </c>
      <c r="AA554">
        <v>16</v>
      </c>
    </row>
    <row r="555" spans="1:27" x14ac:dyDescent="0.2">
      <c r="A555">
        <v>2021</v>
      </c>
      <c r="B555">
        <v>6</v>
      </c>
      <c r="D555">
        <v>104</v>
      </c>
      <c r="E555" t="s">
        <v>770</v>
      </c>
      <c r="F555" t="s">
        <v>771</v>
      </c>
      <c r="G555">
        <v>82.77</v>
      </c>
      <c r="H555">
        <v>95.23</v>
      </c>
      <c r="I555">
        <v>86.9</v>
      </c>
      <c r="J555">
        <v>140</v>
      </c>
      <c r="K555">
        <v>103</v>
      </c>
      <c r="L555">
        <v>116</v>
      </c>
      <c r="M555">
        <v>124</v>
      </c>
      <c r="N555" s="81">
        <v>29</v>
      </c>
      <c r="O555" s="81">
        <v>17</v>
      </c>
      <c r="P555" s="81">
        <v>24</v>
      </c>
      <c r="Q555" s="81">
        <v>2</v>
      </c>
      <c r="R555" s="81"/>
      <c r="S555" s="81"/>
      <c r="T555" s="81"/>
      <c r="U555" s="81"/>
      <c r="V555" s="81"/>
      <c r="W555">
        <v>72</v>
      </c>
      <c r="X555">
        <v>10764</v>
      </c>
      <c r="Y555" s="127">
        <v>1.4999999999999999E-2</v>
      </c>
      <c r="Z555">
        <v>5</v>
      </c>
      <c r="AA555">
        <v>18</v>
      </c>
    </row>
    <row r="556" spans="1:27" x14ac:dyDescent="0.2">
      <c r="A556">
        <v>2021</v>
      </c>
      <c r="B556">
        <v>6</v>
      </c>
      <c r="D556">
        <v>103</v>
      </c>
      <c r="E556" t="s">
        <v>794</v>
      </c>
      <c r="F556" t="s">
        <v>795</v>
      </c>
      <c r="G556">
        <v>82.77</v>
      </c>
      <c r="H556">
        <v>95.23</v>
      </c>
      <c r="I556">
        <v>86.9</v>
      </c>
      <c r="J556">
        <v>140</v>
      </c>
      <c r="K556">
        <v>103</v>
      </c>
      <c r="L556">
        <v>116</v>
      </c>
      <c r="M556">
        <v>124</v>
      </c>
      <c r="N556" s="81">
        <v>29</v>
      </c>
      <c r="O556" s="81">
        <v>17</v>
      </c>
      <c r="P556" s="81">
        <v>24</v>
      </c>
      <c r="Q556" s="81">
        <v>2</v>
      </c>
      <c r="R556" s="81"/>
      <c r="S556" s="81"/>
      <c r="T556" s="81"/>
      <c r="U556" s="81"/>
      <c r="V556" s="81"/>
      <c r="W556">
        <v>72</v>
      </c>
      <c r="X556">
        <v>10764</v>
      </c>
      <c r="Y556" s="127">
        <v>1.4999999999999999E-2</v>
      </c>
      <c r="Z556">
        <v>5</v>
      </c>
      <c r="AA556">
        <v>18</v>
      </c>
    </row>
    <row r="557" spans="1:27" x14ac:dyDescent="0.2">
      <c r="A557">
        <v>2021</v>
      </c>
      <c r="B557">
        <v>6</v>
      </c>
      <c r="D557">
        <v>102</v>
      </c>
      <c r="E557" t="s">
        <v>764</v>
      </c>
      <c r="F557" t="s">
        <v>765</v>
      </c>
      <c r="G557">
        <v>18.600000000000001</v>
      </c>
      <c r="H557">
        <v>21.4</v>
      </c>
      <c r="I557">
        <v>21.1</v>
      </c>
      <c r="J557">
        <v>140</v>
      </c>
      <c r="K557">
        <v>103</v>
      </c>
      <c r="L557">
        <v>116</v>
      </c>
      <c r="M557">
        <v>124</v>
      </c>
      <c r="N557" s="81">
        <v>30</v>
      </c>
      <c r="O557" s="81">
        <v>11</v>
      </c>
      <c r="P557" s="81">
        <v>24</v>
      </c>
      <c r="Q557" s="81">
        <v>2</v>
      </c>
      <c r="R557" s="81"/>
      <c r="S557" s="81"/>
      <c r="T557" s="81"/>
      <c r="U557" s="81"/>
      <c r="V557" s="81"/>
      <c r="W557">
        <v>67</v>
      </c>
      <c r="X557">
        <v>10759</v>
      </c>
      <c r="Y557" s="127">
        <v>1.4999999999999999E-2</v>
      </c>
      <c r="Z557">
        <v>5</v>
      </c>
      <c r="AA557">
        <v>18</v>
      </c>
    </row>
    <row r="558" spans="1:27" x14ac:dyDescent="0.2">
      <c r="A558">
        <v>2021</v>
      </c>
      <c r="B558">
        <v>6</v>
      </c>
      <c r="D558">
        <v>101</v>
      </c>
      <c r="E558" t="s">
        <v>788</v>
      </c>
      <c r="F558" t="s">
        <v>789</v>
      </c>
      <c r="G558">
        <v>18.600000000000001</v>
      </c>
      <c r="H558">
        <v>21.4</v>
      </c>
      <c r="I558">
        <v>21.1</v>
      </c>
      <c r="J558">
        <v>140</v>
      </c>
      <c r="K558">
        <v>103</v>
      </c>
      <c r="L558">
        <v>116</v>
      </c>
      <c r="M558">
        <v>124</v>
      </c>
      <c r="N558" s="81">
        <v>30</v>
      </c>
      <c r="O558" s="81">
        <v>11</v>
      </c>
      <c r="P558" s="81">
        <v>24</v>
      </c>
      <c r="Q558" s="81">
        <v>2</v>
      </c>
      <c r="R558" s="81"/>
      <c r="S558" s="81"/>
      <c r="T558" s="81"/>
      <c r="U558" s="81"/>
      <c r="V558" s="81"/>
      <c r="W558">
        <v>67</v>
      </c>
      <c r="X558">
        <v>10759</v>
      </c>
      <c r="Y558" s="127">
        <v>1.4999999999999999E-2</v>
      </c>
      <c r="Z558">
        <v>5</v>
      </c>
      <c r="AA558">
        <v>18</v>
      </c>
    </row>
    <row r="559" spans="1:27" x14ac:dyDescent="0.2">
      <c r="A559">
        <v>2021</v>
      </c>
      <c r="B559">
        <v>6</v>
      </c>
      <c r="D559">
        <v>100</v>
      </c>
      <c r="E559" t="s">
        <v>753</v>
      </c>
      <c r="F559" t="s">
        <v>754</v>
      </c>
      <c r="G559">
        <v>18.600000000000001</v>
      </c>
      <c r="H559">
        <v>21.4</v>
      </c>
      <c r="I559">
        <v>21.1</v>
      </c>
      <c r="J559">
        <v>140</v>
      </c>
      <c r="K559">
        <v>103</v>
      </c>
      <c r="L559">
        <v>116</v>
      </c>
      <c r="M559">
        <v>124</v>
      </c>
      <c r="N559" s="81">
        <v>30</v>
      </c>
      <c r="O559" s="81">
        <v>11</v>
      </c>
      <c r="P559" s="81">
        <v>24</v>
      </c>
      <c r="Q559" s="81">
        <v>2</v>
      </c>
      <c r="R559" s="81"/>
      <c r="S559" s="81"/>
      <c r="T559" s="81"/>
      <c r="U559" s="81"/>
      <c r="V559" s="81"/>
      <c r="W559">
        <v>67</v>
      </c>
      <c r="X559">
        <v>10759</v>
      </c>
      <c r="Y559" s="127">
        <v>1.4999999999999999E-2</v>
      </c>
      <c r="Z559">
        <v>5</v>
      </c>
      <c r="AA559">
        <v>18</v>
      </c>
    </row>
    <row r="560" spans="1:27" x14ac:dyDescent="0.2">
      <c r="A560">
        <v>2021</v>
      </c>
      <c r="B560">
        <v>6</v>
      </c>
      <c r="D560">
        <v>99</v>
      </c>
      <c r="E560" t="s">
        <v>783</v>
      </c>
      <c r="F560" t="s">
        <v>784</v>
      </c>
      <c r="G560">
        <v>18.600000000000001</v>
      </c>
      <c r="H560">
        <v>21.4</v>
      </c>
      <c r="I560">
        <v>21.1</v>
      </c>
      <c r="J560">
        <v>140</v>
      </c>
      <c r="K560">
        <v>103</v>
      </c>
      <c r="L560">
        <v>116</v>
      </c>
      <c r="M560">
        <v>124</v>
      </c>
      <c r="N560" s="81">
        <v>30</v>
      </c>
      <c r="O560" s="81">
        <v>11</v>
      </c>
      <c r="P560" s="81">
        <v>24</v>
      </c>
      <c r="Q560" s="81">
        <v>2</v>
      </c>
      <c r="R560" s="81"/>
      <c r="S560" s="81"/>
      <c r="T560" s="81"/>
      <c r="U560" s="81"/>
      <c r="V560" s="81"/>
      <c r="W560">
        <v>67</v>
      </c>
      <c r="X560">
        <v>10759</v>
      </c>
      <c r="Y560" s="127">
        <v>1.4999999999999999E-2</v>
      </c>
      <c r="Z560">
        <v>5</v>
      </c>
      <c r="AA560">
        <v>18</v>
      </c>
    </row>
    <row r="561" spans="1:27" x14ac:dyDescent="0.2">
      <c r="A561">
        <v>2021</v>
      </c>
      <c r="B561">
        <v>6</v>
      </c>
      <c r="D561">
        <v>12</v>
      </c>
      <c r="E561" t="s">
        <v>198</v>
      </c>
      <c r="F561" t="s">
        <v>199</v>
      </c>
      <c r="G561">
        <v>197.16</v>
      </c>
      <c r="H561">
        <v>226.84</v>
      </c>
      <c r="I561">
        <v>214</v>
      </c>
      <c r="J561">
        <v>37</v>
      </c>
      <c r="K561">
        <v>195</v>
      </c>
      <c r="L561">
        <v>55</v>
      </c>
      <c r="M561">
        <v>132</v>
      </c>
      <c r="N561" s="81">
        <v>50</v>
      </c>
      <c r="O561" s="81">
        <v>34</v>
      </c>
      <c r="P561" s="81">
        <v>43</v>
      </c>
      <c r="Q561" s="81">
        <v>1</v>
      </c>
      <c r="R561" s="81"/>
      <c r="S561" s="81"/>
      <c r="T561" s="81"/>
      <c r="U561" s="81"/>
      <c r="V561" s="81"/>
      <c r="W561">
        <v>128</v>
      </c>
      <c r="X561">
        <v>6265</v>
      </c>
      <c r="Y561" s="127">
        <v>0.02</v>
      </c>
      <c r="Z561">
        <v>11</v>
      </c>
      <c r="AA561">
        <v>22</v>
      </c>
    </row>
    <row r="562" spans="1:27" x14ac:dyDescent="0.2">
      <c r="A562">
        <v>2021</v>
      </c>
      <c r="B562">
        <v>6</v>
      </c>
      <c r="D562">
        <v>11</v>
      </c>
      <c r="E562" t="s">
        <v>195</v>
      </c>
      <c r="F562" t="s">
        <v>196</v>
      </c>
      <c r="G562">
        <v>197.16</v>
      </c>
      <c r="H562">
        <v>226.84</v>
      </c>
      <c r="I562">
        <v>220.4</v>
      </c>
      <c r="J562">
        <v>37</v>
      </c>
      <c r="K562">
        <v>195</v>
      </c>
      <c r="L562">
        <v>55</v>
      </c>
      <c r="M562">
        <v>132</v>
      </c>
      <c r="N562" s="81">
        <v>59</v>
      </c>
      <c r="O562" s="81">
        <v>31</v>
      </c>
      <c r="P562" s="81">
        <v>41</v>
      </c>
      <c r="Q562" s="81">
        <v>1</v>
      </c>
      <c r="R562" s="81"/>
      <c r="S562" s="81"/>
      <c r="T562" s="81"/>
      <c r="U562" s="81"/>
      <c r="V562" s="81"/>
      <c r="W562">
        <v>132</v>
      </c>
      <c r="X562">
        <v>6614</v>
      </c>
      <c r="Y562" s="127">
        <v>0.02</v>
      </c>
      <c r="Z562">
        <v>11</v>
      </c>
      <c r="AA562">
        <v>22</v>
      </c>
    </row>
    <row r="563" spans="1:27" x14ac:dyDescent="0.2">
      <c r="A563">
        <v>2021</v>
      </c>
      <c r="B563">
        <v>6</v>
      </c>
      <c r="D563">
        <v>183</v>
      </c>
      <c r="E563" t="s">
        <v>599</v>
      </c>
      <c r="F563" t="s">
        <v>741</v>
      </c>
      <c r="G563">
        <v>2.79</v>
      </c>
      <c r="H563">
        <v>3.21</v>
      </c>
      <c r="I563">
        <v>3</v>
      </c>
      <c r="J563">
        <v>508</v>
      </c>
      <c r="K563">
        <v>85</v>
      </c>
      <c r="L563">
        <v>376</v>
      </c>
      <c r="M563">
        <v>115</v>
      </c>
      <c r="N563" s="81">
        <v>84</v>
      </c>
      <c r="O563" s="81">
        <v>55</v>
      </c>
      <c r="P563" s="81">
        <v>81</v>
      </c>
      <c r="Q563" s="81"/>
      <c r="R563" s="81">
        <v>2</v>
      </c>
      <c r="S563" s="81"/>
      <c r="T563" s="81"/>
      <c r="U563" s="81"/>
      <c r="V563" s="81"/>
      <c r="W563">
        <v>222</v>
      </c>
      <c r="X563">
        <v>28522</v>
      </c>
      <c r="Y563" s="127">
        <v>0.02</v>
      </c>
      <c r="Z563">
        <v>7</v>
      </c>
      <c r="AA563">
        <v>24</v>
      </c>
    </row>
    <row r="564" spans="1:27" x14ac:dyDescent="0.2">
      <c r="A564">
        <v>2021</v>
      </c>
      <c r="B564">
        <v>6</v>
      </c>
      <c r="D564">
        <v>93</v>
      </c>
      <c r="E564" t="s">
        <v>604</v>
      </c>
      <c r="F564" t="s">
        <v>605</v>
      </c>
      <c r="G564">
        <v>54.87</v>
      </c>
      <c r="H564">
        <v>63.13</v>
      </c>
      <c r="I564">
        <v>61.2</v>
      </c>
      <c r="J564">
        <v>74</v>
      </c>
      <c r="K564">
        <v>97</v>
      </c>
      <c r="L564">
        <v>62</v>
      </c>
      <c r="M564">
        <v>116</v>
      </c>
      <c r="N564" s="81">
        <v>96</v>
      </c>
      <c r="O564" s="81">
        <v>42</v>
      </c>
      <c r="P564" s="81">
        <v>61</v>
      </c>
      <c r="Q564" s="81"/>
      <c r="R564" s="81"/>
      <c r="S564" s="81"/>
      <c r="T564" s="81">
        <v>4</v>
      </c>
      <c r="U564" s="81"/>
      <c r="V564" s="81"/>
      <c r="W564">
        <v>203</v>
      </c>
      <c r="X564">
        <v>10787</v>
      </c>
      <c r="Y564" s="127">
        <v>1.4999999999999999E-2</v>
      </c>
      <c r="Z564">
        <v>10</v>
      </c>
      <c r="AA564">
        <v>16</v>
      </c>
    </row>
    <row r="565" spans="1:27" x14ac:dyDescent="0.2">
      <c r="A565">
        <v>2021</v>
      </c>
      <c r="B565">
        <v>6</v>
      </c>
      <c r="D565">
        <v>180</v>
      </c>
      <c r="E565" t="s">
        <v>723</v>
      </c>
      <c r="F565" t="s">
        <v>780</v>
      </c>
      <c r="G565">
        <v>29.76</v>
      </c>
      <c r="H565">
        <v>34.24</v>
      </c>
      <c r="I565">
        <v>30.8</v>
      </c>
      <c r="J565">
        <v>168</v>
      </c>
      <c r="K565">
        <v>171</v>
      </c>
      <c r="L565">
        <v>267</v>
      </c>
      <c r="M565">
        <v>108</v>
      </c>
      <c r="N565" s="81">
        <v>6</v>
      </c>
      <c r="O565" s="81">
        <v>8</v>
      </c>
      <c r="P565" s="81">
        <v>8</v>
      </c>
      <c r="Q565" s="81"/>
      <c r="R565" s="81"/>
      <c r="S565" s="81"/>
      <c r="T565" s="81"/>
      <c r="U565" s="81"/>
      <c r="V565" s="81"/>
      <c r="W565">
        <v>22</v>
      </c>
      <c r="X565">
        <v>722</v>
      </c>
      <c r="Y565" s="127">
        <v>0.02</v>
      </c>
      <c r="Z565">
        <v>1</v>
      </c>
      <c r="AA565">
        <v>22</v>
      </c>
    </row>
    <row r="566" spans="1:27" x14ac:dyDescent="0.2">
      <c r="A566">
        <v>2021</v>
      </c>
      <c r="B566">
        <v>6</v>
      </c>
      <c r="D566">
        <v>25</v>
      </c>
      <c r="E566" t="s">
        <v>756</v>
      </c>
      <c r="F566" t="s">
        <v>757</v>
      </c>
      <c r="G566">
        <v>150.66</v>
      </c>
      <c r="H566">
        <v>173.34</v>
      </c>
      <c r="I566">
        <v>165.3</v>
      </c>
      <c r="J566">
        <v>145</v>
      </c>
      <c r="K566">
        <v>99</v>
      </c>
      <c r="L566">
        <v>133</v>
      </c>
      <c r="M566">
        <v>109</v>
      </c>
      <c r="N566" s="81">
        <v>55</v>
      </c>
      <c r="O566" s="81">
        <v>37</v>
      </c>
      <c r="P566" s="81">
        <v>48</v>
      </c>
      <c r="Q566" s="81"/>
      <c r="R566" s="81"/>
      <c r="S566" s="81"/>
      <c r="T566" s="81">
        <v>1</v>
      </c>
      <c r="U566" s="81"/>
      <c r="V566" s="81"/>
      <c r="W566">
        <v>141</v>
      </c>
      <c r="X566">
        <v>22749</v>
      </c>
      <c r="Y566" s="127">
        <v>1.4999999999999999E-2</v>
      </c>
      <c r="Z566">
        <v>11</v>
      </c>
      <c r="AA566">
        <v>24</v>
      </c>
    </row>
    <row r="567" spans="1:27" x14ac:dyDescent="0.2">
      <c r="A567">
        <v>2021</v>
      </c>
      <c r="B567">
        <v>6</v>
      </c>
      <c r="D567">
        <v>24</v>
      </c>
      <c r="E567" t="s">
        <v>760</v>
      </c>
      <c r="F567" t="s">
        <v>761</v>
      </c>
      <c r="G567">
        <v>154.38</v>
      </c>
      <c r="H567">
        <v>177.62</v>
      </c>
      <c r="I567">
        <v>168.4</v>
      </c>
      <c r="J567">
        <v>145</v>
      </c>
      <c r="K567">
        <v>99</v>
      </c>
      <c r="L567">
        <v>133</v>
      </c>
      <c r="M567">
        <v>109</v>
      </c>
      <c r="N567" s="81">
        <v>47</v>
      </c>
      <c r="O567" s="81">
        <v>35</v>
      </c>
      <c r="P567" s="81">
        <v>57</v>
      </c>
      <c r="Q567" s="81"/>
      <c r="R567" s="81"/>
      <c r="S567" s="81"/>
      <c r="T567" s="81">
        <v>1</v>
      </c>
      <c r="U567" s="81"/>
      <c r="V567" s="81"/>
      <c r="W567">
        <v>140</v>
      </c>
      <c r="X567">
        <v>22748</v>
      </c>
      <c r="Y567" s="127">
        <v>1.4999999999999999E-2</v>
      </c>
      <c r="Z567">
        <v>11</v>
      </c>
      <c r="AA567">
        <v>24</v>
      </c>
    </row>
    <row r="568" spans="1:27" x14ac:dyDescent="0.2">
      <c r="A568">
        <v>2021</v>
      </c>
      <c r="B568">
        <v>6</v>
      </c>
      <c r="D568">
        <v>167</v>
      </c>
      <c r="E568" t="s">
        <v>132</v>
      </c>
      <c r="F568" t="s">
        <v>133</v>
      </c>
      <c r="G568">
        <v>825.84</v>
      </c>
      <c r="H568">
        <v>950.16</v>
      </c>
      <c r="I568">
        <v>930.7</v>
      </c>
      <c r="J568">
        <v>55</v>
      </c>
      <c r="K568">
        <v>131</v>
      </c>
      <c r="L568">
        <v>47</v>
      </c>
      <c r="M568">
        <v>156</v>
      </c>
      <c r="N568" s="81">
        <v>24</v>
      </c>
      <c r="O568" s="81">
        <v>7</v>
      </c>
      <c r="P568" s="81">
        <v>18</v>
      </c>
      <c r="Q568" s="81"/>
      <c r="R568" s="81"/>
      <c r="S568" s="81"/>
      <c r="T568" s="81"/>
      <c r="U568" s="81"/>
      <c r="V568" s="81"/>
      <c r="W568">
        <v>48</v>
      </c>
      <c r="X568">
        <v>3644</v>
      </c>
      <c r="Y568" s="127">
        <v>1.4999999999999999E-2</v>
      </c>
      <c r="Z568">
        <v>6</v>
      </c>
      <c r="AA568">
        <v>18</v>
      </c>
    </row>
    <row r="569" spans="1:27" x14ac:dyDescent="0.2">
      <c r="A569">
        <v>2021</v>
      </c>
      <c r="B569">
        <v>6</v>
      </c>
      <c r="D569">
        <v>165</v>
      </c>
      <c r="E569" t="s">
        <v>265</v>
      </c>
      <c r="F569" t="s">
        <v>266</v>
      </c>
      <c r="G569">
        <v>656.58</v>
      </c>
      <c r="H569">
        <v>755.42</v>
      </c>
      <c r="I569">
        <v>693.4</v>
      </c>
      <c r="J569">
        <v>60</v>
      </c>
      <c r="K569">
        <v>120</v>
      </c>
      <c r="L569">
        <v>56</v>
      </c>
      <c r="M569">
        <v>131</v>
      </c>
      <c r="N569" s="81">
        <v>5</v>
      </c>
      <c r="O569" s="81">
        <v>1</v>
      </c>
      <c r="P569" s="81">
        <v>4</v>
      </c>
      <c r="Q569" s="81"/>
      <c r="R569" s="81"/>
      <c r="S569" s="81"/>
      <c r="T569" s="81"/>
      <c r="U569" s="81"/>
      <c r="V569" s="81"/>
      <c r="W569">
        <v>10</v>
      </c>
      <c r="X569">
        <v>1085</v>
      </c>
      <c r="Y569" s="127">
        <v>1.4999999999999999E-2</v>
      </c>
      <c r="Z569">
        <v>2</v>
      </c>
      <c r="AA569">
        <v>16</v>
      </c>
    </row>
    <row r="570" spans="1:27" x14ac:dyDescent="0.2">
      <c r="A570">
        <v>2021</v>
      </c>
      <c r="B570">
        <v>6</v>
      </c>
      <c r="D570">
        <v>160</v>
      </c>
      <c r="E570" t="s">
        <v>703</v>
      </c>
      <c r="F570" t="s">
        <v>752</v>
      </c>
      <c r="G570">
        <v>186</v>
      </c>
      <c r="H570">
        <v>214</v>
      </c>
      <c r="I570">
        <v>202.3</v>
      </c>
      <c r="J570">
        <v>76</v>
      </c>
      <c r="K570">
        <v>95</v>
      </c>
      <c r="L570">
        <v>66</v>
      </c>
      <c r="M570">
        <v>111</v>
      </c>
      <c r="N570" s="81">
        <v>59</v>
      </c>
      <c r="O570" s="81">
        <v>23</v>
      </c>
      <c r="P570" s="81">
        <v>33</v>
      </c>
      <c r="Q570" s="81"/>
      <c r="R570" s="81">
        <v>6</v>
      </c>
      <c r="S570" s="81"/>
      <c r="T570" s="81"/>
      <c r="U570" s="81"/>
      <c r="V570" s="81"/>
      <c r="W570">
        <v>121</v>
      </c>
      <c r="X570">
        <v>10597</v>
      </c>
      <c r="Y570" s="127">
        <v>1.4999999999999999E-2</v>
      </c>
      <c r="Z570">
        <v>9</v>
      </c>
      <c r="AA570">
        <v>16</v>
      </c>
    </row>
    <row r="571" spans="1:27" x14ac:dyDescent="0.2">
      <c r="A571">
        <v>2021</v>
      </c>
      <c r="B571">
        <v>6</v>
      </c>
      <c r="D571">
        <v>440</v>
      </c>
      <c r="E571" t="s">
        <v>704</v>
      </c>
      <c r="F571" t="s">
        <v>779</v>
      </c>
      <c r="G571">
        <v>239.94</v>
      </c>
      <c r="H571">
        <v>276.06</v>
      </c>
      <c r="I571">
        <v>250.1</v>
      </c>
      <c r="J571">
        <v>90</v>
      </c>
      <c r="K571">
        <v>120</v>
      </c>
      <c r="L571">
        <v>87</v>
      </c>
      <c r="M571">
        <v>124</v>
      </c>
      <c r="N571" s="81">
        <v>11</v>
      </c>
      <c r="O571" s="81">
        <v>9</v>
      </c>
      <c r="P571" s="81">
        <v>7</v>
      </c>
      <c r="Q571" s="81"/>
      <c r="R571" s="81"/>
      <c r="S571" s="81"/>
      <c r="T571" s="81"/>
      <c r="U571" s="81"/>
      <c r="V571" s="81"/>
      <c r="W571">
        <v>25</v>
      </c>
      <c r="X571">
        <v>5353</v>
      </c>
      <c r="Y571" s="127">
        <v>1.4999999999999999E-2</v>
      </c>
      <c r="Z571">
        <v>4</v>
      </c>
      <c r="AA571">
        <v>20</v>
      </c>
    </row>
    <row r="572" spans="1:27" x14ac:dyDescent="0.2">
      <c r="A572">
        <v>2021</v>
      </c>
      <c r="B572">
        <v>6</v>
      </c>
      <c r="D572">
        <v>155</v>
      </c>
      <c r="E572" t="s">
        <v>164</v>
      </c>
      <c r="F572" t="s">
        <v>165</v>
      </c>
      <c r="G572">
        <v>113.46</v>
      </c>
      <c r="H572">
        <v>130.54</v>
      </c>
      <c r="I572">
        <v>128.80000000000001</v>
      </c>
      <c r="J572">
        <v>61</v>
      </c>
      <c r="K572">
        <v>177</v>
      </c>
      <c r="L572">
        <v>84</v>
      </c>
      <c r="M572">
        <v>129</v>
      </c>
      <c r="N572" s="81">
        <v>15</v>
      </c>
      <c r="O572" s="81">
        <v>8</v>
      </c>
      <c r="P572" s="81">
        <v>18</v>
      </c>
      <c r="Q572" s="81">
        <v>7</v>
      </c>
      <c r="R572" s="81"/>
      <c r="S572" s="81"/>
      <c r="T572" s="81"/>
      <c r="U572" s="81">
        <v>2</v>
      </c>
      <c r="V572" s="81"/>
      <c r="W572">
        <v>50</v>
      </c>
      <c r="X572">
        <v>5426</v>
      </c>
      <c r="Y572" s="127">
        <v>0.02</v>
      </c>
      <c r="Z572">
        <v>4</v>
      </c>
      <c r="AA572">
        <v>18</v>
      </c>
    </row>
    <row r="573" spans="1:27" x14ac:dyDescent="0.2">
      <c r="A573">
        <v>2021</v>
      </c>
      <c r="B573">
        <v>6</v>
      </c>
      <c r="D573">
        <v>142</v>
      </c>
      <c r="E573" t="s">
        <v>618</v>
      </c>
      <c r="F573" t="s">
        <v>619</v>
      </c>
      <c r="G573">
        <v>326.43</v>
      </c>
      <c r="H573">
        <v>375.57</v>
      </c>
      <c r="I573">
        <v>355.1</v>
      </c>
      <c r="J573">
        <v>68</v>
      </c>
      <c r="K573">
        <v>212</v>
      </c>
      <c r="L573">
        <v>78</v>
      </c>
      <c r="M573">
        <v>184</v>
      </c>
      <c r="N573" s="81">
        <v>22</v>
      </c>
      <c r="O573" s="81">
        <v>16</v>
      </c>
      <c r="P573" s="81">
        <v>15</v>
      </c>
      <c r="Q573" s="81"/>
      <c r="R573" s="81"/>
      <c r="S573" s="81"/>
      <c r="T573" s="81"/>
      <c r="U573" s="81"/>
      <c r="V573" s="81"/>
      <c r="W573">
        <v>53</v>
      </c>
      <c r="X573">
        <v>2048</v>
      </c>
      <c r="Y573" s="127">
        <v>0.02</v>
      </c>
      <c r="Z573">
        <v>5</v>
      </c>
      <c r="AA573">
        <v>22</v>
      </c>
    </row>
    <row r="574" spans="1:27" x14ac:dyDescent="0.2">
      <c r="A574">
        <v>2021</v>
      </c>
      <c r="B574">
        <v>6</v>
      </c>
      <c r="D574">
        <v>131</v>
      </c>
      <c r="E574" t="s">
        <v>720</v>
      </c>
      <c r="F574" t="s">
        <v>742</v>
      </c>
      <c r="G574">
        <v>9.3000000000000007</v>
      </c>
      <c r="H574">
        <v>10.7</v>
      </c>
      <c r="I574">
        <v>10.1</v>
      </c>
      <c r="J574">
        <v>772</v>
      </c>
      <c r="K574">
        <v>117</v>
      </c>
      <c r="L574">
        <v>1090</v>
      </c>
      <c r="M574">
        <v>84</v>
      </c>
      <c r="N574" s="81">
        <v>107</v>
      </c>
      <c r="O574" s="81">
        <v>37</v>
      </c>
      <c r="P574" s="81">
        <v>115</v>
      </c>
      <c r="Q574" s="81"/>
      <c r="R574" s="81">
        <v>4</v>
      </c>
      <c r="S574" s="81"/>
      <c r="T574" s="81"/>
      <c r="U574" s="81"/>
      <c r="V574" s="81"/>
      <c r="W574">
        <v>263</v>
      </c>
      <c r="X574">
        <v>99463</v>
      </c>
      <c r="Y574" s="127">
        <v>0.02</v>
      </c>
      <c r="Z574">
        <v>10</v>
      </c>
      <c r="AA574">
        <v>18</v>
      </c>
    </row>
    <row r="575" spans="1:27" x14ac:dyDescent="0.2">
      <c r="A575">
        <v>2021</v>
      </c>
      <c r="B575">
        <v>6</v>
      </c>
      <c r="D575">
        <v>130</v>
      </c>
      <c r="E575" t="s">
        <v>598</v>
      </c>
      <c r="F575" t="s">
        <v>755</v>
      </c>
      <c r="G575">
        <v>11.16</v>
      </c>
      <c r="H575">
        <v>12.84</v>
      </c>
      <c r="I575">
        <v>12.2</v>
      </c>
      <c r="J575">
        <v>336</v>
      </c>
      <c r="K575">
        <v>96</v>
      </c>
      <c r="L575">
        <v>361</v>
      </c>
      <c r="M575">
        <v>95</v>
      </c>
      <c r="N575" s="81">
        <v>34</v>
      </c>
      <c r="O575" s="81">
        <v>23</v>
      </c>
      <c r="P575" s="81">
        <v>23</v>
      </c>
      <c r="Q575" s="81">
        <v>10</v>
      </c>
      <c r="R575" s="81"/>
      <c r="S575" s="81"/>
      <c r="T575" s="81"/>
      <c r="U575" s="81"/>
      <c r="V575" s="81"/>
      <c r="W575">
        <v>90</v>
      </c>
      <c r="X575">
        <v>12890</v>
      </c>
      <c r="Y575" s="127">
        <v>0.02</v>
      </c>
      <c r="Z575">
        <v>7</v>
      </c>
      <c r="AA575">
        <v>18</v>
      </c>
    </row>
    <row r="576" spans="1:27" x14ac:dyDescent="0.2">
      <c r="A576">
        <v>2021</v>
      </c>
      <c r="B576">
        <v>6</v>
      </c>
      <c r="D576">
        <v>81</v>
      </c>
      <c r="E576" t="s">
        <v>250</v>
      </c>
      <c r="F576" t="s">
        <v>251</v>
      </c>
      <c r="G576">
        <v>360.84</v>
      </c>
      <c r="H576">
        <v>415.16</v>
      </c>
      <c r="I576">
        <v>384.6</v>
      </c>
      <c r="J576">
        <v>60</v>
      </c>
      <c r="K576">
        <v>120</v>
      </c>
      <c r="L576">
        <v>61</v>
      </c>
      <c r="M576">
        <v>119</v>
      </c>
      <c r="N576" s="81">
        <v>42</v>
      </c>
      <c r="O576" s="81">
        <v>17</v>
      </c>
      <c r="P576" s="81">
        <v>51</v>
      </c>
      <c r="Q576" s="81"/>
      <c r="R576" s="81"/>
      <c r="S576" s="81"/>
      <c r="T576" s="81"/>
      <c r="U576" s="81"/>
      <c r="V576" s="81"/>
      <c r="W576">
        <v>110</v>
      </c>
      <c r="X576">
        <v>7540</v>
      </c>
      <c r="Y576" s="127">
        <v>1.4999999999999999E-2</v>
      </c>
      <c r="Z576">
        <v>9</v>
      </c>
      <c r="AA576">
        <v>22</v>
      </c>
    </row>
    <row r="577" spans="1:27" x14ac:dyDescent="0.2">
      <c r="A577">
        <v>2021</v>
      </c>
      <c r="B577">
        <v>6</v>
      </c>
      <c r="D577">
        <v>623</v>
      </c>
      <c r="E577" t="s">
        <v>638</v>
      </c>
      <c r="F577" t="s">
        <v>639</v>
      </c>
      <c r="G577">
        <v>551.02009999999996</v>
      </c>
      <c r="H577">
        <v>646.97990000000004</v>
      </c>
      <c r="I577">
        <v>617.4</v>
      </c>
      <c r="J577">
        <v>18</v>
      </c>
      <c r="K577">
        <v>200</v>
      </c>
      <c r="L577">
        <v>22</v>
      </c>
      <c r="M577">
        <v>164</v>
      </c>
      <c r="N577" s="81">
        <v>16</v>
      </c>
      <c r="O577" s="81">
        <v>12</v>
      </c>
      <c r="P577" s="81">
        <v>14</v>
      </c>
      <c r="Q577" s="81"/>
      <c r="R577" s="81"/>
      <c r="S577" s="81"/>
      <c r="T577" s="81"/>
      <c r="U577" s="81"/>
      <c r="V577" s="81"/>
      <c r="W577">
        <v>42</v>
      </c>
      <c r="X577">
        <v>1947</v>
      </c>
      <c r="Y577" s="127">
        <v>1.4999999999999999E-2</v>
      </c>
      <c r="Z577">
        <v>6</v>
      </c>
      <c r="AA577">
        <v>25</v>
      </c>
    </row>
    <row r="578" spans="1:27" x14ac:dyDescent="0.2">
      <c r="A578">
        <v>2021</v>
      </c>
      <c r="B578">
        <v>6</v>
      </c>
      <c r="D578">
        <v>627</v>
      </c>
      <c r="E578" t="s">
        <v>232</v>
      </c>
      <c r="F578" t="s">
        <v>233</v>
      </c>
      <c r="G578">
        <v>384.97815000000003</v>
      </c>
      <c r="H578">
        <v>452.02184999999997</v>
      </c>
      <c r="I578">
        <v>419.8</v>
      </c>
      <c r="J578">
        <v>18</v>
      </c>
      <c r="K578">
        <v>200</v>
      </c>
      <c r="L578">
        <v>22</v>
      </c>
      <c r="M578">
        <v>164</v>
      </c>
      <c r="N578" s="81">
        <v>20</v>
      </c>
      <c r="O578" s="81">
        <v>10</v>
      </c>
      <c r="P578" s="81">
        <v>20</v>
      </c>
      <c r="Q578" s="81"/>
      <c r="R578" s="81"/>
      <c r="S578" s="81"/>
      <c r="T578" s="81"/>
      <c r="U578" s="81"/>
      <c r="V578" s="81"/>
      <c r="W578">
        <v>50</v>
      </c>
      <c r="X578">
        <v>1640</v>
      </c>
      <c r="Y578" s="127">
        <v>1.4999999999999999E-2</v>
      </c>
      <c r="Z578">
        <v>5</v>
      </c>
      <c r="AA578">
        <v>25</v>
      </c>
    </row>
    <row r="579" spans="1:27" x14ac:dyDescent="0.2">
      <c r="A579">
        <v>2021</v>
      </c>
      <c r="B579">
        <v>6</v>
      </c>
      <c r="D579">
        <v>619</v>
      </c>
      <c r="E579" t="s">
        <v>630</v>
      </c>
      <c r="F579" t="s">
        <v>631</v>
      </c>
      <c r="G579">
        <v>385.98</v>
      </c>
      <c r="H579">
        <v>454.02</v>
      </c>
      <c r="I579">
        <v>422.6</v>
      </c>
      <c r="J579">
        <v>18</v>
      </c>
      <c r="K579">
        <v>200</v>
      </c>
      <c r="L579">
        <v>23</v>
      </c>
      <c r="M579">
        <v>155</v>
      </c>
      <c r="N579" s="81">
        <v>27</v>
      </c>
      <c r="O579" s="81">
        <v>18</v>
      </c>
      <c r="P579" s="81">
        <v>27</v>
      </c>
      <c r="Q579" s="81">
        <v>3</v>
      </c>
      <c r="R579" s="81"/>
      <c r="S579" s="81"/>
      <c r="T579" s="81"/>
      <c r="U579" s="81"/>
      <c r="V579" s="81"/>
      <c r="W579">
        <v>75</v>
      </c>
      <c r="X579">
        <v>2520</v>
      </c>
      <c r="Y579" s="127">
        <v>1.4999999999999999E-2</v>
      </c>
      <c r="Z579">
        <v>9</v>
      </c>
      <c r="AA579">
        <v>25</v>
      </c>
    </row>
    <row r="580" spans="1:27" x14ac:dyDescent="0.2">
      <c r="A580">
        <v>2021</v>
      </c>
      <c r="B580">
        <v>6</v>
      </c>
      <c r="D580">
        <v>92</v>
      </c>
      <c r="E580" t="s">
        <v>745</v>
      </c>
      <c r="F580" t="s">
        <v>746</v>
      </c>
      <c r="G580">
        <v>335.73</v>
      </c>
      <c r="H580">
        <v>386.27</v>
      </c>
      <c r="I580">
        <v>381.4</v>
      </c>
      <c r="J580">
        <v>74</v>
      </c>
      <c r="K580">
        <v>97</v>
      </c>
      <c r="L580">
        <v>62</v>
      </c>
      <c r="M580">
        <v>117</v>
      </c>
      <c r="N580" s="81">
        <v>55</v>
      </c>
      <c r="O580" s="81">
        <v>35</v>
      </c>
      <c r="P580" s="81">
        <v>50</v>
      </c>
      <c r="Q580" s="81">
        <v>2</v>
      </c>
      <c r="R580" s="81"/>
      <c r="S580" s="81"/>
      <c r="T580" s="81">
        <v>4</v>
      </c>
      <c r="U580" s="81"/>
      <c r="V580" s="81"/>
      <c r="W580">
        <v>146</v>
      </c>
      <c r="X580">
        <v>11122</v>
      </c>
      <c r="Y580" s="127">
        <v>1.4999999999999999E-2</v>
      </c>
      <c r="Z580">
        <v>10</v>
      </c>
      <c r="AA580">
        <v>16</v>
      </c>
    </row>
    <row r="581" spans="1:27" x14ac:dyDescent="0.2">
      <c r="A581">
        <v>2021</v>
      </c>
      <c r="B581">
        <v>6</v>
      </c>
      <c r="D581">
        <v>609</v>
      </c>
      <c r="E581" t="s">
        <v>191</v>
      </c>
      <c r="F581" t="s">
        <v>192</v>
      </c>
      <c r="G581">
        <v>46.5</v>
      </c>
      <c r="H581">
        <v>53.5</v>
      </c>
      <c r="I581">
        <v>60.4</v>
      </c>
      <c r="J581">
        <v>90</v>
      </c>
      <c r="K581">
        <v>120</v>
      </c>
      <c r="L581">
        <v>104</v>
      </c>
      <c r="M581">
        <v>104</v>
      </c>
      <c r="N581" s="81"/>
      <c r="O581" s="81"/>
      <c r="P581" s="81"/>
      <c r="Q581" s="81">
        <v>8</v>
      </c>
      <c r="R581" s="81"/>
      <c r="S581" s="81"/>
      <c r="T581" s="81"/>
      <c r="U581" s="81"/>
      <c r="V581" s="81"/>
      <c r="W581">
        <v>8</v>
      </c>
      <c r="X581">
        <v>8</v>
      </c>
      <c r="Y581" s="127">
        <v>1.4999999999999999E-2</v>
      </c>
      <c r="Z581">
        <v>1</v>
      </c>
      <c r="AA581">
        <v>16</v>
      </c>
    </row>
    <row r="582" spans="1:27" x14ac:dyDescent="0.2">
      <c r="A582">
        <v>2021</v>
      </c>
      <c r="B582">
        <v>6</v>
      </c>
      <c r="D582">
        <v>624</v>
      </c>
      <c r="E582" t="s">
        <v>640</v>
      </c>
      <c r="F582" t="s">
        <v>641</v>
      </c>
      <c r="G582">
        <v>344.04259999999999</v>
      </c>
      <c r="H582">
        <v>403.95740000000001</v>
      </c>
      <c r="I582">
        <v>384.2</v>
      </c>
      <c r="J582">
        <v>18</v>
      </c>
      <c r="K582">
        <v>200</v>
      </c>
      <c r="L582">
        <v>22</v>
      </c>
      <c r="M582">
        <v>164</v>
      </c>
      <c r="N582" s="81">
        <v>16</v>
      </c>
      <c r="O582" s="81">
        <v>10</v>
      </c>
      <c r="P582" s="81">
        <v>14</v>
      </c>
      <c r="Q582" s="81"/>
      <c r="R582" s="81"/>
      <c r="S582" s="81"/>
      <c r="T582" s="81"/>
      <c r="U582" s="81"/>
      <c r="V582" s="81"/>
      <c r="W582">
        <v>40</v>
      </c>
      <c r="X582">
        <v>2290</v>
      </c>
      <c r="Y582" s="127">
        <v>1.4999999999999999E-2</v>
      </c>
      <c r="Z582">
        <v>8</v>
      </c>
      <c r="AA582">
        <v>25</v>
      </c>
    </row>
    <row r="583" spans="1:27" x14ac:dyDescent="0.2">
      <c r="A583">
        <v>2021</v>
      </c>
      <c r="B583">
        <v>6</v>
      </c>
      <c r="D583">
        <v>628</v>
      </c>
      <c r="E583" t="s">
        <v>235</v>
      </c>
      <c r="F583" t="s">
        <v>236</v>
      </c>
      <c r="G583">
        <v>303.99599999999998</v>
      </c>
      <c r="H583">
        <v>356.00400000000002</v>
      </c>
      <c r="I583">
        <v>316.8</v>
      </c>
      <c r="J583">
        <v>18</v>
      </c>
      <c r="K583">
        <v>200</v>
      </c>
      <c r="L583">
        <v>22</v>
      </c>
      <c r="M583">
        <v>164</v>
      </c>
      <c r="N583" s="81">
        <v>18</v>
      </c>
      <c r="O583" s="81">
        <v>15</v>
      </c>
      <c r="P583" s="81">
        <v>20</v>
      </c>
      <c r="Q583" s="81"/>
      <c r="R583" s="81"/>
      <c r="S583" s="81"/>
      <c r="T583" s="81"/>
      <c r="U583" s="81"/>
      <c r="V583" s="81"/>
      <c r="W583">
        <v>53</v>
      </c>
      <c r="X583">
        <v>1643</v>
      </c>
      <c r="Y583" s="127">
        <v>1.4999999999999999E-2</v>
      </c>
      <c r="Z583">
        <v>5</v>
      </c>
      <c r="AA583">
        <v>25</v>
      </c>
    </row>
    <row r="584" spans="1:27" x14ac:dyDescent="0.2">
      <c r="A584">
        <v>2021</v>
      </c>
      <c r="B584">
        <v>6</v>
      </c>
      <c r="D584">
        <v>620</v>
      </c>
      <c r="E584" t="s">
        <v>632</v>
      </c>
      <c r="F584" t="s">
        <v>633</v>
      </c>
      <c r="G584">
        <v>214.01050000000001</v>
      </c>
      <c r="H584">
        <v>251.98949999999999</v>
      </c>
      <c r="I584">
        <v>231.7</v>
      </c>
      <c r="J584">
        <v>18</v>
      </c>
      <c r="K584">
        <v>200</v>
      </c>
      <c r="L584">
        <v>23</v>
      </c>
      <c r="M584">
        <v>155</v>
      </c>
      <c r="N584" s="81">
        <v>31</v>
      </c>
      <c r="O584" s="81">
        <v>20</v>
      </c>
      <c r="P584" s="81">
        <v>20</v>
      </c>
      <c r="Q584" s="81">
        <v>2</v>
      </c>
      <c r="R584" s="81"/>
      <c r="S584" s="81"/>
      <c r="T584" s="81"/>
      <c r="U584" s="81"/>
      <c r="V584" s="81"/>
      <c r="W584">
        <v>73</v>
      </c>
      <c r="X584">
        <v>2493</v>
      </c>
      <c r="Y584" s="127">
        <v>1.4999999999999999E-2</v>
      </c>
      <c r="Z584">
        <v>9</v>
      </c>
      <c r="AA584">
        <v>25</v>
      </c>
    </row>
    <row r="585" spans="1:27" x14ac:dyDescent="0.2">
      <c r="A585">
        <v>2021</v>
      </c>
      <c r="B585">
        <v>6</v>
      </c>
      <c r="D585">
        <v>607</v>
      </c>
      <c r="E585" t="s">
        <v>185</v>
      </c>
      <c r="F585" t="s">
        <v>186</v>
      </c>
      <c r="G585">
        <v>111.6</v>
      </c>
      <c r="H585">
        <v>128.4</v>
      </c>
      <c r="I585">
        <v>133.19999999999999</v>
      </c>
      <c r="J585">
        <v>90</v>
      </c>
      <c r="K585">
        <v>120</v>
      </c>
      <c r="L585">
        <v>104</v>
      </c>
      <c r="M585">
        <v>104</v>
      </c>
      <c r="N585" s="81"/>
      <c r="O585" s="81"/>
      <c r="P585" s="81"/>
      <c r="Q585" s="81">
        <v>6</v>
      </c>
      <c r="R585" s="81"/>
      <c r="S585" s="81"/>
      <c r="T585" s="81"/>
      <c r="U585" s="81"/>
      <c r="V585" s="81"/>
      <c r="W585">
        <v>6</v>
      </c>
      <c r="X585">
        <v>6</v>
      </c>
      <c r="Y585" s="127">
        <v>1.4999999999999999E-2</v>
      </c>
      <c r="Z585">
        <v>1</v>
      </c>
      <c r="AA585">
        <v>16</v>
      </c>
    </row>
    <row r="586" spans="1:27" x14ac:dyDescent="0.2">
      <c r="A586">
        <v>2021</v>
      </c>
      <c r="B586">
        <v>6</v>
      </c>
      <c r="D586">
        <v>608</v>
      </c>
      <c r="E586" t="s">
        <v>188</v>
      </c>
      <c r="F586" t="s">
        <v>189</v>
      </c>
      <c r="G586">
        <v>102.3</v>
      </c>
      <c r="H586">
        <v>117.7</v>
      </c>
      <c r="I586">
        <v>110.4</v>
      </c>
      <c r="J586">
        <v>90</v>
      </c>
      <c r="K586">
        <v>120</v>
      </c>
      <c r="L586">
        <v>104</v>
      </c>
      <c r="M586">
        <v>104</v>
      </c>
      <c r="N586" s="81"/>
      <c r="O586" s="81"/>
      <c r="P586" s="81"/>
      <c r="Q586" s="81">
        <v>8</v>
      </c>
      <c r="R586" s="81"/>
      <c r="S586" s="81"/>
      <c r="T586" s="81"/>
      <c r="U586" s="81"/>
      <c r="V586" s="81"/>
      <c r="W586">
        <v>8</v>
      </c>
      <c r="X586">
        <v>8</v>
      </c>
      <c r="Y586" s="127">
        <v>1.4999999999999999E-2</v>
      </c>
      <c r="Z586">
        <v>1</v>
      </c>
      <c r="AA586">
        <v>16</v>
      </c>
    </row>
    <row r="587" spans="1:27" x14ac:dyDescent="0.2">
      <c r="A587">
        <v>2021</v>
      </c>
      <c r="B587">
        <v>7</v>
      </c>
      <c r="C587" t="s">
        <v>820</v>
      </c>
      <c r="D587">
        <v>661</v>
      </c>
      <c r="E587" t="s">
        <v>204</v>
      </c>
      <c r="F587" t="s">
        <v>205</v>
      </c>
      <c r="G587">
        <v>129.858</v>
      </c>
      <c r="H587">
        <v>147.798</v>
      </c>
      <c r="I587">
        <v>135.30000000000001</v>
      </c>
      <c r="J587">
        <v>20</v>
      </c>
      <c r="K587">
        <v>180</v>
      </c>
      <c r="L587">
        <v>19</v>
      </c>
      <c r="M587">
        <v>190</v>
      </c>
      <c r="N587" s="81">
        <v>10</v>
      </c>
      <c r="O587" s="81">
        <v>5</v>
      </c>
      <c r="P587" s="81">
        <v>10</v>
      </c>
      <c r="Q587" s="81">
        <v>2</v>
      </c>
      <c r="R587" s="81">
        <v>3</v>
      </c>
      <c r="S587" s="81"/>
      <c r="T587" s="81"/>
      <c r="U587" s="81"/>
      <c r="V587" s="81"/>
      <c r="W587">
        <v>30</v>
      </c>
      <c r="X587">
        <v>1893</v>
      </c>
      <c r="Y587" s="127">
        <v>1.4999999999999999E-2</v>
      </c>
      <c r="Z587">
        <v>6</v>
      </c>
      <c r="AA587">
        <v>16</v>
      </c>
    </row>
    <row r="588" spans="1:27" x14ac:dyDescent="0.2">
      <c r="A588">
        <v>2021</v>
      </c>
      <c r="B588">
        <v>7</v>
      </c>
      <c r="C588" t="s">
        <v>820</v>
      </c>
      <c r="D588">
        <v>449</v>
      </c>
      <c r="E588" t="s">
        <v>247</v>
      </c>
      <c r="F588" t="s">
        <v>248</v>
      </c>
      <c r="G588">
        <v>40.985999999999997</v>
      </c>
      <c r="H588">
        <v>50.048000000000002</v>
      </c>
      <c r="I588">
        <v>45.7</v>
      </c>
      <c r="J588">
        <v>108</v>
      </c>
      <c r="K588">
        <v>100</v>
      </c>
      <c r="L588">
        <v>114</v>
      </c>
      <c r="M588">
        <v>95</v>
      </c>
      <c r="N588" s="81">
        <v>21</v>
      </c>
      <c r="O588" s="81">
        <v>20</v>
      </c>
      <c r="P588" s="81">
        <v>19</v>
      </c>
      <c r="Q588" s="81">
        <v>4</v>
      </c>
      <c r="R588" s="81">
        <v>4</v>
      </c>
      <c r="S588" s="81"/>
      <c r="T588" s="81"/>
      <c r="U588" s="81">
        <v>3</v>
      </c>
      <c r="V588" s="81"/>
      <c r="W588">
        <v>71</v>
      </c>
      <c r="X588">
        <v>7091</v>
      </c>
      <c r="Y588" s="127">
        <v>1.4999999999999999E-2</v>
      </c>
      <c r="Z588">
        <v>4</v>
      </c>
      <c r="AA588">
        <v>16</v>
      </c>
    </row>
    <row r="589" spans="1:27" x14ac:dyDescent="0.2">
      <c r="A589">
        <v>2021</v>
      </c>
      <c r="B589">
        <v>7</v>
      </c>
      <c r="C589" t="s">
        <v>820</v>
      </c>
      <c r="D589">
        <v>557</v>
      </c>
      <c r="E589" t="s">
        <v>126</v>
      </c>
      <c r="F589" t="s">
        <v>127</v>
      </c>
      <c r="G589">
        <v>171.262</v>
      </c>
      <c r="H589">
        <v>194.922</v>
      </c>
      <c r="I589">
        <v>188.8</v>
      </c>
      <c r="J589">
        <v>20</v>
      </c>
      <c r="K589">
        <v>180</v>
      </c>
      <c r="L589">
        <v>20</v>
      </c>
      <c r="M589">
        <v>183</v>
      </c>
      <c r="N589" s="81">
        <v>20</v>
      </c>
      <c r="O589" s="81">
        <v>13</v>
      </c>
      <c r="P589" s="81">
        <v>21</v>
      </c>
      <c r="Q589" s="81">
        <v>3</v>
      </c>
      <c r="R589" s="81">
        <v>4</v>
      </c>
      <c r="S589" s="81"/>
      <c r="T589" s="81"/>
      <c r="U589" s="81"/>
      <c r="V589" s="81"/>
      <c r="W589">
        <v>56</v>
      </c>
      <c r="X589">
        <v>3032</v>
      </c>
      <c r="Y589" s="127">
        <v>1.4999999999999999E-2</v>
      </c>
      <c r="Z589">
        <v>9</v>
      </c>
      <c r="AA589">
        <v>16</v>
      </c>
    </row>
    <row r="590" spans="1:27" x14ac:dyDescent="0.2">
      <c r="A590">
        <v>2021</v>
      </c>
      <c r="B590">
        <v>7</v>
      </c>
      <c r="C590" t="s">
        <v>820</v>
      </c>
      <c r="D590">
        <v>556</v>
      </c>
      <c r="E590" t="s">
        <v>123</v>
      </c>
      <c r="F590" t="s">
        <v>124</v>
      </c>
      <c r="G590">
        <v>1003.106</v>
      </c>
      <c r="H590">
        <v>1141.6859999999999</v>
      </c>
      <c r="I590">
        <v>1127.9000000000001</v>
      </c>
      <c r="J590">
        <v>20</v>
      </c>
      <c r="K590">
        <v>180</v>
      </c>
      <c r="L590">
        <v>20</v>
      </c>
      <c r="M590">
        <v>183</v>
      </c>
      <c r="N590" s="81">
        <v>21</v>
      </c>
      <c r="O590" s="81">
        <v>15</v>
      </c>
      <c r="P590" s="81">
        <v>23</v>
      </c>
      <c r="Q590" s="81">
        <v>2</v>
      </c>
      <c r="R590" s="81">
        <v>4</v>
      </c>
      <c r="S590" s="81"/>
      <c r="T590" s="81"/>
      <c r="U590" s="81"/>
      <c r="V590" s="81"/>
      <c r="W590">
        <v>59</v>
      </c>
      <c r="X590">
        <v>3275</v>
      </c>
      <c r="Y590" s="127">
        <v>1.4999999999999999E-2</v>
      </c>
      <c r="Z590">
        <v>9</v>
      </c>
      <c r="AA590">
        <v>16</v>
      </c>
    </row>
    <row r="591" spans="1:27" x14ac:dyDescent="0.2">
      <c r="A591">
        <v>2021</v>
      </c>
      <c r="B591">
        <v>7</v>
      </c>
      <c r="C591" t="s">
        <v>820</v>
      </c>
      <c r="D591">
        <v>668</v>
      </c>
      <c r="E591" t="s">
        <v>596</v>
      </c>
      <c r="F591" t="s">
        <v>782</v>
      </c>
      <c r="G591">
        <v>96.923000000000002</v>
      </c>
      <c r="H591">
        <v>110.313</v>
      </c>
      <c r="I591">
        <v>110.4</v>
      </c>
      <c r="J591">
        <v>103</v>
      </c>
      <c r="K591">
        <v>70</v>
      </c>
      <c r="L591">
        <v>64</v>
      </c>
      <c r="M591">
        <v>112</v>
      </c>
      <c r="N591" s="81">
        <v>31</v>
      </c>
      <c r="O591" s="81">
        <v>14</v>
      </c>
      <c r="P591" s="81">
        <v>18</v>
      </c>
      <c r="Q591" s="81"/>
      <c r="R591" s="81">
        <v>6</v>
      </c>
      <c r="S591" s="81"/>
      <c r="T591" s="81"/>
      <c r="U591" s="81">
        <v>3</v>
      </c>
      <c r="V591" s="81"/>
      <c r="W591">
        <v>72</v>
      </c>
      <c r="X591">
        <v>1832</v>
      </c>
      <c r="Y591" s="127">
        <v>1.4999999999999999E-2</v>
      </c>
      <c r="Z591">
        <v>2</v>
      </c>
      <c r="AA591">
        <v>16</v>
      </c>
    </row>
    <row r="592" spans="1:27" x14ac:dyDescent="0.2">
      <c r="A592">
        <v>2021</v>
      </c>
      <c r="B592">
        <v>7</v>
      </c>
      <c r="C592" t="s">
        <v>820</v>
      </c>
      <c r="D592">
        <v>437</v>
      </c>
      <c r="E592" t="s">
        <v>152</v>
      </c>
      <c r="F592" t="s">
        <v>153</v>
      </c>
      <c r="G592">
        <v>158.08799999999999</v>
      </c>
      <c r="H592">
        <v>179.928</v>
      </c>
      <c r="I592">
        <v>178.7</v>
      </c>
      <c r="J592">
        <v>120</v>
      </c>
      <c r="K592">
        <v>120</v>
      </c>
      <c r="L592">
        <v>104</v>
      </c>
      <c r="M592">
        <v>139</v>
      </c>
      <c r="N592" s="81">
        <v>12</v>
      </c>
      <c r="O592" s="81">
        <v>11</v>
      </c>
      <c r="P592" s="81">
        <v>14</v>
      </c>
      <c r="Q592" s="81">
        <v>8</v>
      </c>
      <c r="R592" s="81"/>
      <c r="S592" s="81"/>
      <c r="T592" s="81"/>
      <c r="U592" s="81"/>
      <c r="V592" s="81"/>
      <c r="W592">
        <v>45</v>
      </c>
      <c r="X592">
        <v>5064</v>
      </c>
      <c r="Y592" s="127">
        <v>1.4999999999999999E-2</v>
      </c>
      <c r="Z592">
        <v>4</v>
      </c>
      <c r="AA592">
        <v>16</v>
      </c>
    </row>
    <row r="593" spans="1:27" x14ac:dyDescent="0.2">
      <c r="A593">
        <v>2021</v>
      </c>
      <c r="B593">
        <v>7</v>
      </c>
      <c r="C593" t="s">
        <v>820</v>
      </c>
      <c r="D593">
        <v>438</v>
      </c>
      <c r="E593" t="s">
        <v>222</v>
      </c>
      <c r="F593" t="s">
        <v>223</v>
      </c>
      <c r="G593">
        <v>315.23500000000001</v>
      </c>
      <c r="H593">
        <v>358.78500000000003</v>
      </c>
      <c r="I593">
        <v>346.7</v>
      </c>
      <c r="J593">
        <v>67</v>
      </c>
      <c r="K593">
        <v>161</v>
      </c>
      <c r="L593">
        <v>72</v>
      </c>
      <c r="M593">
        <v>150</v>
      </c>
      <c r="N593" s="81">
        <v>60</v>
      </c>
      <c r="O593" s="81">
        <v>40</v>
      </c>
      <c r="P593" s="81">
        <v>69</v>
      </c>
      <c r="Q593" s="81">
        <v>7</v>
      </c>
      <c r="R593" s="81">
        <v>10</v>
      </c>
      <c r="S593" s="81"/>
      <c r="T593" s="81"/>
      <c r="U593" s="81"/>
      <c r="V593" s="81"/>
      <c r="W593">
        <v>186</v>
      </c>
      <c r="X593">
        <v>14070</v>
      </c>
      <c r="Y593" s="127">
        <v>1.4999999999999999E-2</v>
      </c>
      <c r="Z593">
        <v>13</v>
      </c>
      <c r="AA593">
        <v>16</v>
      </c>
    </row>
    <row r="594" spans="1:27" x14ac:dyDescent="0.2">
      <c r="A594">
        <v>2021</v>
      </c>
      <c r="B594">
        <v>7</v>
      </c>
      <c r="C594" t="s">
        <v>820</v>
      </c>
      <c r="D594">
        <v>669</v>
      </c>
      <c r="E594" t="s">
        <v>138</v>
      </c>
      <c r="F594" t="s">
        <v>139</v>
      </c>
      <c r="G594">
        <v>897.71400000000006</v>
      </c>
      <c r="H594">
        <v>1021.734</v>
      </c>
      <c r="I594">
        <v>1048.3</v>
      </c>
      <c r="J594">
        <v>40</v>
      </c>
      <c r="K594">
        <v>180</v>
      </c>
      <c r="L594">
        <v>29</v>
      </c>
      <c r="M594">
        <v>252</v>
      </c>
      <c r="N594" s="81">
        <v>30</v>
      </c>
      <c r="O594" s="81">
        <v>30</v>
      </c>
      <c r="P594" s="81">
        <v>36</v>
      </c>
      <c r="Q594" s="81"/>
      <c r="R594" s="81">
        <v>2</v>
      </c>
      <c r="S594" s="81"/>
      <c r="T594" s="81"/>
      <c r="U594" s="81">
        <v>2</v>
      </c>
      <c r="V594" s="81"/>
      <c r="W594">
        <v>98</v>
      </c>
      <c r="X594">
        <v>3440</v>
      </c>
      <c r="Y594" s="127">
        <v>1.4999999999999999E-2</v>
      </c>
      <c r="Z594">
        <v>8</v>
      </c>
      <c r="AA594">
        <v>16</v>
      </c>
    </row>
    <row r="595" spans="1:27" x14ac:dyDescent="0.2">
      <c r="A595">
        <v>2021</v>
      </c>
      <c r="B595">
        <v>7</v>
      </c>
      <c r="C595" t="s">
        <v>820</v>
      </c>
      <c r="D595">
        <v>673</v>
      </c>
      <c r="E595" t="s">
        <v>549</v>
      </c>
      <c r="F595" t="s">
        <v>550</v>
      </c>
      <c r="G595">
        <v>57.965600000000002</v>
      </c>
      <c r="H595">
        <v>65.973600000000005</v>
      </c>
      <c r="I595">
        <v>71.900000000000006</v>
      </c>
      <c r="J595">
        <v>18</v>
      </c>
      <c r="K595">
        <v>200</v>
      </c>
      <c r="L595">
        <v>15</v>
      </c>
      <c r="M595">
        <v>238</v>
      </c>
      <c r="N595" s="81">
        <v>24</v>
      </c>
      <c r="O595" s="81">
        <v>15</v>
      </c>
      <c r="P595" s="81">
        <v>23</v>
      </c>
      <c r="Q595" s="81"/>
      <c r="R595" s="81">
        <v>2</v>
      </c>
      <c r="S595" s="81"/>
      <c r="T595" s="81"/>
      <c r="U595" s="81"/>
      <c r="V595" s="81"/>
      <c r="W595">
        <v>63</v>
      </c>
      <c r="X595">
        <v>1731</v>
      </c>
      <c r="Y595" s="127">
        <v>1.4999999999999999E-2</v>
      </c>
      <c r="Z595">
        <v>5</v>
      </c>
      <c r="AA595">
        <v>16</v>
      </c>
    </row>
    <row r="596" spans="1:27" x14ac:dyDescent="0.2">
      <c r="A596">
        <v>2021</v>
      </c>
      <c r="B596">
        <v>7</v>
      </c>
      <c r="C596" t="s">
        <v>820</v>
      </c>
      <c r="D596">
        <v>667</v>
      </c>
      <c r="E596" t="s">
        <v>547</v>
      </c>
      <c r="F596" t="s">
        <v>548</v>
      </c>
      <c r="G596">
        <v>1462.3140000000001</v>
      </c>
      <c r="H596">
        <v>1664.3340000000001</v>
      </c>
      <c r="I596">
        <v>1748.1</v>
      </c>
      <c r="J596">
        <v>18</v>
      </c>
      <c r="K596">
        <v>200</v>
      </c>
      <c r="L596">
        <v>15</v>
      </c>
      <c r="M596">
        <v>238</v>
      </c>
      <c r="N596" s="81">
        <v>17</v>
      </c>
      <c r="O596" s="81">
        <v>13</v>
      </c>
      <c r="P596" s="81">
        <v>26</v>
      </c>
      <c r="Q596" s="81"/>
      <c r="R596" s="81">
        <v>4</v>
      </c>
      <c r="S596" s="81"/>
      <c r="T596" s="81"/>
      <c r="U596" s="81">
        <v>1</v>
      </c>
      <c r="V596" s="81"/>
      <c r="W596">
        <v>60</v>
      </c>
      <c r="X596">
        <v>820</v>
      </c>
      <c r="Y596" s="127">
        <v>1.4999999999999999E-2</v>
      </c>
      <c r="Z596">
        <v>5</v>
      </c>
      <c r="AA596">
        <v>16</v>
      </c>
    </row>
    <row r="597" spans="1:27" x14ac:dyDescent="0.2">
      <c r="A597">
        <v>2021</v>
      </c>
      <c r="B597">
        <v>7</v>
      </c>
      <c r="C597" t="s">
        <v>820</v>
      </c>
      <c r="D597">
        <v>660</v>
      </c>
      <c r="E597" t="s">
        <v>201</v>
      </c>
      <c r="F597" t="s">
        <v>202</v>
      </c>
      <c r="G597">
        <v>1190.365</v>
      </c>
      <c r="H597">
        <v>1354.8150000000001</v>
      </c>
      <c r="I597">
        <v>675.2</v>
      </c>
      <c r="J597">
        <v>20</v>
      </c>
      <c r="K597">
        <v>180</v>
      </c>
      <c r="L597">
        <v>19</v>
      </c>
      <c r="M597">
        <v>190</v>
      </c>
      <c r="N597" s="81">
        <v>11</v>
      </c>
      <c r="O597" s="81">
        <v>6</v>
      </c>
      <c r="P597" s="81">
        <v>12</v>
      </c>
      <c r="Q597" s="81">
        <v>2</v>
      </c>
      <c r="R597" s="81">
        <v>3</v>
      </c>
      <c r="S597" s="81"/>
      <c r="T597" s="81"/>
      <c r="U597" s="81"/>
      <c r="V597" s="81"/>
      <c r="W597">
        <v>35</v>
      </c>
      <c r="X597">
        <v>2096</v>
      </c>
      <c r="Y597" s="127">
        <v>1.4999999999999999E-2</v>
      </c>
      <c r="Z597">
        <v>6</v>
      </c>
      <c r="AA597">
        <v>16</v>
      </c>
    </row>
    <row r="598" spans="1:27" x14ac:dyDescent="0.2">
      <c r="A598">
        <v>2021</v>
      </c>
      <c r="B598">
        <v>7</v>
      </c>
      <c r="C598" t="s">
        <v>820</v>
      </c>
      <c r="D598">
        <v>273</v>
      </c>
      <c r="E598" t="s">
        <v>257</v>
      </c>
      <c r="F598" t="s">
        <v>258</v>
      </c>
      <c r="G598">
        <v>524.52</v>
      </c>
      <c r="H598">
        <v>603.48</v>
      </c>
      <c r="I598">
        <v>593.1</v>
      </c>
      <c r="J598">
        <v>93</v>
      </c>
      <c r="K598">
        <v>116</v>
      </c>
      <c r="L598">
        <v>74</v>
      </c>
      <c r="M598">
        <v>146</v>
      </c>
      <c r="N598" s="81">
        <v>33</v>
      </c>
      <c r="O598" s="81">
        <v>18</v>
      </c>
      <c r="P598" s="81">
        <v>26</v>
      </c>
      <c r="Q598" s="81">
        <v>2</v>
      </c>
      <c r="R598" s="81">
        <v>1</v>
      </c>
      <c r="S598" s="81"/>
      <c r="T598" s="81"/>
      <c r="U598" s="81">
        <v>1</v>
      </c>
      <c r="V598" s="81"/>
      <c r="W598">
        <v>75</v>
      </c>
      <c r="X598">
        <v>9483</v>
      </c>
      <c r="Y598" s="127">
        <v>1.4999999999999999E-2</v>
      </c>
      <c r="Z598">
        <v>11</v>
      </c>
      <c r="AA598">
        <v>16</v>
      </c>
    </row>
    <row r="599" spans="1:27" x14ac:dyDescent="0.2">
      <c r="A599">
        <v>2021</v>
      </c>
      <c r="B599">
        <v>7</v>
      </c>
      <c r="C599" t="s">
        <v>820</v>
      </c>
      <c r="D599">
        <v>254</v>
      </c>
      <c r="E599" t="s">
        <v>263</v>
      </c>
      <c r="F599" t="s">
        <v>136</v>
      </c>
      <c r="G599">
        <v>188.79</v>
      </c>
      <c r="H599">
        <v>217.21</v>
      </c>
      <c r="I599">
        <v>206.1</v>
      </c>
      <c r="J599">
        <v>88</v>
      </c>
      <c r="K599">
        <v>164</v>
      </c>
      <c r="L599">
        <v>99</v>
      </c>
      <c r="M599">
        <v>145</v>
      </c>
      <c r="N599" s="81">
        <v>41</v>
      </c>
      <c r="O599" s="81">
        <v>28</v>
      </c>
      <c r="P599" s="81">
        <v>38</v>
      </c>
      <c r="Q599" s="81">
        <v>1</v>
      </c>
      <c r="R599" s="81">
        <v>4</v>
      </c>
      <c r="S599" s="81"/>
      <c r="T599" s="81"/>
      <c r="U599" s="81">
        <v>2</v>
      </c>
      <c r="V599" s="81"/>
      <c r="W599">
        <v>113</v>
      </c>
      <c r="X599">
        <v>10313</v>
      </c>
      <c r="Y599" s="127">
        <v>0.02</v>
      </c>
      <c r="Z599">
        <v>8</v>
      </c>
      <c r="AA599">
        <v>16</v>
      </c>
    </row>
    <row r="600" spans="1:27" x14ac:dyDescent="0.2">
      <c r="A600">
        <v>2021</v>
      </c>
      <c r="B600">
        <v>7</v>
      </c>
      <c r="C600" t="s">
        <v>820</v>
      </c>
      <c r="D600">
        <v>104</v>
      </c>
      <c r="E600" t="s">
        <v>770</v>
      </c>
      <c r="F600" t="s">
        <v>771</v>
      </c>
      <c r="G600">
        <v>82.77</v>
      </c>
      <c r="H600">
        <v>95.23</v>
      </c>
      <c r="I600">
        <v>85.5</v>
      </c>
      <c r="J600">
        <v>140</v>
      </c>
      <c r="K600">
        <v>103</v>
      </c>
      <c r="L600">
        <v>135</v>
      </c>
      <c r="M600">
        <v>107</v>
      </c>
      <c r="N600" s="81"/>
      <c r="O600" s="81"/>
      <c r="P600" s="81">
        <v>4</v>
      </c>
      <c r="Q600" s="81"/>
      <c r="R600" s="81">
        <v>2</v>
      </c>
      <c r="S600" s="81"/>
      <c r="T600" s="81"/>
      <c r="U600" s="81"/>
      <c r="V600" s="81"/>
      <c r="W600">
        <v>6</v>
      </c>
      <c r="X600">
        <v>1338</v>
      </c>
      <c r="Y600" s="127">
        <v>1.4999999999999999E-2</v>
      </c>
      <c r="Z600">
        <v>1</v>
      </c>
      <c r="AA600">
        <v>18</v>
      </c>
    </row>
    <row r="601" spans="1:27" x14ac:dyDescent="0.2">
      <c r="A601">
        <v>2021</v>
      </c>
      <c r="B601">
        <v>7</v>
      </c>
      <c r="C601" t="s">
        <v>820</v>
      </c>
      <c r="D601">
        <v>103</v>
      </c>
      <c r="E601" t="s">
        <v>794</v>
      </c>
      <c r="F601" t="s">
        <v>795</v>
      </c>
      <c r="G601">
        <v>82.77</v>
      </c>
      <c r="H601">
        <v>95.23</v>
      </c>
      <c r="I601">
        <v>85.5</v>
      </c>
      <c r="J601">
        <v>140</v>
      </c>
      <c r="K601">
        <v>103</v>
      </c>
      <c r="L601">
        <v>135</v>
      </c>
      <c r="M601">
        <v>107</v>
      </c>
      <c r="N601" s="81"/>
      <c r="O601" s="81"/>
      <c r="P601" s="81">
        <v>4</v>
      </c>
      <c r="Q601" s="81"/>
      <c r="R601" s="81">
        <v>2</v>
      </c>
      <c r="S601" s="81"/>
      <c r="T601" s="81"/>
      <c r="U601" s="81"/>
      <c r="V601" s="81"/>
      <c r="W601">
        <v>6</v>
      </c>
      <c r="X601">
        <v>1338</v>
      </c>
      <c r="Y601" s="127">
        <v>1.4999999999999999E-2</v>
      </c>
      <c r="Z601">
        <v>1</v>
      </c>
      <c r="AA601">
        <v>18</v>
      </c>
    </row>
    <row r="602" spans="1:27" x14ac:dyDescent="0.2">
      <c r="A602">
        <v>2021</v>
      </c>
      <c r="B602">
        <v>7</v>
      </c>
      <c r="C602" t="s">
        <v>820</v>
      </c>
      <c r="D602">
        <v>102</v>
      </c>
      <c r="E602" t="s">
        <v>764</v>
      </c>
      <c r="F602" t="s">
        <v>765</v>
      </c>
      <c r="G602">
        <v>18.600000000000001</v>
      </c>
      <c r="H602">
        <v>21.4</v>
      </c>
      <c r="I602">
        <v>21.4</v>
      </c>
      <c r="J602">
        <v>140</v>
      </c>
      <c r="K602">
        <v>103</v>
      </c>
      <c r="L602">
        <v>135</v>
      </c>
      <c r="M602">
        <v>107</v>
      </c>
      <c r="N602" s="81"/>
      <c r="O602" s="81"/>
      <c r="P602" s="81">
        <v>6</v>
      </c>
      <c r="Q602" s="81"/>
      <c r="R602" s="81">
        <v>2</v>
      </c>
      <c r="S602" s="81"/>
      <c r="T602" s="81"/>
      <c r="U602" s="81"/>
      <c r="V602" s="81"/>
      <c r="W602">
        <v>8</v>
      </c>
      <c r="X602">
        <v>1340</v>
      </c>
      <c r="Y602" s="127">
        <v>1.4999999999999999E-2</v>
      </c>
      <c r="Z602">
        <v>1</v>
      </c>
      <c r="AA602">
        <v>18</v>
      </c>
    </row>
    <row r="603" spans="1:27" x14ac:dyDescent="0.2">
      <c r="A603">
        <v>2021</v>
      </c>
      <c r="B603">
        <v>7</v>
      </c>
      <c r="C603" t="s">
        <v>820</v>
      </c>
      <c r="D603">
        <v>101</v>
      </c>
      <c r="E603" t="s">
        <v>788</v>
      </c>
      <c r="F603" t="s">
        <v>789</v>
      </c>
      <c r="G603">
        <v>18.600000000000001</v>
      </c>
      <c r="H603">
        <v>21.4</v>
      </c>
      <c r="I603">
        <v>21.4</v>
      </c>
      <c r="J603">
        <v>140</v>
      </c>
      <c r="K603">
        <v>103</v>
      </c>
      <c r="L603">
        <v>135</v>
      </c>
      <c r="M603">
        <v>107</v>
      </c>
      <c r="N603" s="81"/>
      <c r="O603" s="81"/>
      <c r="P603" s="81">
        <v>6</v>
      </c>
      <c r="Q603" s="81"/>
      <c r="R603" s="81">
        <v>2</v>
      </c>
      <c r="S603" s="81"/>
      <c r="T603" s="81"/>
      <c r="U603" s="81"/>
      <c r="V603" s="81"/>
      <c r="W603">
        <v>8</v>
      </c>
      <c r="X603">
        <v>1340</v>
      </c>
      <c r="Y603" s="127">
        <v>1.4999999999999999E-2</v>
      </c>
      <c r="Z603">
        <v>1</v>
      </c>
      <c r="AA603">
        <v>18</v>
      </c>
    </row>
    <row r="604" spans="1:27" x14ac:dyDescent="0.2">
      <c r="A604">
        <v>2021</v>
      </c>
      <c r="B604">
        <v>7</v>
      </c>
      <c r="C604" t="s">
        <v>820</v>
      </c>
      <c r="D604">
        <v>100</v>
      </c>
      <c r="E604" t="s">
        <v>753</v>
      </c>
      <c r="F604" t="s">
        <v>754</v>
      </c>
      <c r="G604">
        <v>18.600000000000001</v>
      </c>
      <c r="H604">
        <v>21.4</v>
      </c>
      <c r="I604">
        <v>21.4</v>
      </c>
      <c r="J604">
        <v>140</v>
      </c>
      <c r="K604">
        <v>103</v>
      </c>
      <c r="L604">
        <v>135</v>
      </c>
      <c r="M604">
        <v>107</v>
      </c>
      <c r="N604" s="81"/>
      <c r="O604" s="81"/>
      <c r="P604" s="81">
        <v>6</v>
      </c>
      <c r="Q604" s="81"/>
      <c r="R604" s="81">
        <v>2</v>
      </c>
      <c r="S604" s="81"/>
      <c r="T604" s="81"/>
      <c r="U604" s="81"/>
      <c r="V604" s="81"/>
      <c r="W604">
        <v>8</v>
      </c>
      <c r="X604">
        <v>1340</v>
      </c>
      <c r="Y604" s="127">
        <v>1.4999999999999999E-2</v>
      </c>
      <c r="Z604">
        <v>1</v>
      </c>
      <c r="AA604">
        <v>18</v>
      </c>
    </row>
    <row r="605" spans="1:27" x14ac:dyDescent="0.2">
      <c r="A605">
        <v>2021</v>
      </c>
      <c r="B605">
        <v>7</v>
      </c>
      <c r="C605" t="s">
        <v>820</v>
      </c>
      <c r="D605">
        <v>99</v>
      </c>
      <c r="E605" t="s">
        <v>783</v>
      </c>
      <c r="F605" t="s">
        <v>784</v>
      </c>
      <c r="G605">
        <v>18.600000000000001</v>
      </c>
      <c r="H605">
        <v>21.4</v>
      </c>
      <c r="I605">
        <v>21.4</v>
      </c>
      <c r="J605">
        <v>140</v>
      </c>
      <c r="K605">
        <v>103</v>
      </c>
      <c r="L605">
        <v>135</v>
      </c>
      <c r="M605">
        <v>107</v>
      </c>
      <c r="N605" s="81"/>
      <c r="O605" s="81"/>
      <c r="P605" s="81">
        <v>6</v>
      </c>
      <c r="Q605" s="81"/>
      <c r="R605" s="81">
        <v>2</v>
      </c>
      <c r="S605" s="81"/>
      <c r="T605" s="81"/>
      <c r="U605" s="81"/>
      <c r="V605" s="81"/>
      <c r="W605">
        <v>8</v>
      </c>
      <c r="X605">
        <v>1340</v>
      </c>
      <c r="Y605" s="127">
        <v>1.4999999999999999E-2</v>
      </c>
      <c r="Z605">
        <v>1</v>
      </c>
      <c r="AA605">
        <v>18</v>
      </c>
    </row>
    <row r="606" spans="1:27" x14ac:dyDescent="0.2">
      <c r="A606">
        <v>2021</v>
      </c>
      <c r="B606">
        <v>7</v>
      </c>
      <c r="C606" t="s">
        <v>820</v>
      </c>
      <c r="D606">
        <v>167</v>
      </c>
      <c r="E606" t="s">
        <v>132</v>
      </c>
      <c r="F606" t="s">
        <v>133</v>
      </c>
      <c r="G606">
        <v>825.84</v>
      </c>
      <c r="H606">
        <v>950.16</v>
      </c>
      <c r="I606">
        <v>1004.3</v>
      </c>
      <c r="J606">
        <v>55</v>
      </c>
      <c r="K606">
        <v>131</v>
      </c>
      <c r="L606">
        <v>49</v>
      </c>
      <c r="M606">
        <v>147</v>
      </c>
      <c r="N606" s="81">
        <v>2</v>
      </c>
      <c r="O606" s="81">
        <v>3</v>
      </c>
      <c r="P606" s="81">
        <v>2</v>
      </c>
      <c r="Q606" s="81"/>
      <c r="R606" s="81"/>
      <c r="S606" s="81"/>
      <c r="T606" s="81"/>
      <c r="U606" s="81"/>
      <c r="V606" s="81"/>
      <c r="W606">
        <v>7</v>
      </c>
      <c r="X606">
        <v>139</v>
      </c>
      <c r="Y606" s="127">
        <v>1.4999999999999999E-2</v>
      </c>
      <c r="Z606">
        <v>1</v>
      </c>
      <c r="AA606">
        <v>18</v>
      </c>
    </row>
    <row r="607" spans="1:27" x14ac:dyDescent="0.2">
      <c r="A607">
        <v>2021</v>
      </c>
      <c r="B607">
        <v>7</v>
      </c>
      <c r="C607" t="s">
        <v>820</v>
      </c>
      <c r="D607">
        <v>155</v>
      </c>
      <c r="E607" t="s">
        <v>164</v>
      </c>
      <c r="F607" t="s">
        <v>165</v>
      </c>
      <c r="G607">
        <v>113.46</v>
      </c>
      <c r="H607">
        <v>130.54</v>
      </c>
      <c r="I607">
        <v>129.5</v>
      </c>
      <c r="J607">
        <v>61</v>
      </c>
      <c r="K607">
        <v>177</v>
      </c>
      <c r="L607">
        <v>81</v>
      </c>
      <c r="M607">
        <v>133</v>
      </c>
      <c r="N607" s="81">
        <v>5</v>
      </c>
      <c r="O607" s="81">
        <v>4</v>
      </c>
      <c r="P607" s="81">
        <v>3</v>
      </c>
      <c r="Q607" s="81">
        <v>1</v>
      </c>
      <c r="R607" s="81">
        <v>1</v>
      </c>
      <c r="S607" s="81"/>
      <c r="T607" s="81"/>
      <c r="U607" s="81"/>
      <c r="V607" s="81"/>
      <c r="W607">
        <v>14</v>
      </c>
      <c r="X607">
        <v>1838</v>
      </c>
      <c r="Y607" s="127">
        <v>0.02</v>
      </c>
      <c r="Z607">
        <v>1</v>
      </c>
      <c r="AA607">
        <v>18</v>
      </c>
    </row>
    <row r="608" spans="1:27" x14ac:dyDescent="0.2">
      <c r="A608">
        <v>2021</v>
      </c>
      <c r="B608">
        <v>7</v>
      </c>
      <c r="C608" t="s">
        <v>820</v>
      </c>
      <c r="D608">
        <v>2</v>
      </c>
      <c r="E608" t="s">
        <v>767</v>
      </c>
      <c r="F608" t="s">
        <v>768</v>
      </c>
      <c r="G608">
        <v>105.09</v>
      </c>
      <c r="H608">
        <v>120.91</v>
      </c>
      <c r="I608">
        <v>110.1</v>
      </c>
      <c r="J608">
        <v>108</v>
      </c>
      <c r="K608">
        <v>100</v>
      </c>
      <c r="L608">
        <v>99</v>
      </c>
      <c r="M608">
        <v>110</v>
      </c>
      <c r="N608" s="81">
        <v>15</v>
      </c>
      <c r="O608" s="81">
        <v>10</v>
      </c>
      <c r="P608" s="81">
        <v>13</v>
      </c>
      <c r="Q608" s="81">
        <v>8</v>
      </c>
      <c r="R608" s="81"/>
      <c r="S608" s="81"/>
      <c r="T608" s="81"/>
      <c r="U608" s="81"/>
      <c r="V608" s="81"/>
      <c r="W608">
        <v>46</v>
      </c>
      <c r="X608">
        <v>5636</v>
      </c>
      <c r="Y608" s="127">
        <v>1.4999999999999999E-2</v>
      </c>
      <c r="Z608">
        <v>4</v>
      </c>
      <c r="AA608">
        <v>16</v>
      </c>
    </row>
    <row r="609" spans="1:27" x14ac:dyDescent="0.2">
      <c r="A609">
        <v>2021</v>
      </c>
      <c r="B609">
        <v>7</v>
      </c>
      <c r="C609" t="s">
        <v>820</v>
      </c>
      <c r="D609">
        <v>609</v>
      </c>
      <c r="E609" t="s">
        <v>191</v>
      </c>
      <c r="F609" t="s">
        <v>192</v>
      </c>
      <c r="G609">
        <v>46.5</v>
      </c>
      <c r="H609">
        <v>53.5</v>
      </c>
      <c r="I609">
        <v>50.7</v>
      </c>
      <c r="J609">
        <v>90</v>
      </c>
      <c r="K609">
        <v>120</v>
      </c>
      <c r="L609">
        <v>88</v>
      </c>
      <c r="M609">
        <v>122</v>
      </c>
      <c r="N609" s="81">
        <v>19</v>
      </c>
      <c r="O609" s="81">
        <v>12</v>
      </c>
      <c r="P609" s="81">
        <v>14</v>
      </c>
      <c r="Q609" s="81">
        <v>7</v>
      </c>
      <c r="R609" s="81">
        <v>2</v>
      </c>
      <c r="S609" s="81"/>
      <c r="T609" s="81"/>
      <c r="U609" s="81"/>
      <c r="V609" s="81"/>
      <c r="W609">
        <v>54</v>
      </c>
      <c r="X609">
        <v>7038</v>
      </c>
      <c r="Y609" s="127">
        <v>1.4999999999999999E-2</v>
      </c>
      <c r="Z609">
        <v>8</v>
      </c>
      <c r="AA609">
        <v>16</v>
      </c>
    </row>
    <row r="610" spans="1:27" x14ac:dyDescent="0.2">
      <c r="A610">
        <v>2021</v>
      </c>
      <c r="B610">
        <v>7</v>
      </c>
      <c r="C610" t="s">
        <v>820</v>
      </c>
      <c r="D610">
        <v>1</v>
      </c>
      <c r="E610" t="s">
        <v>734</v>
      </c>
      <c r="F610" t="s">
        <v>735</v>
      </c>
      <c r="G610">
        <v>103.23</v>
      </c>
      <c r="H610">
        <v>118.77</v>
      </c>
      <c r="I610">
        <v>111.7</v>
      </c>
      <c r="J610">
        <v>108</v>
      </c>
      <c r="K610">
        <v>100</v>
      </c>
      <c r="L610">
        <v>99</v>
      </c>
      <c r="M610">
        <v>110</v>
      </c>
      <c r="N610" s="81">
        <v>13</v>
      </c>
      <c r="O610" s="81">
        <v>8</v>
      </c>
      <c r="P610" s="81">
        <v>9</v>
      </c>
      <c r="Q610" s="81">
        <v>6</v>
      </c>
      <c r="R610" s="81">
        <v>2</v>
      </c>
      <c r="S610" s="81"/>
      <c r="T610" s="81"/>
      <c r="U610" s="81"/>
      <c r="V610" s="81"/>
      <c r="W610">
        <v>38</v>
      </c>
      <c r="X610">
        <v>5526</v>
      </c>
      <c r="Y610" s="127">
        <v>1.4999999999999999E-2</v>
      </c>
      <c r="Z610">
        <v>4</v>
      </c>
      <c r="AA610">
        <v>16</v>
      </c>
    </row>
    <row r="611" spans="1:27" x14ac:dyDescent="0.2">
      <c r="A611">
        <v>2021</v>
      </c>
      <c r="B611">
        <v>7</v>
      </c>
      <c r="C611" t="s">
        <v>820</v>
      </c>
      <c r="D611">
        <v>606</v>
      </c>
      <c r="E611" t="s">
        <v>583</v>
      </c>
      <c r="F611" t="s">
        <v>584</v>
      </c>
      <c r="G611">
        <v>308.75</v>
      </c>
      <c r="H611">
        <v>341.25</v>
      </c>
      <c r="I611">
        <v>389.4</v>
      </c>
      <c r="J611">
        <v>80</v>
      </c>
      <c r="K611">
        <v>157</v>
      </c>
      <c r="L611">
        <v>77</v>
      </c>
      <c r="M611">
        <v>187</v>
      </c>
      <c r="N611" s="81">
        <v>4</v>
      </c>
      <c r="O611" s="81">
        <v>4</v>
      </c>
      <c r="P611" s="81">
        <v>6</v>
      </c>
      <c r="Q611" s="81"/>
      <c r="R611" s="81"/>
      <c r="S611" s="81"/>
      <c r="T611" s="81"/>
      <c r="U611" s="81">
        <v>2</v>
      </c>
      <c r="V611" s="81"/>
      <c r="W611">
        <v>16</v>
      </c>
      <c r="X611">
        <v>1276</v>
      </c>
      <c r="Y611" s="127">
        <v>0.02</v>
      </c>
      <c r="Z611">
        <v>1</v>
      </c>
      <c r="AA611">
        <v>18</v>
      </c>
    </row>
    <row r="612" spans="1:27" x14ac:dyDescent="0.2">
      <c r="A612">
        <v>2021</v>
      </c>
      <c r="B612">
        <v>7</v>
      </c>
      <c r="C612" t="s">
        <v>820</v>
      </c>
      <c r="D612">
        <v>607</v>
      </c>
      <c r="E612" t="s">
        <v>185</v>
      </c>
      <c r="F612" t="s">
        <v>186</v>
      </c>
      <c r="G612">
        <v>111.6</v>
      </c>
      <c r="H612">
        <v>128.4</v>
      </c>
      <c r="I612">
        <v>118.7</v>
      </c>
      <c r="J612">
        <v>90</v>
      </c>
      <c r="K612">
        <v>120</v>
      </c>
      <c r="L612">
        <v>88</v>
      </c>
      <c r="M612">
        <v>122</v>
      </c>
      <c r="N612" s="81">
        <v>21</v>
      </c>
      <c r="O612" s="81">
        <v>26</v>
      </c>
      <c r="P612" s="81">
        <v>24</v>
      </c>
      <c r="Q612" s="81">
        <v>10</v>
      </c>
      <c r="R612" s="81">
        <v>2</v>
      </c>
      <c r="S612" s="81"/>
      <c r="T612" s="81"/>
      <c r="U612" s="81"/>
      <c r="V612" s="81"/>
      <c r="W612">
        <v>83</v>
      </c>
      <c r="X612">
        <v>7067</v>
      </c>
      <c r="Y612" s="127">
        <v>1.4999999999999999E-2</v>
      </c>
      <c r="Z612">
        <v>8</v>
      </c>
      <c r="AA612">
        <v>16</v>
      </c>
    </row>
    <row r="613" spans="1:27" x14ac:dyDescent="0.2">
      <c r="A613">
        <v>2021</v>
      </c>
      <c r="B613">
        <v>7</v>
      </c>
      <c r="C613" t="s">
        <v>820</v>
      </c>
      <c r="D613">
        <v>608</v>
      </c>
      <c r="E613" t="s">
        <v>188</v>
      </c>
      <c r="F613" t="s">
        <v>189</v>
      </c>
      <c r="G613">
        <v>102.3</v>
      </c>
      <c r="H613">
        <v>117.7</v>
      </c>
      <c r="I613">
        <v>104.9</v>
      </c>
      <c r="J613">
        <v>90</v>
      </c>
      <c r="K613">
        <v>120</v>
      </c>
      <c r="L613">
        <v>88</v>
      </c>
      <c r="M613">
        <v>122</v>
      </c>
      <c r="N613" s="81">
        <v>28</v>
      </c>
      <c r="O613" s="81">
        <v>19</v>
      </c>
      <c r="P613" s="81">
        <v>21</v>
      </c>
      <c r="Q613" s="81">
        <v>10</v>
      </c>
      <c r="R613" s="81">
        <v>2</v>
      </c>
      <c r="S613" s="81"/>
      <c r="T613" s="81"/>
      <c r="U613" s="81"/>
      <c r="V613" s="81"/>
      <c r="W613">
        <v>80</v>
      </c>
      <c r="X613">
        <v>7064</v>
      </c>
      <c r="Y613" s="127">
        <v>1.4999999999999999E-2</v>
      </c>
      <c r="Z613">
        <v>8</v>
      </c>
      <c r="AA613">
        <v>16</v>
      </c>
    </row>
    <row r="614" spans="1:27" x14ac:dyDescent="0.2">
      <c r="A614">
        <v>2021</v>
      </c>
      <c r="B614">
        <v>7</v>
      </c>
      <c r="C614" t="s">
        <v>821</v>
      </c>
      <c r="D614">
        <v>122</v>
      </c>
      <c r="E614" t="s">
        <v>158</v>
      </c>
      <c r="F614" t="s">
        <v>159</v>
      </c>
      <c r="G614">
        <v>267.39999999999998</v>
      </c>
      <c r="H614">
        <v>292.60000000000002</v>
      </c>
      <c r="J614">
        <v>63</v>
      </c>
      <c r="K614">
        <v>115</v>
      </c>
      <c r="N614" s="81"/>
      <c r="O614" s="81"/>
      <c r="P614" s="81"/>
      <c r="Q614" s="81"/>
      <c r="R614" s="81"/>
      <c r="S614" s="81"/>
      <c r="T614" s="81"/>
      <c r="U614" s="81"/>
      <c r="V614" s="81"/>
      <c r="X614">
        <v>700</v>
      </c>
      <c r="Y614" s="127">
        <v>1.4999999999999999E-2</v>
      </c>
      <c r="Z614">
        <v>1</v>
      </c>
      <c r="AA614">
        <v>22</v>
      </c>
    </row>
    <row r="615" spans="1:27" x14ac:dyDescent="0.2">
      <c r="A615">
        <v>2021</v>
      </c>
      <c r="B615">
        <v>7</v>
      </c>
      <c r="C615" t="s">
        <v>821</v>
      </c>
      <c r="D615">
        <v>674</v>
      </c>
      <c r="E615" t="s">
        <v>155</v>
      </c>
      <c r="F615" t="s">
        <v>156</v>
      </c>
      <c r="G615">
        <v>240.89599999999999</v>
      </c>
      <c r="H615">
        <v>274.17599999999999</v>
      </c>
      <c r="J615">
        <v>40</v>
      </c>
      <c r="K615">
        <v>180</v>
      </c>
      <c r="N615" s="81"/>
      <c r="O615" s="81"/>
      <c r="P615" s="81"/>
      <c r="Q615" s="81"/>
      <c r="R615" s="81"/>
      <c r="S615" s="81"/>
      <c r="T615" s="81"/>
      <c r="U615" s="81"/>
      <c r="V615" s="81"/>
      <c r="X615">
        <v>300</v>
      </c>
      <c r="Y615" s="127">
        <v>1.4999999999999999E-2</v>
      </c>
      <c r="Z615">
        <v>1</v>
      </c>
      <c r="AA615">
        <v>22</v>
      </c>
    </row>
    <row r="616" spans="1:27" x14ac:dyDescent="0.2">
      <c r="A616">
        <v>2021</v>
      </c>
      <c r="B616">
        <v>7</v>
      </c>
      <c r="C616" t="s">
        <v>821</v>
      </c>
      <c r="D616">
        <v>281</v>
      </c>
      <c r="E616" t="s">
        <v>142</v>
      </c>
      <c r="F616" t="s">
        <v>143</v>
      </c>
      <c r="G616">
        <v>265.05</v>
      </c>
      <c r="H616">
        <v>304.95</v>
      </c>
      <c r="I616">
        <v>317.2</v>
      </c>
      <c r="J616">
        <v>120</v>
      </c>
      <c r="K616">
        <v>120</v>
      </c>
      <c r="L616">
        <v>122</v>
      </c>
      <c r="M616">
        <v>118</v>
      </c>
      <c r="N616" s="81">
        <v>6</v>
      </c>
      <c r="O616" s="81">
        <v>2</v>
      </c>
      <c r="P616" s="81">
        <v>1</v>
      </c>
      <c r="Q616" s="81"/>
      <c r="R616" s="81">
        <v>1</v>
      </c>
      <c r="S616" s="81"/>
      <c r="T616" s="81"/>
      <c r="U616" s="81"/>
      <c r="V616" s="81"/>
      <c r="W616">
        <v>10</v>
      </c>
      <c r="X616">
        <v>1952</v>
      </c>
      <c r="Y616" s="127">
        <v>1.4999999999999999E-2</v>
      </c>
      <c r="Z616">
        <v>1</v>
      </c>
      <c r="AA616">
        <v>22</v>
      </c>
    </row>
    <row r="617" spans="1:27" x14ac:dyDescent="0.2">
      <c r="A617">
        <v>2021</v>
      </c>
      <c r="B617">
        <v>7</v>
      </c>
      <c r="C617" t="s">
        <v>821</v>
      </c>
      <c r="D617">
        <v>281</v>
      </c>
      <c r="E617" t="s">
        <v>142</v>
      </c>
      <c r="F617" t="s">
        <v>143</v>
      </c>
      <c r="G617">
        <v>265.05</v>
      </c>
      <c r="H617">
        <v>304.95</v>
      </c>
      <c r="I617">
        <v>318.10000000000002</v>
      </c>
      <c r="J617">
        <v>120</v>
      </c>
      <c r="K617">
        <v>120</v>
      </c>
      <c r="L617">
        <v>104</v>
      </c>
      <c r="M617">
        <v>139</v>
      </c>
      <c r="N617" s="81">
        <v>5</v>
      </c>
      <c r="O617" s="81">
        <v>2</v>
      </c>
      <c r="P617" s="81">
        <v>4</v>
      </c>
      <c r="Q617" s="81"/>
      <c r="R617" s="81"/>
      <c r="S617" s="81"/>
      <c r="T617" s="81"/>
      <c r="U617" s="81"/>
      <c r="V617" s="81"/>
      <c r="W617">
        <v>10</v>
      </c>
      <c r="X617">
        <v>1654</v>
      </c>
      <c r="Y617" s="127">
        <v>1.4999999999999999E-2</v>
      </c>
      <c r="Z617">
        <v>1</v>
      </c>
      <c r="AA617">
        <v>20</v>
      </c>
    </row>
    <row r="618" spans="1:27" x14ac:dyDescent="0.2">
      <c r="A618">
        <v>2021</v>
      </c>
      <c r="B618">
        <v>7</v>
      </c>
      <c r="C618" t="s">
        <v>821</v>
      </c>
      <c r="D618">
        <v>281</v>
      </c>
      <c r="E618" t="s">
        <v>144</v>
      </c>
      <c r="F618" t="s">
        <v>145</v>
      </c>
      <c r="G618">
        <v>292.95</v>
      </c>
      <c r="H618">
        <v>337.05</v>
      </c>
      <c r="I618">
        <v>317.2</v>
      </c>
      <c r="J618">
        <v>120</v>
      </c>
      <c r="L618">
        <v>122</v>
      </c>
      <c r="M618">
        <v>118</v>
      </c>
      <c r="N618" s="81">
        <v>6</v>
      </c>
      <c r="O618" s="81">
        <v>2</v>
      </c>
      <c r="P618" s="81">
        <v>1</v>
      </c>
      <c r="Q618" s="81"/>
      <c r="R618" s="81">
        <v>1</v>
      </c>
      <c r="S618" s="81"/>
      <c r="T618" s="81"/>
      <c r="U618" s="81"/>
      <c r="V618" s="81"/>
      <c r="W618">
        <v>10</v>
      </c>
      <c r="X618">
        <v>1952</v>
      </c>
      <c r="Y618" s="127">
        <v>1.4999999999999999E-2</v>
      </c>
      <c r="Z618">
        <v>1</v>
      </c>
      <c r="AA618">
        <v>22</v>
      </c>
    </row>
    <row r="619" spans="1:27" x14ac:dyDescent="0.2">
      <c r="A619">
        <v>2021</v>
      </c>
      <c r="B619">
        <v>7</v>
      </c>
      <c r="C619" t="s">
        <v>821</v>
      </c>
      <c r="D619">
        <v>281</v>
      </c>
      <c r="E619" t="s">
        <v>144</v>
      </c>
      <c r="F619" t="s">
        <v>145</v>
      </c>
      <c r="G619">
        <v>292.95</v>
      </c>
      <c r="H619">
        <v>337.05</v>
      </c>
      <c r="I619">
        <v>318.10000000000002</v>
      </c>
      <c r="J619">
        <v>120</v>
      </c>
      <c r="L619">
        <v>104</v>
      </c>
      <c r="M619">
        <v>139</v>
      </c>
      <c r="N619" s="81">
        <v>5</v>
      </c>
      <c r="O619" s="81">
        <v>2</v>
      </c>
      <c r="P619" s="81">
        <v>4</v>
      </c>
      <c r="Q619" s="81"/>
      <c r="R619" s="81"/>
      <c r="S619" s="81"/>
      <c r="T619" s="81"/>
      <c r="U619" s="81"/>
      <c r="V619" s="81"/>
      <c r="W619">
        <v>10</v>
      </c>
      <c r="X619">
        <v>1654</v>
      </c>
      <c r="Y619" s="127">
        <v>1.4999999999999999E-2</v>
      </c>
      <c r="Z619">
        <v>1</v>
      </c>
      <c r="AA619">
        <v>20</v>
      </c>
    </row>
    <row r="620" spans="1:27" x14ac:dyDescent="0.2">
      <c r="A620">
        <v>2021</v>
      </c>
      <c r="B620">
        <v>7</v>
      </c>
      <c r="C620" t="s">
        <v>821</v>
      </c>
      <c r="D620">
        <v>281</v>
      </c>
      <c r="E620" t="s">
        <v>146</v>
      </c>
      <c r="F620" t="s">
        <v>147</v>
      </c>
      <c r="G620">
        <v>320.85000000000002</v>
      </c>
      <c r="H620">
        <v>369.15</v>
      </c>
      <c r="I620">
        <v>317.2</v>
      </c>
      <c r="J620">
        <v>120</v>
      </c>
      <c r="L620">
        <v>122</v>
      </c>
      <c r="M620">
        <v>118</v>
      </c>
      <c r="N620" s="81">
        <v>6</v>
      </c>
      <c r="O620" s="81">
        <v>2</v>
      </c>
      <c r="P620" s="81">
        <v>1</v>
      </c>
      <c r="Q620" s="81"/>
      <c r="R620" s="81">
        <v>1</v>
      </c>
      <c r="S620" s="81"/>
      <c r="T620" s="81"/>
      <c r="U620" s="81"/>
      <c r="V620" s="81"/>
      <c r="W620">
        <v>10</v>
      </c>
      <c r="X620">
        <v>1952</v>
      </c>
      <c r="Y620" s="127">
        <v>1.4999999999999999E-2</v>
      </c>
      <c r="Z620">
        <v>1</v>
      </c>
      <c r="AA620">
        <v>22</v>
      </c>
    </row>
    <row r="621" spans="1:27" x14ac:dyDescent="0.2">
      <c r="A621">
        <v>2021</v>
      </c>
      <c r="B621">
        <v>7</v>
      </c>
      <c r="C621" t="s">
        <v>821</v>
      </c>
      <c r="D621">
        <v>281</v>
      </c>
      <c r="E621" t="s">
        <v>146</v>
      </c>
      <c r="F621" t="s">
        <v>147</v>
      </c>
      <c r="G621">
        <v>320.85000000000002</v>
      </c>
      <c r="H621">
        <v>369.15</v>
      </c>
      <c r="I621">
        <v>318.10000000000002</v>
      </c>
      <c r="J621">
        <v>120</v>
      </c>
      <c r="L621">
        <v>104</v>
      </c>
      <c r="M621">
        <v>139</v>
      </c>
      <c r="N621" s="81">
        <v>5</v>
      </c>
      <c r="O621" s="81">
        <v>2</v>
      </c>
      <c r="P621" s="81">
        <v>4</v>
      </c>
      <c r="Q621" s="81"/>
      <c r="R621" s="81"/>
      <c r="S621" s="81"/>
      <c r="T621" s="81"/>
      <c r="U621" s="81"/>
      <c r="V621" s="81"/>
      <c r="W621">
        <v>10</v>
      </c>
      <c r="X621">
        <v>1654</v>
      </c>
      <c r="Y621" s="127">
        <v>1.4999999999999999E-2</v>
      </c>
      <c r="Z621">
        <v>1</v>
      </c>
      <c r="AA621">
        <v>20</v>
      </c>
    </row>
    <row r="622" spans="1:27" x14ac:dyDescent="0.2">
      <c r="A622">
        <v>2021</v>
      </c>
      <c r="B622">
        <v>7</v>
      </c>
      <c r="C622" t="s">
        <v>821</v>
      </c>
      <c r="D622">
        <v>12</v>
      </c>
      <c r="E622" t="s">
        <v>198</v>
      </c>
      <c r="F622" t="s">
        <v>199</v>
      </c>
      <c r="G622">
        <v>197.16</v>
      </c>
      <c r="H622">
        <v>226.84</v>
      </c>
      <c r="I622">
        <v>222.8</v>
      </c>
      <c r="J622">
        <v>37</v>
      </c>
      <c r="K622">
        <v>195</v>
      </c>
      <c r="L622">
        <v>46</v>
      </c>
      <c r="M622">
        <v>156</v>
      </c>
      <c r="N622" s="81"/>
      <c r="O622" s="81">
        <v>5</v>
      </c>
      <c r="P622" s="81">
        <v>5</v>
      </c>
      <c r="Q622" s="81"/>
      <c r="R622" s="81"/>
      <c r="S622" s="81"/>
      <c r="T622" s="81"/>
      <c r="U622" s="81"/>
      <c r="V622" s="81"/>
      <c r="W622">
        <v>10</v>
      </c>
      <c r="X622">
        <v>498</v>
      </c>
      <c r="Y622" s="127">
        <v>0.02</v>
      </c>
      <c r="Z622">
        <v>1</v>
      </c>
      <c r="AA622">
        <v>22</v>
      </c>
    </row>
    <row r="623" spans="1:27" x14ac:dyDescent="0.2">
      <c r="A623">
        <v>2021</v>
      </c>
      <c r="B623">
        <v>7</v>
      </c>
      <c r="C623" t="s">
        <v>821</v>
      </c>
      <c r="D623">
        <v>11</v>
      </c>
      <c r="E623" t="s">
        <v>195</v>
      </c>
      <c r="F623" t="s">
        <v>196</v>
      </c>
      <c r="G623">
        <v>197.16</v>
      </c>
      <c r="H623">
        <v>226.84</v>
      </c>
      <c r="I623">
        <v>208.8</v>
      </c>
      <c r="J623">
        <v>37</v>
      </c>
      <c r="K623">
        <v>195</v>
      </c>
      <c r="L623">
        <v>46</v>
      </c>
      <c r="M623">
        <v>156</v>
      </c>
      <c r="N623" s="81">
        <v>5</v>
      </c>
      <c r="O623" s="81">
        <v>3</v>
      </c>
      <c r="P623" s="81">
        <v>6</v>
      </c>
      <c r="Q623" s="81"/>
      <c r="R623" s="81"/>
      <c r="S623" s="81"/>
      <c r="T623" s="81"/>
      <c r="U623" s="81"/>
      <c r="V623" s="81"/>
      <c r="W623">
        <v>14</v>
      </c>
      <c r="X623">
        <v>502</v>
      </c>
      <c r="Y623" s="127">
        <v>0.02</v>
      </c>
      <c r="Z623">
        <v>1</v>
      </c>
      <c r="AA623">
        <v>22</v>
      </c>
    </row>
    <row r="624" spans="1:27" x14ac:dyDescent="0.2">
      <c r="A624">
        <v>2021</v>
      </c>
      <c r="B624">
        <v>7</v>
      </c>
      <c r="C624" t="s">
        <v>821</v>
      </c>
      <c r="D624">
        <v>142</v>
      </c>
      <c r="E624" t="s">
        <v>618</v>
      </c>
      <c r="F624" t="s">
        <v>619</v>
      </c>
      <c r="G624">
        <v>326.43</v>
      </c>
      <c r="H624">
        <v>375.57</v>
      </c>
      <c r="I624">
        <v>322.2</v>
      </c>
      <c r="J624">
        <v>68</v>
      </c>
      <c r="K624">
        <v>212</v>
      </c>
      <c r="L624">
        <v>85</v>
      </c>
      <c r="M624">
        <v>172</v>
      </c>
      <c r="N624" s="81">
        <v>20</v>
      </c>
      <c r="O624" s="81">
        <v>18</v>
      </c>
      <c r="P624" s="81">
        <v>13</v>
      </c>
      <c r="Q624" s="81"/>
      <c r="R624" s="81"/>
      <c r="S624" s="81"/>
      <c r="T624" s="81"/>
      <c r="U624" s="81"/>
      <c r="V624" s="81"/>
      <c r="W624">
        <v>51</v>
      </c>
      <c r="X624">
        <v>1241</v>
      </c>
      <c r="Y624" s="127">
        <v>0.02</v>
      </c>
      <c r="Z624">
        <v>2</v>
      </c>
      <c r="AA624">
        <v>22</v>
      </c>
    </row>
    <row r="625" spans="1:27" x14ac:dyDescent="0.2">
      <c r="A625">
        <v>2021</v>
      </c>
      <c r="B625">
        <v>7</v>
      </c>
      <c r="C625" t="s">
        <v>821</v>
      </c>
      <c r="D625">
        <v>81</v>
      </c>
      <c r="E625" t="s">
        <v>250</v>
      </c>
      <c r="F625" t="s">
        <v>251</v>
      </c>
      <c r="G625">
        <v>360.84</v>
      </c>
      <c r="H625">
        <v>415.16</v>
      </c>
      <c r="I625">
        <v>396.5</v>
      </c>
      <c r="J625">
        <v>60</v>
      </c>
      <c r="K625">
        <v>120</v>
      </c>
      <c r="L625">
        <v>54</v>
      </c>
      <c r="M625">
        <v>133</v>
      </c>
      <c r="N625" s="81">
        <v>6</v>
      </c>
      <c r="O625" s="81">
        <v>5</v>
      </c>
      <c r="P625" s="81">
        <v>2</v>
      </c>
      <c r="Q625" s="81">
        <v>8</v>
      </c>
      <c r="R625" s="81">
        <v>11</v>
      </c>
      <c r="S625" s="81"/>
      <c r="T625" s="81"/>
      <c r="U625" s="81"/>
      <c r="V625" s="81"/>
      <c r="W625">
        <v>32</v>
      </c>
      <c r="X625">
        <v>312</v>
      </c>
      <c r="Y625" s="127">
        <v>1.4999999999999999E-2</v>
      </c>
      <c r="Z625">
        <v>1</v>
      </c>
      <c r="AA625">
        <v>22</v>
      </c>
    </row>
    <row r="626" spans="1:27" x14ac:dyDescent="0.2">
      <c r="A626">
        <v>2021</v>
      </c>
      <c r="B626">
        <v>7</v>
      </c>
      <c r="C626" t="s">
        <v>822</v>
      </c>
      <c r="D626">
        <v>49</v>
      </c>
      <c r="E626" t="s">
        <v>170</v>
      </c>
      <c r="F626" t="s">
        <v>171</v>
      </c>
      <c r="G626">
        <v>95.5</v>
      </c>
      <c r="H626">
        <v>104.5</v>
      </c>
      <c r="I626">
        <v>106</v>
      </c>
      <c r="J626">
        <v>101</v>
      </c>
      <c r="K626">
        <v>107</v>
      </c>
      <c r="L626">
        <v>68</v>
      </c>
      <c r="M626">
        <v>108</v>
      </c>
      <c r="N626" s="81">
        <v>7</v>
      </c>
      <c r="O626" s="81">
        <v>6</v>
      </c>
      <c r="P626" s="81">
        <v>18</v>
      </c>
      <c r="Q626" s="81"/>
      <c r="R626" s="81"/>
      <c r="S626" s="81"/>
      <c r="T626" s="81"/>
      <c r="U626" s="81"/>
      <c r="V626" s="81"/>
      <c r="W626">
        <v>31</v>
      </c>
      <c r="X626">
        <v>4399</v>
      </c>
      <c r="Y626" s="127">
        <v>1.4999999999999999E-2</v>
      </c>
      <c r="Z626">
        <v>3</v>
      </c>
      <c r="AA626">
        <v>18</v>
      </c>
    </row>
    <row r="627" spans="1:27" x14ac:dyDescent="0.2">
      <c r="A627">
        <v>2021</v>
      </c>
      <c r="B627">
        <v>7</v>
      </c>
      <c r="C627" t="s">
        <v>822</v>
      </c>
      <c r="D627">
        <v>659</v>
      </c>
      <c r="E627" t="s">
        <v>129</v>
      </c>
      <c r="F627" t="s">
        <v>130</v>
      </c>
      <c r="G627">
        <v>283.24099999999999</v>
      </c>
      <c r="H627">
        <v>322.37099999999998</v>
      </c>
      <c r="I627">
        <v>327</v>
      </c>
      <c r="J627">
        <v>40</v>
      </c>
      <c r="K627">
        <v>180</v>
      </c>
      <c r="L627">
        <v>63</v>
      </c>
      <c r="M627">
        <v>114</v>
      </c>
      <c r="N627" s="81">
        <v>4</v>
      </c>
      <c r="O627" s="81"/>
      <c r="P627" s="81">
        <v>24</v>
      </c>
      <c r="Q627" s="81"/>
      <c r="R627" s="81">
        <v>4</v>
      </c>
      <c r="S627" s="81"/>
      <c r="T627" s="81"/>
      <c r="U627" s="81">
        <v>6</v>
      </c>
      <c r="V627" s="81"/>
      <c r="W627">
        <v>38</v>
      </c>
      <c r="X627">
        <v>4889</v>
      </c>
      <c r="Y627" s="127">
        <v>1.4999999999999999E-2</v>
      </c>
      <c r="Z627">
        <v>3</v>
      </c>
      <c r="AA627">
        <v>16</v>
      </c>
    </row>
    <row r="628" spans="1:27" x14ac:dyDescent="0.2">
      <c r="A628">
        <v>2021</v>
      </c>
      <c r="B628">
        <v>7</v>
      </c>
      <c r="C628" t="s">
        <v>822</v>
      </c>
      <c r="D628">
        <v>449</v>
      </c>
      <c r="E628" t="s">
        <v>247</v>
      </c>
      <c r="F628" t="s">
        <v>248</v>
      </c>
      <c r="G628">
        <v>40.985999999999997</v>
      </c>
      <c r="H628">
        <v>50.048000000000002</v>
      </c>
      <c r="I628">
        <v>49.7</v>
      </c>
      <c r="J628">
        <v>108</v>
      </c>
      <c r="K628">
        <v>100</v>
      </c>
      <c r="L628">
        <v>108</v>
      </c>
      <c r="M628">
        <v>100</v>
      </c>
      <c r="N628" s="81">
        <v>7</v>
      </c>
      <c r="O628" s="81"/>
      <c r="P628" s="81">
        <v>20</v>
      </c>
      <c r="Q628" s="81">
        <v>3</v>
      </c>
      <c r="R628" s="81">
        <v>10</v>
      </c>
      <c r="S628" s="81"/>
      <c r="T628" s="81"/>
      <c r="U628" s="81">
        <v>5</v>
      </c>
      <c r="V628" s="81"/>
      <c r="W628">
        <v>45</v>
      </c>
      <c r="X628">
        <v>3105</v>
      </c>
      <c r="Y628" s="127">
        <v>1.4999999999999999E-2</v>
      </c>
      <c r="Z628">
        <v>2</v>
      </c>
      <c r="AA628">
        <v>16</v>
      </c>
    </row>
    <row r="629" spans="1:27" x14ac:dyDescent="0.2">
      <c r="A629">
        <v>2021</v>
      </c>
      <c r="B629">
        <v>7</v>
      </c>
      <c r="C629" t="s">
        <v>822</v>
      </c>
      <c r="D629">
        <v>438</v>
      </c>
      <c r="E629" t="s">
        <v>222</v>
      </c>
      <c r="F629" t="s">
        <v>223</v>
      </c>
      <c r="G629">
        <v>315.23500000000001</v>
      </c>
      <c r="H629">
        <v>358.78500000000003</v>
      </c>
      <c r="J629">
        <v>67</v>
      </c>
      <c r="K629">
        <v>161</v>
      </c>
      <c r="N629" s="81"/>
      <c r="O629" s="81"/>
      <c r="P629" s="81"/>
      <c r="Q629" s="81"/>
      <c r="R629" s="81"/>
      <c r="S629" s="81"/>
      <c r="T629" s="81"/>
      <c r="U629" s="81"/>
      <c r="V629" s="81"/>
      <c r="X629">
        <v>432</v>
      </c>
      <c r="Y629" s="127">
        <v>1.4999999999999999E-2</v>
      </c>
      <c r="Z629">
        <v>1</v>
      </c>
      <c r="AA629">
        <v>16</v>
      </c>
    </row>
    <row r="630" spans="1:27" x14ac:dyDescent="0.2">
      <c r="A630">
        <v>2021</v>
      </c>
      <c r="B630">
        <v>7</v>
      </c>
      <c r="C630" t="s">
        <v>822</v>
      </c>
      <c r="D630">
        <v>50</v>
      </c>
      <c r="E630" t="s">
        <v>161</v>
      </c>
      <c r="F630" t="s">
        <v>162</v>
      </c>
      <c r="G630">
        <v>51.57</v>
      </c>
      <c r="H630">
        <v>56.43</v>
      </c>
      <c r="I630">
        <v>55.2</v>
      </c>
      <c r="J630">
        <v>101</v>
      </c>
      <c r="K630">
        <v>107</v>
      </c>
      <c r="L630">
        <v>68</v>
      </c>
      <c r="M630">
        <v>108</v>
      </c>
      <c r="N630" s="81">
        <v>10</v>
      </c>
      <c r="O630" s="81">
        <v>6</v>
      </c>
      <c r="P630" s="81">
        <v>20</v>
      </c>
      <c r="Q630" s="81"/>
      <c r="R630" s="81"/>
      <c r="S630" s="81"/>
      <c r="T630" s="81"/>
      <c r="U630" s="81"/>
      <c r="V630" s="81"/>
      <c r="W630">
        <v>36</v>
      </c>
      <c r="X630">
        <v>4404</v>
      </c>
      <c r="Y630" s="127">
        <v>1.4999999999999999E-2</v>
      </c>
      <c r="Z630">
        <v>3</v>
      </c>
      <c r="AA630">
        <v>18</v>
      </c>
    </row>
    <row r="631" spans="1:27" x14ac:dyDescent="0.2">
      <c r="A631">
        <v>2021</v>
      </c>
      <c r="B631">
        <v>7</v>
      </c>
      <c r="C631" t="s">
        <v>822</v>
      </c>
      <c r="D631">
        <v>122</v>
      </c>
      <c r="E631" t="s">
        <v>158</v>
      </c>
      <c r="F631" t="s">
        <v>159</v>
      </c>
      <c r="G631">
        <v>267.39999999999998</v>
      </c>
      <c r="H631">
        <v>292.60000000000002</v>
      </c>
      <c r="I631">
        <v>327.7</v>
      </c>
      <c r="J631">
        <v>63</v>
      </c>
      <c r="K631">
        <v>115</v>
      </c>
      <c r="L631">
        <v>65</v>
      </c>
      <c r="M631">
        <v>111</v>
      </c>
      <c r="N631" s="81">
        <v>2</v>
      </c>
      <c r="O631" s="81">
        <v>4</v>
      </c>
      <c r="P631" s="81">
        <v>4</v>
      </c>
      <c r="Q631" s="81"/>
      <c r="R631" s="81"/>
      <c r="S631" s="81"/>
      <c r="T631" s="81"/>
      <c r="U631" s="81"/>
      <c r="V631" s="81"/>
      <c r="W631">
        <v>10</v>
      </c>
      <c r="X631">
        <v>10</v>
      </c>
      <c r="Y631" s="127">
        <v>1.4999999999999999E-2</v>
      </c>
      <c r="Z631">
        <v>1</v>
      </c>
      <c r="AA631">
        <v>22</v>
      </c>
    </row>
    <row r="632" spans="1:27" x14ac:dyDescent="0.2">
      <c r="A632">
        <v>2021</v>
      </c>
      <c r="B632">
        <v>7</v>
      </c>
      <c r="C632" t="s">
        <v>822</v>
      </c>
      <c r="D632">
        <v>674</v>
      </c>
      <c r="E632" t="s">
        <v>155</v>
      </c>
      <c r="F632" t="s">
        <v>156</v>
      </c>
      <c r="G632">
        <v>240.89599999999999</v>
      </c>
      <c r="H632">
        <v>274.17599999999999</v>
      </c>
      <c r="J632">
        <v>40</v>
      </c>
      <c r="K632">
        <v>180</v>
      </c>
      <c r="N632" s="81"/>
      <c r="O632" s="81"/>
      <c r="P632" s="81"/>
      <c r="Q632" s="81"/>
      <c r="R632" s="81"/>
      <c r="S632" s="81"/>
      <c r="T632" s="81"/>
      <c r="U632" s="81"/>
      <c r="V632" s="81"/>
      <c r="X632">
        <v>500</v>
      </c>
      <c r="Y632" s="127">
        <v>1.4999999999999999E-2</v>
      </c>
      <c r="Z632">
        <v>1</v>
      </c>
      <c r="AA632">
        <v>22</v>
      </c>
    </row>
    <row r="633" spans="1:27" x14ac:dyDescent="0.2">
      <c r="A633">
        <v>2021</v>
      </c>
      <c r="B633">
        <v>7</v>
      </c>
      <c r="C633" t="s">
        <v>822</v>
      </c>
      <c r="D633">
        <v>281</v>
      </c>
      <c r="E633" t="s">
        <v>142</v>
      </c>
      <c r="F633" t="s">
        <v>143</v>
      </c>
      <c r="G633">
        <v>265.05</v>
      </c>
      <c r="H633">
        <v>304.95</v>
      </c>
      <c r="I633">
        <v>313.8</v>
      </c>
      <c r="J633">
        <v>120</v>
      </c>
      <c r="K633">
        <v>120</v>
      </c>
      <c r="L633">
        <v>113</v>
      </c>
      <c r="M633">
        <v>129</v>
      </c>
      <c r="N633" s="81">
        <v>17</v>
      </c>
      <c r="O633" s="81">
        <v>4</v>
      </c>
      <c r="P633" s="81">
        <v>8</v>
      </c>
      <c r="Q633" s="81">
        <v>1</v>
      </c>
      <c r="R633" s="81">
        <v>3</v>
      </c>
      <c r="S633" s="81"/>
      <c r="T633" s="81"/>
      <c r="U633" s="81"/>
      <c r="V633" s="81"/>
      <c r="W633">
        <v>32</v>
      </c>
      <c r="X633">
        <v>4220</v>
      </c>
      <c r="Y633" s="127">
        <v>1.4999999999999999E-2</v>
      </c>
      <c r="Z633">
        <v>3</v>
      </c>
      <c r="AA633">
        <v>18</v>
      </c>
    </row>
    <row r="634" spans="1:27" x14ac:dyDescent="0.2">
      <c r="A634">
        <v>2021</v>
      </c>
      <c r="B634">
        <v>7</v>
      </c>
      <c r="C634" t="s">
        <v>822</v>
      </c>
      <c r="D634">
        <v>281</v>
      </c>
      <c r="E634" t="s">
        <v>142</v>
      </c>
      <c r="F634" t="s">
        <v>143</v>
      </c>
      <c r="G634">
        <v>265.05</v>
      </c>
      <c r="H634">
        <v>304.95</v>
      </c>
      <c r="I634">
        <v>317.2</v>
      </c>
      <c r="J634">
        <v>120</v>
      </c>
      <c r="K634">
        <v>120</v>
      </c>
      <c r="L634">
        <v>122</v>
      </c>
      <c r="M634">
        <v>118</v>
      </c>
      <c r="N634" s="81">
        <v>6</v>
      </c>
      <c r="O634" s="81">
        <v>2</v>
      </c>
      <c r="P634" s="81">
        <v>1</v>
      </c>
      <c r="Q634" s="81"/>
      <c r="R634" s="81">
        <v>1</v>
      </c>
      <c r="S634" s="81"/>
      <c r="T634" s="81"/>
      <c r="U634" s="81"/>
      <c r="V634" s="81"/>
      <c r="W634">
        <v>10</v>
      </c>
      <c r="X634">
        <v>1952</v>
      </c>
      <c r="Y634" s="127">
        <v>1.4999999999999999E-2</v>
      </c>
      <c r="Z634">
        <v>1</v>
      </c>
      <c r="AA634">
        <v>20</v>
      </c>
    </row>
    <row r="635" spans="1:27" x14ac:dyDescent="0.2">
      <c r="A635">
        <v>2021</v>
      </c>
      <c r="B635">
        <v>7</v>
      </c>
      <c r="C635" t="s">
        <v>822</v>
      </c>
      <c r="D635">
        <v>281</v>
      </c>
      <c r="E635" t="s">
        <v>144</v>
      </c>
      <c r="F635" t="s">
        <v>145</v>
      </c>
      <c r="G635">
        <v>292.95</v>
      </c>
      <c r="H635">
        <v>337.05</v>
      </c>
      <c r="I635">
        <v>313.8</v>
      </c>
      <c r="J635">
        <v>120</v>
      </c>
      <c r="L635">
        <v>113</v>
      </c>
      <c r="M635">
        <v>129</v>
      </c>
      <c r="N635" s="81">
        <v>17</v>
      </c>
      <c r="O635" s="81">
        <v>4</v>
      </c>
      <c r="P635" s="81">
        <v>8</v>
      </c>
      <c r="Q635" s="81">
        <v>1</v>
      </c>
      <c r="R635" s="81">
        <v>3</v>
      </c>
      <c r="S635" s="81"/>
      <c r="T635" s="81"/>
      <c r="U635" s="81"/>
      <c r="V635" s="81"/>
      <c r="W635">
        <v>32</v>
      </c>
      <c r="X635">
        <v>4220</v>
      </c>
      <c r="Y635" s="127">
        <v>1.4999999999999999E-2</v>
      </c>
      <c r="Z635">
        <v>3</v>
      </c>
      <c r="AA635">
        <v>18</v>
      </c>
    </row>
    <row r="636" spans="1:27" x14ac:dyDescent="0.2">
      <c r="A636">
        <v>2021</v>
      </c>
      <c r="B636">
        <v>7</v>
      </c>
      <c r="C636" t="s">
        <v>822</v>
      </c>
      <c r="D636">
        <v>281</v>
      </c>
      <c r="E636" t="s">
        <v>144</v>
      </c>
      <c r="F636" t="s">
        <v>145</v>
      </c>
      <c r="G636">
        <v>292.95</v>
      </c>
      <c r="H636">
        <v>337.05</v>
      </c>
      <c r="I636">
        <v>317.2</v>
      </c>
      <c r="J636">
        <v>120</v>
      </c>
      <c r="L636">
        <v>122</v>
      </c>
      <c r="M636">
        <v>118</v>
      </c>
      <c r="N636" s="81">
        <v>6</v>
      </c>
      <c r="O636" s="81">
        <v>2</v>
      </c>
      <c r="P636" s="81">
        <v>1</v>
      </c>
      <c r="Q636" s="81"/>
      <c r="R636" s="81">
        <v>1</v>
      </c>
      <c r="S636" s="81"/>
      <c r="T636" s="81"/>
      <c r="U636" s="81"/>
      <c r="V636" s="81"/>
      <c r="W636">
        <v>10</v>
      </c>
      <c r="X636">
        <v>1952</v>
      </c>
      <c r="Y636" s="127">
        <v>1.4999999999999999E-2</v>
      </c>
      <c r="Z636">
        <v>1</v>
      </c>
      <c r="AA636">
        <v>20</v>
      </c>
    </row>
    <row r="637" spans="1:27" x14ac:dyDescent="0.2">
      <c r="A637">
        <v>2021</v>
      </c>
      <c r="B637">
        <v>7</v>
      </c>
      <c r="C637" t="s">
        <v>822</v>
      </c>
      <c r="D637">
        <v>281</v>
      </c>
      <c r="E637" t="s">
        <v>146</v>
      </c>
      <c r="F637" t="s">
        <v>147</v>
      </c>
      <c r="G637">
        <v>320.85000000000002</v>
      </c>
      <c r="H637">
        <v>369.15</v>
      </c>
      <c r="I637">
        <v>313.8</v>
      </c>
      <c r="J637">
        <v>120</v>
      </c>
      <c r="L637">
        <v>113</v>
      </c>
      <c r="M637">
        <v>129</v>
      </c>
      <c r="N637" s="81">
        <v>17</v>
      </c>
      <c r="O637" s="81">
        <v>4</v>
      </c>
      <c r="P637" s="81">
        <v>8</v>
      </c>
      <c r="Q637" s="81">
        <v>1</v>
      </c>
      <c r="R637" s="81">
        <v>3</v>
      </c>
      <c r="S637" s="81"/>
      <c r="T637" s="81"/>
      <c r="U637" s="81"/>
      <c r="V637" s="81"/>
      <c r="W637">
        <v>32</v>
      </c>
      <c r="X637">
        <v>4220</v>
      </c>
      <c r="Y637" s="127">
        <v>1.4999999999999999E-2</v>
      </c>
      <c r="Z637">
        <v>3</v>
      </c>
      <c r="AA637">
        <v>18</v>
      </c>
    </row>
    <row r="638" spans="1:27" x14ac:dyDescent="0.2">
      <c r="A638">
        <v>2021</v>
      </c>
      <c r="B638">
        <v>7</v>
      </c>
      <c r="C638" t="s">
        <v>822</v>
      </c>
      <c r="D638">
        <v>281</v>
      </c>
      <c r="E638" t="s">
        <v>146</v>
      </c>
      <c r="F638" t="s">
        <v>147</v>
      </c>
      <c r="G638">
        <v>320.85000000000002</v>
      </c>
      <c r="H638">
        <v>369.15</v>
      </c>
      <c r="I638">
        <v>317.2</v>
      </c>
      <c r="J638">
        <v>120</v>
      </c>
      <c r="L638">
        <v>122</v>
      </c>
      <c r="M638">
        <v>118</v>
      </c>
      <c r="N638" s="81">
        <v>6</v>
      </c>
      <c r="O638" s="81">
        <v>2</v>
      </c>
      <c r="P638" s="81">
        <v>1</v>
      </c>
      <c r="Q638" s="81"/>
      <c r="R638" s="81">
        <v>1</v>
      </c>
      <c r="S638" s="81"/>
      <c r="T638" s="81"/>
      <c r="U638" s="81"/>
      <c r="V638" s="81"/>
      <c r="W638">
        <v>10</v>
      </c>
      <c r="X638">
        <v>1952</v>
      </c>
      <c r="Y638" s="127">
        <v>1.4999999999999999E-2</v>
      </c>
      <c r="Z638">
        <v>1</v>
      </c>
      <c r="AA638">
        <v>20</v>
      </c>
    </row>
    <row r="639" spans="1:27" x14ac:dyDescent="0.2">
      <c r="A639">
        <v>2021</v>
      </c>
      <c r="B639">
        <v>7</v>
      </c>
      <c r="C639" t="s">
        <v>822</v>
      </c>
      <c r="D639">
        <v>168</v>
      </c>
      <c r="E639" t="s">
        <v>210</v>
      </c>
      <c r="F639" t="s">
        <v>211</v>
      </c>
      <c r="G639">
        <v>575.66999999999996</v>
      </c>
      <c r="H639">
        <v>662.33</v>
      </c>
      <c r="I639">
        <v>614.20000000000005</v>
      </c>
      <c r="J639">
        <v>90</v>
      </c>
      <c r="K639">
        <v>116</v>
      </c>
      <c r="L639">
        <v>71</v>
      </c>
      <c r="M639">
        <v>152</v>
      </c>
      <c r="N639" s="81">
        <v>2</v>
      </c>
      <c r="O639" s="81">
        <v>1</v>
      </c>
      <c r="P639" s="81">
        <v>1</v>
      </c>
      <c r="Q639" s="81"/>
      <c r="R639" s="81"/>
      <c r="S639" s="81"/>
      <c r="T639" s="81"/>
      <c r="U639" s="81"/>
      <c r="V639" s="81"/>
      <c r="W639">
        <v>4</v>
      </c>
      <c r="X639">
        <v>922</v>
      </c>
      <c r="Y639" s="127">
        <v>1.4999999999999999E-2</v>
      </c>
      <c r="Z639">
        <v>1</v>
      </c>
      <c r="AA639">
        <v>18</v>
      </c>
    </row>
    <row r="640" spans="1:27" x14ac:dyDescent="0.2">
      <c r="A640">
        <v>2021</v>
      </c>
      <c r="B640">
        <v>7</v>
      </c>
      <c r="C640" t="s">
        <v>822</v>
      </c>
      <c r="D640">
        <v>273</v>
      </c>
      <c r="E640" t="s">
        <v>257</v>
      </c>
      <c r="F640" t="s">
        <v>258</v>
      </c>
      <c r="G640">
        <v>524.52</v>
      </c>
      <c r="H640">
        <v>603.48</v>
      </c>
      <c r="I640">
        <v>576.1</v>
      </c>
      <c r="J640">
        <v>93</v>
      </c>
      <c r="K640">
        <v>116</v>
      </c>
      <c r="L640">
        <v>73</v>
      </c>
      <c r="M640">
        <v>148</v>
      </c>
      <c r="N640" s="81">
        <v>3</v>
      </c>
      <c r="O640" s="81">
        <v>1</v>
      </c>
      <c r="P640" s="81">
        <v>12</v>
      </c>
      <c r="Q640" s="81">
        <v>1</v>
      </c>
      <c r="R640" s="81">
        <v>4</v>
      </c>
      <c r="S640" s="81"/>
      <c r="T640" s="81"/>
      <c r="U640" s="81">
        <v>5</v>
      </c>
      <c r="V640" s="81"/>
      <c r="W640">
        <v>25</v>
      </c>
      <c r="X640">
        <v>4813</v>
      </c>
      <c r="Y640" s="127">
        <v>1.4999999999999999E-2</v>
      </c>
      <c r="Z640">
        <v>3</v>
      </c>
      <c r="AA640">
        <v>16</v>
      </c>
    </row>
    <row r="641" spans="1:27" x14ac:dyDescent="0.2">
      <c r="A641">
        <v>2021</v>
      </c>
      <c r="B641">
        <v>7</v>
      </c>
      <c r="C641" t="s">
        <v>822</v>
      </c>
      <c r="D641">
        <v>271</v>
      </c>
      <c r="E641" t="s">
        <v>149</v>
      </c>
      <c r="F641" t="s">
        <v>150</v>
      </c>
      <c r="G641">
        <v>149.72999999999999</v>
      </c>
      <c r="H641">
        <v>172.27</v>
      </c>
      <c r="I641">
        <v>157.80000000000001</v>
      </c>
      <c r="J641">
        <v>151</v>
      </c>
      <c r="K641">
        <v>95</v>
      </c>
      <c r="L641">
        <v>141</v>
      </c>
      <c r="M641">
        <v>103</v>
      </c>
      <c r="N641" s="81">
        <v>3</v>
      </c>
      <c r="O641" s="81">
        <v>2</v>
      </c>
      <c r="P641" s="81">
        <v>8</v>
      </c>
      <c r="Q641" s="81"/>
      <c r="R641" s="81">
        <v>3</v>
      </c>
      <c r="S641" s="81"/>
      <c r="T641" s="81"/>
      <c r="U641" s="81">
        <v>1</v>
      </c>
      <c r="V641" s="81"/>
      <c r="W641">
        <v>17</v>
      </c>
      <c r="X641">
        <v>4667</v>
      </c>
      <c r="Y641" s="127">
        <v>1.4999999999999999E-2</v>
      </c>
      <c r="Z641">
        <v>3</v>
      </c>
      <c r="AA641">
        <v>16</v>
      </c>
    </row>
    <row r="642" spans="1:27" x14ac:dyDescent="0.2">
      <c r="A642">
        <v>2021</v>
      </c>
      <c r="B642">
        <v>7</v>
      </c>
      <c r="C642" t="s">
        <v>822</v>
      </c>
      <c r="D642">
        <v>254</v>
      </c>
      <c r="E642" t="s">
        <v>263</v>
      </c>
      <c r="F642" t="s">
        <v>136</v>
      </c>
      <c r="G642">
        <v>188.79</v>
      </c>
      <c r="H642">
        <v>217.21</v>
      </c>
      <c r="I642">
        <v>201.6</v>
      </c>
      <c r="J642">
        <v>88</v>
      </c>
      <c r="K642">
        <v>164</v>
      </c>
      <c r="L642">
        <v>99</v>
      </c>
      <c r="M642">
        <v>146</v>
      </c>
      <c r="N642" s="81">
        <v>8</v>
      </c>
      <c r="O642" s="81">
        <v>8</v>
      </c>
      <c r="P642" s="81">
        <v>15</v>
      </c>
      <c r="Q642" s="81"/>
      <c r="R642" s="81">
        <v>4</v>
      </c>
      <c r="S642" s="81"/>
      <c r="T642" s="81"/>
      <c r="U642" s="81">
        <v>5</v>
      </c>
      <c r="V642" s="81"/>
      <c r="W642">
        <v>39</v>
      </c>
      <c r="X642">
        <v>6039</v>
      </c>
      <c r="Y642" s="127">
        <v>0.02</v>
      </c>
      <c r="Z642">
        <v>3</v>
      </c>
      <c r="AA642">
        <v>16</v>
      </c>
    </row>
    <row r="643" spans="1:27" x14ac:dyDescent="0.2">
      <c r="A643">
        <v>2021</v>
      </c>
      <c r="B643">
        <v>7</v>
      </c>
      <c r="C643" t="s">
        <v>822</v>
      </c>
      <c r="D643">
        <v>225</v>
      </c>
      <c r="E643" t="s">
        <v>229</v>
      </c>
      <c r="F643" t="s">
        <v>230</v>
      </c>
      <c r="G643">
        <v>345.96</v>
      </c>
      <c r="H643">
        <v>398.04</v>
      </c>
      <c r="I643">
        <v>379.8</v>
      </c>
      <c r="J643">
        <v>169</v>
      </c>
      <c r="K643">
        <v>128</v>
      </c>
      <c r="L643">
        <v>146</v>
      </c>
      <c r="M643">
        <v>148</v>
      </c>
      <c r="N643" s="81">
        <v>5</v>
      </c>
      <c r="O643" s="81">
        <v>4</v>
      </c>
      <c r="P643" s="81">
        <v>5</v>
      </c>
      <c r="Q643" s="81"/>
      <c r="R643" s="81"/>
      <c r="S643" s="81"/>
      <c r="T643" s="81"/>
      <c r="U643" s="81">
        <v>6</v>
      </c>
      <c r="V643" s="81"/>
      <c r="W643">
        <v>20</v>
      </c>
      <c r="X643">
        <v>6392</v>
      </c>
      <c r="Y643" s="127">
        <v>1.4999999999999999E-2</v>
      </c>
      <c r="Z643">
        <v>1</v>
      </c>
      <c r="AA643">
        <v>18</v>
      </c>
    </row>
    <row r="644" spans="1:27" x14ac:dyDescent="0.2">
      <c r="A644">
        <v>2021</v>
      </c>
      <c r="B644">
        <v>7</v>
      </c>
      <c r="C644" t="s">
        <v>822</v>
      </c>
      <c r="D644">
        <v>219</v>
      </c>
      <c r="E644" t="s">
        <v>216</v>
      </c>
      <c r="F644" t="s">
        <v>217</v>
      </c>
      <c r="G644">
        <v>106.175</v>
      </c>
      <c r="H644">
        <v>122.1583333</v>
      </c>
      <c r="I644">
        <v>144.5</v>
      </c>
      <c r="J644">
        <v>238</v>
      </c>
      <c r="K644">
        <v>91</v>
      </c>
      <c r="L644">
        <v>206</v>
      </c>
      <c r="M644">
        <v>105</v>
      </c>
      <c r="N644" s="81"/>
      <c r="O644" s="81">
        <v>3</v>
      </c>
      <c r="P644" s="81">
        <v>12</v>
      </c>
      <c r="Q644" s="81">
        <v>2</v>
      </c>
      <c r="R644" s="81"/>
      <c r="S644" s="81"/>
      <c r="T644" s="81"/>
      <c r="U644" s="81"/>
      <c r="V644" s="81"/>
      <c r="W644">
        <v>17</v>
      </c>
      <c r="X644">
        <v>3446</v>
      </c>
      <c r="Y644" s="127">
        <v>1.4999999999999999E-2</v>
      </c>
      <c r="Z644">
        <v>1</v>
      </c>
      <c r="AA644">
        <v>18</v>
      </c>
    </row>
    <row r="645" spans="1:27" x14ac:dyDescent="0.2">
      <c r="A645">
        <v>2021</v>
      </c>
      <c r="B645">
        <v>7</v>
      </c>
      <c r="C645" t="s">
        <v>822</v>
      </c>
      <c r="D645">
        <v>104</v>
      </c>
      <c r="E645" t="s">
        <v>770</v>
      </c>
      <c r="F645" t="s">
        <v>771</v>
      </c>
      <c r="G645">
        <v>82.77</v>
      </c>
      <c r="H645">
        <v>95.23</v>
      </c>
      <c r="I645">
        <v>89.3</v>
      </c>
      <c r="J645">
        <v>140</v>
      </c>
      <c r="K645">
        <v>103</v>
      </c>
      <c r="L645">
        <v>127</v>
      </c>
      <c r="M645">
        <v>113</v>
      </c>
      <c r="N645" s="81">
        <v>11</v>
      </c>
      <c r="O645" s="81">
        <v>9</v>
      </c>
      <c r="P645" s="81">
        <v>16</v>
      </c>
      <c r="Q645" s="81">
        <v>4</v>
      </c>
      <c r="R645" s="81">
        <v>2</v>
      </c>
      <c r="S645" s="81"/>
      <c r="T645" s="81"/>
      <c r="U645" s="81">
        <v>2</v>
      </c>
      <c r="V645" s="81"/>
      <c r="W645">
        <v>44</v>
      </c>
      <c r="X645">
        <v>8738</v>
      </c>
      <c r="Y645" s="127">
        <v>1.4999999999999999E-2</v>
      </c>
      <c r="Z645">
        <v>4</v>
      </c>
      <c r="AA645">
        <v>18</v>
      </c>
    </row>
    <row r="646" spans="1:27" x14ac:dyDescent="0.2">
      <c r="A646">
        <v>2021</v>
      </c>
      <c r="B646">
        <v>7</v>
      </c>
      <c r="C646" t="s">
        <v>822</v>
      </c>
      <c r="D646">
        <v>103</v>
      </c>
      <c r="E646" t="s">
        <v>794</v>
      </c>
      <c r="F646" t="s">
        <v>795</v>
      </c>
      <c r="G646">
        <v>82.77</v>
      </c>
      <c r="H646">
        <v>95.23</v>
      </c>
      <c r="I646">
        <v>89.3</v>
      </c>
      <c r="J646">
        <v>140</v>
      </c>
      <c r="K646">
        <v>103</v>
      </c>
      <c r="L646">
        <v>127</v>
      </c>
      <c r="M646">
        <v>113</v>
      </c>
      <c r="N646" s="81">
        <v>11</v>
      </c>
      <c r="O646" s="81">
        <v>9</v>
      </c>
      <c r="P646" s="81">
        <v>16</v>
      </c>
      <c r="Q646" s="81">
        <v>4</v>
      </c>
      <c r="R646" s="81">
        <v>2</v>
      </c>
      <c r="S646" s="81"/>
      <c r="T646" s="81"/>
      <c r="U646" s="81">
        <v>2</v>
      </c>
      <c r="V646" s="81"/>
      <c r="W646">
        <v>44</v>
      </c>
      <c r="X646">
        <v>8162</v>
      </c>
      <c r="Y646" s="127">
        <v>1.4999999999999999E-2</v>
      </c>
      <c r="Z646">
        <v>4</v>
      </c>
      <c r="AA646">
        <v>18</v>
      </c>
    </row>
    <row r="647" spans="1:27" x14ac:dyDescent="0.2">
      <c r="A647">
        <v>2021</v>
      </c>
      <c r="B647">
        <v>7</v>
      </c>
      <c r="C647" t="s">
        <v>822</v>
      </c>
      <c r="D647">
        <v>102</v>
      </c>
      <c r="E647" t="s">
        <v>764</v>
      </c>
      <c r="F647" t="s">
        <v>765</v>
      </c>
      <c r="G647">
        <v>18.600000000000001</v>
      </c>
      <c r="H647">
        <v>21.4</v>
      </c>
      <c r="I647">
        <v>22.2</v>
      </c>
      <c r="J647">
        <v>140</v>
      </c>
      <c r="K647">
        <v>103</v>
      </c>
      <c r="L647">
        <v>127</v>
      </c>
      <c r="M647">
        <v>113</v>
      </c>
      <c r="N647" s="81">
        <v>12</v>
      </c>
      <c r="O647" s="81">
        <v>10</v>
      </c>
      <c r="P647" s="81">
        <v>16</v>
      </c>
      <c r="Q647" s="81">
        <v>6</v>
      </c>
      <c r="R647" s="81">
        <v>1</v>
      </c>
      <c r="S647" s="81"/>
      <c r="T647" s="81"/>
      <c r="U647" s="81">
        <v>6</v>
      </c>
      <c r="V647" s="81"/>
      <c r="W647">
        <v>51</v>
      </c>
      <c r="X647">
        <v>8475</v>
      </c>
      <c r="Y647" s="127">
        <v>1.4999999999999999E-2</v>
      </c>
      <c r="Z647">
        <v>4</v>
      </c>
      <c r="AA647">
        <v>18</v>
      </c>
    </row>
    <row r="648" spans="1:27" x14ac:dyDescent="0.2">
      <c r="A648">
        <v>2021</v>
      </c>
      <c r="B648">
        <v>7</v>
      </c>
      <c r="C648" t="s">
        <v>822</v>
      </c>
      <c r="D648">
        <v>101</v>
      </c>
      <c r="E648" t="s">
        <v>788</v>
      </c>
      <c r="F648" t="s">
        <v>789</v>
      </c>
      <c r="G648">
        <v>18.600000000000001</v>
      </c>
      <c r="H648">
        <v>21.4</v>
      </c>
      <c r="I648">
        <v>22.2</v>
      </c>
      <c r="J648">
        <v>140</v>
      </c>
      <c r="K648">
        <v>103</v>
      </c>
      <c r="L648">
        <v>127</v>
      </c>
      <c r="M648">
        <v>113</v>
      </c>
      <c r="N648" s="81">
        <v>12</v>
      </c>
      <c r="O648" s="81">
        <v>10</v>
      </c>
      <c r="P648" s="81">
        <v>16</v>
      </c>
      <c r="Q648" s="81">
        <v>6</v>
      </c>
      <c r="R648" s="81">
        <v>1</v>
      </c>
      <c r="S648" s="81"/>
      <c r="T648" s="81"/>
      <c r="U648" s="81">
        <v>6</v>
      </c>
      <c r="V648" s="81"/>
      <c r="W648">
        <v>51</v>
      </c>
      <c r="X648">
        <v>8475</v>
      </c>
      <c r="Y648" s="127">
        <v>1.4999999999999999E-2</v>
      </c>
      <c r="Z648">
        <v>4</v>
      </c>
      <c r="AA648">
        <v>18</v>
      </c>
    </row>
    <row r="649" spans="1:27" x14ac:dyDescent="0.2">
      <c r="A649">
        <v>2021</v>
      </c>
      <c r="B649">
        <v>7</v>
      </c>
      <c r="C649" t="s">
        <v>822</v>
      </c>
      <c r="D649">
        <v>100</v>
      </c>
      <c r="E649" t="s">
        <v>753</v>
      </c>
      <c r="F649" t="s">
        <v>754</v>
      </c>
      <c r="G649">
        <v>18.600000000000001</v>
      </c>
      <c r="H649">
        <v>21.4</v>
      </c>
      <c r="I649">
        <v>22.2</v>
      </c>
      <c r="J649">
        <v>140</v>
      </c>
      <c r="K649">
        <v>103</v>
      </c>
      <c r="L649">
        <v>127</v>
      </c>
      <c r="M649">
        <v>113</v>
      </c>
      <c r="N649" s="81">
        <v>12</v>
      </c>
      <c r="O649" s="81">
        <v>10</v>
      </c>
      <c r="P649" s="81">
        <v>16</v>
      </c>
      <c r="Q649" s="81">
        <v>6</v>
      </c>
      <c r="R649" s="81">
        <v>1</v>
      </c>
      <c r="S649" s="81"/>
      <c r="T649" s="81"/>
      <c r="U649" s="81">
        <v>6</v>
      </c>
      <c r="V649" s="81"/>
      <c r="W649">
        <v>51</v>
      </c>
      <c r="X649">
        <v>8475</v>
      </c>
      <c r="Y649" s="127">
        <v>1.4999999999999999E-2</v>
      </c>
      <c r="Z649">
        <v>4</v>
      </c>
      <c r="AA649">
        <v>18</v>
      </c>
    </row>
    <row r="650" spans="1:27" x14ac:dyDescent="0.2">
      <c r="A650">
        <v>2021</v>
      </c>
      <c r="B650">
        <v>7</v>
      </c>
      <c r="C650" t="s">
        <v>822</v>
      </c>
      <c r="D650">
        <v>99</v>
      </c>
      <c r="E650" t="s">
        <v>783</v>
      </c>
      <c r="F650" t="s">
        <v>784</v>
      </c>
      <c r="G650">
        <v>18.600000000000001</v>
      </c>
      <c r="H650">
        <v>21.4</v>
      </c>
      <c r="I650">
        <v>22.2</v>
      </c>
      <c r="J650">
        <v>140</v>
      </c>
      <c r="K650">
        <v>103</v>
      </c>
      <c r="L650">
        <v>127</v>
      </c>
      <c r="M650">
        <v>113</v>
      </c>
      <c r="N650" s="81">
        <v>12</v>
      </c>
      <c r="O650" s="81">
        <v>10</v>
      </c>
      <c r="P650" s="81">
        <v>16</v>
      </c>
      <c r="Q650" s="81">
        <v>6</v>
      </c>
      <c r="R650" s="81">
        <v>1</v>
      </c>
      <c r="S650" s="81"/>
      <c r="T650" s="81"/>
      <c r="U650" s="81">
        <v>6</v>
      </c>
      <c r="V650" s="81"/>
      <c r="W650">
        <v>51</v>
      </c>
      <c r="X650">
        <v>8475</v>
      </c>
      <c r="Y650" s="127">
        <v>1.4999999999999999E-2</v>
      </c>
      <c r="Z650">
        <v>4</v>
      </c>
      <c r="AA650">
        <v>18</v>
      </c>
    </row>
    <row r="651" spans="1:27" x14ac:dyDescent="0.2">
      <c r="A651">
        <v>2021</v>
      </c>
      <c r="B651">
        <v>7</v>
      </c>
      <c r="C651" t="s">
        <v>822</v>
      </c>
      <c r="D651">
        <v>12</v>
      </c>
      <c r="E651" t="s">
        <v>198</v>
      </c>
      <c r="F651" t="s">
        <v>199</v>
      </c>
      <c r="G651">
        <v>197.16</v>
      </c>
      <c r="H651">
        <v>226.84</v>
      </c>
      <c r="I651">
        <v>201.9</v>
      </c>
      <c r="J651">
        <v>37</v>
      </c>
      <c r="K651">
        <v>195</v>
      </c>
      <c r="L651">
        <v>51</v>
      </c>
      <c r="M651">
        <v>140</v>
      </c>
      <c r="N651" s="81">
        <v>4</v>
      </c>
      <c r="O651" s="81">
        <v>10</v>
      </c>
      <c r="P651" s="81">
        <v>6</v>
      </c>
      <c r="Q651" s="81">
        <v>6</v>
      </c>
      <c r="R651" s="81"/>
      <c r="S651" s="81"/>
      <c r="T651" s="81"/>
      <c r="U651" s="81"/>
      <c r="V651" s="81"/>
      <c r="W651">
        <v>26</v>
      </c>
      <c r="X651">
        <v>1082</v>
      </c>
      <c r="Y651" s="127">
        <v>0.02</v>
      </c>
      <c r="Z651">
        <v>1</v>
      </c>
      <c r="AA651">
        <v>22</v>
      </c>
    </row>
    <row r="652" spans="1:27" x14ac:dyDescent="0.2">
      <c r="A652">
        <v>2021</v>
      </c>
      <c r="B652">
        <v>7</v>
      </c>
      <c r="C652" t="s">
        <v>822</v>
      </c>
      <c r="D652">
        <v>11</v>
      </c>
      <c r="E652" t="s">
        <v>195</v>
      </c>
      <c r="F652" t="s">
        <v>196</v>
      </c>
      <c r="G652">
        <v>197.16</v>
      </c>
      <c r="H652">
        <v>226.84</v>
      </c>
      <c r="I652">
        <v>210.7</v>
      </c>
      <c r="J652">
        <v>37</v>
      </c>
      <c r="K652">
        <v>195</v>
      </c>
      <c r="L652">
        <v>51</v>
      </c>
      <c r="M652">
        <v>140</v>
      </c>
      <c r="N652" s="81">
        <v>4</v>
      </c>
      <c r="O652" s="81">
        <v>10</v>
      </c>
      <c r="P652" s="81">
        <v>4</v>
      </c>
      <c r="Q652" s="81">
        <v>6</v>
      </c>
      <c r="R652" s="81"/>
      <c r="S652" s="81"/>
      <c r="T652" s="81"/>
      <c r="U652" s="81"/>
      <c r="V652" s="81"/>
      <c r="W652">
        <v>24</v>
      </c>
      <c r="X652">
        <v>1080</v>
      </c>
      <c r="Y652" s="127">
        <v>0.02</v>
      </c>
      <c r="Z652">
        <v>1</v>
      </c>
      <c r="AA652">
        <v>22</v>
      </c>
    </row>
    <row r="653" spans="1:27" x14ac:dyDescent="0.2">
      <c r="A653">
        <v>2021</v>
      </c>
      <c r="B653">
        <v>7</v>
      </c>
      <c r="C653" t="s">
        <v>822</v>
      </c>
      <c r="D653">
        <v>180</v>
      </c>
      <c r="E653" t="s">
        <v>723</v>
      </c>
      <c r="F653" t="s">
        <v>780</v>
      </c>
      <c r="G653">
        <v>29.76</v>
      </c>
      <c r="H653">
        <v>34.24</v>
      </c>
      <c r="J653">
        <v>168</v>
      </c>
      <c r="K653">
        <v>171</v>
      </c>
      <c r="N653" s="81"/>
      <c r="O653" s="81"/>
      <c r="P653" s="81"/>
      <c r="Q653" s="81"/>
      <c r="R653" s="81"/>
      <c r="S653" s="81"/>
      <c r="T653" s="81"/>
      <c r="U653" s="81"/>
      <c r="V653" s="81"/>
      <c r="Y653" s="127">
        <v>0.02</v>
      </c>
      <c r="Z653">
        <v>1</v>
      </c>
      <c r="AA653">
        <v>22</v>
      </c>
    </row>
    <row r="654" spans="1:27" x14ac:dyDescent="0.2">
      <c r="A654">
        <v>2021</v>
      </c>
      <c r="B654">
        <v>7</v>
      </c>
      <c r="C654" t="s">
        <v>822</v>
      </c>
      <c r="D654">
        <v>178</v>
      </c>
      <c r="E654" t="s">
        <v>213</v>
      </c>
      <c r="F654" t="s">
        <v>214</v>
      </c>
      <c r="G654">
        <v>46.5</v>
      </c>
      <c r="H654">
        <v>53.5</v>
      </c>
      <c r="I654">
        <v>53.6</v>
      </c>
      <c r="J654">
        <v>60</v>
      </c>
      <c r="K654">
        <v>120</v>
      </c>
      <c r="L654">
        <v>62</v>
      </c>
      <c r="M654">
        <v>117</v>
      </c>
      <c r="N654" s="81">
        <v>5</v>
      </c>
      <c r="O654" s="81">
        <v>6</v>
      </c>
      <c r="P654" s="81">
        <v>7</v>
      </c>
      <c r="Q654" s="81"/>
      <c r="R654" s="81"/>
      <c r="S654" s="81"/>
      <c r="T654" s="81"/>
      <c r="U654" s="81"/>
      <c r="V654" s="81"/>
      <c r="W654">
        <v>18</v>
      </c>
      <c r="X654">
        <v>1698</v>
      </c>
      <c r="Y654" s="127">
        <v>1.4999999999999999E-2</v>
      </c>
      <c r="Z654">
        <v>2</v>
      </c>
      <c r="AA654">
        <v>18</v>
      </c>
    </row>
    <row r="655" spans="1:27" x14ac:dyDescent="0.2">
      <c r="A655">
        <v>2021</v>
      </c>
      <c r="B655">
        <v>7</v>
      </c>
      <c r="C655" t="s">
        <v>822</v>
      </c>
      <c r="D655">
        <v>167</v>
      </c>
      <c r="E655" t="s">
        <v>132</v>
      </c>
      <c r="F655" t="s">
        <v>133</v>
      </c>
      <c r="G655">
        <v>825.84</v>
      </c>
      <c r="H655">
        <v>950.16</v>
      </c>
      <c r="I655">
        <v>931</v>
      </c>
      <c r="J655">
        <v>55</v>
      </c>
      <c r="K655">
        <v>131</v>
      </c>
      <c r="L655">
        <v>49</v>
      </c>
      <c r="M655">
        <v>150</v>
      </c>
      <c r="N655" s="81">
        <v>9</v>
      </c>
      <c r="O655" s="81">
        <v>7</v>
      </c>
      <c r="P655" s="81">
        <v>9</v>
      </c>
      <c r="Q655" s="81"/>
      <c r="R655" s="81"/>
      <c r="S655" s="81"/>
      <c r="T655" s="81"/>
      <c r="U655" s="81">
        <v>2</v>
      </c>
      <c r="V655" s="81"/>
      <c r="W655">
        <v>26</v>
      </c>
      <c r="X655">
        <v>2330</v>
      </c>
      <c r="Y655" s="127">
        <v>1.4999999999999999E-2</v>
      </c>
      <c r="Z655">
        <v>5</v>
      </c>
      <c r="AA655">
        <v>18</v>
      </c>
    </row>
    <row r="656" spans="1:27" x14ac:dyDescent="0.2">
      <c r="A656">
        <v>2021</v>
      </c>
      <c r="B656">
        <v>7</v>
      </c>
      <c r="C656" t="s">
        <v>822</v>
      </c>
      <c r="D656">
        <v>155</v>
      </c>
      <c r="E656" t="s">
        <v>164</v>
      </c>
      <c r="F656" t="s">
        <v>165</v>
      </c>
      <c r="G656">
        <v>113.46</v>
      </c>
      <c r="H656">
        <v>130.54</v>
      </c>
      <c r="I656">
        <v>128.30000000000001</v>
      </c>
      <c r="J656">
        <v>61</v>
      </c>
      <c r="K656">
        <v>177</v>
      </c>
      <c r="L656">
        <v>78</v>
      </c>
      <c r="M656">
        <v>140</v>
      </c>
      <c r="N656" s="81">
        <v>11</v>
      </c>
      <c r="O656" s="81">
        <v>10</v>
      </c>
      <c r="P656" s="81">
        <v>27</v>
      </c>
      <c r="Q656" s="81">
        <v>2</v>
      </c>
      <c r="R656" s="81">
        <v>6</v>
      </c>
      <c r="S656" s="81"/>
      <c r="T656" s="81"/>
      <c r="U656" s="81">
        <v>1</v>
      </c>
      <c r="V656" s="81"/>
      <c r="W656">
        <v>56</v>
      </c>
      <c r="X656">
        <v>5624</v>
      </c>
      <c r="Y656" s="127">
        <v>0.02</v>
      </c>
      <c r="Z656">
        <v>6</v>
      </c>
      <c r="AA656">
        <v>18</v>
      </c>
    </row>
    <row r="657" spans="1:27" x14ac:dyDescent="0.2">
      <c r="A657">
        <v>2021</v>
      </c>
      <c r="B657">
        <v>7</v>
      </c>
      <c r="C657" t="s">
        <v>822</v>
      </c>
      <c r="D657">
        <v>142</v>
      </c>
      <c r="E657" t="s">
        <v>618</v>
      </c>
      <c r="F657" t="s">
        <v>619</v>
      </c>
      <c r="G657">
        <v>326.43</v>
      </c>
      <c r="H657">
        <v>375.57</v>
      </c>
      <c r="I657">
        <v>302</v>
      </c>
      <c r="J657">
        <v>68</v>
      </c>
      <c r="K657">
        <v>212</v>
      </c>
      <c r="L657">
        <v>84</v>
      </c>
      <c r="M657">
        <v>172</v>
      </c>
      <c r="N657">
        <v>2</v>
      </c>
      <c r="O657">
        <v>2</v>
      </c>
      <c r="W657">
        <v>4</v>
      </c>
      <c r="X657">
        <v>235</v>
      </c>
      <c r="Y657">
        <v>0.02</v>
      </c>
      <c r="Z657">
        <v>1</v>
      </c>
      <c r="AA657">
        <v>22</v>
      </c>
    </row>
    <row r="658" spans="1:27" x14ac:dyDescent="0.2">
      <c r="A658">
        <v>2021</v>
      </c>
      <c r="B658">
        <v>7</v>
      </c>
      <c r="C658" t="s">
        <v>822</v>
      </c>
      <c r="D658">
        <v>140</v>
      </c>
      <c r="E658" t="s">
        <v>207</v>
      </c>
      <c r="F658" t="s">
        <v>208</v>
      </c>
      <c r="G658">
        <v>451.05</v>
      </c>
      <c r="H658">
        <v>518.95000000000005</v>
      </c>
      <c r="I658">
        <v>479</v>
      </c>
      <c r="J658">
        <v>60</v>
      </c>
      <c r="K658">
        <v>120</v>
      </c>
      <c r="L658">
        <v>62</v>
      </c>
      <c r="M658">
        <v>117</v>
      </c>
      <c r="N658">
        <v>9</v>
      </c>
      <c r="O658">
        <v>4</v>
      </c>
      <c r="P658">
        <v>3</v>
      </c>
      <c r="W658">
        <v>16</v>
      </c>
      <c r="X658">
        <v>1794</v>
      </c>
      <c r="Y658">
        <v>1.4999999999999999E-2</v>
      </c>
      <c r="Z658">
        <v>2</v>
      </c>
      <c r="AA658">
        <v>18</v>
      </c>
    </row>
    <row r="659" spans="1:27" x14ac:dyDescent="0.2">
      <c r="A659">
        <v>2021</v>
      </c>
      <c r="B659">
        <v>7</v>
      </c>
      <c r="C659" t="s">
        <v>822</v>
      </c>
      <c r="D659">
        <v>130</v>
      </c>
      <c r="E659" t="s">
        <v>598</v>
      </c>
      <c r="F659" t="s">
        <v>755</v>
      </c>
      <c r="G659">
        <v>11.16</v>
      </c>
      <c r="H659">
        <v>12.84</v>
      </c>
      <c r="I659">
        <v>13.9</v>
      </c>
      <c r="J659">
        <v>336</v>
      </c>
      <c r="K659">
        <v>96</v>
      </c>
      <c r="L659">
        <v>346</v>
      </c>
      <c r="M659">
        <v>94</v>
      </c>
      <c r="O659">
        <v>8</v>
      </c>
      <c r="P659">
        <v>30</v>
      </c>
      <c r="R659">
        <v>8</v>
      </c>
      <c r="U659">
        <v>10</v>
      </c>
      <c r="W659">
        <v>56</v>
      </c>
      <c r="X659">
        <v>7656</v>
      </c>
      <c r="Y659">
        <v>0.02</v>
      </c>
      <c r="Z659">
        <v>3</v>
      </c>
      <c r="AA659">
        <v>18</v>
      </c>
    </row>
    <row r="660" spans="1:27" x14ac:dyDescent="0.2">
      <c r="A660">
        <v>2021</v>
      </c>
      <c r="B660">
        <v>7</v>
      </c>
      <c r="C660" t="s">
        <v>822</v>
      </c>
      <c r="D660">
        <v>2</v>
      </c>
      <c r="E660" t="s">
        <v>767</v>
      </c>
      <c r="F660" t="s">
        <v>768</v>
      </c>
      <c r="G660">
        <v>105.09</v>
      </c>
      <c r="H660">
        <v>120.91</v>
      </c>
      <c r="I660">
        <v>106.6</v>
      </c>
      <c r="J660">
        <v>108</v>
      </c>
      <c r="K660">
        <v>100</v>
      </c>
      <c r="L660">
        <v>94</v>
      </c>
      <c r="M660">
        <v>115</v>
      </c>
      <c r="N660">
        <v>4</v>
      </c>
      <c r="O660">
        <v>4</v>
      </c>
      <c r="P660">
        <v>10</v>
      </c>
      <c r="Q660">
        <v>1</v>
      </c>
      <c r="R660">
        <v>1</v>
      </c>
      <c r="U660">
        <v>6</v>
      </c>
      <c r="W660">
        <v>26</v>
      </c>
      <c r="X660">
        <v>4056</v>
      </c>
      <c r="Y660">
        <v>1.4999999999999999E-2</v>
      </c>
      <c r="Z660">
        <v>2</v>
      </c>
      <c r="AA660">
        <v>16</v>
      </c>
    </row>
    <row r="661" spans="1:27" x14ac:dyDescent="0.2">
      <c r="A661">
        <v>2021</v>
      </c>
      <c r="B661">
        <v>7</v>
      </c>
      <c r="C661" t="s">
        <v>822</v>
      </c>
      <c r="D661">
        <v>1</v>
      </c>
      <c r="E661" t="s">
        <v>734</v>
      </c>
      <c r="F661" t="s">
        <v>735</v>
      </c>
      <c r="G661">
        <v>103.23</v>
      </c>
      <c r="H661">
        <v>118.77</v>
      </c>
      <c r="I661">
        <v>103.2</v>
      </c>
      <c r="J661">
        <v>108</v>
      </c>
      <c r="K661">
        <v>100</v>
      </c>
      <c r="L661">
        <v>94</v>
      </c>
      <c r="M661">
        <v>115</v>
      </c>
      <c r="N661">
        <v>4</v>
      </c>
      <c r="O661">
        <v>2</v>
      </c>
      <c r="P661">
        <v>12</v>
      </c>
      <c r="R661">
        <v>10</v>
      </c>
      <c r="U661">
        <v>6</v>
      </c>
      <c r="W661">
        <v>34</v>
      </c>
      <c r="X661">
        <v>3998</v>
      </c>
      <c r="Y661">
        <v>1.4999999999999999E-2</v>
      </c>
      <c r="Z661">
        <v>2</v>
      </c>
      <c r="AA661">
        <v>16</v>
      </c>
    </row>
    <row r="662" spans="1:27" x14ac:dyDescent="0.2">
      <c r="A662">
        <v>2021</v>
      </c>
      <c r="B662">
        <v>7</v>
      </c>
      <c r="C662" t="s">
        <v>822</v>
      </c>
      <c r="D662">
        <v>606</v>
      </c>
      <c r="E662" t="s">
        <v>583</v>
      </c>
      <c r="F662" t="s">
        <v>584</v>
      </c>
      <c r="G662">
        <v>308.75</v>
      </c>
      <c r="H662">
        <v>341.25</v>
      </c>
      <c r="I662">
        <v>410.2</v>
      </c>
      <c r="J662">
        <v>80</v>
      </c>
      <c r="K662">
        <v>157</v>
      </c>
      <c r="L662">
        <v>78</v>
      </c>
      <c r="M662">
        <v>187</v>
      </c>
      <c r="N662">
        <v>5</v>
      </c>
      <c r="O662">
        <v>3</v>
      </c>
      <c r="P662">
        <v>7</v>
      </c>
      <c r="Q662">
        <v>1</v>
      </c>
      <c r="W662">
        <v>16</v>
      </c>
      <c r="X662">
        <v>2126</v>
      </c>
      <c r="Y662">
        <v>0.02</v>
      </c>
      <c r="Z662">
        <v>4</v>
      </c>
      <c r="AA662">
        <v>18</v>
      </c>
    </row>
    <row r="663" spans="1:27" x14ac:dyDescent="0.2">
      <c r="A663">
        <v>2021</v>
      </c>
      <c r="B663">
        <v>7</v>
      </c>
      <c r="D663">
        <v>49</v>
      </c>
      <c r="E663" t="s">
        <v>170</v>
      </c>
      <c r="F663" t="s">
        <v>171</v>
      </c>
      <c r="G663">
        <v>95.5</v>
      </c>
      <c r="H663">
        <v>104.5</v>
      </c>
      <c r="I663">
        <v>106.3</v>
      </c>
      <c r="J663">
        <v>101</v>
      </c>
      <c r="K663">
        <v>107</v>
      </c>
      <c r="L663">
        <v>60</v>
      </c>
      <c r="M663">
        <v>120</v>
      </c>
      <c r="N663">
        <v>30</v>
      </c>
      <c r="O663">
        <v>29</v>
      </c>
      <c r="P663">
        <v>43</v>
      </c>
      <c r="W663">
        <v>102</v>
      </c>
      <c r="X663">
        <v>5982</v>
      </c>
      <c r="Y663">
        <v>1.4999999999999999E-2</v>
      </c>
      <c r="Z663">
        <v>5</v>
      </c>
      <c r="AA663">
        <v>18</v>
      </c>
    </row>
    <row r="664" spans="1:27" x14ac:dyDescent="0.2">
      <c r="A664">
        <v>2021</v>
      </c>
      <c r="B664">
        <v>7</v>
      </c>
      <c r="D664">
        <v>659</v>
      </c>
      <c r="E664" t="s">
        <v>129</v>
      </c>
      <c r="F664" t="s">
        <v>130</v>
      </c>
      <c r="G664">
        <v>283.24099999999999</v>
      </c>
      <c r="H664">
        <v>322.37099999999998</v>
      </c>
      <c r="I664">
        <v>340.3</v>
      </c>
      <c r="J664">
        <v>40</v>
      </c>
      <c r="K664">
        <v>180</v>
      </c>
      <c r="L664">
        <v>63</v>
      </c>
      <c r="M664">
        <v>114</v>
      </c>
      <c r="N664">
        <v>7</v>
      </c>
      <c r="O664">
        <v>4</v>
      </c>
      <c r="P664">
        <v>5</v>
      </c>
      <c r="W664">
        <v>16</v>
      </c>
      <c r="X664">
        <v>268</v>
      </c>
      <c r="Y664">
        <v>1.4999999999999999E-2</v>
      </c>
      <c r="Z664">
        <v>1</v>
      </c>
      <c r="AA664">
        <v>16</v>
      </c>
    </row>
    <row r="665" spans="1:27" x14ac:dyDescent="0.2">
      <c r="A665">
        <v>2021</v>
      </c>
      <c r="B665">
        <v>7</v>
      </c>
      <c r="D665">
        <v>449</v>
      </c>
      <c r="E665" t="s">
        <v>247</v>
      </c>
      <c r="F665" t="s">
        <v>248</v>
      </c>
      <c r="G665">
        <v>40.985999999999997</v>
      </c>
      <c r="H665">
        <v>50.048000000000002</v>
      </c>
      <c r="I665">
        <v>43.3</v>
      </c>
      <c r="J665">
        <v>108</v>
      </c>
      <c r="K665">
        <v>100</v>
      </c>
      <c r="L665">
        <v>118</v>
      </c>
      <c r="M665">
        <v>92</v>
      </c>
      <c r="N665">
        <v>6</v>
      </c>
      <c r="O665">
        <v>10</v>
      </c>
      <c r="P665">
        <v>20</v>
      </c>
      <c r="W665">
        <v>36</v>
      </c>
      <c r="X665">
        <v>3906</v>
      </c>
      <c r="Y665">
        <v>1.4999999999999999E-2</v>
      </c>
      <c r="Z665">
        <v>2</v>
      </c>
      <c r="AA665">
        <v>16</v>
      </c>
    </row>
    <row r="666" spans="1:27" x14ac:dyDescent="0.2">
      <c r="A666">
        <v>2021</v>
      </c>
      <c r="B666">
        <v>7</v>
      </c>
      <c r="D666">
        <v>438</v>
      </c>
      <c r="E666" t="s">
        <v>222</v>
      </c>
      <c r="F666" t="s">
        <v>223</v>
      </c>
      <c r="G666">
        <v>315.23500000000001</v>
      </c>
      <c r="H666">
        <v>358.78500000000003</v>
      </c>
      <c r="I666">
        <v>342.8</v>
      </c>
      <c r="J666">
        <v>67</v>
      </c>
      <c r="K666">
        <v>161</v>
      </c>
      <c r="L666">
        <v>74</v>
      </c>
      <c r="M666">
        <v>147</v>
      </c>
      <c r="N666">
        <v>21</v>
      </c>
      <c r="O666">
        <v>14</v>
      </c>
      <c r="P666">
        <v>15</v>
      </c>
      <c r="R666">
        <v>3</v>
      </c>
      <c r="W666">
        <v>52</v>
      </c>
      <c r="X666">
        <v>4312</v>
      </c>
      <c r="Y666">
        <v>1.4999999999999999E-2</v>
      </c>
      <c r="Z666">
        <v>4</v>
      </c>
      <c r="AA666">
        <v>16</v>
      </c>
    </row>
    <row r="667" spans="1:27" x14ac:dyDescent="0.2">
      <c r="A667">
        <v>2021</v>
      </c>
      <c r="B667">
        <v>7</v>
      </c>
      <c r="D667">
        <v>669</v>
      </c>
      <c r="E667" t="s">
        <v>138</v>
      </c>
      <c r="F667" t="s">
        <v>139</v>
      </c>
      <c r="G667">
        <v>897.71400000000006</v>
      </c>
      <c r="H667">
        <v>1021.734</v>
      </c>
      <c r="I667">
        <v>975</v>
      </c>
      <c r="J667">
        <v>40</v>
      </c>
      <c r="K667">
        <v>180</v>
      </c>
      <c r="L667">
        <v>30</v>
      </c>
      <c r="M667">
        <v>241</v>
      </c>
      <c r="O667">
        <v>5</v>
      </c>
      <c r="P667">
        <v>3</v>
      </c>
      <c r="W667">
        <v>8</v>
      </c>
      <c r="X667">
        <v>482</v>
      </c>
      <c r="Y667">
        <v>1.4999999999999999E-2</v>
      </c>
      <c r="Z667">
        <v>2</v>
      </c>
      <c r="AA667">
        <v>16</v>
      </c>
    </row>
    <row r="668" spans="1:27" x14ac:dyDescent="0.2">
      <c r="A668">
        <v>2021</v>
      </c>
      <c r="B668">
        <v>7</v>
      </c>
      <c r="D668">
        <v>673</v>
      </c>
      <c r="E668" t="s">
        <v>549</v>
      </c>
      <c r="F668" t="s">
        <v>550</v>
      </c>
      <c r="G668">
        <v>57.965600000000002</v>
      </c>
      <c r="H668">
        <v>65.973600000000005</v>
      </c>
      <c r="I668">
        <v>77</v>
      </c>
      <c r="J668">
        <v>18</v>
      </c>
      <c r="K668">
        <v>200</v>
      </c>
      <c r="L668">
        <v>15</v>
      </c>
      <c r="M668">
        <v>236</v>
      </c>
      <c r="X668">
        <v>200</v>
      </c>
      <c r="Y668">
        <v>1.4999999999999999E-2</v>
      </c>
      <c r="Z668">
        <v>2</v>
      </c>
      <c r="AA668">
        <v>16</v>
      </c>
    </row>
    <row r="669" spans="1:27" x14ac:dyDescent="0.2">
      <c r="A669">
        <v>2021</v>
      </c>
      <c r="B669">
        <v>7</v>
      </c>
      <c r="D669">
        <v>667</v>
      </c>
      <c r="E669" t="s">
        <v>547</v>
      </c>
      <c r="F669" t="s">
        <v>548</v>
      </c>
      <c r="G669">
        <v>1462.3140000000001</v>
      </c>
      <c r="H669">
        <v>1664.3340000000001</v>
      </c>
      <c r="I669">
        <v>1856</v>
      </c>
      <c r="J669">
        <v>18</v>
      </c>
      <c r="K669">
        <v>200</v>
      </c>
      <c r="L669">
        <v>15</v>
      </c>
      <c r="M669">
        <v>236</v>
      </c>
      <c r="N669">
        <v>1</v>
      </c>
      <c r="P669">
        <v>1</v>
      </c>
      <c r="Q669">
        <v>2</v>
      </c>
      <c r="W669">
        <v>3</v>
      </c>
      <c r="X669">
        <v>283</v>
      </c>
      <c r="Y669">
        <v>1.4999999999999999E-2</v>
      </c>
      <c r="Z669">
        <v>2</v>
      </c>
      <c r="AA669">
        <v>16</v>
      </c>
    </row>
    <row r="670" spans="1:27" x14ac:dyDescent="0.2">
      <c r="A670">
        <v>2021</v>
      </c>
      <c r="B670">
        <v>7</v>
      </c>
      <c r="D670">
        <v>50</v>
      </c>
      <c r="E670" t="s">
        <v>161</v>
      </c>
      <c r="F670" t="s">
        <v>162</v>
      </c>
      <c r="G670">
        <v>51.57</v>
      </c>
      <c r="H670">
        <v>56.43</v>
      </c>
      <c r="I670">
        <v>55.5</v>
      </c>
      <c r="J670">
        <v>101</v>
      </c>
      <c r="K670">
        <v>107</v>
      </c>
      <c r="L670">
        <v>60</v>
      </c>
      <c r="M670">
        <v>120</v>
      </c>
      <c r="N670">
        <v>26</v>
      </c>
      <c r="O670">
        <v>23</v>
      </c>
      <c r="P670">
        <v>29</v>
      </c>
      <c r="W670">
        <v>78</v>
      </c>
      <c r="X670">
        <v>5958</v>
      </c>
      <c r="Y670">
        <v>1.4999999999999999E-2</v>
      </c>
      <c r="Z670">
        <v>5</v>
      </c>
      <c r="AA670">
        <v>18</v>
      </c>
    </row>
    <row r="671" spans="1:27" x14ac:dyDescent="0.2">
      <c r="A671">
        <v>2021</v>
      </c>
      <c r="B671">
        <v>7</v>
      </c>
      <c r="D671">
        <v>122</v>
      </c>
      <c r="E671" t="s">
        <v>158</v>
      </c>
      <c r="F671" t="s">
        <v>159</v>
      </c>
      <c r="G671">
        <v>267.39999999999998</v>
      </c>
      <c r="H671">
        <v>292.60000000000002</v>
      </c>
      <c r="I671">
        <v>278.60000000000002</v>
      </c>
      <c r="J671">
        <v>63</v>
      </c>
      <c r="K671">
        <v>115</v>
      </c>
      <c r="L671">
        <v>67</v>
      </c>
      <c r="M671">
        <v>108</v>
      </c>
      <c r="N671">
        <v>13</v>
      </c>
      <c r="O671">
        <v>6</v>
      </c>
      <c r="P671">
        <v>16</v>
      </c>
      <c r="R671">
        <v>2</v>
      </c>
      <c r="U671">
        <v>2</v>
      </c>
      <c r="W671">
        <v>39</v>
      </c>
      <c r="X671">
        <v>1479</v>
      </c>
      <c r="Y671">
        <v>1.4999999999999999E-2</v>
      </c>
      <c r="Z671">
        <v>6</v>
      </c>
      <c r="AA671">
        <v>22</v>
      </c>
    </row>
    <row r="672" spans="1:27" x14ac:dyDescent="0.2">
      <c r="A672">
        <v>2021</v>
      </c>
      <c r="B672">
        <v>7</v>
      </c>
      <c r="D672">
        <v>674</v>
      </c>
      <c r="E672" t="s">
        <v>155</v>
      </c>
      <c r="F672" t="s">
        <v>156</v>
      </c>
      <c r="G672">
        <v>240.89599999999999</v>
      </c>
      <c r="H672">
        <v>274.17599999999999</v>
      </c>
      <c r="I672">
        <v>292</v>
      </c>
      <c r="J672">
        <v>40</v>
      </c>
      <c r="K672">
        <v>180</v>
      </c>
      <c r="L672">
        <v>65</v>
      </c>
      <c r="M672">
        <v>111</v>
      </c>
      <c r="N672">
        <v>11</v>
      </c>
      <c r="O672">
        <v>8</v>
      </c>
      <c r="P672">
        <v>10</v>
      </c>
      <c r="R672">
        <v>10</v>
      </c>
      <c r="W672">
        <v>39</v>
      </c>
      <c r="X672">
        <v>4804</v>
      </c>
      <c r="Y672">
        <v>1.4999999999999999E-2</v>
      </c>
      <c r="Z672">
        <v>10</v>
      </c>
      <c r="AA672">
        <v>22</v>
      </c>
    </row>
    <row r="673" spans="1:27" x14ac:dyDescent="0.2">
      <c r="A673">
        <v>2021</v>
      </c>
      <c r="B673">
        <v>7</v>
      </c>
      <c r="D673">
        <v>699</v>
      </c>
      <c r="E673" t="s">
        <v>555</v>
      </c>
      <c r="F673" t="s">
        <v>556</v>
      </c>
      <c r="G673">
        <v>525.46</v>
      </c>
      <c r="H673">
        <v>592.54</v>
      </c>
      <c r="I673">
        <v>470.3</v>
      </c>
      <c r="J673">
        <v>18</v>
      </c>
      <c r="K673">
        <v>200</v>
      </c>
      <c r="L673">
        <v>20</v>
      </c>
      <c r="M673">
        <v>178</v>
      </c>
      <c r="N673">
        <v>2</v>
      </c>
      <c r="O673">
        <v>2</v>
      </c>
      <c r="P673">
        <v>3</v>
      </c>
      <c r="W673">
        <v>7</v>
      </c>
      <c r="X673">
        <v>607</v>
      </c>
      <c r="Y673">
        <v>1.4999999999999999E-2</v>
      </c>
      <c r="Z673">
        <v>8</v>
      </c>
      <c r="AA673">
        <v>25</v>
      </c>
    </row>
    <row r="674" spans="1:27" x14ac:dyDescent="0.2">
      <c r="A674">
        <v>2021</v>
      </c>
      <c r="B674">
        <v>7</v>
      </c>
      <c r="D674">
        <v>704</v>
      </c>
      <c r="E674" t="s">
        <v>776</v>
      </c>
      <c r="F674" t="s">
        <v>777</v>
      </c>
      <c r="G674">
        <v>850.7</v>
      </c>
      <c r="H674">
        <v>959.3</v>
      </c>
      <c r="J674">
        <v>18</v>
      </c>
      <c r="K674">
        <v>200</v>
      </c>
      <c r="X674">
        <v>150</v>
      </c>
      <c r="Y674">
        <v>1.4999999999999999E-2</v>
      </c>
      <c r="Z674">
        <v>1</v>
      </c>
      <c r="AA674">
        <v>25</v>
      </c>
    </row>
    <row r="675" spans="1:27" x14ac:dyDescent="0.2">
      <c r="A675">
        <v>2021</v>
      </c>
      <c r="B675">
        <v>7</v>
      </c>
      <c r="D675">
        <v>694</v>
      </c>
      <c r="E675" t="s">
        <v>647</v>
      </c>
      <c r="F675" t="s">
        <v>648</v>
      </c>
      <c r="G675">
        <v>426.76</v>
      </c>
      <c r="H675">
        <v>481.24</v>
      </c>
      <c r="J675">
        <v>18</v>
      </c>
      <c r="K675">
        <v>200</v>
      </c>
      <c r="P675">
        <v>2</v>
      </c>
      <c r="W675">
        <v>2</v>
      </c>
      <c r="X675">
        <v>512</v>
      </c>
      <c r="Y675">
        <v>1.4999999999999999E-2</v>
      </c>
      <c r="Z675">
        <v>4</v>
      </c>
      <c r="AA675">
        <v>25</v>
      </c>
    </row>
    <row r="676" spans="1:27" x14ac:dyDescent="0.2">
      <c r="A676">
        <v>2021</v>
      </c>
      <c r="B676">
        <v>7</v>
      </c>
      <c r="D676">
        <v>701</v>
      </c>
      <c r="E676" t="s">
        <v>653</v>
      </c>
      <c r="F676" t="s">
        <v>654</v>
      </c>
      <c r="G676">
        <v>189.88</v>
      </c>
      <c r="H676">
        <v>214.12</v>
      </c>
      <c r="I676">
        <v>195</v>
      </c>
      <c r="J676">
        <v>18</v>
      </c>
      <c r="K676">
        <v>200</v>
      </c>
      <c r="L676">
        <v>20</v>
      </c>
      <c r="M676">
        <v>178</v>
      </c>
      <c r="N676">
        <v>4</v>
      </c>
      <c r="O676">
        <v>2</v>
      </c>
      <c r="P676">
        <v>2</v>
      </c>
      <c r="W676">
        <v>8</v>
      </c>
      <c r="X676">
        <v>608</v>
      </c>
      <c r="Y676">
        <v>1.4999999999999999E-2</v>
      </c>
      <c r="Z676">
        <v>8</v>
      </c>
      <c r="AA676">
        <v>25</v>
      </c>
    </row>
    <row r="677" spans="1:27" x14ac:dyDescent="0.2">
      <c r="A677">
        <v>2021</v>
      </c>
      <c r="B677">
        <v>7</v>
      </c>
      <c r="D677">
        <v>706</v>
      </c>
      <c r="E677" t="s">
        <v>743</v>
      </c>
      <c r="F677" t="s">
        <v>744</v>
      </c>
      <c r="G677">
        <v>178.6</v>
      </c>
      <c r="H677">
        <v>201.4</v>
      </c>
      <c r="J677">
        <v>18</v>
      </c>
      <c r="K677">
        <v>200</v>
      </c>
      <c r="X677">
        <v>150</v>
      </c>
      <c r="Y677">
        <v>1.4999999999999999E-2</v>
      </c>
      <c r="Z677">
        <v>1</v>
      </c>
      <c r="AA677">
        <v>25</v>
      </c>
    </row>
    <row r="678" spans="1:27" x14ac:dyDescent="0.2">
      <c r="A678">
        <v>2021</v>
      </c>
      <c r="B678">
        <v>7</v>
      </c>
      <c r="D678">
        <v>696</v>
      </c>
      <c r="E678" t="s">
        <v>551</v>
      </c>
      <c r="F678" t="s">
        <v>552</v>
      </c>
      <c r="G678">
        <v>183.3</v>
      </c>
      <c r="H678">
        <v>206.7</v>
      </c>
      <c r="J678">
        <v>18</v>
      </c>
      <c r="K678">
        <v>200</v>
      </c>
      <c r="P678">
        <v>2</v>
      </c>
      <c r="W678">
        <v>2</v>
      </c>
      <c r="X678">
        <v>512</v>
      </c>
      <c r="Y678">
        <v>1.4999999999999999E-2</v>
      </c>
      <c r="Z678">
        <v>4</v>
      </c>
      <c r="AA678">
        <v>25</v>
      </c>
    </row>
    <row r="679" spans="1:27" x14ac:dyDescent="0.2">
      <c r="A679">
        <v>2021</v>
      </c>
      <c r="B679">
        <v>7</v>
      </c>
      <c r="D679">
        <v>700</v>
      </c>
      <c r="E679" t="s">
        <v>651</v>
      </c>
      <c r="F679" t="s">
        <v>652</v>
      </c>
      <c r="G679">
        <v>324.3</v>
      </c>
      <c r="H679">
        <v>365.7</v>
      </c>
      <c r="I679">
        <v>327.7</v>
      </c>
      <c r="J679">
        <v>18</v>
      </c>
      <c r="K679">
        <v>200</v>
      </c>
      <c r="L679">
        <v>20</v>
      </c>
      <c r="M679">
        <v>178</v>
      </c>
      <c r="N679">
        <v>2</v>
      </c>
      <c r="O679">
        <v>2</v>
      </c>
      <c r="P679">
        <v>1</v>
      </c>
      <c r="W679">
        <v>5</v>
      </c>
      <c r="X679">
        <v>605</v>
      </c>
      <c r="Y679">
        <v>1.4999999999999999E-2</v>
      </c>
      <c r="Z679">
        <v>8</v>
      </c>
      <c r="AA679">
        <v>25</v>
      </c>
    </row>
    <row r="680" spans="1:27" x14ac:dyDescent="0.2">
      <c r="A680">
        <v>2021</v>
      </c>
      <c r="B680">
        <v>7</v>
      </c>
      <c r="D680">
        <v>705</v>
      </c>
      <c r="E680" t="s">
        <v>750</v>
      </c>
      <c r="F680" t="s">
        <v>751</v>
      </c>
      <c r="G680">
        <v>511.36</v>
      </c>
      <c r="H680">
        <v>576.64</v>
      </c>
      <c r="J680">
        <v>18</v>
      </c>
      <c r="K680">
        <v>200</v>
      </c>
      <c r="X680">
        <v>150</v>
      </c>
      <c r="Y680">
        <v>1.4999999999999999E-2</v>
      </c>
      <c r="Z680">
        <v>1</v>
      </c>
      <c r="AA680">
        <v>25</v>
      </c>
    </row>
    <row r="681" spans="1:27" x14ac:dyDescent="0.2">
      <c r="A681">
        <v>2021</v>
      </c>
      <c r="B681">
        <v>7</v>
      </c>
      <c r="D681">
        <v>695</v>
      </c>
      <c r="E681" t="s">
        <v>649</v>
      </c>
      <c r="F681" t="s">
        <v>650</v>
      </c>
      <c r="G681">
        <v>248.16</v>
      </c>
      <c r="H681">
        <v>279.83999999999997</v>
      </c>
      <c r="J681">
        <v>18</v>
      </c>
      <c r="K681">
        <v>200</v>
      </c>
      <c r="P681">
        <v>2</v>
      </c>
      <c r="W681">
        <v>2</v>
      </c>
      <c r="X681">
        <v>512</v>
      </c>
      <c r="Y681">
        <v>1.4999999999999999E-2</v>
      </c>
      <c r="Z681">
        <v>4</v>
      </c>
      <c r="AA681">
        <v>25</v>
      </c>
    </row>
    <row r="682" spans="1:27" x14ac:dyDescent="0.2">
      <c r="A682">
        <v>2021</v>
      </c>
      <c r="B682">
        <v>7</v>
      </c>
      <c r="D682">
        <v>702</v>
      </c>
      <c r="E682" t="s">
        <v>655</v>
      </c>
      <c r="F682" t="s">
        <v>656</v>
      </c>
      <c r="G682">
        <v>94.94</v>
      </c>
      <c r="H682">
        <v>107.06</v>
      </c>
      <c r="I682">
        <v>98</v>
      </c>
      <c r="J682">
        <v>18</v>
      </c>
      <c r="K682">
        <v>200</v>
      </c>
      <c r="L682">
        <v>20</v>
      </c>
      <c r="M682">
        <v>178</v>
      </c>
      <c r="N682">
        <v>1</v>
      </c>
      <c r="O682">
        <v>1</v>
      </c>
      <c r="P682">
        <v>1</v>
      </c>
      <c r="W682">
        <v>6</v>
      </c>
      <c r="X682">
        <v>606</v>
      </c>
      <c r="Y682">
        <v>1.4999999999999999E-2</v>
      </c>
      <c r="Z682">
        <v>8</v>
      </c>
      <c r="AA682">
        <v>25</v>
      </c>
    </row>
    <row r="683" spans="1:27" x14ac:dyDescent="0.2">
      <c r="A683">
        <v>2021</v>
      </c>
      <c r="B683">
        <v>7</v>
      </c>
      <c r="D683">
        <v>707</v>
      </c>
      <c r="E683" t="s">
        <v>557</v>
      </c>
      <c r="F683" t="s">
        <v>558</v>
      </c>
      <c r="G683">
        <v>125.02</v>
      </c>
      <c r="H683">
        <v>140.97999999999999</v>
      </c>
      <c r="J683">
        <v>18</v>
      </c>
      <c r="K683">
        <v>200</v>
      </c>
      <c r="X683">
        <v>150</v>
      </c>
      <c r="Y683">
        <v>1.4999999999999999E-2</v>
      </c>
      <c r="Z683">
        <v>1</v>
      </c>
      <c r="AA683">
        <v>25</v>
      </c>
    </row>
    <row r="684" spans="1:27" x14ac:dyDescent="0.2">
      <c r="A684">
        <v>2021</v>
      </c>
      <c r="B684">
        <v>7</v>
      </c>
      <c r="D684">
        <v>697</v>
      </c>
      <c r="E684" t="s">
        <v>553</v>
      </c>
      <c r="F684" t="s">
        <v>554</v>
      </c>
      <c r="G684">
        <v>94.94</v>
      </c>
      <c r="H684">
        <v>107.06</v>
      </c>
      <c r="J684">
        <v>18</v>
      </c>
      <c r="K684">
        <v>200</v>
      </c>
      <c r="P684">
        <v>1</v>
      </c>
      <c r="W684">
        <v>2</v>
      </c>
      <c r="X684">
        <v>512</v>
      </c>
      <c r="Y684">
        <v>1.4999999999999999E-2</v>
      </c>
      <c r="Z684">
        <v>4</v>
      </c>
      <c r="AA684">
        <v>25</v>
      </c>
    </row>
    <row r="685" spans="1:27" x14ac:dyDescent="0.2">
      <c r="A685">
        <v>2021</v>
      </c>
      <c r="B685">
        <v>7</v>
      </c>
      <c r="D685">
        <v>645</v>
      </c>
      <c r="E685" t="s">
        <v>573</v>
      </c>
      <c r="F685" t="s">
        <v>574</v>
      </c>
      <c r="G685">
        <v>123.69</v>
      </c>
      <c r="H685">
        <v>142.31</v>
      </c>
      <c r="I685">
        <v>152.1</v>
      </c>
      <c r="J685">
        <v>80</v>
      </c>
      <c r="K685">
        <v>180</v>
      </c>
      <c r="L685">
        <v>86</v>
      </c>
      <c r="M685">
        <v>169</v>
      </c>
      <c r="N685">
        <v>18</v>
      </c>
      <c r="O685">
        <v>15</v>
      </c>
      <c r="P685">
        <v>29</v>
      </c>
      <c r="R685">
        <v>4</v>
      </c>
      <c r="W685">
        <v>66</v>
      </c>
      <c r="X685">
        <v>2086</v>
      </c>
      <c r="Y685">
        <v>0.02</v>
      </c>
      <c r="Z685">
        <v>6</v>
      </c>
      <c r="AA685">
        <v>20</v>
      </c>
    </row>
    <row r="686" spans="1:27" x14ac:dyDescent="0.2">
      <c r="A686">
        <v>2021</v>
      </c>
      <c r="B686">
        <v>7</v>
      </c>
      <c r="D686">
        <v>625</v>
      </c>
      <c r="E686" t="s">
        <v>642</v>
      </c>
      <c r="F686" t="s">
        <v>643</v>
      </c>
      <c r="G686">
        <v>129.01</v>
      </c>
      <c r="H686">
        <v>150.99</v>
      </c>
      <c r="I686">
        <v>132</v>
      </c>
      <c r="J686">
        <v>18</v>
      </c>
      <c r="K686">
        <v>200</v>
      </c>
      <c r="L686">
        <v>23</v>
      </c>
      <c r="M686">
        <v>160</v>
      </c>
      <c r="N686">
        <v>11</v>
      </c>
      <c r="O686">
        <v>8</v>
      </c>
      <c r="P686">
        <v>16</v>
      </c>
      <c r="R686">
        <v>2</v>
      </c>
      <c r="W686">
        <v>37</v>
      </c>
      <c r="X686">
        <v>1117</v>
      </c>
      <c r="Y686">
        <v>1.4999999999999999E-2</v>
      </c>
      <c r="Z686">
        <v>5</v>
      </c>
      <c r="AA686">
        <v>25</v>
      </c>
    </row>
    <row r="687" spans="1:27" x14ac:dyDescent="0.2">
      <c r="A687">
        <v>2021</v>
      </c>
      <c r="B687">
        <v>7</v>
      </c>
      <c r="D687">
        <v>629</v>
      </c>
      <c r="E687" t="s">
        <v>238</v>
      </c>
      <c r="F687" t="s">
        <v>239</v>
      </c>
      <c r="G687">
        <v>203.983</v>
      </c>
      <c r="H687">
        <v>238.017</v>
      </c>
      <c r="I687">
        <v>220.3</v>
      </c>
      <c r="J687">
        <v>18</v>
      </c>
      <c r="K687">
        <v>200</v>
      </c>
      <c r="L687">
        <v>23</v>
      </c>
      <c r="M687">
        <v>154</v>
      </c>
      <c r="N687">
        <v>6</v>
      </c>
      <c r="O687">
        <v>7</v>
      </c>
      <c r="P687">
        <v>3</v>
      </c>
      <c r="R687">
        <v>6</v>
      </c>
      <c r="W687">
        <v>22</v>
      </c>
      <c r="X687">
        <v>912</v>
      </c>
      <c r="Y687">
        <v>1.4999999999999999E-2</v>
      </c>
      <c r="Z687">
        <v>3</v>
      </c>
      <c r="AA687">
        <v>25</v>
      </c>
    </row>
    <row r="688" spans="1:27" x14ac:dyDescent="0.2">
      <c r="A688">
        <v>2021</v>
      </c>
      <c r="B688">
        <v>7</v>
      </c>
      <c r="D688">
        <v>621</v>
      </c>
      <c r="E688" t="s">
        <v>634</v>
      </c>
      <c r="F688" t="s">
        <v>635</v>
      </c>
      <c r="G688">
        <v>175.98849999999999</v>
      </c>
      <c r="H688">
        <v>207.01150000000001</v>
      </c>
      <c r="I688">
        <v>204.4</v>
      </c>
      <c r="J688">
        <v>18</v>
      </c>
      <c r="K688">
        <v>200</v>
      </c>
      <c r="L688">
        <v>24</v>
      </c>
      <c r="M688">
        <v>149</v>
      </c>
      <c r="N688">
        <v>17</v>
      </c>
      <c r="O688">
        <v>9</v>
      </c>
      <c r="P688">
        <v>17</v>
      </c>
      <c r="R688">
        <v>7</v>
      </c>
      <c r="W688">
        <v>50</v>
      </c>
      <c r="X688">
        <v>2000</v>
      </c>
      <c r="Y688">
        <v>1.4999999999999999E-2</v>
      </c>
      <c r="Z688">
        <v>6</v>
      </c>
      <c r="AA688">
        <v>25</v>
      </c>
    </row>
    <row r="689" spans="1:27" x14ac:dyDescent="0.2">
      <c r="A689">
        <v>2021</v>
      </c>
      <c r="B689">
        <v>7</v>
      </c>
      <c r="D689">
        <v>445</v>
      </c>
      <c r="E689" t="s">
        <v>748</v>
      </c>
      <c r="F689" t="s">
        <v>749</v>
      </c>
      <c r="G689">
        <v>25.2</v>
      </c>
      <c r="H689">
        <v>30.8</v>
      </c>
      <c r="I689">
        <v>29.6</v>
      </c>
      <c r="J689">
        <v>60</v>
      </c>
      <c r="K689">
        <v>180</v>
      </c>
      <c r="L689">
        <v>78</v>
      </c>
      <c r="M689">
        <v>139</v>
      </c>
      <c r="N689">
        <v>6</v>
      </c>
      <c r="O689">
        <v>4</v>
      </c>
      <c r="P689">
        <v>10</v>
      </c>
      <c r="R689">
        <v>3</v>
      </c>
      <c r="T689">
        <v>4</v>
      </c>
      <c r="U689">
        <v>2</v>
      </c>
      <c r="W689">
        <v>29</v>
      </c>
      <c r="X689">
        <v>2429</v>
      </c>
      <c r="Y689">
        <v>1.4999999999999999E-2</v>
      </c>
      <c r="Z689">
        <v>5</v>
      </c>
      <c r="AA689">
        <v>29</v>
      </c>
    </row>
    <row r="690" spans="1:27" x14ac:dyDescent="0.2">
      <c r="A690">
        <v>2021</v>
      </c>
      <c r="B690">
        <v>7</v>
      </c>
      <c r="D690">
        <v>446</v>
      </c>
      <c r="E690" t="s">
        <v>762</v>
      </c>
      <c r="F690" t="s">
        <v>763</v>
      </c>
      <c r="G690">
        <v>150.30000000000001</v>
      </c>
      <c r="H690">
        <v>183.7</v>
      </c>
      <c r="I690">
        <v>172.6</v>
      </c>
      <c r="J690">
        <v>60</v>
      </c>
      <c r="K690">
        <v>180</v>
      </c>
      <c r="L690">
        <v>78</v>
      </c>
      <c r="M690">
        <v>139</v>
      </c>
      <c r="N690">
        <v>10</v>
      </c>
      <c r="O690">
        <v>2</v>
      </c>
      <c r="P690">
        <v>10</v>
      </c>
      <c r="R690">
        <v>2</v>
      </c>
      <c r="W690">
        <v>24</v>
      </c>
      <c r="X690">
        <v>2544</v>
      </c>
      <c r="Y690">
        <v>1.4999999999999999E-2</v>
      </c>
      <c r="Z690">
        <v>5</v>
      </c>
      <c r="AA690">
        <v>29</v>
      </c>
    </row>
    <row r="691" spans="1:27" x14ac:dyDescent="0.2">
      <c r="A691">
        <v>2021</v>
      </c>
      <c r="B691">
        <v>7</v>
      </c>
      <c r="D691">
        <v>439</v>
      </c>
      <c r="E691" t="s">
        <v>167</v>
      </c>
      <c r="F691" t="s">
        <v>168</v>
      </c>
      <c r="G691">
        <v>308.7</v>
      </c>
      <c r="H691">
        <v>377.3</v>
      </c>
      <c r="I691">
        <v>355.2</v>
      </c>
      <c r="J691">
        <v>45</v>
      </c>
      <c r="K691">
        <v>320</v>
      </c>
      <c r="L691">
        <v>61</v>
      </c>
      <c r="M691">
        <v>246</v>
      </c>
      <c r="N691">
        <v>6</v>
      </c>
      <c r="O691">
        <v>8</v>
      </c>
      <c r="P691">
        <v>76</v>
      </c>
      <c r="U691">
        <v>3</v>
      </c>
      <c r="W691">
        <v>93</v>
      </c>
      <c r="X691">
        <v>4243</v>
      </c>
      <c r="Y691">
        <v>1.4999999999999999E-2</v>
      </c>
      <c r="Z691">
        <v>7</v>
      </c>
      <c r="AA691">
        <v>29</v>
      </c>
    </row>
    <row r="692" spans="1:27" x14ac:dyDescent="0.2">
      <c r="A692">
        <v>2021</v>
      </c>
      <c r="B692">
        <v>7</v>
      </c>
      <c r="D692">
        <v>447</v>
      </c>
      <c r="E692" t="s">
        <v>737</v>
      </c>
      <c r="F692" t="s">
        <v>738</v>
      </c>
      <c r="G692">
        <v>159.30000000000001</v>
      </c>
      <c r="H692">
        <v>194.7</v>
      </c>
      <c r="I692">
        <v>170.7</v>
      </c>
      <c r="J692">
        <v>60</v>
      </c>
      <c r="K692">
        <v>180</v>
      </c>
      <c r="L692">
        <v>78</v>
      </c>
      <c r="M692">
        <v>139</v>
      </c>
      <c r="N692">
        <v>5</v>
      </c>
      <c r="O692">
        <v>2</v>
      </c>
      <c r="P692">
        <v>11</v>
      </c>
      <c r="Q692">
        <v>7</v>
      </c>
      <c r="W692">
        <v>25</v>
      </c>
      <c r="X692">
        <v>2405</v>
      </c>
      <c r="Y692">
        <v>1.4999999999999999E-2</v>
      </c>
      <c r="Z692">
        <v>5</v>
      </c>
      <c r="AA692">
        <v>29</v>
      </c>
    </row>
    <row r="693" spans="1:27" x14ac:dyDescent="0.2">
      <c r="A693">
        <v>2021</v>
      </c>
      <c r="B693">
        <v>7</v>
      </c>
      <c r="D693">
        <v>448</v>
      </c>
      <c r="E693" t="s">
        <v>268</v>
      </c>
      <c r="F693" t="s">
        <v>269</v>
      </c>
      <c r="G693">
        <v>20.7</v>
      </c>
      <c r="H693">
        <v>25.3</v>
      </c>
      <c r="I693">
        <v>23.7</v>
      </c>
      <c r="J693">
        <v>60</v>
      </c>
      <c r="K693">
        <v>180</v>
      </c>
      <c r="L693">
        <v>78</v>
      </c>
      <c r="M693">
        <v>139</v>
      </c>
      <c r="N693">
        <v>10</v>
      </c>
      <c r="O693">
        <v>6</v>
      </c>
      <c r="P693">
        <v>10</v>
      </c>
      <c r="W693">
        <v>26</v>
      </c>
      <c r="X693">
        <v>2406</v>
      </c>
      <c r="Y693">
        <v>1.4999999999999999E-2</v>
      </c>
      <c r="Z693">
        <v>5</v>
      </c>
      <c r="AA693">
        <v>29</v>
      </c>
    </row>
    <row r="694" spans="1:27" x14ac:dyDescent="0.2">
      <c r="A694">
        <v>2021</v>
      </c>
      <c r="B694">
        <v>7</v>
      </c>
      <c r="D694">
        <v>626</v>
      </c>
      <c r="E694" t="s">
        <v>644</v>
      </c>
      <c r="F694" t="s">
        <v>645</v>
      </c>
      <c r="G694">
        <v>254.05799999999999</v>
      </c>
      <c r="H694">
        <v>297.94200000000001</v>
      </c>
      <c r="I694">
        <v>239.9</v>
      </c>
      <c r="J694">
        <v>18</v>
      </c>
      <c r="K694">
        <v>200</v>
      </c>
      <c r="L694">
        <v>23</v>
      </c>
      <c r="M694">
        <v>160</v>
      </c>
      <c r="N694">
        <v>12</v>
      </c>
      <c r="O694">
        <v>8</v>
      </c>
      <c r="P694">
        <v>11</v>
      </c>
      <c r="Q694">
        <v>3</v>
      </c>
      <c r="R694">
        <v>2</v>
      </c>
      <c r="W694">
        <v>36</v>
      </c>
      <c r="X694">
        <v>1116</v>
      </c>
      <c r="Y694">
        <v>1.4999999999999999E-2</v>
      </c>
      <c r="Z694">
        <v>5</v>
      </c>
      <c r="AA694">
        <v>25</v>
      </c>
    </row>
    <row r="695" spans="1:27" x14ac:dyDescent="0.2">
      <c r="A695">
        <v>2021</v>
      </c>
      <c r="B695">
        <v>7</v>
      </c>
      <c r="D695">
        <v>630</v>
      </c>
      <c r="E695" t="s">
        <v>241</v>
      </c>
      <c r="F695" t="s">
        <v>242</v>
      </c>
      <c r="G695">
        <v>197.84299999999999</v>
      </c>
      <c r="H695">
        <v>230.15700000000001</v>
      </c>
      <c r="I695">
        <v>211</v>
      </c>
      <c r="J695">
        <v>18</v>
      </c>
      <c r="K695">
        <v>200</v>
      </c>
      <c r="L695">
        <v>23</v>
      </c>
      <c r="M695">
        <v>154</v>
      </c>
      <c r="N695">
        <v>12</v>
      </c>
      <c r="O695">
        <v>7</v>
      </c>
      <c r="P695">
        <v>1</v>
      </c>
      <c r="R695">
        <v>7</v>
      </c>
      <c r="W695">
        <v>27</v>
      </c>
      <c r="X695">
        <v>1387</v>
      </c>
      <c r="Y695">
        <v>1.4999999999999999E-2</v>
      </c>
      <c r="Z695">
        <v>3</v>
      </c>
      <c r="AA695">
        <v>25</v>
      </c>
    </row>
    <row r="696" spans="1:27" x14ac:dyDescent="0.2">
      <c r="A696">
        <v>2021</v>
      </c>
      <c r="B696">
        <v>7</v>
      </c>
      <c r="D696">
        <v>622</v>
      </c>
      <c r="E696" t="s">
        <v>636</v>
      </c>
      <c r="F696" t="s">
        <v>637</v>
      </c>
      <c r="G696">
        <v>172.41399999999999</v>
      </c>
      <c r="H696">
        <v>201.58600000000001</v>
      </c>
      <c r="I696">
        <v>123.3</v>
      </c>
      <c r="J696">
        <v>18</v>
      </c>
      <c r="K696">
        <v>200</v>
      </c>
      <c r="L696">
        <v>24</v>
      </c>
      <c r="M696">
        <v>149</v>
      </c>
      <c r="N696">
        <v>11</v>
      </c>
      <c r="O696">
        <v>10</v>
      </c>
      <c r="P696">
        <v>22</v>
      </c>
      <c r="Q696">
        <v>4</v>
      </c>
      <c r="R696">
        <v>6</v>
      </c>
      <c r="W696">
        <v>53</v>
      </c>
      <c r="X696">
        <v>2003</v>
      </c>
      <c r="Y696">
        <v>1.4999999999999999E-2</v>
      </c>
      <c r="Z696">
        <v>6</v>
      </c>
      <c r="AA696">
        <v>25</v>
      </c>
    </row>
    <row r="697" spans="1:27" x14ac:dyDescent="0.2">
      <c r="A697">
        <v>2021</v>
      </c>
      <c r="B697">
        <v>7</v>
      </c>
      <c r="D697">
        <v>299</v>
      </c>
      <c r="E697" t="s">
        <v>244</v>
      </c>
      <c r="F697" t="s">
        <v>245</v>
      </c>
      <c r="G697">
        <v>106.95</v>
      </c>
      <c r="H697">
        <v>123.05</v>
      </c>
      <c r="I697">
        <v>108.2</v>
      </c>
      <c r="J697">
        <v>70</v>
      </c>
      <c r="K697">
        <v>154</v>
      </c>
      <c r="L697">
        <v>87</v>
      </c>
      <c r="M697">
        <v>126</v>
      </c>
      <c r="N697">
        <v>36</v>
      </c>
      <c r="O697">
        <v>30</v>
      </c>
      <c r="P697">
        <v>58</v>
      </c>
      <c r="Q697">
        <v>7</v>
      </c>
      <c r="R697">
        <v>9</v>
      </c>
      <c r="U697">
        <v>3</v>
      </c>
      <c r="W697">
        <v>142</v>
      </c>
      <c r="X697">
        <v>17278</v>
      </c>
      <c r="Y697">
        <v>0.02</v>
      </c>
      <c r="Z697">
        <v>14</v>
      </c>
    </row>
    <row r="698" spans="1:27" x14ac:dyDescent="0.2">
      <c r="A698">
        <v>2021</v>
      </c>
      <c r="B698">
        <v>7</v>
      </c>
      <c r="D698">
        <v>281</v>
      </c>
      <c r="E698" t="s">
        <v>142</v>
      </c>
      <c r="F698" t="s">
        <v>143</v>
      </c>
      <c r="G698">
        <v>265.05</v>
      </c>
      <c r="H698">
        <v>304.95</v>
      </c>
      <c r="I698">
        <v>306</v>
      </c>
      <c r="J698">
        <v>120</v>
      </c>
      <c r="K698">
        <v>120</v>
      </c>
      <c r="N698">
        <v>6</v>
      </c>
      <c r="P698">
        <v>3</v>
      </c>
      <c r="Q698">
        <v>1</v>
      </c>
      <c r="R698">
        <v>2</v>
      </c>
      <c r="W698">
        <v>12</v>
      </c>
      <c r="X698">
        <v>614</v>
      </c>
      <c r="Y698">
        <v>1.4999999999999999E-2</v>
      </c>
      <c r="Z698">
        <v>1</v>
      </c>
      <c r="AA698">
        <v>20</v>
      </c>
    </row>
    <row r="699" spans="1:27" x14ac:dyDescent="0.2">
      <c r="A699">
        <v>2021</v>
      </c>
      <c r="B699">
        <v>7</v>
      </c>
      <c r="D699">
        <v>281</v>
      </c>
      <c r="E699" t="s">
        <v>142</v>
      </c>
      <c r="F699" t="s">
        <v>143</v>
      </c>
      <c r="G699">
        <v>265.05</v>
      </c>
      <c r="H699">
        <v>304.95</v>
      </c>
      <c r="I699">
        <v>312.10000000000002</v>
      </c>
      <c r="J699">
        <v>120</v>
      </c>
      <c r="K699">
        <v>120</v>
      </c>
      <c r="L699">
        <v>104</v>
      </c>
      <c r="M699">
        <v>139</v>
      </c>
      <c r="N699">
        <v>11</v>
      </c>
      <c r="O699">
        <v>2</v>
      </c>
      <c r="P699">
        <v>7</v>
      </c>
      <c r="Q699">
        <v>1</v>
      </c>
      <c r="R699">
        <v>2</v>
      </c>
      <c r="W699">
        <v>22</v>
      </c>
      <c r="X699">
        <v>2268</v>
      </c>
      <c r="Y699">
        <v>1.4999999999999999E-2</v>
      </c>
      <c r="Z699">
        <v>2</v>
      </c>
      <c r="AA699">
        <v>22</v>
      </c>
    </row>
    <row r="700" spans="1:27" x14ac:dyDescent="0.2">
      <c r="A700">
        <v>2021</v>
      </c>
      <c r="B700">
        <v>7</v>
      </c>
      <c r="D700">
        <v>280</v>
      </c>
      <c r="E700" t="s">
        <v>219</v>
      </c>
      <c r="F700" t="s">
        <v>220</v>
      </c>
      <c r="G700">
        <v>300.39</v>
      </c>
      <c r="H700">
        <v>345.61</v>
      </c>
      <c r="I700">
        <v>343.1</v>
      </c>
      <c r="J700">
        <v>105</v>
      </c>
      <c r="K700">
        <v>103</v>
      </c>
      <c r="L700">
        <v>88</v>
      </c>
      <c r="M700">
        <v>124</v>
      </c>
      <c r="N700">
        <v>12</v>
      </c>
      <c r="O700">
        <v>5</v>
      </c>
      <c r="P700">
        <v>6</v>
      </c>
      <c r="Q700">
        <v>3</v>
      </c>
      <c r="W700">
        <v>25</v>
      </c>
      <c r="X700">
        <v>2495</v>
      </c>
      <c r="Y700">
        <v>1.4999999999999999E-2</v>
      </c>
      <c r="Z700">
        <v>3</v>
      </c>
      <c r="AA700">
        <v>16</v>
      </c>
    </row>
    <row r="701" spans="1:27" x14ac:dyDescent="0.2">
      <c r="A701">
        <v>2021</v>
      </c>
      <c r="B701">
        <v>7</v>
      </c>
      <c r="D701">
        <v>281</v>
      </c>
      <c r="E701" t="s">
        <v>144</v>
      </c>
      <c r="F701" t="s">
        <v>145</v>
      </c>
      <c r="G701">
        <v>292.95</v>
      </c>
      <c r="H701">
        <v>337.05</v>
      </c>
      <c r="I701">
        <v>306</v>
      </c>
      <c r="J701">
        <v>120</v>
      </c>
      <c r="N701">
        <v>6</v>
      </c>
      <c r="P701">
        <v>3</v>
      </c>
      <c r="Q701">
        <v>1</v>
      </c>
      <c r="R701">
        <v>2</v>
      </c>
      <c r="W701">
        <v>12</v>
      </c>
      <c r="X701">
        <v>614</v>
      </c>
      <c r="Y701">
        <v>1.4999999999999999E-2</v>
      </c>
      <c r="Z701">
        <v>1</v>
      </c>
      <c r="AA701">
        <v>20</v>
      </c>
    </row>
    <row r="702" spans="1:27" x14ac:dyDescent="0.2">
      <c r="A702">
        <v>2021</v>
      </c>
      <c r="B702">
        <v>7</v>
      </c>
      <c r="D702">
        <v>281</v>
      </c>
      <c r="E702" t="s">
        <v>144</v>
      </c>
      <c r="F702" t="s">
        <v>145</v>
      </c>
      <c r="G702">
        <v>292.95</v>
      </c>
      <c r="H702">
        <v>337.05</v>
      </c>
      <c r="I702">
        <v>312.10000000000002</v>
      </c>
      <c r="J702">
        <v>120</v>
      </c>
      <c r="L702">
        <v>104</v>
      </c>
      <c r="M702">
        <v>139</v>
      </c>
      <c r="N702">
        <v>11</v>
      </c>
      <c r="O702">
        <v>2</v>
      </c>
      <c r="P702">
        <v>7</v>
      </c>
      <c r="Q702">
        <v>1</v>
      </c>
      <c r="R702">
        <v>2</v>
      </c>
      <c r="W702">
        <v>22</v>
      </c>
      <c r="X702">
        <v>2268</v>
      </c>
      <c r="Y702">
        <v>1.4999999999999999E-2</v>
      </c>
      <c r="Z702">
        <v>2</v>
      </c>
      <c r="AA702">
        <v>22</v>
      </c>
    </row>
    <row r="703" spans="1:27" x14ac:dyDescent="0.2">
      <c r="A703">
        <v>2021</v>
      </c>
      <c r="B703">
        <v>7</v>
      </c>
      <c r="D703">
        <v>281</v>
      </c>
      <c r="E703" t="s">
        <v>146</v>
      </c>
      <c r="F703" t="s">
        <v>147</v>
      </c>
      <c r="G703">
        <v>320.85000000000002</v>
      </c>
      <c r="H703">
        <v>369.15</v>
      </c>
      <c r="I703">
        <v>306</v>
      </c>
      <c r="J703">
        <v>120</v>
      </c>
      <c r="N703">
        <v>6</v>
      </c>
      <c r="P703">
        <v>3</v>
      </c>
      <c r="Q703">
        <v>1</v>
      </c>
      <c r="R703">
        <v>2</v>
      </c>
      <c r="W703">
        <v>12</v>
      </c>
      <c r="X703">
        <v>614</v>
      </c>
      <c r="Y703">
        <v>1.4999999999999999E-2</v>
      </c>
      <c r="Z703">
        <v>1</v>
      </c>
      <c r="AA703">
        <v>20</v>
      </c>
    </row>
    <row r="704" spans="1:27" x14ac:dyDescent="0.2">
      <c r="A704">
        <v>2021</v>
      </c>
      <c r="B704">
        <v>7</v>
      </c>
      <c r="D704">
        <v>281</v>
      </c>
      <c r="E704" t="s">
        <v>146</v>
      </c>
      <c r="F704" t="s">
        <v>147</v>
      </c>
      <c r="G704">
        <v>320.85000000000002</v>
      </c>
      <c r="H704">
        <v>369.15</v>
      </c>
      <c r="I704">
        <v>312.10000000000002</v>
      </c>
      <c r="J704">
        <v>120</v>
      </c>
      <c r="L704">
        <v>104</v>
      </c>
      <c r="M704">
        <v>139</v>
      </c>
      <c r="N704">
        <v>11</v>
      </c>
      <c r="O704">
        <v>2</v>
      </c>
      <c r="P704">
        <v>7</v>
      </c>
      <c r="Q704">
        <v>1</v>
      </c>
      <c r="R704">
        <v>2</v>
      </c>
      <c r="W704">
        <v>22</v>
      </c>
      <c r="X704">
        <v>2268</v>
      </c>
      <c r="Y704">
        <v>1.4999999999999999E-2</v>
      </c>
      <c r="Z704">
        <v>2</v>
      </c>
      <c r="AA704">
        <v>22</v>
      </c>
    </row>
    <row r="705" spans="1:27" x14ac:dyDescent="0.2">
      <c r="A705">
        <v>2021</v>
      </c>
      <c r="B705">
        <v>7</v>
      </c>
      <c r="D705">
        <v>168</v>
      </c>
      <c r="E705" t="s">
        <v>210</v>
      </c>
      <c r="F705" t="s">
        <v>211</v>
      </c>
      <c r="G705">
        <v>575.66999999999996</v>
      </c>
      <c r="H705">
        <v>662.33</v>
      </c>
      <c r="I705">
        <v>625.20000000000005</v>
      </c>
      <c r="J705">
        <v>90</v>
      </c>
      <c r="K705">
        <v>116</v>
      </c>
      <c r="L705">
        <v>77</v>
      </c>
      <c r="M705">
        <v>140</v>
      </c>
      <c r="N705">
        <v>7</v>
      </c>
      <c r="O705">
        <v>2</v>
      </c>
      <c r="P705">
        <v>4</v>
      </c>
      <c r="Q705">
        <v>2</v>
      </c>
      <c r="W705">
        <v>14</v>
      </c>
      <c r="X705">
        <v>974</v>
      </c>
      <c r="Y705">
        <v>1.4999999999999999E-2</v>
      </c>
      <c r="Z705">
        <v>1</v>
      </c>
      <c r="AA705">
        <v>18</v>
      </c>
    </row>
    <row r="706" spans="1:27" x14ac:dyDescent="0.2">
      <c r="A706">
        <v>2021</v>
      </c>
      <c r="B706">
        <v>7</v>
      </c>
      <c r="D706">
        <v>273</v>
      </c>
      <c r="E706" t="s">
        <v>257</v>
      </c>
      <c r="F706" t="s">
        <v>258</v>
      </c>
      <c r="G706">
        <v>524.52</v>
      </c>
      <c r="H706">
        <v>603.48</v>
      </c>
      <c r="I706">
        <v>582.20000000000005</v>
      </c>
      <c r="J706">
        <v>93</v>
      </c>
      <c r="K706">
        <v>116</v>
      </c>
      <c r="L706">
        <v>72</v>
      </c>
      <c r="M706">
        <v>150</v>
      </c>
      <c r="N706">
        <v>6</v>
      </c>
      <c r="O706">
        <v>4</v>
      </c>
      <c r="P706">
        <v>5</v>
      </c>
      <c r="R706">
        <v>5</v>
      </c>
      <c r="W706">
        <v>19</v>
      </c>
      <c r="X706">
        <v>2881</v>
      </c>
      <c r="Y706">
        <v>1.4999999999999999E-2</v>
      </c>
      <c r="Z706">
        <v>3</v>
      </c>
      <c r="AA706">
        <v>16</v>
      </c>
    </row>
    <row r="707" spans="1:27" x14ac:dyDescent="0.2">
      <c r="A707">
        <v>2021</v>
      </c>
      <c r="B707">
        <v>7</v>
      </c>
      <c r="D707">
        <v>254</v>
      </c>
      <c r="E707" t="s">
        <v>263</v>
      </c>
      <c r="F707" t="s">
        <v>136</v>
      </c>
      <c r="G707">
        <v>188.79</v>
      </c>
      <c r="H707">
        <v>217.21</v>
      </c>
      <c r="I707">
        <v>217</v>
      </c>
      <c r="J707">
        <v>88</v>
      </c>
      <c r="K707">
        <v>164</v>
      </c>
      <c r="L707">
        <v>101</v>
      </c>
      <c r="M707">
        <v>143</v>
      </c>
      <c r="N707">
        <v>11</v>
      </c>
      <c r="O707">
        <v>14</v>
      </c>
      <c r="P707">
        <v>10</v>
      </c>
      <c r="Q707">
        <v>5</v>
      </c>
      <c r="R707">
        <v>3</v>
      </c>
      <c r="W707">
        <v>41</v>
      </c>
      <c r="X707">
        <v>4181</v>
      </c>
      <c r="Y707">
        <v>0.02</v>
      </c>
      <c r="Z707">
        <v>4</v>
      </c>
      <c r="AA707">
        <v>16</v>
      </c>
    </row>
    <row r="708" spans="1:27" x14ac:dyDescent="0.2">
      <c r="A708">
        <v>2021</v>
      </c>
      <c r="B708">
        <v>7</v>
      </c>
      <c r="D708">
        <v>104</v>
      </c>
      <c r="E708" t="s">
        <v>770</v>
      </c>
      <c r="F708" t="s">
        <v>771</v>
      </c>
      <c r="G708">
        <v>82.77</v>
      </c>
      <c r="H708">
        <v>95.23</v>
      </c>
      <c r="I708">
        <v>84</v>
      </c>
      <c r="J708">
        <v>140</v>
      </c>
      <c r="K708">
        <v>103</v>
      </c>
      <c r="L708">
        <v>118</v>
      </c>
      <c r="M708">
        <v>122</v>
      </c>
      <c r="N708">
        <v>17</v>
      </c>
      <c r="O708">
        <v>6</v>
      </c>
      <c r="P708">
        <v>18</v>
      </c>
      <c r="Q708">
        <v>2</v>
      </c>
      <c r="W708">
        <v>43</v>
      </c>
      <c r="X708">
        <v>6595</v>
      </c>
      <c r="Y708">
        <v>1.4999999999999999E-2</v>
      </c>
      <c r="Z708">
        <v>3</v>
      </c>
      <c r="AA708">
        <v>18</v>
      </c>
    </row>
    <row r="709" spans="1:27" x14ac:dyDescent="0.2">
      <c r="A709">
        <v>2021</v>
      </c>
      <c r="B709">
        <v>7</v>
      </c>
      <c r="D709">
        <v>103</v>
      </c>
      <c r="E709" t="s">
        <v>794</v>
      </c>
      <c r="F709" t="s">
        <v>795</v>
      </c>
      <c r="G709">
        <v>82.77</v>
      </c>
      <c r="H709">
        <v>95.23</v>
      </c>
      <c r="I709">
        <v>82.9</v>
      </c>
      <c r="J709">
        <v>140</v>
      </c>
      <c r="K709">
        <v>103</v>
      </c>
      <c r="L709">
        <v>120</v>
      </c>
      <c r="M709">
        <v>121</v>
      </c>
      <c r="N709">
        <v>17</v>
      </c>
      <c r="O709">
        <v>6</v>
      </c>
      <c r="P709">
        <v>18</v>
      </c>
      <c r="Q709">
        <v>2</v>
      </c>
      <c r="W709">
        <v>43</v>
      </c>
      <c r="X709">
        <v>6595</v>
      </c>
      <c r="Y709">
        <v>1.4999999999999999E-2</v>
      </c>
      <c r="Z709">
        <v>3</v>
      </c>
      <c r="AA709">
        <v>18</v>
      </c>
    </row>
    <row r="710" spans="1:27" x14ac:dyDescent="0.2">
      <c r="A710">
        <v>2021</v>
      </c>
      <c r="B710">
        <v>7</v>
      </c>
      <c r="D710">
        <v>102</v>
      </c>
      <c r="E710" t="s">
        <v>764</v>
      </c>
      <c r="F710" t="s">
        <v>765</v>
      </c>
      <c r="G710">
        <v>18.600000000000001</v>
      </c>
      <c r="H710">
        <v>21.4</v>
      </c>
      <c r="I710">
        <v>21.3</v>
      </c>
      <c r="J710">
        <v>140</v>
      </c>
      <c r="K710">
        <v>103</v>
      </c>
      <c r="L710">
        <v>120</v>
      </c>
      <c r="M710">
        <v>121</v>
      </c>
      <c r="N710">
        <v>15</v>
      </c>
      <c r="O710">
        <v>12</v>
      </c>
      <c r="P710">
        <v>14</v>
      </c>
      <c r="Q710">
        <v>2</v>
      </c>
      <c r="R710">
        <v>4</v>
      </c>
      <c r="W710">
        <v>47</v>
      </c>
      <c r="X710">
        <v>6599</v>
      </c>
      <c r="Y710">
        <v>1.4999999999999999E-2</v>
      </c>
      <c r="Z710">
        <v>3</v>
      </c>
      <c r="AA710">
        <v>18</v>
      </c>
    </row>
    <row r="711" spans="1:27" x14ac:dyDescent="0.2">
      <c r="A711">
        <v>2021</v>
      </c>
      <c r="B711">
        <v>7</v>
      </c>
      <c r="D711">
        <v>101</v>
      </c>
      <c r="E711" t="s">
        <v>788</v>
      </c>
      <c r="F711" t="s">
        <v>789</v>
      </c>
      <c r="G711">
        <v>18.600000000000001</v>
      </c>
      <c r="H711">
        <v>21.4</v>
      </c>
      <c r="I711">
        <v>21.3</v>
      </c>
      <c r="J711">
        <v>140</v>
      </c>
      <c r="K711">
        <v>103</v>
      </c>
      <c r="L711">
        <v>120</v>
      </c>
      <c r="M711">
        <v>121</v>
      </c>
      <c r="N711">
        <v>15</v>
      </c>
      <c r="O711">
        <v>12</v>
      </c>
      <c r="P711">
        <v>14</v>
      </c>
      <c r="Q711">
        <v>2</v>
      </c>
      <c r="R711">
        <v>4</v>
      </c>
      <c r="W711">
        <v>47</v>
      </c>
      <c r="X711">
        <v>6599</v>
      </c>
      <c r="Y711">
        <v>1.4999999999999999E-2</v>
      </c>
      <c r="Z711">
        <v>3</v>
      </c>
      <c r="AA711">
        <v>18</v>
      </c>
    </row>
    <row r="712" spans="1:27" x14ac:dyDescent="0.2">
      <c r="A712">
        <v>2021</v>
      </c>
      <c r="B712">
        <v>7</v>
      </c>
      <c r="D712">
        <v>100</v>
      </c>
      <c r="E712" t="s">
        <v>753</v>
      </c>
      <c r="F712" t="s">
        <v>754</v>
      </c>
      <c r="G712">
        <v>18.600000000000001</v>
      </c>
      <c r="H712">
        <v>21.4</v>
      </c>
      <c r="I712">
        <v>21.3</v>
      </c>
      <c r="J712">
        <v>140</v>
      </c>
      <c r="K712">
        <v>103</v>
      </c>
      <c r="L712">
        <v>120</v>
      </c>
      <c r="M712">
        <v>121</v>
      </c>
      <c r="N712">
        <v>15</v>
      </c>
      <c r="O712">
        <v>12</v>
      </c>
      <c r="P712">
        <v>14</v>
      </c>
      <c r="Q712">
        <v>2</v>
      </c>
      <c r="R712">
        <v>4</v>
      </c>
      <c r="W712">
        <v>47</v>
      </c>
      <c r="X712">
        <v>6599</v>
      </c>
      <c r="Y712">
        <v>1.4999999999999999E-2</v>
      </c>
      <c r="Z712">
        <v>3</v>
      </c>
      <c r="AA712">
        <v>18</v>
      </c>
    </row>
    <row r="713" spans="1:27" x14ac:dyDescent="0.2">
      <c r="A713">
        <v>2021</v>
      </c>
      <c r="B713">
        <v>7</v>
      </c>
      <c r="D713">
        <v>99</v>
      </c>
      <c r="E713" t="s">
        <v>783</v>
      </c>
      <c r="F713" t="s">
        <v>784</v>
      </c>
      <c r="G713">
        <v>18.600000000000001</v>
      </c>
      <c r="H713">
        <v>21.4</v>
      </c>
      <c r="I713">
        <v>21.3</v>
      </c>
      <c r="J713">
        <v>140</v>
      </c>
      <c r="K713">
        <v>103</v>
      </c>
      <c r="L713">
        <v>120</v>
      </c>
      <c r="M713">
        <v>121</v>
      </c>
      <c r="N713">
        <v>15</v>
      </c>
      <c r="O713">
        <v>12</v>
      </c>
      <c r="P713">
        <v>14</v>
      </c>
      <c r="Q713">
        <v>2</v>
      </c>
      <c r="R713">
        <v>4</v>
      </c>
      <c r="W713">
        <v>47</v>
      </c>
      <c r="X713">
        <v>6599</v>
      </c>
      <c r="Y713">
        <v>1.4999999999999999E-2</v>
      </c>
      <c r="Z713">
        <v>3</v>
      </c>
      <c r="AA713">
        <v>18</v>
      </c>
    </row>
    <row r="714" spans="1:27" x14ac:dyDescent="0.2">
      <c r="A714">
        <v>2021</v>
      </c>
      <c r="B714">
        <v>7</v>
      </c>
      <c r="D714">
        <v>12</v>
      </c>
      <c r="E714" t="s">
        <v>198</v>
      </c>
      <c r="F714" t="s">
        <v>199</v>
      </c>
      <c r="G714">
        <v>197.16</v>
      </c>
      <c r="H714">
        <v>226.84</v>
      </c>
      <c r="I714">
        <v>209.1</v>
      </c>
      <c r="J714">
        <v>37</v>
      </c>
      <c r="K714">
        <v>195</v>
      </c>
      <c r="L714">
        <v>48</v>
      </c>
      <c r="M714">
        <v>150</v>
      </c>
      <c r="N714">
        <v>30</v>
      </c>
      <c r="O714">
        <v>22</v>
      </c>
      <c r="P714">
        <v>31</v>
      </c>
      <c r="Q714">
        <v>2</v>
      </c>
      <c r="R714">
        <v>7</v>
      </c>
      <c r="U714">
        <v>3</v>
      </c>
      <c r="W714">
        <v>95</v>
      </c>
      <c r="X714">
        <v>3927</v>
      </c>
      <c r="Y714">
        <v>0.02</v>
      </c>
      <c r="Z714">
        <v>6</v>
      </c>
      <c r="AA714">
        <v>22</v>
      </c>
    </row>
    <row r="715" spans="1:27" x14ac:dyDescent="0.2">
      <c r="A715">
        <v>2021</v>
      </c>
      <c r="B715">
        <v>7</v>
      </c>
      <c r="D715">
        <v>647</v>
      </c>
      <c r="E715" t="s">
        <v>198</v>
      </c>
      <c r="F715" t="s">
        <v>199</v>
      </c>
      <c r="G715">
        <v>197.16</v>
      </c>
      <c r="H715">
        <v>226.84</v>
      </c>
      <c r="I715">
        <v>219.3</v>
      </c>
      <c r="J715">
        <v>37</v>
      </c>
      <c r="K715">
        <v>195</v>
      </c>
      <c r="L715">
        <v>51</v>
      </c>
      <c r="M715">
        <v>146</v>
      </c>
      <c r="N715">
        <v>4</v>
      </c>
      <c r="O715">
        <v>2</v>
      </c>
      <c r="P715">
        <v>14</v>
      </c>
      <c r="Q715">
        <v>4</v>
      </c>
      <c r="R715">
        <v>2</v>
      </c>
      <c r="U715">
        <v>2</v>
      </c>
      <c r="W715">
        <v>28</v>
      </c>
      <c r="X715">
        <v>1972</v>
      </c>
      <c r="Y715">
        <v>0.02</v>
      </c>
      <c r="Z715">
        <v>3</v>
      </c>
    </row>
    <row r="716" spans="1:27" x14ac:dyDescent="0.2">
      <c r="A716">
        <v>2021</v>
      </c>
      <c r="B716">
        <v>7</v>
      </c>
      <c r="D716">
        <v>11</v>
      </c>
      <c r="E716" t="s">
        <v>195</v>
      </c>
      <c r="F716" t="s">
        <v>196</v>
      </c>
      <c r="G716">
        <v>197.16</v>
      </c>
      <c r="H716">
        <v>226.84</v>
      </c>
      <c r="I716">
        <v>214</v>
      </c>
      <c r="J716">
        <v>37</v>
      </c>
      <c r="K716">
        <v>195</v>
      </c>
      <c r="L716">
        <v>48</v>
      </c>
      <c r="M716">
        <v>150</v>
      </c>
      <c r="N716">
        <v>34</v>
      </c>
      <c r="O716">
        <v>28</v>
      </c>
      <c r="P716">
        <v>31</v>
      </c>
      <c r="Q716">
        <v>2</v>
      </c>
      <c r="R716">
        <v>7</v>
      </c>
      <c r="U716">
        <v>3</v>
      </c>
      <c r="W716">
        <v>105</v>
      </c>
      <c r="X716">
        <v>3937</v>
      </c>
      <c r="Y716">
        <v>0.02</v>
      </c>
      <c r="Z716">
        <v>6</v>
      </c>
      <c r="AA716">
        <v>22</v>
      </c>
    </row>
    <row r="717" spans="1:27" x14ac:dyDescent="0.2">
      <c r="A717">
        <v>2021</v>
      </c>
      <c r="B717">
        <v>7</v>
      </c>
      <c r="D717">
        <v>646</v>
      </c>
      <c r="E717" t="s">
        <v>195</v>
      </c>
      <c r="F717" t="s">
        <v>196</v>
      </c>
      <c r="G717">
        <v>197.16</v>
      </c>
      <c r="H717">
        <v>226.84</v>
      </c>
      <c r="I717">
        <v>219.3</v>
      </c>
      <c r="J717">
        <v>37</v>
      </c>
      <c r="K717">
        <v>195</v>
      </c>
      <c r="L717">
        <v>51</v>
      </c>
      <c r="M717">
        <v>146</v>
      </c>
      <c r="N717">
        <v>4</v>
      </c>
      <c r="O717">
        <v>6</v>
      </c>
      <c r="P717">
        <v>12</v>
      </c>
      <c r="Q717">
        <v>3</v>
      </c>
      <c r="U717">
        <v>3</v>
      </c>
      <c r="W717">
        <v>28</v>
      </c>
      <c r="X717">
        <v>1972</v>
      </c>
      <c r="Y717">
        <v>0.02</v>
      </c>
      <c r="Z717">
        <v>3</v>
      </c>
    </row>
    <row r="718" spans="1:27" x14ac:dyDescent="0.2">
      <c r="A718">
        <v>2021</v>
      </c>
      <c r="B718">
        <v>7</v>
      </c>
      <c r="D718">
        <v>183</v>
      </c>
      <c r="E718" t="s">
        <v>599</v>
      </c>
      <c r="F718" t="s">
        <v>741</v>
      </c>
      <c r="G718">
        <v>2.79</v>
      </c>
      <c r="H718">
        <v>3.21</v>
      </c>
      <c r="I718">
        <v>3.2</v>
      </c>
      <c r="J718">
        <v>508</v>
      </c>
      <c r="K718">
        <v>85</v>
      </c>
      <c r="L718">
        <v>325</v>
      </c>
      <c r="M718">
        <v>133</v>
      </c>
      <c r="N718">
        <v>11</v>
      </c>
      <c r="O718">
        <v>7</v>
      </c>
      <c r="P718">
        <v>87</v>
      </c>
      <c r="Q718">
        <v>4</v>
      </c>
      <c r="R718">
        <v>15</v>
      </c>
      <c r="U718">
        <v>20</v>
      </c>
      <c r="W718">
        <v>144</v>
      </c>
      <c r="X718">
        <v>18144</v>
      </c>
      <c r="Y718">
        <v>0.02</v>
      </c>
      <c r="Z718">
        <v>4</v>
      </c>
      <c r="AA718">
        <v>24</v>
      </c>
    </row>
    <row r="719" spans="1:27" x14ac:dyDescent="0.2">
      <c r="A719">
        <v>2021</v>
      </c>
      <c r="B719">
        <v>7</v>
      </c>
      <c r="D719">
        <v>180</v>
      </c>
      <c r="E719" t="s">
        <v>723</v>
      </c>
      <c r="F719" t="s">
        <v>780</v>
      </c>
      <c r="G719">
        <v>29.76</v>
      </c>
      <c r="H719">
        <v>34.24</v>
      </c>
      <c r="I719">
        <v>30.3</v>
      </c>
      <c r="J719">
        <v>168</v>
      </c>
      <c r="K719">
        <v>171</v>
      </c>
      <c r="L719">
        <v>185</v>
      </c>
      <c r="M719">
        <v>157</v>
      </c>
      <c r="N719">
        <v>9</v>
      </c>
      <c r="O719">
        <v>8</v>
      </c>
      <c r="P719">
        <v>18</v>
      </c>
      <c r="Q719">
        <v>2</v>
      </c>
      <c r="W719">
        <v>37</v>
      </c>
      <c r="X719">
        <v>2337</v>
      </c>
      <c r="Y719">
        <v>0.02</v>
      </c>
      <c r="Z719">
        <v>4</v>
      </c>
      <c r="AA719">
        <v>22</v>
      </c>
    </row>
    <row r="720" spans="1:27" x14ac:dyDescent="0.2">
      <c r="A720">
        <v>2021</v>
      </c>
      <c r="B720">
        <v>7</v>
      </c>
      <c r="D720">
        <v>178</v>
      </c>
      <c r="E720" t="s">
        <v>213</v>
      </c>
      <c r="F720" t="s">
        <v>214</v>
      </c>
      <c r="G720">
        <v>46.5</v>
      </c>
      <c r="H720">
        <v>53.5</v>
      </c>
      <c r="I720">
        <v>41.3</v>
      </c>
      <c r="J720">
        <v>60</v>
      </c>
      <c r="K720">
        <v>120</v>
      </c>
      <c r="L720">
        <v>56</v>
      </c>
      <c r="M720">
        <v>130</v>
      </c>
      <c r="N720">
        <v>13</v>
      </c>
      <c r="O720">
        <v>8</v>
      </c>
      <c r="P720">
        <v>16</v>
      </c>
      <c r="R720">
        <v>2</v>
      </c>
      <c r="W720">
        <v>39</v>
      </c>
      <c r="X720">
        <v>1489</v>
      </c>
      <c r="Y720">
        <v>1.4999999999999999E-2</v>
      </c>
      <c r="Z720">
        <v>2</v>
      </c>
      <c r="AA720">
        <v>18</v>
      </c>
    </row>
    <row r="721" spans="1:27" x14ac:dyDescent="0.2">
      <c r="A721">
        <v>2021</v>
      </c>
      <c r="B721">
        <v>7</v>
      </c>
      <c r="D721">
        <v>167</v>
      </c>
      <c r="E721" t="s">
        <v>132</v>
      </c>
      <c r="F721" t="s">
        <v>133</v>
      </c>
      <c r="G721">
        <v>825.84</v>
      </c>
      <c r="H721">
        <v>950.16</v>
      </c>
      <c r="I721">
        <v>862.5</v>
      </c>
      <c r="J721">
        <v>55</v>
      </c>
      <c r="K721">
        <v>131</v>
      </c>
      <c r="L721">
        <v>47</v>
      </c>
      <c r="M721">
        <v>155</v>
      </c>
      <c r="N721">
        <v>10</v>
      </c>
      <c r="O721">
        <v>4</v>
      </c>
      <c r="P721">
        <v>10</v>
      </c>
      <c r="R721">
        <v>1</v>
      </c>
      <c r="U721">
        <v>3</v>
      </c>
      <c r="W721">
        <v>28</v>
      </c>
      <c r="X721">
        <v>2410</v>
      </c>
      <c r="Y721">
        <v>1.4999999999999999E-2</v>
      </c>
      <c r="Z721">
        <v>6</v>
      </c>
      <c r="AA721">
        <v>18</v>
      </c>
    </row>
    <row r="722" spans="1:27" x14ac:dyDescent="0.2">
      <c r="A722">
        <v>2021</v>
      </c>
      <c r="B722">
        <v>7</v>
      </c>
      <c r="D722">
        <v>155</v>
      </c>
      <c r="E722" t="s">
        <v>164</v>
      </c>
      <c r="F722" t="s">
        <v>165</v>
      </c>
      <c r="G722">
        <v>113.46</v>
      </c>
      <c r="H722">
        <v>130.54</v>
      </c>
      <c r="I722">
        <v>126.8</v>
      </c>
      <c r="J722">
        <v>61</v>
      </c>
      <c r="K722">
        <v>177</v>
      </c>
      <c r="L722">
        <v>79</v>
      </c>
      <c r="M722">
        <v>137</v>
      </c>
      <c r="N722">
        <v>16</v>
      </c>
      <c r="O722">
        <v>18</v>
      </c>
      <c r="P722">
        <v>22</v>
      </c>
      <c r="Q722">
        <v>4</v>
      </c>
      <c r="R722">
        <v>8</v>
      </c>
      <c r="W722">
        <v>66</v>
      </c>
      <c r="X722">
        <v>6450</v>
      </c>
      <c r="Y722">
        <v>0.02</v>
      </c>
      <c r="Z722">
        <v>5</v>
      </c>
      <c r="AA722">
        <v>18</v>
      </c>
    </row>
    <row r="723" spans="1:27" x14ac:dyDescent="0.2">
      <c r="A723">
        <v>2021</v>
      </c>
      <c r="B723">
        <v>7</v>
      </c>
      <c r="D723">
        <v>650</v>
      </c>
      <c r="E723" t="s">
        <v>537</v>
      </c>
      <c r="F723" t="s">
        <v>538</v>
      </c>
      <c r="G723">
        <v>121.83</v>
      </c>
      <c r="H723">
        <v>140.16999999999999</v>
      </c>
      <c r="I723">
        <v>138.5</v>
      </c>
      <c r="J723">
        <v>138</v>
      </c>
      <c r="K723">
        <v>157</v>
      </c>
      <c r="L723">
        <v>164</v>
      </c>
      <c r="M723">
        <v>133</v>
      </c>
      <c r="N723">
        <v>1</v>
      </c>
      <c r="P723">
        <v>7</v>
      </c>
      <c r="R723">
        <v>4</v>
      </c>
      <c r="U723">
        <v>3</v>
      </c>
      <c r="W723">
        <v>14</v>
      </c>
      <c r="X723">
        <v>4334</v>
      </c>
      <c r="Y723">
        <v>1.4999999999999999E-2</v>
      </c>
      <c r="Z723">
        <v>2</v>
      </c>
      <c r="AA723">
        <v>20</v>
      </c>
    </row>
    <row r="724" spans="1:27" x14ac:dyDescent="0.2">
      <c r="A724">
        <v>2021</v>
      </c>
      <c r="B724">
        <v>7</v>
      </c>
      <c r="D724">
        <v>649</v>
      </c>
      <c r="E724" t="s">
        <v>535</v>
      </c>
      <c r="F724" t="s">
        <v>536</v>
      </c>
      <c r="G724">
        <v>132.99</v>
      </c>
      <c r="H724">
        <v>153.01</v>
      </c>
      <c r="I724">
        <v>144.1</v>
      </c>
      <c r="J724">
        <v>138</v>
      </c>
      <c r="K724">
        <v>157</v>
      </c>
      <c r="L724">
        <v>164</v>
      </c>
      <c r="M724">
        <v>133</v>
      </c>
      <c r="N724">
        <v>2</v>
      </c>
      <c r="O724">
        <v>3</v>
      </c>
      <c r="P724">
        <v>6</v>
      </c>
      <c r="R724">
        <v>3</v>
      </c>
      <c r="U724">
        <v>2</v>
      </c>
      <c r="W724">
        <v>15</v>
      </c>
      <c r="X724">
        <v>4335</v>
      </c>
      <c r="Y724">
        <v>1.4999999999999999E-2</v>
      </c>
      <c r="Z724">
        <v>2</v>
      </c>
      <c r="AA724">
        <v>20</v>
      </c>
    </row>
    <row r="725" spans="1:27" x14ac:dyDescent="0.2">
      <c r="A725">
        <v>2021</v>
      </c>
      <c r="B725">
        <v>7</v>
      </c>
      <c r="D725">
        <v>142</v>
      </c>
      <c r="E725" t="s">
        <v>618</v>
      </c>
      <c r="F725" t="s">
        <v>619</v>
      </c>
      <c r="G725">
        <v>326.43</v>
      </c>
      <c r="H725">
        <v>375.57</v>
      </c>
      <c r="I725">
        <v>335.1</v>
      </c>
      <c r="J725">
        <v>68</v>
      </c>
      <c r="K725">
        <v>212</v>
      </c>
      <c r="L725">
        <v>82</v>
      </c>
      <c r="M725">
        <v>178</v>
      </c>
      <c r="N725">
        <v>15</v>
      </c>
      <c r="O725">
        <v>13</v>
      </c>
      <c r="P725">
        <v>16</v>
      </c>
      <c r="Q725">
        <v>5</v>
      </c>
      <c r="R725">
        <v>4</v>
      </c>
      <c r="U725">
        <v>2</v>
      </c>
      <c r="W725">
        <v>55</v>
      </c>
      <c r="X725">
        <v>2197</v>
      </c>
      <c r="Y725">
        <v>0.02</v>
      </c>
      <c r="Z725">
        <v>3</v>
      </c>
      <c r="AA725">
        <v>22</v>
      </c>
    </row>
    <row r="726" spans="1:27" x14ac:dyDescent="0.2">
      <c r="A726">
        <v>2021</v>
      </c>
      <c r="B726">
        <v>7</v>
      </c>
      <c r="D726">
        <v>140</v>
      </c>
      <c r="E726" t="s">
        <v>207</v>
      </c>
      <c r="F726" t="s">
        <v>208</v>
      </c>
      <c r="G726">
        <v>451.05</v>
      </c>
      <c r="H726">
        <v>518.95000000000005</v>
      </c>
      <c r="I726">
        <v>489.3</v>
      </c>
      <c r="J726">
        <v>60</v>
      </c>
      <c r="K726">
        <v>120</v>
      </c>
      <c r="L726">
        <v>56</v>
      </c>
      <c r="M726">
        <v>130</v>
      </c>
      <c r="N726">
        <v>13</v>
      </c>
      <c r="O726">
        <v>12</v>
      </c>
      <c r="P726">
        <v>17</v>
      </c>
      <c r="R726">
        <v>2</v>
      </c>
      <c r="W726">
        <v>44</v>
      </c>
      <c r="X726">
        <v>1557</v>
      </c>
      <c r="Y726">
        <v>1.4999999999999999E-2</v>
      </c>
      <c r="Z726">
        <v>2</v>
      </c>
      <c r="AA726">
        <v>18</v>
      </c>
    </row>
    <row r="727" spans="1:27" x14ac:dyDescent="0.2">
      <c r="A727">
        <v>2021</v>
      </c>
      <c r="B727">
        <v>7</v>
      </c>
      <c r="D727">
        <v>130</v>
      </c>
      <c r="E727" t="s">
        <v>598</v>
      </c>
      <c r="F727" t="s">
        <v>755</v>
      </c>
      <c r="G727">
        <v>11.16</v>
      </c>
      <c r="H727">
        <v>12.84</v>
      </c>
      <c r="I727">
        <v>15.5</v>
      </c>
      <c r="J727">
        <v>336</v>
      </c>
      <c r="K727">
        <v>96</v>
      </c>
      <c r="L727">
        <v>321</v>
      </c>
      <c r="M727">
        <v>101</v>
      </c>
      <c r="P727">
        <v>5</v>
      </c>
      <c r="W727">
        <v>5</v>
      </c>
      <c r="X727">
        <v>2805</v>
      </c>
      <c r="Y727">
        <v>0.02</v>
      </c>
      <c r="Z727">
        <v>1</v>
      </c>
      <c r="AA727">
        <v>18</v>
      </c>
    </row>
    <row r="728" spans="1:27" x14ac:dyDescent="0.2">
      <c r="A728">
        <v>2021</v>
      </c>
      <c r="B728">
        <v>7</v>
      </c>
      <c r="D728">
        <v>81</v>
      </c>
      <c r="E728" t="s">
        <v>250</v>
      </c>
      <c r="F728" t="s">
        <v>251</v>
      </c>
      <c r="G728">
        <v>360.84</v>
      </c>
      <c r="H728">
        <v>415.16</v>
      </c>
      <c r="I728">
        <v>396.1</v>
      </c>
      <c r="J728">
        <v>60</v>
      </c>
      <c r="K728">
        <v>120</v>
      </c>
      <c r="L728">
        <v>50</v>
      </c>
      <c r="M728">
        <v>144</v>
      </c>
      <c r="N728">
        <v>20</v>
      </c>
      <c r="O728">
        <v>14</v>
      </c>
      <c r="P728">
        <v>17</v>
      </c>
      <c r="Q728">
        <v>2</v>
      </c>
      <c r="R728">
        <v>4</v>
      </c>
      <c r="W728">
        <v>57</v>
      </c>
      <c r="X728">
        <v>3507</v>
      </c>
      <c r="Y728">
        <v>1.4999999999999999E-2</v>
      </c>
      <c r="Z728">
        <v>4</v>
      </c>
      <c r="AA728">
        <v>22</v>
      </c>
    </row>
    <row r="729" spans="1:27" x14ac:dyDescent="0.2">
      <c r="A729">
        <v>2021</v>
      </c>
      <c r="B729">
        <v>7</v>
      </c>
      <c r="D729">
        <v>435</v>
      </c>
      <c r="E729" t="s">
        <v>577</v>
      </c>
      <c r="F729" t="s">
        <v>578</v>
      </c>
      <c r="G729">
        <v>275.27999999999997</v>
      </c>
      <c r="H729">
        <v>316.72000000000003</v>
      </c>
      <c r="I729">
        <v>274.3</v>
      </c>
      <c r="J729">
        <v>60</v>
      </c>
      <c r="K729">
        <v>180</v>
      </c>
      <c r="L729">
        <v>64</v>
      </c>
      <c r="M729">
        <v>170</v>
      </c>
      <c r="N729">
        <v>19</v>
      </c>
      <c r="O729">
        <v>10</v>
      </c>
      <c r="P729">
        <v>18</v>
      </c>
      <c r="R729">
        <v>4</v>
      </c>
      <c r="U729">
        <v>4</v>
      </c>
      <c r="W729">
        <v>55</v>
      </c>
      <c r="X729">
        <v>3725</v>
      </c>
      <c r="Y729">
        <v>0.02</v>
      </c>
      <c r="Z729">
        <v>4</v>
      </c>
      <c r="AA729">
        <v>20</v>
      </c>
    </row>
    <row r="730" spans="1:27" x14ac:dyDescent="0.2">
      <c r="A730">
        <v>2021</v>
      </c>
      <c r="B730">
        <v>7</v>
      </c>
      <c r="D730">
        <v>623</v>
      </c>
      <c r="E730" t="s">
        <v>638</v>
      </c>
      <c r="F730" t="s">
        <v>639</v>
      </c>
      <c r="G730">
        <v>551.02009999999996</v>
      </c>
      <c r="H730">
        <v>646.97990000000004</v>
      </c>
      <c r="I730">
        <v>601</v>
      </c>
      <c r="J730">
        <v>18</v>
      </c>
      <c r="K730">
        <v>200</v>
      </c>
      <c r="L730">
        <v>23</v>
      </c>
      <c r="M730">
        <v>160</v>
      </c>
      <c r="N730">
        <v>13</v>
      </c>
      <c r="O730">
        <v>7</v>
      </c>
      <c r="P730">
        <v>12</v>
      </c>
      <c r="Q730">
        <v>2</v>
      </c>
      <c r="R730">
        <v>2</v>
      </c>
      <c r="W730">
        <v>36</v>
      </c>
      <c r="X730">
        <v>1081</v>
      </c>
      <c r="Y730">
        <v>1.4999999999999999E-2</v>
      </c>
      <c r="Z730">
        <v>5</v>
      </c>
      <c r="AA730">
        <v>25</v>
      </c>
    </row>
    <row r="731" spans="1:27" x14ac:dyDescent="0.2">
      <c r="A731">
        <v>2021</v>
      </c>
      <c r="B731">
        <v>7</v>
      </c>
      <c r="D731">
        <v>627</v>
      </c>
      <c r="E731" t="s">
        <v>232</v>
      </c>
      <c r="F731" t="s">
        <v>233</v>
      </c>
      <c r="G731">
        <v>384.97815000000003</v>
      </c>
      <c r="H731">
        <v>452.02184999999997</v>
      </c>
      <c r="I731">
        <v>423.7</v>
      </c>
      <c r="J731">
        <v>18</v>
      </c>
      <c r="K731">
        <v>200</v>
      </c>
      <c r="L731">
        <v>23</v>
      </c>
      <c r="M731">
        <v>154</v>
      </c>
      <c r="N731">
        <v>9</v>
      </c>
      <c r="O731">
        <v>6</v>
      </c>
      <c r="P731">
        <v>7</v>
      </c>
      <c r="R731">
        <v>4</v>
      </c>
      <c r="W731">
        <v>26</v>
      </c>
      <c r="X731">
        <v>766</v>
      </c>
      <c r="Y731">
        <v>1.4999999999999999E-2</v>
      </c>
      <c r="Z731">
        <v>3</v>
      </c>
      <c r="AA731">
        <v>25</v>
      </c>
    </row>
    <row r="732" spans="1:27" x14ac:dyDescent="0.2">
      <c r="A732">
        <v>2021</v>
      </c>
      <c r="B732">
        <v>7</v>
      </c>
      <c r="D732">
        <v>619</v>
      </c>
      <c r="E732" t="s">
        <v>630</v>
      </c>
      <c r="F732" t="s">
        <v>631</v>
      </c>
      <c r="G732">
        <v>385.98</v>
      </c>
      <c r="H732">
        <v>454.02</v>
      </c>
      <c r="I732">
        <v>430</v>
      </c>
      <c r="J732">
        <v>18</v>
      </c>
      <c r="K732">
        <v>200</v>
      </c>
      <c r="L732">
        <v>24</v>
      </c>
      <c r="M732">
        <v>149</v>
      </c>
      <c r="N732">
        <v>14</v>
      </c>
      <c r="O732">
        <v>8</v>
      </c>
      <c r="P732">
        <v>22</v>
      </c>
      <c r="R732">
        <v>4</v>
      </c>
      <c r="W732">
        <v>48</v>
      </c>
      <c r="X732">
        <v>2178</v>
      </c>
      <c r="Y732">
        <v>1.4999999999999999E-2</v>
      </c>
      <c r="Z732">
        <v>6</v>
      </c>
      <c r="AA732">
        <v>25</v>
      </c>
    </row>
    <row r="733" spans="1:27" x14ac:dyDescent="0.2">
      <c r="A733">
        <v>2021</v>
      </c>
      <c r="B733">
        <v>7</v>
      </c>
      <c r="D733">
        <v>609</v>
      </c>
      <c r="E733" t="s">
        <v>191</v>
      </c>
      <c r="F733" t="s">
        <v>192</v>
      </c>
      <c r="G733">
        <v>46.5</v>
      </c>
      <c r="H733">
        <v>53.5</v>
      </c>
      <c r="I733">
        <v>53</v>
      </c>
      <c r="J733">
        <v>90</v>
      </c>
      <c r="K733">
        <v>120</v>
      </c>
      <c r="L733">
        <v>74</v>
      </c>
      <c r="M733">
        <v>147</v>
      </c>
      <c r="P733">
        <v>2</v>
      </c>
      <c r="R733">
        <v>2</v>
      </c>
      <c r="W733">
        <v>4</v>
      </c>
      <c r="X733">
        <v>2092</v>
      </c>
      <c r="Y733">
        <v>1.4999999999999999E-2</v>
      </c>
      <c r="Z733">
        <v>1</v>
      </c>
      <c r="AA733">
        <v>16</v>
      </c>
    </row>
    <row r="734" spans="1:27" x14ac:dyDescent="0.2">
      <c r="A734">
        <v>2021</v>
      </c>
      <c r="B734">
        <v>7</v>
      </c>
      <c r="D734">
        <v>436</v>
      </c>
      <c r="E734" t="s">
        <v>579</v>
      </c>
      <c r="F734" t="s">
        <v>580</v>
      </c>
      <c r="G734">
        <v>167.4</v>
      </c>
      <c r="H734">
        <v>192.6</v>
      </c>
      <c r="I734">
        <v>202.2</v>
      </c>
      <c r="J734">
        <v>60</v>
      </c>
      <c r="K734">
        <v>180</v>
      </c>
      <c r="L734">
        <v>64</v>
      </c>
      <c r="M734">
        <v>170</v>
      </c>
      <c r="N734">
        <v>15</v>
      </c>
      <c r="O734">
        <v>14</v>
      </c>
      <c r="P734">
        <v>21</v>
      </c>
      <c r="R734">
        <v>4</v>
      </c>
      <c r="U734">
        <v>4</v>
      </c>
      <c r="W734">
        <v>58</v>
      </c>
      <c r="X734">
        <v>3733</v>
      </c>
      <c r="Y734">
        <v>0.02</v>
      </c>
      <c r="Z734">
        <v>4</v>
      </c>
      <c r="AA734">
        <v>20</v>
      </c>
    </row>
    <row r="735" spans="1:27" x14ac:dyDescent="0.2">
      <c r="A735">
        <v>2021</v>
      </c>
      <c r="B735">
        <v>7</v>
      </c>
      <c r="D735">
        <v>624</v>
      </c>
      <c r="E735" t="s">
        <v>640</v>
      </c>
      <c r="F735" t="s">
        <v>641</v>
      </c>
      <c r="G735">
        <v>344.04259999999999</v>
      </c>
      <c r="H735">
        <v>403.95740000000001</v>
      </c>
      <c r="I735">
        <v>366.1</v>
      </c>
      <c r="J735">
        <v>18</v>
      </c>
      <c r="K735">
        <v>200</v>
      </c>
      <c r="L735">
        <v>23</v>
      </c>
      <c r="M735">
        <v>160</v>
      </c>
      <c r="N735">
        <v>13</v>
      </c>
      <c r="O735">
        <v>10</v>
      </c>
      <c r="P735">
        <v>10</v>
      </c>
      <c r="Q735">
        <v>2</v>
      </c>
      <c r="R735">
        <v>2</v>
      </c>
      <c r="W735">
        <v>37</v>
      </c>
      <c r="X735">
        <v>1117</v>
      </c>
      <c r="Y735">
        <v>1.4999999999999999E-2</v>
      </c>
      <c r="Z735">
        <v>5</v>
      </c>
      <c r="AA735">
        <v>25</v>
      </c>
    </row>
    <row r="736" spans="1:27" x14ac:dyDescent="0.2">
      <c r="A736">
        <v>2021</v>
      </c>
      <c r="B736">
        <v>7</v>
      </c>
      <c r="D736">
        <v>628</v>
      </c>
      <c r="E736" t="s">
        <v>235</v>
      </c>
      <c r="F736" t="s">
        <v>236</v>
      </c>
      <c r="G736">
        <v>303.99599999999998</v>
      </c>
      <c r="H736">
        <v>356.00400000000002</v>
      </c>
      <c r="I736">
        <v>321.2</v>
      </c>
      <c r="J736">
        <v>18</v>
      </c>
      <c r="K736">
        <v>200</v>
      </c>
      <c r="L736">
        <v>23</v>
      </c>
      <c r="M736">
        <v>154</v>
      </c>
      <c r="N736">
        <v>9</v>
      </c>
      <c r="O736">
        <v>4</v>
      </c>
      <c r="P736">
        <v>6</v>
      </c>
      <c r="R736">
        <v>4</v>
      </c>
      <c r="W736">
        <v>23</v>
      </c>
      <c r="X736">
        <v>763</v>
      </c>
      <c r="Y736">
        <v>1.4999999999999999E-2</v>
      </c>
      <c r="Z736">
        <v>3</v>
      </c>
      <c r="AA736">
        <v>25</v>
      </c>
    </row>
    <row r="737" spans="1:27" x14ac:dyDescent="0.2">
      <c r="A737">
        <v>2021</v>
      </c>
      <c r="B737">
        <v>7</v>
      </c>
      <c r="D737">
        <v>620</v>
      </c>
      <c r="E737" t="s">
        <v>632</v>
      </c>
      <c r="F737" t="s">
        <v>633</v>
      </c>
      <c r="G737">
        <v>214.01050000000001</v>
      </c>
      <c r="H737">
        <v>251.98949999999999</v>
      </c>
      <c r="I737">
        <v>236.6</v>
      </c>
      <c r="J737">
        <v>18</v>
      </c>
      <c r="K737">
        <v>200</v>
      </c>
      <c r="L737">
        <v>24</v>
      </c>
      <c r="M737">
        <v>149</v>
      </c>
      <c r="N737">
        <v>14</v>
      </c>
      <c r="O737">
        <v>12</v>
      </c>
      <c r="P737">
        <v>21</v>
      </c>
      <c r="Q737">
        <v>1</v>
      </c>
      <c r="R737">
        <v>4</v>
      </c>
      <c r="W737">
        <v>52</v>
      </c>
      <c r="X737">
        <v>2182</v>
      </c>
      <c r="Y737">
        <v>1.4999999999999999E-2</v>
      </c>
      <c r="Z737">
        <v>6</v>
      </c>
      <c r="AA737">
        <v>25</v>
      </c>
    </row>
    <row r="738" spans="1:27" x14ac:dyDescent="0.2">
      <c r="A738">
        <v>2021</v>
      </c>
      <c r="B738">
        <v>7</v>
      </c>
      <c r="D738">
        <v>606</v>
      </c>
      <c r="E738" t="s">
        <v>583</v>
      </c>
      <c r="F738" t="s">
        <v>584</v>
      </c>
      <c r="G738">
        <v>308.75</v>
      </c>
      <c r="H738">
        <v>341.25</v>
      </c>
      <c r="I738">
        <v>375.6</v>
      </c>
      <c r="J738">
        <v>80</v>
      </c>
      <c r="K738">
        <v>157</v>
      </c>
      <c r="L738">
        <v>75</v>
      </c>
      <c r="M738">
        <v>193</v>
      </c>
      <c r="P738">
        <v>5</v>
      </c>
      <c r="R738">
        <v>1</v>
      </c>
      <c r="U738">
        <v>2</v>
      </c>
      <c r="W738">
        <v>8</v>
      </c>
      <c r="X738">
        <v>1838</v>
      </c>
      <c r="Y738">
        <v>0.02</v>
      </c>
      <c r="Z738">
        <v>3</v>
      </c>
      <c r="AA738">
        <v>18</v>
      </c>
    </row>
    <row r="739" spans="1:27" x14ac:dyDescent="0.2">
      <c r="A739">
        <v>2021</v>
      </c>
      <c r="B739">
        <v>7</v>
      </c>
      <c r="D739">
        <v>607</v>
      </c>
      <c r="E739" t="s">
        <v>185</v>
      </c>
      <c r="F739" t="s">
        <v>186</v>
      </c>
      <c r="G739">
        <v>111.6</v>
      </c>
      <c r="H739">
        <v>128.4</v>
      </c>
      <c r="I739">
        <v>116.2</v>
      </c>
      <c r="J739">
        <v>90</v>
      </c>
      <c r="K739">
        <v>120</v>
      </c>
      <c r="L739">
        <v>74</v>
      </c>
      <c r="M739">
        <v>147</v>
      </c>
      <c r="P739">
        <v>2</v>
      </c>
      <c r="R739">
        <v>2</v>
      </c>
      <c r="W739">
        <v>4</v>
      </c>
      <c r="X739">
        <v>2092</v>
      </c>
      <c r="Y739">
        <v>1.4999999999999999E-2</v>
      </c>
      <c r="Z739">
        <v>1</v>
      </c>
      <c r="AA739">
        <v>16</v>
      </c>
    </row>
    <row r="740" spans="1:27" x14ac:dyDescent="0.2">
      <c r="A740">
        <v>2021</v>
      </c>
      <c r="B740">
        <v>7</v>
      </c>
      <c r="D740">
        <v>608</v>
      </c>
      <c r="E740" t="s">
        <v>188</v>
      </c>
      <c r="F740" t="s">
        <v>189</v>
      </c>
      <c r="G740">
        <v>102.3</v>
      </c>
      <c r="H740">
        <v>117.7</v>
      </c>
      <c r="I740">
        <v>100.4</v>
      </c>
      <c r="J740">
        <v>90</v>
      </c>
      <c r="K740">
        <v>120</v>
      </c>
      <c r="L740">
        <v>74</v>
      </c>
      <c r="M740">
        <v>147</v>
      </c>
      <c r="P740">
        <v>2</v>
      </c>
      <c r="R740">
        <v>2</v>
      </c>
      <c r="W740">
        <v>4</v>
      </c>
      <c r="X740">
        <v>2092</v>
      </c>
      <c r="Y740">
        <v>1.4999999999999999E-2</v>
      </c>
      <c r="Z740">
        <v>1</v>
      </c>
      <c r="AA740">
        <v>16</v>
      </c>
    </row>
    <row r="741" spans="1:27" x14ac:dyDescent="0.2">
      <c r="A741">
        <v>2021</v>
      </c>
      <c r="B741">
        <v>8</v>
      </c>
      <c r="C741" t="s">
        <v>820</v>
      </c>
      <c r="D741">
        <v>661</v>
      </c>
      <c r="E741" t="s">
        <v>204</v>
      </c>
      <c r="F741" t="s">
        <v>205</v>
      </c>
      <c r="G741">
        <v>129.858</v>
      </c>
      <c r="H741">
        <v>147.798</v>
      </c>
      <c r="I741">
        <v>142.1</v>
      </c>
      <c r="J741">
        <v>20</v>
      </c>
      <c r="K741">
        <v>180</v>
      </c>
      <c r="L741">
        <v>24</v>
      </c>
      <c r="M741">
        <v>151</v>
      </c>
      <c r="N741">
        <v>3</v>
      </c>
      <c r="O741">
        <v>6</v>
      </c>
      <c r="P741">
        <v>6</v>
      </c>
      <c r="W741">
        <v>15</v>
      </c>
      <c r="X741">
        <v>663</v>
      </c>
      <c r="Y741">
        <v>1.4999999999999999E-2</v>
      </c>
      <c r="Z741">
        <v>2</v>
      </c>
      <c r="AA741">
        <v>16</v>
      </c>
    </row>
    <row r="742" spans="1:27" x14ac:dyDescent="0.2">
      <c r="A742">
        <v>2021</v>
      </c>
      <c r="B742">
        <v>8</v>
      </c>
      <c r="C742" t="s">
        <v>820</v>
      </c>
      <c r="D742">
        <v>550</v>
      </c>
      <c r="E742" t="s">
        <v>706</v>
      </c>
      <c r="F742" t="s">
        <v>769</v>
      </c>
      <c r="G742">
        <v>32.024999999999999</v>
      </c>
      <c r="H742">
        <v>38.045000000000002</v>
      </c>
      <c r="J742">
        <v>108</v>
      </c>
      <c r="K742">
        <v>100</v>
      </c>
      <c r="N742">
        <v>4</v>
      </c>
      <c r="P742">
        <v>8</v>
      </c>
      <c r="W742">
        <v>12</v>
      </c>
      <c r="X742">
        <v>942</v>
      </c>
      <c r="Y742">
        <v>1.4999999999999999E-2</v>
      </c>
      <c r="Z742">
        <v>2</v>
      </c>
      <c r="AA742">
        <v>16</v>
      </c>
    </row>
    <row r="743" spans="1:27" x14ac:dyDescent="0.2">
      <c r="A743">
        <v>2021</v>
      </c>
      <c r="B743">
        <v>8</v>
      </c>
      <c r="C743" t="s">
        <v>820</v>
      </c>
      <c r="D743">
        <v>331</v>
      </c>
      <c r="E743" t="s">
        <v>702</v>
      </c>
      <c r="F743" t="s">
        <v>781</v>
      </c>
      <c r="G743">
        <v>312.41199999999998</v>
      </c>
      <c r="H743">
        <v>355.572</v>
      </c>
      <c r="I743">
        <v>334</v>
      </c>
      <c r="J743">
        <v>110</v>
      </c>
      <c r="K743">
        <v>131</v>
      </c>
      <c r="L743">
        <v>130</v>
      </c>
      <c r="M743">
        <v>111</v>
      </c>
      <c r="N743">
        <v>10</v>
      </c>
      <c r="O743">
        <v>10</v>
      </c>
      <c r="P743">
        <v>11</v>
      </c>
      <c r="W743">
        <v>30</v>
      </c>
      <c r="X743">
        <v>426</v>
      </c>
      <c r="Y743">
        <v>1.4999999999999999E-2</v>
      </c>
      <c r="Z743">
        <v>1</v>
      </c>
      <c r="AA743">
        <v>16</v>
      </c>
    </row>
    <row r="744" spans="1:27" x14ac:dyDescent="0.2">
      <c r="A744">
        <v>2021</v>
      </c>
      <c r="B744">
        <v>8</v>
      </c>
      <c r="C744" t="s">
        <v>820</v>
      </c>
      <c r="D744">
        <v>557</v>
      </c>
      <c r="E744" t="s">
        <v>126</v>
      </c>
      <c r="F744" t="s">
        <v>127</v>
      </c>
      <c r="G744">
        <v>171.262</v>
      </c>
      <c r="H744">
        <v>194.922</v>
      </c>
      <c r="I744">
        <v>196.7</v>
      </c>
      <c r="J744">
        <v>20</v>
      </c>
      <c r="K744">
        <v>180</v>
      </c>
      <c r="L744">
        <v>26</v>
      </c>
      <c r="M744">
        <v>143</v>
      </c>
      <c r="N744">
        <v>6</v>
      </c>
      <c r="O744">
        <v>7</v>
      </c>
      <c r="P744">
        <v>7</v>
      </c>
      <c r="W744">
        <v>19</v>
      </c>
      <c r="X744">
        <v>259</v>
      </c>
      <c r="Y744">
        <v>1.4999999999999999E-2</v>
      </c>
      <c r="Z744">
        <v>2</v>
      </c>
      <c r="AA744">
        <v>16</v>
      </c>
    </row>
    <row r="745" spans="1:27" x14ac:dyDescent="0.2">
      <c r="A745">
        <v>2021</v>
      </c>
      <c r="B745">
        <v>8</v>
      </c>
      <c r="C745" t="s">
        <v>820</v>
      </c>
      <c r="D745">
        <v>556</v>
      </c>
      <c r="E745" t="s">
        <v>123</v>
      </c>
      <c r="F745" t="s">
        <v>124</v>
      </c>
      <c r="G745">
        <v>1003.106</v>
      </c>
      <c r="H745">
        <v>1141.6859999999999</v>
      </c>
      <c r="I745">
        <v>1073</v>
      </c>
      <c r="J745">
        <v>20</v>
      </c>
      <c r="K745">
        <v>180</v>
      </c>
      <c r="L745">
        <v>26</v>
      </c>
      <c r="M745">
        <v>143</v>
      </c>
      <c r="N745">
        <v>3</v>
      </c>
      <c r="O745">
        <v>4</v>
      </c>
      <c r="P745">
        <v>4</v>
      </c>
      <c r="W745">
        <v>11</v>
      </c>
      <c r="X745">
        <v>251</v>
      </c>
      <c r="Y745">
        <v>1.4999999999999999E-2</v>
      </c>
      <c r="Z745">
        <v>2</v>
      </c>
      <c r="AA745">
        <v>16</v>
      </c>
    </row>
    <row r="746" spans="1:27" x14ac:dyDescent="0.2">
      <c r="A746">
        <v>2021</v>
      </c>
      <c r="B746">
        <v>8</v>
      </c>
      <c r="C746" t="s">
        <v>820</v>
      </c>
      <c r="D746">
        <v>668</v>
      </c>
      <c r="E746" t="s">
        <v>596</v>
      </c>
      <c r="F746" t="s">
        <v>782</v>
      </c>
      <c r="G746">
        <v>96.923000000000002</v>
      </c>
      <c r="H746">
        <v>110.313</v>
      </c>
      <c r="I746">
        <v>115</v>
      </c>
      <c r="J746">
        <v>103</v>
      </c>
      <c r="K746">
        <v>70</v>
      </c>
      <c r="L746">
        <v>75</v>
      </c>
      <c r="M746">
        <v>96</v>
      </c>
      <c r="N746">
        <v>8</v>
      </c>
      <c r="O746">
        <v>4</v>
      </c>
      <c r="P746">
        <v>1</v>
      </c>
      <c r="W746">
        <v>13</v>
      </c>
      <c r="X746">
        <v>2253</v>
      </c>
      <c r="Y746">
        <v>1.4999999999999999E-2</v>
      </c>
      <c r="Z746">
        <v>2</v>
      </c>
      <c r="AA746">
        <v>16</v>
      </c>
    </row>
    <row r="747" spans="1:27" x14ac:dyDescent="0.2">
      <c r="A747">
        <v>2021</v>
      </c>
      <c r="B747">
        <v>8</v>
      </c>
      <c r="C747" t="s">
        <v>820</v>
      </c>
      <c r="D747">
        <v>437</v>
      </c>
      <c r="E747" t="s">
        <v>152</v>
      </c>
      <c r="F747" t="s">
        <v>153</v>
      </c>
      <c r="G747">
        <v>158.08799999999999</v>
      </c>
      <c r="H747">
        <v>179.928</v>
      </c>
      <c r="I747">
        <v>177.1</v>
      </c>
      <c r="J747">
        <v>120</v>
      </c>
      <c r="K747">
        <v>120</v>
      </c>
      <c r="L747">
        <v>115</v>
      </c>
      <c r="M747">
        <v>126</v>
      </c>
      <c r="N747">
        <v>20</v>
      </c>
      <c r="O747">
        <v>15</v>
      </c>
      <c r="P747">
        <v>13</v>
      </c>
      <c r="W747">
        <v>48</v>
      </c>
      <c r="X747">
        <v>5173</v>
      </c>
      <c r="Y747">
        <v>1.4999999999999999E-2</v>
      </c>
      <c r="Z747">
        <v>2</v>
      </c>
      <c r="AA747">
        <v>16</v>
      </c>
    </row>
    <row r="748" spans="1:27" x14ac:dyDescent="0.2">
      <c r="A748">
        <v>2021</v>
      </c>
      <c r="B748">
        <v>8</v>
      </c>
      <c r="C748" t="s">
        <v>820</v>
      </c>
      <c r="D748">
        <v>669</v>
      </c>
      <c r="E748" t="s">
        <v>138</v>
      </c>
      <c r="F748" t="s">
        <v>139</v>
      </c>
      <c r="G748">
        <v>897.71400000000006</v>
      </c>
      <c r="H748">
        <v>1021.734</v>
      </c>
      <c r="I748">
        <v>1011.9</v>
      </c>
      <c r="J748">
        <v>40</v>
      </c>
      <c r="K748">
        <v>180</v>
      </c>
      <c r="L748">
        <v>42</v>
      </c>
      <c r="M748">
        <v>172</v>
      </c>
      <c r="N748">
        <v>12</v>
      </c>
      <c r="O748">
        <v>13</v>
      </c>
      <c r="P748">
        <v>14</v>
      </c>
      <c r="W748">
        <v>38</v>
      </c>
      <c r="X748">
        <v>518</v>
      </c>
      <c r="Y748">
        <v>1.4999999999999999E-2</v>
      </c>
      <c r="Z748">
        <v>2</v>
      </c>
      <c r="AA748">
        <v>16</v>
      </c>
    </row>
    <row r="749" spans="1:27" x14ac:dyDescent="0.2">
      <c r="A749">
        <v>2021</v>
      </c>
      <c r="B749">
        <v>8</v>
      </c>
      <c r="C749" t="s">
        <v>820</v>
      </c>
      <c r="D749">
        <v>660</v>
      </c>
      <c r="E749" t="s">
        <v>201</v>
      </c>
      <c r="F749" t="s">
        <v>202</v>
      </c>
      <c r="G749">
        <v>1190.365</v>
      </c>
      <c r="H749">
        <v>1354.8150000000001</v>
      </c>
      <c r="I749">
        <v>1325.7</v>
      </c>
      <c r="J749">
        <v>20</v>
      </c>
      <c r="K749">
        <v>180</v>
      </c>
      <c r="L749">
        <v>24</v>
      </c>
      <c r="M749">
        <v>151</v>
      </c>
      <c r="N749">
        <v>3</v>
      </c>
      <c r="O749">
        <v>6</v>
      </c>
      <c r="P749">
        <v>6</v>
      </c>
      <c r="W749">
        <v>15</v>
      </c>
      <c r="X749">
        <v>663</v>
      </c>
      <c r="Y749">
        <v>1.4999999999999999E-2</v>
      </c>
      <c r="Z749">
        <v>2</v>
      </c>
      <c r="AA749">
        <v>16</v>
      </c>
    </row>
    <row r="750" spans="1:27" x14ac:dyDescent="0.2">
      <c r="A750">
        <v>2021</v>
      </c>
      <c r="B750">
        <v>8</v>
      </c>
      <c r="C750" t="s">
        <v>820</v>
      </c>
      <c r="D750">
        <v>254</v>
      </c>
      <c r="E750" t="s">
        <v>263</v>
      </c>
      <c r="F750" t="s">
        <v>136</v>
      </c>
      <c r="G750">
        <v>188.79</v>
      </c>
      <c r="H750">
        <v>217.21</v>
      </c>
      <c r="I750">
        <v>212.2</v>
      </c>
      <c r="J750">
        <v>88</v>
      </c>
      <c r="K750">
        <v>164</v>
      </c>
      <c r="L750">
        <v>101</v>
      </c>
      <c r="M750">
        <v>143</v>
      </c>
      <c r="N750">
        <v>11</v>
      </c>
      <c r="O750">
        <v>6</v>
      </c>
      <c r="P750">
        <v>10</v>
      </c>
      <c r="W750">
        <v>26</v>
      </c>
      <c r="X750">
        <v>3206</v>
      </c>
      <c r="Y750">
        <v>0.02</v>
      </c>
      <c r="Z750">
        <v>2</v>
      </c>
      <c r="AA750">
        <v>16</v>
      </c>
    </row>
    <row r="751" spans="1:27" x14ac:dyDescent="0.2">
      <c r="A751">
        <v>2021</v>
      </c>
      <c r="B751">
        <v>8</v>
      </c>
      <c r="C751" t="s">
        <v>820</v>
      </c>
      <c r="D751">
        <v>94</v>
      </c>
      <c r="E751" t="s">
        <v>606</v>
      </c>
      <c r="F751" t="s">
        <v>607</v>
      </c>
      <c r="G751">
        <v>17.670000000000002</v>
      </c>
      <c r="H751">
        <v>20.329999999999998</v>
      </c>
      <c r="I751">
        <v>18.100000000000001</v>
      </c>
      <c r="J751">
        <v>74</v>
      </c>
      <c r="K751">
        <v>97</v>
      </c>
      <c r="L751">
        <v>58</v>
      </c>
      <c r="M751">
        <v>126</v>
      </c>
      <c r="N751">
        <v>19</v>
      </c>
      <c r="O751">
        <v>13</v>
      </c>
      <c r="P751">
        <v>26</v>
      </c>
      <c r="W751">
        <v>58</v>
      </c>
      <c r="X751">
        <v>1594</v>
      </c>
      <c r="Y751">
        <v>1.4999999999999999E-2</v>
      </c>
      <c r="Z751">
        <v>2</v>
      </c>
      <c r="AA751">
        <v>16</v>
      </c>
    </row>
    <row r="752" spans="1:27" x14ac:dyDescent="0.2">
      <c r="A752">
        <v>2021</v>
      </c>
      <c r="B752">
        <v>8</v>
      </c>
      <c r="C752" t="s">
        <v>820</v>
      </c>
      <c r="D752">
        <v>93</v>
      </c>
      <c r="E752" t="s">
        <v>604</v>
      </c>
      <c r="F752" t="s">
        <v>605</v>
      </c>
      <c r="G752">
        <v>54.87</v>
      </c>
      <c r="H752">
        <v>63.13</v>
      </c>
      <c r="I752">
        <v>61.3</v>
      </c>
      <c r="J752">
        <v>74</v>
      </c>
      <c r="K752">
        <v>97</v>
      </c>
      <c r="L752">
        <v>58</v>
      </c>
      <c r="M752">
        <v>126</v>
      </c>
      <c r="N752">
        <v>18</v>
      </c>
      <c r="O752">
        <v>16</v>
      </c>
      <c r="P752">
        <v>9</v>
      </c>
      <c r="W752">
        <v>43</v>
      </c>
      <c r="X752">
        <v>2095</v>
      </c>
      <c r="Y752">
        <v>1.4999999999999999E-2</v>
      </c>
      <c r="Z752">
        <v>2</v>
      </c>
      <c r="AA752">
        <v>16</v>
      </c>
    </row>
    <row r="753" spans="1:27" x14ac:dyDescent="0.2">
      <c r="A753">
        <v>2021</v>
      </c>
      <c r="B753">
        <v>8</v>
      </c>
      <c r="C753" t="s">
        <v>820</v>
      </c>
      <c r="D753">
        <v>124</v>
      </c>
      <c r="E753" t="s">
        <v>608</v>
      </c>
      <c r="F753" t="s">
        <v>609</v>
      </c>
      <c r="G753">
        <v>17.358203759999999</v>
      </c>
      <c r="H753">
        <v>19.97126669</v>
      </c>
      <c r="I753">
        <v>19.399999999999999</v>
      </c>
      <c r="J753">
        <v>126</v>
      </c>
      <c r="K753">
        <v>114</v>
      </c>
      <c r="L753">
        <v>136</v>
      </c>
      <c r="M753">
        <v>106</v>
      </c>
      <c r="O753">
        <v>15</v>
      </c>
      <c r="P753">
        <v>10</v>
      </c>
      <c r="W753">
        <v>25</v>
      </c>
      <c r="X753">
        <v>25</v>
      </c>
      <c r="Y753">
        <v>0.02</v>
      </c>
      <c r="Z753">
        <v>1</v>
      </c>
      <c r="AA753">
        <v>16</v>
      </c>
    </row>
    <row r="754" spans="1:27" x14ac:dyDescent="0.2">
      <c r="A754">
        <v>2021</v>
      </c>
      <c r="B754">
        <v>8</v>
      </c>
      <c r="C754" t="s">
        <v>820</v>
      </c>
      <c r="D754">
        <v>92</v>
      </c>
      <c r="E754" t="s">
        <v>745</v>
      </c>
      <c r="F754" t="s">
        <v>746</v>
      </c>
      <c r="G754">
        <v>335.73</v>
      </c>
      <c r="H754">
        <v>386.27</v>
      </c>
      <c r="I754">
        <v>374.5</v>
      </c>
      <c r="J754">
        <v>74</v>
      </c>
      <c r="K754">
        <v>97</v>
      </c>
      <c r="L754">
        <v>58</v>
      </c>
      <c r="M754">
        <v>126</v>
      </c>
      <c r="N754">
        <v>13</v>
      </c>
      <c r="O754">
        <v>9</v>
      </c>
      <c r="P754">
        <v>10</v>
      </c>
      <c r="W754">
        <v>32</v>
      </c>
      <c r="X754">
        <v>1480</v>
      </c>
      <c r="Y754">
        <v>1.4999999999999999E-2</v>
      </c>
      <c r="Z754">
        <v>2</v>
      </c>
      <c r="AA754">
        <v>16</v>
      </c>
    </row>
    <row r="755" spans="1:27" x14ac:dyDescent="0.2">
      <c r="A755">
        <v>2021</v>
      </c>
      <c r="B755">
        <v>8</v>
      </c>
      <c r="C755" t="s">
        <v>821</v>
      </c>
      <c r="D755">
        <v>661</v>
      </c>
      <c r="E755" t="s">
        <v>204</v>
      </c>
      <c r="F755" t="s">
        <v>205</v>
      </c>
      <c r="G755">
        <v>129.858</v>
      </c>
      <c r="H755">
        <v>147.798</v>
      </c>
      <c r="J755">
        <v>20</v>
      </c>
      <c r="K755">
        <v>180</v>
      </c>
      <c r="X755">
        <v>324</v>
      </c>
      <c r="Y755">
        <v>1.4999999999999999E-2</v>
      </c>
      <c r="Z755">
        <v>2</v>
      </c>
      <c r="AA755">
        <v>16</v>
      </c>
    </row>
    <row r="756" spans="1:27" x14ac:dyDescent="0.2">
      <c r="A756">
        <v>2021</v>
      </c>
      <c r="B756">
        <v>8</v>
      </c>
      <c r="C756" t="s">
        <v>821</v>
      </c>
      <c r="D756">
        <v>557</v>
      </c>
      <c r="E756" t="s">
        <v>126</v>
      </c>
      <c r="F756" t="s">
        <v>127</v>
      </c>
      <c r="G756">
        <v>171.262</v>
      </c>
      <c r="H756">
        <v>194.922</v>
      </c>
      <c r="I756">
        <v>187.7</v>
      </c>
      <c r="J756">
        <v>20</v>
      </c>
      <c r="K756">
        <v>180</v>
      </c>
      <c r="L756">
        <v>20</v>
      </c>
      <c r="M756">
        <v>180</v>
      </c>
      <c r="N756">
        <v>3</v>
      </c>
      <c r="O756">
        <v>2</v>
      </c>
      <c r="P756">
        <v>3</v>
      </c>
      <c r="W756">
        <v>7</v>
      </c>
      <c r="X756">
        <v>655</v>
      </c>
      <c r="Y756">
        <v>1.4999999999999999E-2</v>
      </c>
      <c r="Z756">
        <v>1</v>
      </c>
      <c r="AA756">
        <v>16</v>
      </c>
    </row>
    <row r="757" spans="1:27" x14ac:dyDescent="0.2">
      <c r="A757">
        <v>2021</v>
      </c>
      <c r="B757">
        <v>8</v>
      </c>
      <c r="C757" t="s">
        <v>821</v>
      </c>
      <c r="D757">
        <v>556</v>
      </c>
      <c r="E757" t="s">
        <v>123</v>
      </c>
      <c r="F757" t="s">
        <v>124</v>
      </c>
      <c r="G757">
        <v>1003.106</v>
      </c>
      <c r="H757">
        <v>1141.6859999999999</v>
      </c>
      <c r="I757">
        <v>1102</v>
      </c>
      <c r="J757">
        <v>20</v>
      </c>
      <c r="K757">
        <v>180</v>
      </c>
      <c r="L757">
        <v>20</v>
      </c>
      <c r="M757">
        <v>180</v>
      </c>
      <c r="N757">
        <v>2</v>
      </c>
      <c r="O757">
        <v>1</v>
      </c>
      <c r="P757">
        <v>1</v>
      </c>
      <c r="W757">
        <v>4</v>
      </c>
      <c r="X757">
        <v>652</v>
      </c>
      <c r="Y757">
        <v>1.4999999999999999E-2</v>
      </c>
      <c r="Z757">
        <v>1</v>
      </c>
      <c r="AA757">
        <v>16</v>
      </c>
    </row>
    <row r="758" spans="1:27" x14ac:dyDescent="0.2">
      <c r="A758">
        <v>2021</v>
      </c>
      <c r="B758">
        <v>8</v>
      </c>
      <c r="C758" t="s">
        <v>821</v>
      </c>
      <c r="D758">
        <v>437</v>
      </c>
      <c r="E758" t="s">
        <v>152</v>
      </c>
      <c r="F758" t="s">
        <v>153</v>
      </c>
      <c r="G758">
        <v>158.08799999999999</v>
      </c>
      <c r="H758">
        <v>179.928</v>
      </c>
      <c r="I758">
        <v>178.9</v>
      </c>
      <c r="J758">
        <v>120</v>
      </c>
      <c r="K758">
        <v>120</v>
      </c>
      <c r="L758">
        <v>123</v>
      </c>
      <c r="M758">
        <v>117</v>
      </c>
      <c r="N758">
        <v>3</v>
      </c>
      <c r="O758">
        <v>7</v>
      </c>
      <c r="P758">
        <v>3</v>
      </c>
      <c r="Q758">
        <v>4</v>
      </c>
      <c r="W758">
        <v>16</v>
      </c>
      <c r="X758">
        <v>1016</v>
      </c>
      <c r="Y758">
        <v>1.4999999999999999E-2</v>
      </c>
      <c r="Z758">
        <v>1</v>
      </c>
      <c r="AA758">
        <v>16</v>
      </c>
    </row>
    <row r="759" spans="1:27" x14ac:dyDescent="0.2">
      <c r="A759">
        <v>2021</v>
      </c>
      <c r="B759">
        <v>8</v>
      </c>
      <c r="C759" t="s">
        <v>821</v>
      </c>
      <c r="D759">
        <v>438</v>
      </c>
      <c r="E759" t="s">
        <v>222</v>
      </c>
      <c r="F759" t="s">
        <v>223</v>
      </c>
      <c r="G759">
        <v>315.23500000000001</v>
      </c>
      <c r="H759">
        <v>358.78500000000003</v>
      </c>
      <c r="I759">
        <v>340.1</v>
      </c>
      <c r="J759">
        <v>67</v>
      </c>
      <c r="K759">
        <v>161</v>
      </c>
      <c r="L759">
        <v>88</v>
      </c>
      <c r="M759">
        <v>123</v>
      </c>
      <c r="N759">
        <v>4</v>
      </c>
      <c r="O759">
        <v>3</v>
      </c>
      <c r="P759">
        <v>3</v>
      </c>
      <c r="W759">
        <v>10</v>
      </c>
      <c r="X759">
        <v>1006</v>
      </c>
      <c r="Y759">
        <v>1.4999999999999999E-2</v>
      </c>
      <c r="Z759">
        <v>1</v>
      </c>
      <c r="AA759">
        <v>16</v>
      </c>
    </row>
    <row r="760" spans="1:27" x14ac:dyDescent="0.2">
      <c r="A760">
        <v>2021</v>
      </c>
      <c r="B760">
        <v>8</v>
      </c>
      <c r="C760" t="s">
        <v>821</v>
      </c>
      <c r="D760">
        <v>669</v>
      </c>
      <c r="E760" t="s">
        <v>138</v>
      </c>
      <c r="F760" t="s">
        <v>139</v>
      </c>
      <c r="G760">
        <v>897.71400000000006</v>
      </c>
      <c r="H760">
        <v>1021.734</v>
      </c>
      <c r="I760">
        <v>991</v>
      </c>
      <c r="J760">
        <v>40</v>
      </c>
      <c r="K760">
        <v>180</v>
      </c>
      <c r="L760">
        <v>45</v>
      </c>
      <c r="M760">
        <v>159</v>
      </c>
      <c r="N760">
        <v>5</v>
      </c>
      <c r="O760">
        <v>5</v>
      </c>
      <c r="P760">
        <v>5</v>
      </c>
      <c r="U760">
        <v>2</v>
      </c>
      <c r="W760">
        <v>16</v>
      </c>
      <c r="X760">
        <v>664</v>
      </c>
      <c r="Y760">
        <v>1.4999999999999999E-2</v>
      </c>
      <c r="Z760">
        <v>1</v>
      </c>
      <c r="AA760">
        <v>16</v>
      </c>
    </row>
    <row r="761" spans="1:27" x14ac:dyDescent="0.2">
      <c r="A761">
        <v>2021</v>
      </c>
      <c r="B761">
        <v>8</v>
      </c>
      <c r="C761" t="s">
        <v>821</v>
      </c>
      <c r="D761">
        <v>673</v>
      </c>
      <c r="E761" t="s">
        <v>549</v>
      </c>
      <c r="F761" t="s">
        <v>550</v>
      </c>
      <c r="G761">
        <v>57.965600000000002</v>
      </c>
      <c r="H761">
        <v>65.973600000000005</v>
      </c>
      <c r="I761">
        <v>62.5</v>
      </c>
      <c r="J761">
        <v>18</v>
      </c>
      <c r="K761">
        <v>200</v>
      </c>
      <c r="L761">
        <v>22</v>
      </c>
      <c r="M761">
        <v>166</v>
      </c>
      <c r="N761">
        <v>2</v>
      </c>
      <c r="O761">
        <v>3</v>
      </c>
      <c r="P761">
        <v>4</v>
      </c>
      <c r="W761">
        <v>8</v>
      </c>
      <c r="X761">
        <v>608</v>
      </c>
      <c r="Y761">
        <v>1.4999999999999999E-2</v>
      </c>
      <c r="Z761">
        <v>1</v>
      </c>
      <c r="AA761">
        <v>16</v>
      </c>
    </row>
    <row r="762" spans="1:27" x14ac:dyDescent="0.2">
      <c r="A762">
        <v>2021</v>
      </c>
      <c r="B762">
        <v>8</v>
      </c>
      <c r="C762" t="s">
        <v>821</v>
      </c>
      <c r="D762">
        <v>667</v>
      </c>
      <c r="E762" t="s">
        <v>547</v>
      </c>
      <c r="F762" t="s">
        <v>548</v>
      </c>
      <c r="G762">
        <v>1462.3140000000001</v>
      </c>
      <c r="H762">
        <v>1664.3340000000001</v>
      </c>
      <c r="I762">
        <v>1726</v>
      </c>
      <c r="J762">
        <v>18</v>
      </c>
      <c r="K762">
        <v>200</v>
      </c>
      <c r="L762">
        <v>22</v>
      </c>
      <c r="M762">
        <v>166</v>
      </c>
      <c r="N762">
        <v>1</v>
      </c>
      <c r="O762">
        <v>1</v>
      </c>
      <c r="P762">
        <v>2</v>
      </c>
      <c r="W762">
        <v>4</v>
      </c>
      <c r="X762">
        <v>604</v>
      </c>
      <c r="Y762">
        <v>1.4999999999999999E-2</v>
      </c>
      <c r="Z762">
        <v>1</v>
      </c>
      <c r="AA762">
        <v>16</v>
      </c>
    </row>
    <row r="763" spans="1:27" x14ac:dyDescent="0.2">
      <c r="A763">
        <v>2021</v>
      </c>
      <c r="B763">
        <v>8</v>
      </c>
      <c r="C763" t="s">
        <v>821</v>
      </c>
      <c r="D763">
        <v>122</v>
      </c>
      <c r="E763" t="s">
        <v>158</v>
      </c>
      <c r="F763" t="s">
        <v>159</v>
      </c>
      <c r="G763">
        <v>267.39999999999998</v>
      </c>
      <c r="H763">
        <v>292.60000000000002</v>
      </c>
      <c r="I763">
        <v>267.60000000000002</v>
      </c>
      <c r="J763">
        <v>63</v>
      </c>
      <c r="K763">
        <v>115</v>
      </c>
      <c r="L763">
        <v>64</v>
      </c>
      <c r="M763">
        <v>113</v>
      </c>
      <c r="N763">
        <v>30</v>
      </c>
      <c r="O763">
        <v>15</v>
      </c>
      <c r="P763">
        <v>16</v>
      </c>
      <c r="Q763">
        <v>7</v>
      </c>
      <c r="U763">
        <v>2</v>
      </c>
      <c r="W763">
        <v>70</v>
      </c>
      <c r="X763">
        <v>3370</v>
      </c>
      <c r="Y763">
        <v>1.4999999999999999E-2</v>
      </c>
      <c r="Z763">
        <v>5</v>
      </c>
      <c r="AA763">
        <v>22</v>
      </c>
    </row>
    <row r="764" spans="1:27" x14ac:dyDescent="0.2">
      <c r="A764">
        <v>2021</v>
      </c>
      <c r="B764">
        <v>8</v>
      </c>
      <c r="C764" t="s">
        <v>821</v>
      </c>
      <c r="D764">
        <v>674</v>
      </c>
      <c r="E764" t="s">
        <v>155</v>
      </c>
      <c r="F764" t="s">
        <v>156</v>
      </c>
      <c r="G764">
        <v>240.89599999999999</v>
      </c>
      <c r="H764">
        <v>274.17599999999999</v>
      </c>
      <c r="I764">
        <v>274.39999999999998</v>
      </c>
      <c r="J764">
        <v>40</v>
      </c>
      <c r="K764">
        <v>180</v>
      </c>
      <c r="L764">
        <v>65</v>
      </c>
      <c r="M764">
        <v>111</v>
      </c>
      <c r="N764">
        <v>10</v>
      </c>
      <c r="O764">
        <v>12</v>
      </c>
      <c r="P764">
        <v>10</v>
      </c>
      <c r="W764">
        <v>32</v>
      </c>
      <c r="X764">
        <v>3177</v>
      </c>
      <c r="Y764">
        <v>1.4999999999999999E-2</v>
      </c>
      <c r="Z764">
        <v>6</v>
      </c>
      <c r="AA764">
        <v>22</v>
      </c>
    </row>
    <row r="765" spans="1:27" x14ac:dyDescent="0.2">
      <c r="A765">
        <v>2021</v>
      </c>
      <c r="B765">
        <v>8</v>
      </c>
      <c r="C765" t="s">
        <v>821</v>
      </c>
      <c r="D765">
        <v>660</v>
      </c>
      <c r="E765" t="s">
        <v>201</v>
      </c>
      <c r="F765" t="s">
        <v>202</v>
      </c>
      <c r="G765">
        <v>1190.365</v>
      </c>
      <c r="H765">
        <v>1354.8150000000001</v>
      </c>
      <c r="J765">
        <v>20</v>
      </c>
      <c r="K765">
        <v>180</v>
      </c>
      <c r="X765">
        <v>324</v>
      </c>
      <c r="Y765">
        <v>1.4999999999999999E-2</v>
      </c>
      <c r="Z765">
        <v>2</v>
      </c>
      <c r="AA765">
        <v>16</v>
      </c>
    </row>
    <row r="766" spans="1:27" x14ac:dyDescent="0.2">
      <c r="A766">
        <v>2021</v>
      </c>
      <c r="B766">
        <v>8</v>
      </c>
      <c r="C766" t="s">
        <v>821</v>
      </c>
      <c r="D766">
        <v>625</v>
      </c>
      <c r="E766" t="s">
        <v>642</v>
      </c>
      <c r="F766" t="s">
        <v>643</v>
      </c>
      <c r="G766">
        <v>129.01</v>
      </c>
      <c r="H766">
        <v>150.99</v>
      </c>
      <c r="I766">
        <v>128.5</v>
      </c>
      <c r="J766">
        <v>18</v>
      </c>
      <c r="K766">
        <v>200</v>
      </c>
      <c r="L766">
        <v>25</v>
      </c>
      <c r="M766">
        <v>149</v>
      </c>
      <c r="N766">
        <v>4</v>
      </c>
      <c r="O766">
        <v>2</v>
      </c>
      <c r="P766">
        <v>6</v>
      </c>
      <c r="W766">
        <v>12</v>
      </c>
      <c r="X766">
        <v>837</v>
      </c>
      <c r="Y766">
        <v>1.4999999999999999E-2</v>
      </c>
      <c r="Z766">
        <v>2</v>
      </c>
      <c r="AA766">
        <v>25</v>
      </c>
    </row>
    <row r="767" spans="1:27" x14ac:dyDescent="0.2">
      <c r="A767">
        <v>2021</v>
      </c>
      <c r="B767">
        <v>8</v>
      </c>
      <c r="C767" t="s">
        <v>821</v>
      </c>
      <c r="D767">
        <v>629</v>
      </c>
      <c r="E767" t="s">
        <v>238</v>
      </c>
      <c r="F767" t="s">
        <v>239</v>
      </c>
      <c r="G767">
        <v>203.983</v>
      </c>
      <c r="H767">
        <v>238.017</v>
      </c>
      <c r="I767">
        <v>218.9</v>
      </c>
      <c r="J767">
        <v>18</v>
      </c>
      <c r="K767">
        <v>200</v>
      </c>
      <c r="L767">
        <v>25</v>
      </c>
      <c r="M767">
        <v>144</v>
      </c>
      <c r="N767">
        <v>5</v>
      </c>
      <c r="O767">
        <v>3</v>
      </c>
      <c r="P767">
        <v>6</v>
      </c>
      <c r="W767">
        <v>14</v>
      </c>
      <c r="X767">
        <v>1229</v>
      </c>
      <c r="Y767">
        <v>1.4999999999999999E-2</v>
      </c>
      <c r="Z767">
        <v>2</v>
      </c>
      <c r="AA767">
        <v>25</v>
      </c>
    </row>
    <row r="768" spans="1:27" x14ac:dyDescent="0.2">
      <c r="A768">
        <v>2021</v>
      </c>
      <c r="B768">
        <v>8</v>
      </c>
      <c r="C768" t="s">
        <v>821</v>
      </c>
      <c r="D768">
        <v>626</v>
      </c>
      <c r="E768" t="s">
        <v>644</v>
      </c>
      <c r="F768" t="s">
        <v>645</v>
      </c>
      <c r="G768">
        <v>254.05799999999999</v>
      </c>
      <c r="H768">
        <v>297.94200000000001</v>
      </c>
      <c r="I768">
        <v>270.60000000000002</v>
      </c>
      <c r="J768">
        <v>18</v>
      </c>
      <c r="K768">
        <v>200</v>
      </c>
      <c r="L768">
        <v>25</v>
      </c>
      <c r="M768">
        <v>149</v>
      </c>
      <c r="N768">
        <v>6</v>
      </c>
      <c r="O768">
        <v>6</v>
      </c>
      <c r="P768">
        <v>16</v>
      </c>
      <c r="W768">
        <v>28</v>
      </c>
      <c r="X768">
        <v>1198</v>
      </c>
      <c r="Y768">
        <v>1.4999999999999999E-2</v>
      </c>
      <c r="Z768">
        <v>2</v>
      </c>
      <c r="AA768">
        <v>25</v>
      </c>
    </row>
    <row r="769" spans="1:27" x14ac:dyDescent="0.2">
      <c r="A769">
        <v>2021</v>
      </c>
      <c r="B769">
        <v>8</v>
      </c>
      <c r="C769" t="s">
        <v>821</v>
      </c>
      <c r="D769">
        <v>630</v>
      </c>
      <c r="E769" t="s">
        <v>241</v>
      </c>
      <c r="F769" t="s">
        <v>242</v>
      </c>
      <c r="G769">
        <v>197.84299999999999</v>
      </c>
      <c r="H769">
        <v>230.15700000000001</v>
      </c>
      <c r="I769">
        <v>209</v>
      </c>
      <c r="J769">
        <v>18</v>
      </c>
      <c r="K769">
        <v>200</v>
      </c>
      <c r="L769">
        <v>25</v>
      </c>
      <c r="M769">
        <v>144</v>
      </c>
      <c r="N769">
        <v>6</v>
      </c>
      <c r="O769">
        <v>4</v>
      </c>
      <c r="P769">
        <v>6</v>
      </c>
      <c r="W769">
        <v>16</v>
      </c>
      <c r="X769">
        <v>1231</v>
      </c>
      <c r="Y769">
        <v>1.4999999999999999E-2</v>
      </c>
      <c r="Z769">
        <v>2</v>
      </c>
      <c r="AA769">
        <v>25</v>
      </c>
    </row>
    <row r="770" spans="1:27" x14ac:dyDescent="0.2">
      <c r="A770">
        <v>2021</v>
      </c>
      <c r="B770">
        <v>8</v>
      </c>
      <c r="C770" t="s">
        <v>821</v>
      </c>
      <c r="D770">
        <v>280</v>
      </c>
      <c r="E770" t="s">
        <v>219</v>
      </c>
      <c r="F770" t="s">
        <v>220</v>
      </c>
      <c r="G770">
        <v>300.39</v>
      </c>
      <c r="H770">
        <v>345.61</v>
      </c>
      <c r="I770">
        <v>363.8</v>
      </c>
      <c r="J770">
        <v>105</v>
      </c>
      <c r="K770">
        <v>103</v>
      </c>
      <c r="L770">
        <v>107</v>
      </c>
      <c r="M770">
        <v>101</v>
      </c>
      <c r="N770">
        <v>4</v>
      </c>
      <c r="O770">
        <v>5</v>
      </c>
      <c r="P770">
        <v>6</v>
      </c>
      <c r="W770">
        <v>15</v>
      </c>
      <c r="X770">
        <v>1310</v>
      </c>
      <c r="Y770">
        <v>1.4999999999999999E-2</v>
      </c>
      <c r="Z770">
        <v>1</v>
      </c>
      <c r="AA770">
        <v>16</v>
      </c>
    </row>
    <row r="771" spans="1:27" x14ac:dyDescent="0.2">
      <c r="A771">
        <v>2021</v>
      </c>
      <c r="B771">
        <v>8</v>
      </c>
      <c r="C771" t="s">
        <v>821</v>
      </c>
      <c r="D771">
        <v>273</v>
      </c>
      <c r="E771" t="s">
        <v>257</v>
      </c>
      <c r="F771" t="s">
        <v>258</v>
      </c>
      <c r="G771">
        <v>524.52</v>
      </c>
      <c r="H771">
        <v>603.48</v>
      </c>
      <c r="I771">
        <v>585.29999999999995</v>
      </c>
      <c r="J771">
        <v>93</v>
      </c>
      <c r="K771">
        <v>116</v>
      </c>
      <c r="L771">
        <v>83</v>
      </c>
      <c r="M771">
        <v>130</v>
      </c>
      <c r="N771">
        <v>14</v>
      </c>
      <c r="O771">
        <v>11</v>
      </c>
      <c r="P771">
        <v>12</v>
      </c>
      <c r="Q771">
        <v>5</v>
      </c>
      <c r="R771">
        <v>7</v>
      </c>
      <c r="U771">
        <v>1</v>
      </c>
      <c r="W771">
        <v>48</v>
      </c>
      <c r="X771">
        <v>3546</v>
      </c>
      <c r="Y771">
        <v>1.4999999999999999E-2</v>
      </c>
      <c r="Z771">
        <v>2</v>
      </c>
      <c r="AA771">
        <v>16</v>
      </c>
    </row>
    <row r="772" spans="1:27" x14ac:dyDescent="0.2">
      <c r="A772">
        <v>2021</v>
      </c>
      <c r="B772">
        <v>8</v>
      </c>
      <c r="C772" t="s">
        <v>821</v>
      </c>
      <c r="D772">
        <v>253</v>
      </c>
      <c r="E772" t="s">
        <v>135</v>
      </c>
      <c r="F772" t="s">
        <v>136</v>
      </c>
      <c r="G772">
        <v>188.79</v>
      </c>
      <c r="H772">
        <v>217.21</v>
      </c>
      <c r="I772">
        <v>198.5</v>
      </c>
      <c r="J772">
        <v>121</v>
      </c>
      <c r="K772">
        <v>89</v>
      </c>
      <c r="L772">
        <v>100</v>
      </c>
      <c r="M772">
        <v>111</v>
      </c>
      <c r="N772">
        <v>12</v>
      </c>
      <c r="O772">
        <v>16</v>
      </c>
      <c r="P772">
        <v>11</v>
      </c>
      <c r="Q772">
        <v>1</v>
      </c>
      <c r="W772">
        <v>40</v>
      </c>
      <c r="X772">
        <v>4090</v>
      </c>
      <c r="Y772">
        <v>1.4999999999999999E-2</v>
      </c>
      <c r="Z772">
        <v>2</v>
      </c>
      <c r="AA772">
        <v>16</v>
      </c>
    </row>
    <row r="773" spans="1:27" x14ac:dyDescent="0.2">
      <c r="A773">
        <v>2021</v>
      </c>
      <c r="B773">
        <v>8</v>
      </c>
      <c r="C773" t="s">
        <v>821</v>
      </c>
      <c r="D773">
        <v>254</v>
      </c>
      <c r="E773" t="s">
        <v>263</v>
      </c>
      <c r="F773" t="s">
        <v>136</v>
      </c>
      <c r="G773">
        <v>188.79</v>
      </c>
      <c r="H773">
        <v>217.21</v>
      </c>
      <c r="I773">
        <v>202</v>
      </c>
      <c r="J773">
        <v>88</v>
      </c>
      <c r="K773">
        <v>164</v>
      </c>
      <c r="L773">
        <v>104</v>
      </c>
      <c r="M773">
        <v>138</v>
      </c>
      <c r="N773">
        <v>9</v>
      </c>
      <c r="O773">
        <v>4</v>
      </c>
      <c r="P773">
        <v>10</v>
      </c>
      <c r="W773">
        <v>22</v>
      </c>
      <c r="X773">
        <v>1942</v>
      </c>
      <c r="Y773">
        <v>0.02</v>
      </c>
      <c r="Z773">
        <v>2</v>
      </c>
      <c r="AA773">
        <v>16</v>
      </c>
    </row>
    <row r="774" spans="1:27" x14ac:dyDescent="0.2">
      <c r="A774">
        <v>2021</v>
      </c>
      <c r="B774">
        <v>8</v>
      </c>
      <c r="C774" t="s">
        <v>821</v>
      </c>
      <c r="D774">
        <v>451</v>
      </c>
      <c r="E774" t="s">
        <v>732</v>
      </c>
      <c r="F774" t="s">
        <v>733</v>
      </c>
      <c r="G774">
        <v>251.1</v>
      </c>
      <c r="H774">
        <v>288.89999999999998</v>
      </c>
      <c r="I774">
        <v>251</v>
      </c>
      <c r="J774">
        <v>120</v>
      </c>
      <c r="K774">
        <v>90</v>
      </c>
      <c r="L774">
        <v>104</v>
      </c>
      <c r="M774">
        <v>104</v>
      </c>
      <c r="P774">
        <v>4</v>
      </c>
      <c r="W774">
        <v>4</v>
      </c>
      <c r="X774">
        <v>980</v>
      </c>
      <c r="Y774">
        <v>1.4999999999999999E-2</v>
      </c>
      <c r="Z774">
        <v>1</v>
      </c>
      <c r="AA774">
        <v>22</v>
      </c>
    </row>
    <row r="775" spans="1:27" x14ac:dyDescent="0.2">
      <c r="A775">
        <v>2021</v>
      </c>
      <c r="B775">
        <v>8</v>
      </c>
      <c r="C775" t="s">
        <v>821</v>
      </c>
      <c r="D775">
        <v>453</v>
      </c>
      <c r="E775" t="s">
        <v>585</v>
      </c>
      <c r="F775" t="s">
        <v>586</v>
      </c>
      <c r="G775">
        <v>251.1</v>
      </c>
      <c r="H775">
        <v>288.89999999999998</v>
      </c>
      <c r="I775">
        <v>244</v>
      </c>
      <c r="J775">
        <v>96</v>
      </c>
      <c r="K775">
        <v>150</v>
      </c>
      <c r="L775">
        <v>86</v>
      </c>
      <c r="M775">
        <v>168</v>
      </c>
      <c r="X775">
        <v>160</v>
      </c>
      <c r="Y775">
        <v>0.02</v>
      </c>
      <c r="Z775">
        <v>2</v>
      </c>
      <c r="AA775">
        <v>22</v>
      </c>
    </row>
    <row r="776" spans="1:27" x14ac:dyDescent="0.2">
      <c r="A776">
        <v>2021</v>
      </c>
      <c r="B776">
        <v>8</v>
      </c>
      <c r="C776" t="s">
        <v>821</v>
      </c>
      <c r="D776">
        <v>450</v>
      </c>
      <c r="E776" t="s">
        <v>778</v>
      </c>
      <c r="F776" t="s">
        <v>586</v>
      </c>
      <c r="G776">
        <v>162.75</v>
      </c>
      <c r="H776">
        <v>187.25</v>
      </c>
      <c r="I776">
        <v>188</v>
      </c>
      <c r="J776">
        <v>120</v>
      </c>
      <c r="K776">
        <v>90</v>
      </c>
      <c r="L776">
        <v>104</v>
      </c>
      <c r="M776">
        <v>104</v>
      </c>
      <c r="P776">
        <v>4</v>
      </c>
      <c r="W776">
        <v>4</v>
      </c>
      <c r="X776">
        <v>974</v>
      </c>
      <c r="Y776">
        <v>1.4999999999999999E-2</v>
      </c>
      <c r="Z776">
        <v>1</v>
      </c>
      <c r="AA776">
        <v>22</v>
      </c>
    </row>
    <row r="777" spans="1:27" x14ac:dyDescent="0.2">
      <c r="A777">
        <v>2021</v>
      </c>
      <c r="B777">
        <v>8</v>
      </c>
      <c r="C777" t="s">
        <v>821</v>
      </c>
      <c r="D777">
        <v>452</v>
      </c>
      <c r="E777" t="s">
        <v>772</v>
      </c>
      <c r="F777" t="s">
        <v>733</v>
      </c>
      <c r="G777">
        <v>162.75</v>
      </c>
      <c r="H777">
        <v>187.25</v>
      </c>
      <c r="I777">
        <v>170</v>
      </c>
      <c r="J777">
        <v>96</v>
      </c>
      <c r="K777">
        <v>150</v>
      </c>
      <c r="L777">
        <v>86</v>
      </c>
      <c r="M777">
        <v>168</v>
      </c>
      <c r="X777">
        <v>160</v>
      </c>
      <c r="Y777">
        <v>0.02</v>
      </c>
      <c r="Z777">
        <v>2</v>
      </c>
      <c r="AA777">
        <v>22</v>
      </c>
    </row>
    <row r="778" spans="1:27" x14ac:dyDescent="0.2">
      <c r="A778">
        <v>2021</v>
      </c>
      <c r="B778">
        <v>8</v>
      </c>
      <c r="C778" t="s">
        <v>821</v>
      </c>
      <c r="D778">
        <v>93</v>
      </c>
      <c r="E778" t="s">
        <v>604</v>
      </c>
      <c r="F778" t="s">
        <v>605</v>
      </c>
      <c r="G778">
        <v>54.87</v>
      </c>
      <c r="H778">
        <v>63.13</v>
      </c>
      <c r="I778">
        <v>58.3</v>
      </c>
      <c r="J778">
        <v>74</v>
      </c>
      <c r="K778">
        <v>97</v>
      </c>
      <c r="L778">
        <v>65</v>
      </c>
      <c r="M778">
        <v>110</v>
      </c>
      <c r="N778">
        <v>4</v>
      </c>
      <c r="O778">
        <v>4</v>
      </c>
      <c r="P778">
        <v>6</v>
      </c>
      <c r="W778">
        <v>14</v>
      </c>
      <c r="X778">
        <v>921</v>
      </c>
      <c r="Y778">
        <v>1.4999999999999999E-2</v>
      </c>
      <c r="Z778">
        <v>1</v>
      </c>
      <c r="AA778">
        <v>16</v>
      </c>
    </row>
    <row r="779" spans="1:27" x14ac:dyDescent="0.2">
      <c r="A779">
        <v>2021</v>
      </c>
      <c r="B779">
        <v>8</v>
      </c>
      <c r="C779" t="s">
        <v>821</v>
      </c>
      <c r="D779">
        <v>142</v>
      </c>
      <c r="E779" t="s">
        <v>618</v>
      </c>
      <c r="F779" t="s">
        <v>619</v>
      </c>
      <c r="G779">
        <v>326.43</v>
      </c>
      <c r="H779">
        <v>375.57</v>
      </c>
      <c r="I779">
        <v>338.8</v>
      </c>
      <c r="J779">
        <v>68</v>
      </c>
      <c r="K779">
        <v>212</v>
      </c>
      <c r="L779">
        <v>83</v>
      </c>
      <c r="M779">
        <v>177</v>
      </c>
      <c r="N779">
        <v>10</v>
      </c>
      <c r="O779">
        <v>11</v>
      </c>
      <c r="P779">
        <v>9</v>
      </c>
      <c r="W779">
        <v>30</v>
      </c>
      <c r="X779">
        <v>1262</v>
      </c>
      <c r="Y779">
        <v>0.02</v>
      </c>
      <c r="Z779">
        <v>3</v>
      </c>
      <c r="AA779">
        <v>22</v>
      </c>
    </row>
    <row r="780" spans="1:27" x14ac:dyDescent="0.2">
      <c r="A780">
        <v>2021</v>
      </c>
      <c r="B780">
        <v>8</v>
      </c>
      <c r="C780" t="s">
        <v>821</v>
      </c>
      <c r="D780">
        <v>81</v>
      </c>
      <c r="E780" t="s">
        <v>250</v>
      </c>
      <c r="F780" t="s">
        <v>251</v>
      </c>
      <c r="G780">
        <v>360.84</v>
      </c>
      <c r="H780">
        <v>415.16</v>
      </c>
      <c r="I780">
        <v>397.6</v>
      </c>
      <c r="J780">
        <v>60</v>
      </c>
      <c r="K780">
        <v>120</v>
      </c>
      <c r="L780">
        <v>60</v>
      </c>
      <c r="M780">
        <v>121</v>
      </c>
      <c r="N780">
        <v>5</v>
      </c>
      <c r="O780">
        <v>3</v>
      </c>
      <c r="P780">
        <v>9</v>
      </c>
      <c r="W780">
        <v>17</v>
      </c>
      <c r="X780">
        <v>1787</v>
      </c>
      <c r="Y780">
        <v>1.4999999999999999E-2</v>
      </c>
      <c r="Z780">
        <v>2</v>
      </c>
      <c r="AA780">
        <v>22</v>
      </c>
    </row>
    <row r="781" spans="1:27" x14ac:dyDescent="0.2">
      <c r="A781">
        <v>2021</v>
      </c>
      <c r="B781">
        <v>8</v>
      </c>
      <c r="C781" t="s">
        <v>821</v>
      </c>
      <c r="D781">
        <v>623</v>
      </c>
      <c r="E781" t="s">
        <v>638</v>
      </c>
      <c r="F781" t="s">
        <v>639</v>
      </c>
      <c r="G781">
        <v>551.02009999999996</v>
      </c>
      <c r="H781">
        <v>646.97990000000004</v>
      </c>
      <c r="I781">
        <v>574.9</v>
      </c>
      <c r="J781">
        <v>18</v>
      </c>
      <c r="K781">
        <v>200</v>
      </c>
      <c r="L781">
        <v>25</v>
      </c>
      <c r="M781">
        <v>149</v>
      </c>
      <c r="N781">
        <v>4</v>
      </c>
      <c r="O781">
        <v>4</v>
      </c>
      <c r="P781">
        <v>5</v>
      </c>
      <c r="W781">
        <v>13</v>
      </c>
      <c r="X781">
        <v>838</v>
      </c>
      <c r="Y781">
        <v>1.4999999999999999E-2</v>
      </c>
      <c r="Z781">
        <v>2</v>
      </c>
      <c r="AA781">
        <v>25</v>
      </c>
    </row>
    <row r="782" spans="1:27" x14ac:dyDescent="0.2">
      <c r="A782">
        <v>2021</v>
      </c>
      <c r="B782">
        <v>8</v>
      </c>
      <c r="C782" t="s">
        <v>821</v>
      </c>
      <c r="D782">
        <v>627</v>
      </c>
      <c r="E782" t="s">
        <v>232</v>
      </c>
      <c r="F782" t="s">
        <v>233</v>
      </c>
      <c r="G782">
        <v>384.97815000000003</v>
      </c>
      <c r="H782">
        <v>452.02184999999997</v>
      </c>
      <c r="I782">
        <v>422</v>
      </c>
      <c r="J782">
        <v>18</v>
      </c>
      <c r="K782">
        <v>200</v>
      </c>
      <c r="L782">
        <v>25</v>
      </c>
      <c r="M782">
        <v>144</v>
      </c>
      <c r="N782">
        <v>6</v>
      </c>
      <c r="O782">
        <v>3</v>
      </c>
      <c r="P782">
        <v>7</v>
      </c>
      <c r="W782">
        <v>16</v>
      </c>
      <c r="X782">
        <v>1231</v>
      </c>
      <c r="Y782">
        <v>1.4999999999999999E-2</v>
      </c>
      <c r="Z782">
        <v>2</v>
      </c>
      <c r="AA782">
        <v>25</v>
      </c>
    </row>
    <row r="783" spans="1:27" x14ac:dyDescent="0.2">
      <c r="A783">
        <v>2021</v>
      </c>
      <c r="B783">
        <v>8</v>
      </c>
      <c r="C783" t="s">
        <v>821</v>
      </c>
      <c r="D783">
        <v>92</v>
      </c>
      <c r="E783" t="s">
        <v>745</v>
      </c>
      <c r="F783" t="s">
        <v>746</v>
      </c>
      <c r="G783">
        <v>335.73</v>
      </c>
      <c r="H783">
        <v>386.27</v>
      </c>
      <c r="I783">
        <v>365</v>
      </c>
      <c r="J783">
        <v>74</v>
      </c>
      <c r="K783">
        <v>97</v>
      </c>
      <c r="L783">
        <v>65</v>
      </c>
      <c r="M783">
        <v>110</v>
      </c>
      <c r="N783">
        <v>3</v>
      </c>
      <c r="O783">
        <v>5</v>
      </c>
      <c r="P783">
        <v>3</v>
      </c>
      <c r="W783">
        <v>11</v>
      </c>
      <c r="X783">
        <v>1427</v>
      </c>
      <c r="Y783">
        <v>1.4999999999999999E-2</v>
      </c>
      <c r="Z783">
        <v>1</v>
      </c>
      <c r="AA783">
        <v>16</v>
      </c>
    </row>
    <row r="784" spans="1:27" x14ac:dyDescent="0.2">
      <c r="A784">
        <v>2021</v>
      </c>
      <c r="B784">
        <v>8</v>
      </c>
      <c r="C784" t="s">
        <v>821</v>
      </c>
      <c r="D784">
        <v>609</v>
      </c>
      <c r="E784" t="s">
        <v>191</v>
      </c>
      <c r="F784" t="s">
        <v>192</v>
      </c>
      <c r="G784">
        <v>46.5</v>
      </c>
      <c r="H784">
        <v>53.5</v>
      </c>
      <c r="I784">
        <v>56.5</v>
      </c>
      <c r="J784">
        <v>90</v>
      </c>
      <c r="K784">
        <v>120</v>
      </c>
      <c r="L784">
        <v>97</v>
      </c>
      <c r="M784">
        <v>111</v>
      </c>
      <c r="P784">
        <v>4</v>
      </c>
      <c r="W784">
        <v>4</v>
      </c>
      <c r="X784">
        <v>508</v>
      </c>
      <c r="Y784">
        <v>1.4999999999999999E-2</v>
      </c>
      <c r="Z784">
        <v>1</v>
      </c>
      <c r="AA784">
        <v>16</v>
      </c>
    </row>
    <row r="785" spans="1:27" x14ac:dyDescent="0.2">
      <c r="A785">
        <v>2021</v>
      </c>
      <c r="B785">
        <v>8</v>
      </c>
      <c r="C785" t="s">
        <v>821</v>
      </c>
      <c r="D785">
        <v>624</v>
      </c>
      <c r="E785" t="s">
        <v>640</v>
      </c>
      <c r="F785" t="s">
        <v>641</v>
      </c>
      <c r="G785">
        <v>344.04259999999999</v>
      </c>
      <c r="H785">
        <v>403.95740000000001</v>
      </c>
      <c r="I785">
        <v>361.1</v>
      </c>
      <c r="J785">
        <v>18</v>
      </c>
      <c r="K785">
        <v>200</v>
      </c>
      <c r="L785">
        <v>25</v>
      </c>
      <c r="M785">
        <v>149</v>
      </c>
      <c r="N785">
        <v>4</v>
      </c>
      <c r="O785">
        <v>2</v>
      </c>
      <c r="P785">
        <v>5</v>
      </c>
      <c r="W785">
        <v>11</v>
      </c>
      <c r="X785">
        <v>836</v>
      </c>
      <c r="Y785">
        <v>1.4999999999999999E-2</v>
      </c>
      <c r="Z785">
        <v>2</v>
      </c>
      <c r="AA785">
        <v>25</v>
      </c>
    </row>
    <row r="786" spans="1:27" x14ac:dyDescent="0.2">
      <c r="A786">
        <v>2021</v>
      </c>
      <c r="B786">
        <v>8</v>
      </c>
      <c r="C786" t="s">
        <v>821</v>
      </c>
      <c r="D786">
        <v>628</v>
      </c>
      <c r="E786" t="s">
        <v>235</v>
      </c>
      <c r="F786" t="s">
        <v>236</v>
      </c>
      <c r="G786">
        <v>303.99599999999998</v>
      </c>
      <c r="H786">
        <v>356.00400000000002</v>
      </c>
      <c r="I786">
        <v>316.39999999999998</v>
      </c>
      <c r="J786">
        <v>18</v>
      </c>
      <c r="K786">
        <v>200</v>
      </c>
      <c r="L786">
        <v>25</v>
      </c>
      <c r="M786">
        <v>144</v>
      </c>
      <c r="N786">
        <v>5</v>
      </c>
      <c r="O786">
        <v>3</v>
      </c>
      <c r="P786">
        <v>6</v>
      </c>
      <c r="W786">
        <v>14</v>
      </c>
      <c r="X786">
        <v>1229</v>
      </c>
      <c r="Y786">
        <v>1.4999999999999999E-2</v>
      </c>
      <c r="Z786">
        <v>2</v>
      </c>
      <c r="AA786">
        <v>25</v>
      </c>
    </row>
    <row r="787" spans="1:27" x14ac:dyDescent="0.2">
      <c r="A787">
        <v>2021</v>
      </c>
      <c r="B787">
        <v>8</v>
      </c>
      <c r="C787" t="s">
        <v>821</v>
      </c>
      <c r="D787">
        <v>607</v>
      </c>
      <c r="E787" t="s">
        <v>185</v>
      </c>
      <c r="F787" t="s">
        <v>186</v>
      </c>
      <c r="G787">
        <v>111.6</v>
      </c>
      <c r="H787">
        <v>128.4</v>
      </c>
      <c r="I787">
        <v>136.5</v>
      </c>
      <c r="J787">
        <v>90</v>
      </c>
      <c r="K787">
        <v>120</v>
      </c>
      <c r="L787">
        <v>97</v>
      </c>
      <c r="M787">
        <v>111</v>
      </c>
      <c r="O787">
        <v>2</v>
      </c>
      <c r="P787">
        <v>1</v>
      </c>
      <c r="W787">
        <v>3</v>
      </c>
      <c r="X787">
        <v>507</v>
      </c>
      <c r="Y787">
        <v>1.4999999999999999E-2</v>
      </c>
      <c r="Z787">
        <v>1</v>
      </c>
      <c r="AA787">
        <v>16</v>
      </c>
    </row>
    <row r="788" spans="1:27" x14ac:dyDescent="0.2">
      <c r="A788">
        <v>2021</v>
      </c>
      <c r="B788">
        <v>8</v>
      </c>
      <c r="C788" t="s">
        <v>821</v>
      </c>
      <c r="D788">
        <v>608</v>
      </c>
      <c r="E788" t="s">
        <v>188</v>
      </c>
      <c r="F788" t="s">
        <v>189</v>
      </c>
      <c r="G788">
        <v>102.3</v>
      </c>
      <c r="H788">
        <v>117.7</v>
      </c>
      <c r="I788">
        <v>111.5</v>
      </c>
      <c r="J788">
        <v>90</v>
      </c>
      <c r="K788">
        <v>120</v>
      </c>
      <c r="L788">
        <v>97</v>
      </c>
      <c r="M788">
        <v>111</v>
      </c>
      <c r="O788">
        <v>3</v>
      </c>
      <c r="P788">
        <v>1</v>
      </c>
      <c r="W788">
        <v>4</v>
      </c>
      <c r="X788">
        <v>508</v>
      </c>
      <c r="Y788">
        <v>1.4999999999999999E-2</v>
      </c>
      <c r="Z788">
        <v>1</v>
      </c>
      <c r="AA788">
        <v>16</v>
      </c>
    </row>
    <row r="789" spans="1:27" x14ac:dyDescent="0.2">
      <c r="A789">
        <v>2021</v>
      </c>
      <c r="B789">
        <v>8</v>
      </c>
      <c r="C789" t="s">
        <v>822</v>
      </c>
      <c r="D789">
        <v>49</v>
      </c>
      <c r="E789" t="s">
        <v>170</v>
      </c>
      <c r="F789" t="s">
        <v>171</v>
      </c>
      <c r="G789">
        <v>95.5</v>
      </c>
      <c r="H789">
        <v>104.5</v>
      </c>
      <c r="I789">
        <v>105</v>
      </c>
      <c r="J789">
        <v>101</v>
      </c>
      <c r="K789">
        <v>107</v>
      </c>
      <c r="L789">
        <v>60</v>
      </c>
      <c r="M789">
        <v>121</v>
      </c>
      <c r="N789">
        <v>35</v>
      </c>
      <c r="O789">
        <v>28</v>
      </c>
      <c r="P789">
        <v>31</v>
      </c>
      <c r="Q789">
        <v>1</v>
      </c>
      <c r="U789">
        <v>2</v>
      </c>
      <c r="W789">
        <v>97</v>
      </c>
      <c r="X789">
        <v>8945</v>
      </c>
      <c r="Y789">
        <v>1.4999999999999999E-2</v>
      </c>
      <c r="Z789">
        <v>6</v>
      </c>
      <c r="AA789">
        <v>18</v>
      </c>
    </row>
    <row r="790" spans="1:27" x14ac:dyDescent="0.2">
      <c r="A790">
        <v>2021</v>
      </c>
      <c r="B790">
        <v>8</v>
      </c>
      <c r="C790" t="s">
        <v>822</v>
      </c>
      <c r="D790">
        <v>661</v>
      </c>
      <c r="E790" t="s">
        <v>204</v>
      </c>
      <c r="F790" t="s">
        <v>205</v>
      </c>
      <c r="G790">
        <v>129.858</v>
      </c>
      <c r="H790">
        <v>147.798</v>
      </c>
      <c r="I790">
        <v>147.19999999999999</v>
      </c>
      <c r="J790">
        <v>20</v>
      </c>
      <c r="K790">
        <v>180</v>
      </c>
      <c r="L790">
        <v>24</v>
      </c>
      <c r="M790">
        <v>150</v>
      </c>
      <c r="N790">
        <v>35</v>
      </c>
      <c r="O790">
        <v>21</v>
      </c>
      <c r="P790">
        <v>20</v>
      </c>
      <c r="R790">
        <v>0</v>
      </c>
      <c r="U790">
        <v>0</v>
      </c>
      <c r="W790">
        <v>76</v>
      </c>
      <c r="X790">
        <v>2605</v>
      </c>
      <c r="Y790">
        <v>1.4999999999999999E-2</v>
      </c>
      <c r="Z790">
        <v>15</v>
      </c>
      <c r="AA790">
        <v>16</v>
      </c>
    </row>
    <row r="791" spans="1:27" x14ac:dyDescent="0.2">
      <c r="A791">
        <v>2021</v>
      </c>
      <c r="B791">
        <v>8</v>
      </c>
      <c r="C791" t="s">
        <v>822</v>
      </c>
      <c r="D791">
        <v>10</v>
      </c>
      <c r="E791" t="s">
        <v>565</v>
      </c>
      <c r="F791" t="s">
        <v>566</v>
      </c>
      <c r="G791">
        <v>45.256124999999997</v>
      </c>
      <c r="H791">
        <v>52.068874999999998</v>
      </c>
      <c r="I791">
        <v>61.3</v>
      </c>
      <c r="J791">
        <v>47</v>
      </c>
      <c r="K791">
        <v>154</v>
      </c>
      <c r="L791">
        <v>52</v>
      </c>
      <c r="M791">
        <v>138</v>
      </c>
      <c r="P791">
        <v>4</v>
      </c>
      <c r="Q791">
        <v>8</v>
      </c>
      <c r="W791">
        <v>12</v>
      </c>
      <c r="X791">
        <v>372</v>
      </c>
      <c r="Y791">
        <v>0.02</v>
      </c>
      <c r="Z791">
        <v>1</v>
      </c>
      <c r="AA791">
        <v>18</v>
      </c>
    </row>
    <row r="792" spans="1:27" x14ac:dyDescent="0.2">
      <c r="A792">
        <v>2021</v>
      </c>
      <c r="B792">
        <v>8</v>
      </c>
      <c r="C792" t="s">
        <v>822</v>
      </c>
      <c r="D792">
        <v>659</v>
      </c>
      <c r="E792" t="s">
        <v>129</v>
      </c>
      <c r="F792" t="s">
        <v>130</v>
      </c>
      <c r="G792">
        <v>283.24099999999999</v>
      </c>
      <c r="H792">
        <v>322.37099999999998</v>
      </c>
      <c r="I792">
        <v>321</v>
      </c>
      <c r="J792">
        <v>40</v>
      </c>
      <c r="K792">
        <v>180</v>
      </c>
      <c r="L792">
        <v>63</v>
      </c>
      <c r="M792">
        <v>115</v>
      </c>
      <c r="N792">
        <v>6</v>
      </c>
      <c r="O792">
        <v>4</v>
      </c>
      <c r="P792">
        <v>9</v>
      </c>
      <c r="W792">
        <v>19</v>
      </c>
      <c r="X792">
        <v>748</v>
      </c>
      <c r="Y792">
        <v>1.4999999999999999E-2</v>
      </c>
      <c r="Z792">
        <v>1</v>
      </c>
      <c r="AA792">
        <v>16</v>
      </c>
    </row>
    <row r="793" spans="1:27" x14ac:dyDescent="0.2">
      <c r="A793">
        <v>2021</v>
      </c>
      <c r="B793">
        <v>8</v>
      </c>
      <c r="C793" t="s">
        <v>822</v>
      </c>
      <c r="D793">
        <v>550</v>
      </c>
      <c r="E793" t="s">
        <v>706</v>
      </c>
      <c r="F793" t="s">
        <v>769</v>
      </c>
      <c r="G793">
        <v>32.024999999999999</v>
      </c>
      <c r="H793">
        <v>38.045000000000002</v>
      </c>
      <c r="I793">
        <v>36.9</v>
      </c>
      <c r="J793">
        <v>108</v>
      </c>
      <c r="K793">
        <v>100</v>
      </c>
      <c r="L793">
        <v>118</v>
      </c>
      <c r="M793">
        <v>92</v>
      </c>
      <c r="N793">
        <v>23</v>
      </c>
      <c r="O793">
        <v>13</v>
      </c>
      <c r="P793">
        <v>44</v>
      </c>
      <c r="Q793">
        <v>6</v>
      </c>
      <c r="R793">
        <v>10</v>
      </c>
      <c r="U793">
        <v>2</v>
      </c>
      <c r="W793">
        <v>98</v>
      </c>
      <c r="X793">
        <v>4388</v>
      </c>
      <c r="Y793">
        <v>1.4999999999999999E-2</v>
      </c>
      <c r="Z793">
        <v>5</v>
      </c>
      <c r="AA793">
        <v>16</v>
      </c>
    </row>
    <row r="794" spans="1:27" x14ac:dyDescent="0.2">
      <c r="A794">
        <v>2021</v>
      </c>
      <c r="B794">
        <v>8</v>
      </c>
      <c r="C794" t="s">
        <v>822</v>
      </c>
      <c r="D794">
        <v>449</v>
      </c>
      <c r="E794" t="s">
        <v>247</v>
      </c>
      <c r="F794" t="s">
        <v>248</v>
      </c>
      <c r="G794">
        <v>40.985999999999997</v>
      </c>
      <c r="H794">
        <v>50.048000000000002</v>
      </c>
      <c r="I794">
        <v>48.9</v>
      </c>
      <c r="J794">
        <v>108</v>
      </c>
      <c r="K794">
        <v>100</v>
      </c>
      <c r="L794">
        <v>112</v>
      </c>
      <c r="M794">
        <v>98</v>
      </c>
      <c r="N794">
        <v>22</v>
      </c>
      <c r="O794">
        <v>8</v>
      </c>
      <c r="P794">
        <v>26</v>
      </c>
      <c r="Q794">
        <v>6</v>
      </c>
      <c r="U794">
        <v>4</v>
      </c>
      <c r="W794">
        <v>66</v>
      </c>
      <c r="X794">
        <v>4836</v>
      </c>
      <c r="Y794">
        <v>1.4999999999999999E-2</v>
      </c>
      <c r="Z794">
        <v>2</v>
      </c>
      <c r="AA794">
        <v>16</v>
      </c>
    </row>
    <row r="795" spans="1:27" x14ac:dyDescent="0.2">
      <c r="A795">
        <v>2021</v>
      </c>
      <c r="B795">
        <v>8</v>
      </c>
      <c r="C795" t="s">
        <v>822</v>
      </c>
      <c r="D795">
        <v>331</v>
      </c>
      <c r="E795" t="s">
        <v>702</v>
      </c>
      <c r="F795" t="s">
        <v>781</v>
      </c>
      <c r="G795">
        <v>312.41199999999998</v>
      </c>
      <c r="H795">
        <v>355.572</v>
      </c>
      <c r="I795">
        <v>333.1</v>
      </c>
      <c r="J795">
        <v>110</v>
      </c>
      <c r="K795">
        <v>131</v>
      </c>
      <c r="L795">
        <v>113</v>
      </c>
      <c r="M795">
        <v>130</v>
      </c>
      <c r="N795">
        <v>22</v>
      </c>
      <c r="O795">
        <v>19</v>
      </c>
      <c r="P795">
        <v>19</v>
      </c>
      <c r="Q795">
        <v>1</v>
      </c>
      <c r="R795">
        <v>2</v>
      </c>
      <c r="U795">
        <v>2</v>
      </c>
      <c r="W795">
        <v>61</v>
      </c>
      <c r="X795">
        <v>3253</v>
      </c>
      <c r="Y795">
        <v>1.4999999999999999E-2</v>
      </c>
      <c r="Z795">
        <v>4</v>
      </c>
      <c r="AA795">
        <v>16</v>
      </c>
    </row>
    <row r="796" spans="1:27" x14ac:dyDescent="0.2">
      <c r="A796">
        <v>2021</v>
      </c>
      <c r="B796">
        <v>8</v>
      </c>
      <c r="C796" t="s">
        <v>822</v>
      </c>
      <c r="D796">
        <v>557</v>
      </c>
      <c r="E796" t="s">
        <v>126</v>
      </c>
      <c r="F796" t="s">
        <v>127</v>
      </c>
      <c r="G796">
        <v>171.262</v>
      </c>
      <c r="H796">
        <v>194.922</v>
      </c>
      <c r="I796">
        <v>200.3</v>
      </c>
      <c r="J796">
        <v>20</v>
      </c>
      <c r="K796">
        <v>180</v>
      </c>
      <c r="L796">
        <v>23</v>
      </c>
      <c r="M796">
        <v>160</v>
      </c>
      <c r="N796">
        <v>28</v>
      </c>
      <c r="O796">
        <v>27</v>
      </c>
      <c r="P796">
        <v>27</v>
      </c>
      <c r="Q796">
        <v>1</v>
      </c>
      <c r="R796">
        <v>2</v>
      </c>
      <c r="U796">
        <v>2</v>
      </c>
      <c r="W796">
        <v>78</v>
      </c>
      <c r="X796">
        <v>4278</v>
      </c>
      <c r="Y796">
        <v>1.4999999999999999E-2</v>
      </c>
      <c r="Z796">
        <v>9</v>
      </c>
      <c r="AA796">
        <v>16</v>
      </c>
    </row>
    <row r="797" spans="1:27" x14ac:dyDescent="0.2">
      <c r="A797">
        <v>2021</v>
      </c>
      <c r="B797">
        <v>8</v>
      </c>
      <c r="C797" t="s">
        <v>822</v>
      </c>
      <c r="D797">
        <v>556</v>
      </c>
      <c r="E797" t="s">
        <v>123</v>
      </c>
      <c r="F797" t="s">
        <v>124</v>
      </c>
      <c r="G797">
        <v>1003.106</v>
      </c>
      <c r="H797">
        <v>1141.6859999999999</v>
      </c>
      <c r="I797">
        <v>1102.8</v>
      </c>
      <c r="J797">
        <v>20</v>
      </c>
      <c r="K797">
        <v>180</v>
      </c>
      <c r="L797">
        <v>23</v>
      </c>
      <c r="M797">
        <v>160</v>
      </c>
      <c r="N797">
        <v>20</v>
      </c>
      <c r="O797">
        <v>23</v>
      </c>
      <c r="P797">
        <v>20</v>
      </c>
      <c r="Q797">
        <v>0</v>
      </c>
      <c r="R797">
        <v>1</v>
      </c>
      <c r="U797">
        <v>1</v>
      </c>
      <c r="W797">
        <v>63</v>
      </c>
      <c r="X797">
        <v>3423</v>
      </c>
      <c r="Y797">
        <v>1.4999999999999999E-2</v>
      </c>
      <c r="Z797">
        <v>9</v>
      </c>
      <c r="AA797">
        <v>16</v>
      </c>
    </row>
    <row r="798" spans="1:27" x14ac:dyDescent="0.2">
      <c r="A798">
        <v>2021</v>
      </c>
      <c r="B798">
        <v>8</v>
      </c>
      <c r="C798" t="s">
        <v>822</v>
      </c>
      <c r="D798">
        <v>668</v>
      </c>
      <c r="E798" t="s">
        <v>596</v>
      </c>
      <c r="F798" t="s">
        <v>782</v>
      </c>
      <c r="G798">
        <v>96.923000000000002</v>
      </c>
      <c r="H798">
        <v>110.313</v>
      </c>
      <c r="I798">
        <v>116.7</v>
      </c>
      <c r="J798">
        <v>103</v>
      </c>
      <c r="K798">
        <v>70</v>
      </c>
      <c r="L798">
        <v>76</v>
      </c>
      <c r="M798">
        <v>95</v>
      </c>
      <c r="N798">
        <v>15</v>
      </c>
      <c r="O798">
        <v>6</v>
      </c>
      <c r="P798">
        <v>7</v>
      </c>
      <c r="W798">
        <v>28</v>
      </c>
      <c r="X798">
        <v>2788</v>
      </c>
      <c r="Y798">
        <v>1.4999999999999999E-2</v>
      </c>
      <c r="Z798">
        <v>3</v>
      </c>
      <c r="AA798">
        <v>16</v>
      </c>
    </row>
    <row r="799" spans="1:27" x14ac:dyDescent="0.2">
      <c r="A799">
        <v>2021</v>
      </c>
      <c r="B799">
        <v>8</v>
      </c>
      <c r="C799" t="s">
        <v>822</v>
      </c>
      <c r="D799">
        <v>437</v>
      </c>
      <c r="E799" t="s">
        <v>152</v>
      </c>
      <c r="F799" t="s">
        <v>153</v>
      </c>
      <c r="G799">
        <v>158.08799999999999</v>
      </c>
      <c r="H799">
        <v>179.928</v>
      </c>
      <c r="I799">
        <v>180.1</v>
      </c>
      <c r="J799">
        <v>120</v>
      </c>
      <c r="K799">
        <v>120</v>
      </c>
      <c r="L799">
        <v>123</v>
      </c>
      <c r="M799">
        <v>118</v>
      </c>
      <c r="N799">
        <v>38</v>
      </c>
      <c r="O799">
        <v>45</v>
      </c>
      <c r="P799">
        <v>37</v>
      </c>
      <c r="Q799">
        <v>10</v>
      </c>
      <c r="U799">
        <v>1</v>
      </c>
      <c r="W799">
        <v>128</v>
      </c>
      <c r="X799">
        <v>11253</v>
      </c>
      <c r="Y799">
        <v>1.4999999999999999E-2</v>
      </c>
      <c r="Z799">
        <v>8</v>
      </c>
      <c r="AA799">
        <v>16</v>
      </c>
    </row>
    <row r="800" spans="1:27" x14ac:dyDescent="0.2">
      <c r="A800">
        <v>2021</v>
      </c>
      <c r="B800">
        <v>8</v>
      </c>
      <c r="C800" t="s">
        <v>822</v>
      </c>
      <c r="D800">
        <v>438</v>
      </c>
      <c r="E800" t="s">
        <v>222</v>
      </c>
      <c r="F800" t="s">
        <v>223</v>
      </c>
      <c r="G800">
        <v>315.23500000000001</v>
      </c>
      <c r="H800">
        <v>358.78500000000003</v>
      </c>
      <c r="I800">
        <v>349.7</v>
      </c>
      <c r="J800">
        <v>67</v>
      </c>
      <c r="K800">
        <v>161</v>
      </c>
      <c r="L800">
        <v>79</v>
      </c>
      <c r="M800">
        <v>138</v>
      </c>
      <c r="N800">
        <v>32</v>
      </c>
      <c r="O800">
        <v>24</v>
      </c>
      <c r="P800">
        <v>23</v>
      </c>
      <c r="W800">
        <v>78</v>
      </c>
      <c r="X800">
        <v>7146</v>
      </c>
      <c r="Y800">
        <v>1.4999999999999999E-2</v>
      </c>
      <c r="Z800">
        <v>8</v>
      </c>
      <c r="AA800">
        <v>16</v>
      </c>
    </row>
    <row r="801" spans="1:27" x14ac:dyDescent="0.2">
      <c r="A801">
        <v>2021</v>
      </c>
      <c r="B801">
        <v>8</v>
      </c>
      <c r="C801" t="s">
        <v>822</v>
      </c>
      <c r="D801">
        <v>670</v>
      </c>
      <c r="E801" t="s">
        <v>254</v>
      </c>
      <c r="F801" t="s">
        <v>255</v>
      </c>
      <c r="G801">
        <v>280.41800000000001</v>
      </c>
      <c r="H801">
        <v>319.15800000000002</v>
      </c>
      <c r="I801">
        <v>327.8</v>
      </c>
      <c r="J801">
        <v>96</v>
      </c>
      <c r="K801">
        <v>150</v>
      </c>
      <c r="L801">
        <v>99</v>
      </c>
      <c r="M801">
        <v>146</v>
      </c>
      <c r="N801">
        <v>3</v>
      </c>
      <c r="O801">
        <v>2</v>
      </c>
      <c r="P801">
        <v>5</v>
      </c>
      <c r="W801">
        <v>10</v>
      </c>
      <c r="X801">
        <v>718</v>
      </c>
      <c r="Y801">
        <v>1.4999999999999999E-2</v>
      </c>
      <c r="Z801">
        <v>2</v>
      </c>
      <c r="AA801">
        <v>16</v>
      </c>
    </row>
    <row r="802" spans="1:27" x14ac:dyDescent="0.2">
      <c r="A802">
        <v>2021</v>
      </c>
      <c r="B802">
        <v>8</v>
      </c>
      <c r="C802" t="s">
        <v>822</v>
      </c>
      <c r="D802">
        <v>669</v>
      </c>
      <c r="E802" t="s">
        <v>138</v>
      </c>
      <c r="F802" t="s">
        <v>139</v>
      </c>
      <c r="G802">
        <v>897.71400000000006</v>
      </c>
      <c r="H802">
        <v>1021.734</v>
      </c>
      <c r="I802">
        <v>1041.0999999999999</v>
      </c>
      <c r="J802">
        <v>40</v>
      </c>
      <c r="K802">
        <v>180</v>
      </c>
      <c r="L802">
        <v>44</v>
      </c>
      <c r="M802">
        <v>164</v>
      </c>
      <c r="N802">
        <v>40</v>
      </c>
      <c r="O802">
        <v>47</v>
      </c>
      <c r="P802">
        <v>42</v>
      </c>
      <c r="U802">
        <v>2</v>
      </c>
      <c r="W802">
        <v>127</v>
      </c>
      <c r="X802">
        <v>5413</v>
      </c>
      <c r="Y802">
        <v>1.4999999999999999E-2</v>
      </c>
      <c r="Z802">
        <v>9</v>
      </c>
      <c r="AA802">
        <v>16</v>
      </c>
    </row>
    <row r="803" spans="1:27" x14ac:dyDescent="0.2">
      <c r="A803">
        <v>2021</v>
      </c>
      <c r="B803">
        <v>8</v>
      </c>
      <c r="C803" t="s">
        <v>822</v>
      </c>
      <c r="D803">
        <v>673</v>
      </c>
      <c r="E803" t="s">
        <v>549</v>
      </c>
      <c r="F803" t="s">
        <v>550</v>
      </c>
      <c r="G803">
        <v>57.965600000000002</v>
      </c>
      <c r="H803">
        <v>65.973600000000005</v>
      </c>
      <c r="I803">
        <v>64.900000000000006</v>
      </c>
      <c r="J803">
        <v>18</v>
      </c>
      <c r="K803">
        <v>200</v>
      </c>
      <c r="L803">
        <v>22</v>
      </c>
      <c r="M803">
        <v>165</v>
      </c>
      <c r="N803">
        <v>16</v>
      </c>
      <c r="O803">
        <v>12</v>
      </c>
      <c r="P803">
        <v>14</v>
      </c>
      <c r="W803">
        <v>41</v>
      </c>
      <c r="X803">
        <v>2281</v>
      </c>
      <c r="Y803">
        <v>1.4999999999999999E-2</v>
      </c>
      <c r="Z803">
        <v>5</v>
      </c>
      <c r="AA803">
        <v>16</v>
      </c>
    </row>
    <row r="804" spans="1:27" x14ac:dyDescent="0.2">
      <c r="A804">
        <v>2021</v>
      </c>
      <c r="B804">
        <v>8</v>
      </c>
      <c r="C804" t="s">
        <v>822</v>
      </c>
      <c r="D804">
        <v>667</v>
      </c>
      <c r="E804" t="s">
        <v>547</v>
      </c>
      <c r="F804" t="s">
        <v>548</v>
      </c>
      <c r="G804">
        <v>1462.3140000000001</v>
      </c>
      <c r="H804">
        <v>1664.3340000000001</v>
      </c>
      <c r="I804">
        <v>1726.6</v>
      </c>
      <c r="J804">
        <v>18</v>
      </c>
      <c r="K804">
        <v>200</v>
      </c>
      <c r="L804">
        <v>22</v>
      </c>
      <c r="M804">
        <v>165</v>
      </c>
      <c r="N804">
        <v>10</v>
      </c>
      <c r="O804">
        <v>9</v>
      </c>
      <c r="P804">
        <v>7</v>
      </c>
      <c r="W804">
        <v>26</v>
      </c>
      <c r="X804">
        <v>2266</v>
      </c>
      <c r="Y804">
        <v>1.4999999999999999E-2</v>
      </c>
      <c r="Z804">
        <v>5</v>
      </c>
      <c r="AA804">
        <v>16</v>
      </c>
    </row>
    <row r="805" spans="1:27" x14ac:dyDescent="0.2">
      <c r="A805">
        <v>2021</v>
      </c>
      <c r="B805">
        <v>8</v>
      </c>
      <c r="C805" t="s">
        <v>822</v>
      </c>
      <c r="D805">
        <v>50</v>
      </c>
      <c r="E805" t="s">
        <v>161</v>
      </c>
      <c r="F805" t="s">
        <v>162</v>
      </c>
      <c r="G805">
        <v>51.57</v>
      </c>
      <c r="H805">
        <v>56.43</v>
      </c>
      <c r="I805">
        <v>57.8</v>
      </c>
      <c r="J805">
        <v>101</v>
      </c>
      <c r="K805">
        <v>107</v>
      </c>
      <c r="L805">
        <v>58</v>
      </c>
      <c r="M805">
        <v>125</v>
      </c>
      <c r="N805">
        <v>19</v>
      </c>
      <c r="O805">
        <v>13</v>
      </c>
      <c r="P805">
        <v>23</v>
      </c>
      <c r="W805">
        <v>55</v>
      </c>
      <c r="X805">
        <v>6019</v>
      </c>
      <c r="Y805">
        <v>1.4999999999999999E-2</v>
      </c>
      <c r="Z805">
        <v>5</v>
      </c>
      <c r="AA805">
        <v>18</v>
      </c>
    </row>
    <row r="806" spans="1:27" x14ac:dyDescent="0.2">
      <c r="A806">
        <v>2021</v>
      </c>
      <c r="B806">
        <v>8</v>
      </c>
      <c r="C806" t="s">
        <v>822</v>
      </c>
      <c r="D806">
        <v>122</v>
      </c>
      <c r="E806" t="s">
        <v>158</v>
      </c>
      <c r="F806" t="s">
        <v>159</v>
      </c>
      <c r="G806">
        <v>267.39999999999998</v>
      </c>
      <c r="H806">
        <v>292.60000000000002</v>
      </c>
      <c r="I806">
        <v>282.2</v>
      </c>
      <c r="J806">
        <v>63</v>
      </c>
      <c r="K806">
        <v>115</v>
      </c>
      <c r="L806">
        <v>63</v>
      </c>
      <c r="M806">
        <v>114</v>
      </c>
      <c r="N806">
        <v>4</v>
      </c>
      <c r="O806">
        <v>1</v>
      </c>
      <c r="P806">
        <v>5</v>
      </c>
      <c r="W806">
        <v>10</v>
      </c>
      <c r="X806">
        <v>1438</v>
      </c>
      <c r="Y806">
        <v>1.4999999999999999E-2</v>
      </c>
      <c r="Z806">
        <v>2</v>
      </c>
      <c r="AA806">
        <v>22</v>
      </c>
    </row>
    <row r="807" spans="1:27" x14ac:dyDescent="0.2">
      <c r="A807">
        <v>2021</v>
      </c>
      <c r="B807">
        <v>8</v>
      </c>
      <c r="C807" t="s">
        <v>822</v>
      </c>
      <c r="D807">
        <v>674</v>
      </c>
      <c r="E807" t="s">
        <v>155</v>
      </c>
      <c r="F807" t="s">
        <v>156</v>
      </c>
      <c r="G807">
        <v>240.89599999999999</v>
      </c>
      <c r="H807">
        <v>274.17599999999999</v>
      </c>
      <c r="J807">
        <v>40</v>
      </c>
      <c r="K807">
        <v>180</v>
      </c>
      <c r="Y807">
        <v>1.4999999999999999E-2</v>
      </c>
      <c r="Z807">
        <v>1</v>
      </c>
      <c r="AA807">
        <v>22</v>
      </c>
    </row>
    <row r="808" spans="1:27" x14ac:dyDescent="0.2">
      <c r="A808">
        <v>2021</v>
      </c>
      <c r="B808">
        <v>8</v>
      </c>
      <c r="C808" t="s">
        <v>822</v>
      </c>
      <c r="D808">
        <v>660</v>
      </c>
      <c r="E808" t="s">
        <v>201</v>
      </c>
      <c r="F808" t="s">
        <v>202</v>
      </c>
      <c r="G808">
        <v>1190.365</v>
      </c>
      <c r="H808">
        <v>1354.8150000000001</v>
      </c>
      <c r="I808">
        <v>1325.6</v>
      </c>
      <c r="J808">
        <v>20</v>
      </c>
      <c r="K808">
        <v>180</v>
      </c>
      <c r="L808">
        <v>24</v>
      </c>
      <c r="M808">
        <v>151</v>
      </c>
      <c r="N808">
        <v>18</v>
      </c>
      <c r="O808">
        <v>24</v>
      </c>
      <c r="P808">
        <v>22</v>
      </c>
      <c r="R808">
        <v>0</v>
      </c>
      <c r="U808">
        <v>0</v>
      </c>
      <c r="W808">
        <v>64</v>
      </c>
      <c r="X808">
        <v>2593</v>
      </c>
      <c r="Y808">
        <v>1.4999999999999999E-2</v>
      </c>
      <c r="Z808">
        <v>15</v>
      </c>
      <c r="AA808">
        <v>16</v>
      </c>
    </row>
    <row r="809" spans="1:27" x14ac:dyDescent="0.2">
      <c r="A809">
        <v>2021</v>
      </c>
      <c r="B809">
        <v>8</v>
      </c>
      <c r="C809" t="s">
        <v>822</v>
      </c>
      <c r="D809">
        <v>658</v>
      </c>
      <c r="E809" t="s">
        <v>182</v>
      </c>
      <c r="F809" t="s">
        <v>183</v>
      </c>
      <c r="G809">
        <v>83.7</v>
      </c>
      <c r="H809">
        <v>96.3</v>
      </c>
      <c r="J809">
        <v>60</v>
      </c>
      <c r="K809">
        <v>180</v>
      </c>
      <c r="N809">
        <v>4</v>
      </c>
      <c r="O809">
        <v>4</v>
      </c>
      <c r="P809">
        <v>6</v>
      </c>
      <c r="W809">
        <v>14</v>
      </c>
      <c r="X809">
        <v>164</v>
      </c>
      <c r="Y809">
        <v>0.02</v>
      </c>
      <c r="Z809">
        <v>1</v>
      </c>
      <c r="AA809">
        <v>20</v>
      </c>
    </row>
    <row r="810" spans="1:27" x14ac:dyDescent="0.2">
      <c r="A810">
        <v>2021</v>
      </c>
      <c r="B810">
        <v>8</v>
      </c>
      <c r="C810" t="s">
        <v>822</v>
      </c>
      <c r="D810">
        <v>656</v>
      </c>
      <c r="E810" t="s">
        <v>176</v>
      </c>
      <c r="F810" t="s">
        <v>177</v>
      </c>
      <c r="G810">
        <v>137.63999999999999</v>
      </c>
      <c r="H810">
        <v>158.36000000000001</v>
      </c>
      <c r="J810">
        <v>60</v>
      </c>
      <c r="K810">
        <v>180</v>
      </c>
      <c r="N810">
        <v>6</v>
      </c>
      <c r="O810">
        <v>4</v>
      </c>
      <c r="P810">
        <v>4</v>
      </c>
      <c r="W810">
        <v>14</v>
      </c>
      <c r="X810">
        <v>214</v>
      </c>
      <c r="Y810">
        <v>0.02</v>
      </c>
      <c r="Z810">
        <v>1</v>
      </c>
      <c r="AA810">
        <v>20</v>
      </c>
    </row>
    <row r="811" spans="1:27" x14ac:dyDescent="0.2">
      <c r="A811">
        <v>2021</v>
      </c>
      <c r="B811">
        <v>8</v>
      </c>
      <c r="C811" t="s">
        <v>822</v>
      </c>
      <c r="D811">
        <v>657</v>
      </c>
      <c r="E811" t="s">
        <v>179</v>
      </c>
      <c r="F811" t="s">
        <v>180</v>
      </c>
      <c r="G811">
        <v>83.7</v>
      </c>
      <c r="H811">
        <v>96.3</v>
      </c>
      <c r="J811">
        <v>60</v>
      </c>
      <c r="K811">
        <v>180</v>
      </c>
      <c r="N811">
        <v>4</v>
      </c>
      <c r="O811">
        <v>4</v>
      </c>
      <c r="P811">
        <v>6</v>
      </c>
      <c r="W811">
        <v>14</v>
      </c>
      <c r="X811">
        <v>164</v>
      </c>
      <c r="Y811">
        <v>0.02</v>
      </c>
      <c r="Z811">
        <v>1</v>
      </c>
      <c r="AA811">
        <v>20</v>
      </c>
    </row>
    <row r="812" spans="1:27" x14ac:dyDescent="0.2">
      <c r="A812">
        <v>2021</v>
      </c>
      <c r="B812">
        <v>8</v>
      </c>
      <c r="C812" t="s">
        <v>822</v>
      </c>
      <c r="D812">
        <v>655</v>
      </c>
      <c r="E812" t="s">
        <v>173</v>
      </c>
      <c r="F812" t="s">
        <v>174</v>
      </c>
      <c r="G812">
        <v>137.63999999999999</v>
      </c>
      <c r="H812">
        <v>158.36000000000001</v>
      </c>
      <c r="J812">
        <v>60</v>
      </c>
      <c r="K812">
        <v>180</v>
      </c>
      <c r="N812">
        <v>6</v>
      </c>
      <c r="O812">
        <v>4</v>
      </c>
      <c r="P812">
        <v>4</v>
      </c>
      <c r="W812">
        <v>14</v>
      </c>
      <c r="X812">
        <v>214</v>
      </c>
      <c r="Y812">
        <v>0.02</v>
      </c>
      <c r="Z812">
        <v>1</v>
      </c>
      <c r="AA812">
        <v>20</v>
      </c>
    </row>
    <row r="813" spans="1:27" x14ac:dyDescent="0.2">
      <c r="A813">
        <v>2021</v>
      </c>
      <c r="B813">
        <v>8</v>
      </c>
      <c r="C813" t="s">
        <v>822</v>
      </c>
      <c r="D813">
        <v>645</v>
      </c>
      <c r="E813" t="s">
        <v>573</v>
      </c>
      <c r="F813" t="s">
        <v>574</v>
      </c>
      <c r="G813">
        <v>123.69</v>
      </c>
      <c r="H813">
        <v>142.31</v>
      </c>
      <c r="I813">
        <v>147.30000000000001</v>
      </c>
      <c r="J813">
        <v>80</v>
      </c>
      <c r="K813">
        <v>180</v>
      </c>
      <c r="L813">
        <v>97</v>
      </c>
      <c r="M813">
        <v>149</v>
      </c>
      <c r="N813">
        <v>5</v>
      </c>
      <c r="O813">
        <v>3</v>
      </c>
      <c r="P813">
        <v>4</v>
      </c>
      <c r="W813">
        <v>12</v>
      </c>
      <c r="X813">
        <v>2792</v>
      </c>
      <c r="Y813">
        <v>0.02</v>
      </c>
      <c r="Z813">
        <v>2</v>
      </c>
      <c r="AA813">
        <v>20</v>
      </c>
    </row>
    <row r="814" spans="1:27" x14ac:dyDescent="0.2">
      <c r="A814">
        <v>2021</v>
      </c>
      <c r="B814">
        <v>8</v>
      </c>
      <c r="C814" t="s">
        <v>822</v>
      </c>
      <c r="D814">
        <v>280</v>
      </c>
      <c r="E814" t="s">
        <v>219</v>
      </c>
      <c r="F814" t="s">
        <v>220</v>
      </c>
      <c r="G814">
        <v>300.39</v>
      </c>
      <c r="H814">
        <v>345.61</v>
      </c>
      <c r="I814">
        <v>349.2</v>
      </c>
      <c r="J814">
        <v>105</v>
      </c>
      <c r="K814">
        <v>103</v>
      </c>
      <c r="L814">
        <v>105</v>
      </c>
      <c r="M814">
        <v>103</v>
      </c>
      <c r="N814">
        <v>8</v>
      </c>
      <c r="O814">
        <v>8</v>
      </c>
      <c r="P814">
        <v>11</v>
      </c>
      <c r="W814">
        <v>27</v>
      </c>
      <c r="X814">
        <v>3577</v>
      </c>
      <c r="Y814">
        <v>1.4999999999999999E-2</v>
      </c>
      <c r="Z814">
        <v>3</v>
      </c>
      <c r="AA814">
        <v>16</v>
      </c>
    </row>
    <row r="815" spans="1:27" x14ac:dyDescent="0.2">
      <c r="A815">
        <v>2021</v>
      </c>
      <c r="B815">
        <v>8</v>
      </c>
      <c r="C815" t="s">
        <v>822</v>
      </c>
      <c r="D815">
        <v>273</v>
      </c>
      <c r="E815" t="s">
        <v>257</v>
      </c>
      <c r="F815" t="s">
        <v>258</v>
      </c>
      <c r="G815">
        <v>524.52</v>
      </c>
      <c r="H815">
        <v>603.48</v>
      </c>
      <c r="I815">
        <v>606.6</v>
      </c>
      <c r="J815">
        <v>93</v>
      </c>
      <c r="K815">
        <v>116</v>
      </c>
      <c r="L815">
        <v>82</v>
      </c>
      <c r="M815">
        <v>132</v>
      </c>
      <c r="N815">
        <v>55</v>
      </c>
      <c r="O815">
        <v>30</v>
      </c>
      <c r="P815">
        <v>41</v>
      </c>
      <c r="Q815">
        <v>5</v>
      </c>
      <c r="R815">
        <v>13</v>
      </c>
      <c r="U815">
        <v>1</v>
      </c>
      <c r="W815">
        <v>140</v>
      </c>
      <c r="X815">
        <v>11264</v>
      </c>
      <c r="Y815">
        <v>1.4999999999999999E-2</v>
      </c>
      <c r="Z815">
        <v>12</v>
      </c>
      <c r="AA815">
        <v>16</v>
      </c>
    </row>
    <row r="816" spans="1:27" x14ac:dyDescent="0.2">
      <c r="A816">
        <v>2021</v>
      </c>
      <c r="B816">
        <v>8</v>
      </c>
      <c r="C816" t="s">
        <v>822</v>
      </c>
      <c r="D816">
        <v>253</v>
      </c>
      <c r="E816" t="s">
        <v>135</v>
      </c>
      <c r="F816" t="s">
        <v>136</v>
      </c>
      <c r="G816">
        <v>188.79</v>
      </c>
      <c r="H816">
        <v>217.21</v>
      </c>
      <c r="I816">
        <v>204.6</v>
      </c>
      <c r="J816">
        <v>121</v>
      </c>
      <c r="K816">
        <v>89</v>
      </c>
      <c r="L816">
        <v>112</v>
      </c>
      <c r="M816">
        <v>98</v>
      </c>
      <c r="N816">
        <v>45</v>
      </c>
      <c r="O816">
        <v>55</v>
      </c>
      <c r="P816">
        <v>52</v>
      </c>
      <c r="Q816">
        <v>1</v>
      </c>
      <c r="R816">
        <v>5</v>
      </c>
      <c r="U816">
        <v>2</v>
      </c>
      <c r="W816">
        <v>155</v>
      </c>
      <c r="X816">
        <v>18755</v>
      </c>
      <c r="Y816">
        <v>1.4999999999999999E-2</v>
      </c>
      <c r="Z816">
        <v>10</v>
      </c>
      <c r="AA816">
        <v>16</v>
      </c>
    </row>
    <row r="817" spans="1:27" x14ac:dyDescent="0.2">
      <c r="A817">
        <v>2021</v>
      </c>
      <c r="B817">
        <v>8</v>
      </c>
      <c r="C817" t="s">
        <v>822</v>
      </c>
      <c r="D817">
        <v>254</v>
      </c>
      <c r="E817" t="s">
        <v>263</v>
      </c>
      <c r="F817" t="s">
        <v>136</v>
      </c>
      <c r="G817">
        <v>188.79</v>
      </c>
      <c r="H817">
        <v>217.21</v>
      </c>
      <c r="I817">
        <v>207.2</v>
      </c>
      <c r="J817">
        <v>88</v>
      </c>
      <c r="K817">
        <v>164</v>
      </c>
      <c r="L817">
        <v>102</v>
      </c>
      <c r="M817">
        <v>142</v>
      </c>
      <c r="N817">
        <v>90</v>
      </c>
      <c r="O817">
        <v>101</v>
      </c>
      <c r="P817">
        <v>94</v>
      </c>
      <c r="Q817">
        <v>3</v>
      </c>
      <c r="U817">
        <v>2</v>
      </c>
      <c r="W817">
        <v>284</v>
      </c>
      <c r="X817">
        <v>35594</v>
      </c>
      <c r="Y817">
        <v>0.02</v>
      </c>
      <c r="Z817">
        <v>19</v>
      </c>
      <c r="AA817">
        <v>16</v>
      </c>
    </row>
    <row r="818" spans="1:27" x14ac:dyDescent="0.2">
      <c r="A818">
        <v>2021</v>
      </c>
      <c r="B818">
        <v>8</v>
      </c>
      <c r="C818" t="s">
        <v>822</v>
      </c>
      <c r="D818">
        <v>453</v>
      </c>
      <c r="E818" t="s">
        <v>585</v>
      </c>
      <c r="F818" t="s">
        <v>586</v>
      </c>
      <c r="G818">
        <v>251.1</v>
      </c>
      <c r="H818">
        <v>288.89999999999998</v>
      </c>
      <c r="J818">
        <v>96</v>
      </c>
      <c r="K818">
        <v>150</v>
      </c>
      <c r="X818">
        <v>80</v>
      </c>
      <c r="Y818">
        <v>0.02</v>
      </c>
      <c r="Z818">
        <v>1</v>
      </c>
      <c r="AA818">
        <v>22</v>
      </c>
    </row>
    <row r="819" spans="1:27" x14ac:dyDescent="0.2">
      <c r="A819">
        <v>2021</v>
      </c>
      <c r="B819">
        <v>8</v>
      </c>
      <c r="C819" t="s">
        <v>822</v>
      </c>
      <c r="D819">
        <v>452</v>
      </c>
      <c r="E819" t="s">
        <v>772</v>
      </c>
      <c r="F819" t="s">
        <v>733</v>
      </c>
      <c r="G819">
        <v>162.75</v>
      </c>
      <c r="H819">
        <v>187.25</v>
      </c>
      <c r="J819">
        <v>96</v>
      </c>
      <c r="K819">
        <v>150</v>
      </c>
      <c r="X819">
        <v>80</v>
      </c>
      <c r="Y819">
        <v>0.02</v>
      </c>
      <c r="Z819">
        <v>1</v>
      </c>
      <c r="AA819">
        <v>22</v>
      </c>
    </row>
    <row r="820" spans="1:27" x14ac:dyDescent="0.2">
      <c r="A820">
        <v>2021</v>
      </c>
      <c r="B820">
        <v>8</v>
      </c>
      <c r="C820" t="s">
        <v>822</v>
      </c>
      <c r="D820">
        <v>225</v>
      </c>
      <c r="E820" t="s">
        <v>229</v>
      </c>
      <c r="F820" t="s">
        <v>230</v>
      </c>
      <c r="G820">
        <v>345.96</v>
      </c>
      <c r="H820">
        <v>398.04</v>
      </c>
      <c r="I820">
        <v>402</v>
      </c>
      <c r="J820">
        <v>169</v>
      </c>
      <c r="K820">
        <v>128</v>
      </c>
      <c r="L820">
        <v>153</v>
      </c>
      <c r="M820">
        <v>141</v>
      </c>
      <c r="N820">
        <v>3</v>
      </c>
      <c r="O820">
        <v>3</v>
      </c>
      <c r="P820">
        <v>4</v>
      </c>
      <c r="U820">
        <v>2</v>
      </c>
      <c r="W820">
        <v>12</v>
      </c>
      <c r="X820">
        <v>330</v>
      </c>
      <c r="Y820">
        <v>1.4999999999999999E-2</v>
      </c>
      <c r="Z820">
        <v>1</v>
      </c>
      <c r="AA820">
        <v>18</v>
      </c>
    </row>
    <row r="821" spans="1:27" x14ac:dyDescent="0.2">
      <c r="A821">
        <v>2021</v>
      </c>
      <c r="B821">
        <v>8</v>
      </c>
      <c r="C821" t="s">
        <v>822</v>
      </c>
      <c r="D821">
        <v>94</v>
      </c>
      <c r="E821" t="s">
        <v>606</v>
      </c>
      <c r="F821" t="s">
        <v>607</v>
      </c>
      <c r="G821">
        <v>17.670000000000002</v>
      </c>
      <c r="H821">
        <v>20.329999999999998</v>
      </c>
      <c r="I821">
        <v>18.100000000000001</v>
      </c>
      <c r="J821">
        <v>74</v>
      </c>
      <c r="K821">
        <v>97</v>
      </c>
      <c r="L821">
        <v>58</v>
      </c>
      <c r="M821">
        <v>124</v>
      </c>
      <c r="N821">
        <v>25</v>
      </c>
      <c r="O821">
        <v>17</v>
      </c>
      <c r="P821">
        <v>28</v>
      </c>
      <c r="W821">
        <v>70</v>
      </c>
      <c r="X821">
        <v>1606</v>
      </c>
      <c r="Y821">
        <v>1.4999999999999999E-2</v>
      </c>
      <c r="Z821">
        <v>3</v>
      </c>
      <c r="AA821">
        <v>16</v>
      </c>
    </row>
    <row r="822" spans="1:27" x14ac:dyDescent="0.2">
      <c r="A822">
        <v>2021</v>
      </c>
      <c r="B822">
        <v>8</v>
      </c>
      <c r="C822" t="s">
        <v>822</v>
      </c>
      <c r="D822">
        <v>104</v>
      </c>
      <c r="E822" t="s">
        <v>770</v>
      </c>
      <c r="F822" t="s">
        <v>771</v>
      </c>
      <c r="G822">
        <v>82.77</v>
      </c>
      <c r="H822">
        <v>95.23</v>
      </c>
      <c r="I822">
        <v>83.5</v>
      </c>
      <c r="J822">
        <v>140</v>
      </c>
      <c r="K822">
        <v>103</v>
      </c>
      <c r="L822">
        <v>137</v>
      </c>
      <c r="M822">
        <v>106</v>
      </c>
      <c r="N822">
        <v>13</v>
      </c>
      <c r="O822">
        <v>15</v>
      </c>
      <c r="P822">
        <v>11</v>
      </c>
      <c r="W822">
        <v>39</v>
      </c>
      <c r="X822">
        <v>5043</v>
      </c>
      <c r="Y822">
        <v>1.4999999999999999E-2</v>
      </c>
      <c r="Z822">
        <v>3</v>
      </c>
      <c r="AA822">
        <v>18</v>
      </c>
    </row>
    <row r="823" spans="1:27" x14ac:dyDescent="0.2">
      <c r="A823">
        <v>2021</v>
      </c>
      <c r="B823">
        <v>8</v>
      </c>
      <c r="C823" t="s">
        <v>822</v>
      </c>
      <c r="D823">
        <v>103</v>
      </c>
      <c r="E823" t="s">
        <v>794</v>
      </c>
      <c r="F823" t="s">
        <v>795</v>
      </c>
      <c r="G823">
        <v>82.77</v>
      </c>
      <c r="H823">
        <v>95.23</v>
      </c>
      <c r="I823">
        <v>83.5</v>
      </c>
      <c r="J823">
        <v>140</v>
      </c>
      <c r="K823">
        <v>103</v>
      </c>
      <c r="L823">
        <v>137</v>
      </c>
      <c r="M823">
        <v>106</v>
      </c>
      <c r="N823">
        <v>13</v>
      </c>
      <c r="O823">
        <v>15</v>
      </c>
      <c r="P823">
        <v>11</v>
      </c>
      <c r="W823">
        <v>39</v>
      </c>
      <c r="X823">
        <v>5043</v>
      </c>
      <c r="Y823">
        <v>1.4999999999999999E-2</v>
      </c>
      <c r="Z823">
        <v>3</v>
      </c>
      <c r="AA823">
        <v>18</v>
      </c>
    </row>
    <row r="824" spans="1:27" x14ac:dyDescent="0.2">
      <c r="A824">
        <v>2021</v>
      </c>
      <c r="B824">
        <v>8</v>
      </c>
      <c r="C824" t="s">
        <v>822</v>
      </c>
      <c r="D824">
        <v>102</v>
      </c>
      <c r="E824" t="s">
        <v>764</v>
      </c>
      <c r="F824" t="s">
        <v>765</v>
      </c>
      <c r="G824">
        <v>18.600000000000001</v>
      </c>
      <c r="H824">
        <v>21.4</v>
      </c>
      <c r="I824">
        <v>20.9</v>
      </c>
      <c r="J824">
        <v>140</v>
      </c>
      <c r="K824">
        <v>103</v>
      </c>
      <c r="L824">
        <v>137</v>
      </c>
      <c r="M824">
        <v>106</v>
      </c>
      <c r="N824">
        <v>15</v>
      </c>
      <c r="O824">
        <v>12</v>
      </c>
      <c r="P824">
        <v>20</v>
      </c>
      <c r="W824">
        <v>47</v>
      </c>
      <c r="X824">
        <v>5051</v>
      </c>
      <c r="Y824">
        <v>1.4999999999999999E-2</v>
      </c>
      <c r="Z824">
        <v>3</v>
      </c>
      <c r="AA824">
        <v>18</v>
      </c>
    </row>
    <row r="825" spans="1:27" x14ac:dyDescent="0.2">
      <c r="A825">
        <v>2021</v>
      </c>
      <c r="B825">
        <v>8</v>
      </c>
      <c r="C825" t="s">
        <v>822</v>
      </c>
      <c r="D825">
        <v>101</v>
      </c>
      <c r="E825" t="s">
        <v>788</v>
      </c>
      <c r="F825" t="s">
        <v>789</v>
      </c>
      <c r="G825">
        <v>18.600000000000001</v>
      </c>
      <c r="H825">
        <v>21.4</v>
      </c>
      <c r="I825">
        <v>20.9</v>
      </c>
      <c r="J825">
        <v>140</v>
      </c>
      <c r="K825">
        <v>103</v>
      </c>
      <c r="L825">
        <v>137</v>
      </c>
      <c r="M825">
        <v>106</v>
      </c>
      <c r="N825">
        <v>15</v>
      </c>
      <c r="O825">
        <v>12</v>
      </c>
      <c r="P825">
        <v>20</v>
      </c>
      <c r="W825">
        <v>47</v>
      </c>
      <c r="X825">
        <v>5051</v>
      </c>
      <c r="Y825">
        <v>1.4999999999999999E-2</v>
      </c>
      <c r="Z825">
        <v>3</v>
      </c>
      <c r="AA825">
        <v>18</v>
      </c>
    </row>
    <row r="826" spans="1:27" x14ac:dyDescent="0.2">
      <c r="A826">
        <v>2021</v>
      </c>
      <c r="B826">
        <v>8</v>
      </c>
      <c r="C826" t="s">
        <v>822</v>
      </c>
      <c r="D826">
        <v>100</v>
      </c>
      <c r="E826" t="s">
        <v>753</v>
      </c>
      <c r="F826" t="s">
        <v>754</v>
      </c>
      <c r="G826">
        <v>18.600000000000001</v>
      </c>
      <c r="H826">
        <v>21.4</v>
      </c>
      <c r="I826">
        <v>20.9</v>
      </c>
      <c r="J826">
        <v>140</v>
      </c>
      <c r="K826">
        <v>103</v>
      </c>
      <c r="L826">
        <v>137</v>
      </c>
      <c r="M826">
        <v>106</v>
      </c>
      <c r="N826">
        <v>15</v>
      </c>
      <c r="O826">
        <v>12</v>
      </c>
      <c r="P826">
        <v>20</v>
      </c>
      <c r="W826">
        <v>47</v>
      </c>
      <c r="X826">
        <v>5051</v>
      </c>
      <c r="Y826">
        <v>1.4999999999999999E-2</v>
      </c>
      <c r="Z826">
        <v>3</v>
      </c>
      <c r="AA826">
        <v>18</v>
      </c>
    </row>
    <row r="827" spans="1:27" x14ac:dyDescent="0.2">
      <c r="A827">
        <v>2021</v>
      </c>
      <c r="B827">
        <v>8</v>
      </c>
      <c r="C827" t="s">
        <v>822</v>
      </c>
      <c r="D827">
        <v>99</v>
      </c>
      <c r="E827" t="s">
        <v>783</v>
      </c>
      <c r="F827" t="s">
        <v>784</v>
      </c>
      <c r="G827">
        <v>18.600000000000001</v>
      </c>
      <c r="H827">
        <v>21.4</v>
      </c>
      <c r="I827">
        <v>20.9</v>
      </c>
      <c r="J827">
        <v>140</v>
      </c>
      <c r="K827">
        <v>103</v>
      </c>
      <c r="L827">
        <v>137</v>
      </c>
      <c r="M827">
        <v>106</v>
      </c>
      <c r="N827">
        <v>15</v>
      </c>
      <c r="O827">
        <v>12</v>
      </c>
      <c r="P827">
        <v>20</v>
      </c>
      <c r="W827">
        <v>47</v>
      </c>
      <c r="X827">
        <v>5051</v>
      </c>
      <c r="Y827">
        <v>1.4999999999999999E-2</v>
      </c>
      <c r="Z827">
        <v>3</v>
      </c>
      <c r="AA827">
        <v>18</v>
      </c>
    </row>
    <row r="828" spans="1:27" x14ac:dyDescent="0.2">
      <c r="A828">
        <v>2021</v>
      </c>
      <c r="B828">
        <v>8</v>
      </c>
      <c r="C828" t="s">
        <v>822</v>
      </c>
      <c r="D828">
        <v>93</v>
      </c>
      <c r="E828" t="s">
        <v>604</v>
      </c>
      <c r="F828" t="s">
        <v>605</v>
      </c>
      <c r="G828">
        <v>54.87</v>
      </c>
      <c r="H828">
        <v>63.13</v>
      </c>
      <c r="I828">
        <v>59.2</v>
      </c>
      <c r="J828">
        <v>74</v>
      </c>
      <c r="K828">
        <v>97</v>
      </c>
      <c r="L828">
        <v>62</v>
      </c>
      <c r="M828">
        <v>117</v>
      </c>
      <c r="N828">
        <v>86</v>
      </c>
      <c r="O828">
        <v>74</v>
      </c>
      <c r="P828">
        <v>63</v>
      </c>
      <c r="R828">
        <v>4</v>
      </c>
      <c r="W828">
        <v>227</v>
      </c>
      <c r="X828">
        <v>14148</v>
      </c>
      <c r="Y828">
        <v>1.4999999999999999E-2</v>
      </c>
      <c r="Z828">
        <v>14</v>
      </c>
      <c r="AA828">
        <v>16</v>
      </c>
    </row>
    <row r="829" spans="1:27" x14ac:dyDescent="0.2">
      <c r="A829">
        <v>2021</v>
      </c>
      <c r="B829">
        <v>8</v>
      </c>
      <c r="C829" t="s">
        <v>822</v>
      </c>
      <c r="D829">
        <v>178</v>
      </c>
      <c r="E829" t="s">
        <v>213</v>
      </c>
      <c r="F829" t="s">
        <v>214</v>
      </c>
      <c r="G829">
        <v>46.5</v>
      </c>
      <c r="H829">
        <v>53.5</v>
      </c>
      <c r="I829">
        <v>50.4</v>
      </c>
      <c r="J829">
        <v>60</v>
      </c>
      <c r="K829">
        <v>120</v>
      </c>
      <c r="L829">
        <v>59</v>
      </c>
      <c r="M829">
        <v>123</v>
      </c>
      <c r="N829">
        <v>22</v>
      </c>
      <c r="O829">
        <v>16</v>
      </c>
      <c r="P829">
        <v>12</v>
      </c>
      <c r="W829">
        <v>50</v>
      </c>
      <c r="X829">
        <v>1800</v>
      </c>
      <c r="Y829">
        <v>1.4999999999999999E-2</v>
      </c>
      <c r="Z829">
        <v>2</v>
      </c>
      <c r="AA829">
        <v>18</v>
      </c>
    </row>
    <row r="830" spans="1:27" x14ac:dyDescent="0.2">
      <c r="A830">
        <v>2021</v>
      </c>
      <c r="B830">
        <v>8</v>
      </c>
      <c r="C830" t="s">
        <v>822</v>
      </c>
      <c r="D830">
        <v>167</v>
      </c>
      <c r="E830" t="s">
        <v>132</v>
      </c>
      <c r="F830" t="s">
        <v>133</v>
      </c>
      <c r="G830">
        <v>825.84</v>
      </c>
      <c r="H830">
        <v>950.16</v>
      </c>
      <c r="I830">
        <v>926.9</v>
      </c>
      <c r="J830">
        <v>55</v>
      </c>
      <c r="K830">
        <v>131</v>
      </c>
      <c r="L830">
        <v>55</v>
      </c>
      <c r="M830">
        <v>133</v>
      </c>
      <c r="N830">
        <v>6</v>
      </c>
      <c r="O830">
        <v>6</v>
      </c>
      <c r="P830">
        <v>7</v>
      </c>
      <c r="Q830">
        <v>2</v>
      </c>
      <c r="R830">
        <v>2</v>
      </c>
      <c r="W830">
        <v>22</v>
      </c>
      <c r="X830">
        <v>2354</v>
      </c>
      <c r="Y830">
        <v>1.4999999999999999E-2</v>
      </c>
      <c r="Z830">
        <v>3</v>
      </c>
      <c r="AA830">
        <v>18</v>
      </c>
    </row>
    <row r="831" spans="1:27" x14ac:dyDescent="0.2">
      <c r="A831">
        <v>2021</v>
      </c>
      <c r="B831">
        <v>8</v>
      </c>
      <c r="C831" t="s">
        <v>822</v>
      </c>
      <c r="D831">
        <v>165</v>
      </c>
      <c r="E831" t="s">
        <v>265</v>
      </c>
      <c r="F831" t="s">
        <v>266</v>
      </c>
      <c r="G831">
        <v>656.58</v>
      </c>
      <c r="H831">
        <v>755.42</v>
      </c>
      <c r="I831">
        <v>703.7</v>
      </c>
      <c r="J831">
        <v>60</v>
      </c>
      <c r="K831">
        <v>120</v>
      </c>
      <c r="L831">
        <v>54</v>
      </c>
      <c r="M831">
        <v>134</v>
      </c>
      <c r="N831">
        <v>6</v>
      </c>
      <c r="O831">
        <v>6</v>
      </c>
      <c r="P831">
        <v>6</v>
      </c>
      <c r="Q831">
        <v>2</v>
      </c>
      <c r="W831">
        <v>19</v>
      </c>
      <c r="X831">
        <v>1234</v>
      </c>
      <c r="Y831">
        <v>1.4999999999999999E-2</v>
      </c>
      <c r="Z831">
        <v>4</v>
      </c>
      <c r="AA831">
        <v>16</v>
      </c>
    </row>
    <row r="832" spans="1:27" x14ac:dyDescent="0.2">
      <c r="A832">
        <v>2021</v>
      </c>
      <c r="B832">
        <v>8</v>
      </c>
      <c r="C832" t="s">
        <v>822</v>
      </c>
      <c r="D832">
        <v>155</v>
      </c>
      <c r="E832" t="s">
        <v>164</v>
      </c>
      <c r="F832" t="s">
        <v>165</v>
      </c>
      <c r="G832">
        <v>113.46</v>
      </c>
      <c r="H832">
        <v>130.54</v>
      </c>
      <c r="I832">
        <v>123.8</v>
      </c>
      <c r="J832">
        <v>61</v>
      </c>
      <c r="K832">
        <v>177</v>
      </c>
      <c r="L832">
        <v>88</v>
      </c>
      <c r="M832">
        <v>124</v>
      </c>
      <c r="N832">
        <v>20</v>
      </c>
      <c r="O832">
        <v>13</v>
      </c>
      <c r="P832">
        <v>16</v>
      </c>
      <c r="Q832">
        <v>1</v>
      </c>
      <c r="R832">
        <v>3</v>
      </c>
      <c r="U832">
        <v>2</v>
      </c>
      <c r="W832">
        <v>54</v>
      </c>
      <c r="X832">
        <v>3606</v>
      </c>
      <c r="Y832">
        <v>0.02</v>
      </c>
      <c r="Z832">
        <v>3</v>
      </c>
      <c r="AA832">
        <v>18</v>
      </c>
    </row>
    <row r="833" spans="1:27" x14ac:dyDescent="0.2">
      <c r="A833">
        <v>2021</v>
      </c>
      <c r="B833">
        <v>8</v>
      </c>
      <c r="C833" t="s">
        <v>822</v>
      </c>
      <c r="D833">
        <v>152</v>
      </c>
      <c r="E833" t="s">
        <v>594</v>
      </c>
      <c r="F833" t="s">
        <v>736</v>
      </c>
      <c r="G833">
        <v>144.15</v>
      </c>
      <c r="H833">
        <v>165.85</v>
      </c>
      <c r="I833">
        <v>142.6</v>
      </c>
      <c r="J833">
        <v>142</v>
      </c>
      <c r="K833">
        <v>101</v>
      </c>
      <c r="L833">
        <v>125</v>
      </c>
      <c r="M833">
        <v>115</v>
      </c>
      <c r="N833">
        <v>1</v>
      </c>
      <c r="O833">
        <v>2</v>
      </c>
      <c r="P833">
        <v>1</v>
      </c>
      <c r="U833">
        <v>1</v>
      </c>
      <c r="W833">
        <v>5</v>
      </c>
      <c r="X833">
        <v>1385</v>
      </c>
      <c r="Y833">
        <v>1.4999999999999999E-2</v>
      </c>
      <c r="Z833">
        <v>1</v>
      </c>
      <c r="AA833">
        <v>18</v>
      </c>
    </row>
    <row r="834" spans="1:27" x14ac:dyDescent="0.2">
      <c r="A834">
        <v>2021</v>
      </c>
      <c r="B834">
        <v>8</v>
      </c>
      <c r="C834" t="s">
        <v>822</v>
      </c>
      <c r="D834">
        <v>142</v>
      </c>
      <c r="E834" t="s">
        <v>618</v>
      </c>
      <c r="F834" t="s">
        <v>619</v>
      </c>
      <c r="G834">
        <v>326.43</v>
      </c>
      <c r="H834">
        <v>375.57</v>
      </c>
      <c r="J834">
        <v>68</v>
      </c>
      <c r="K834">
        <v>212</v>
      </c>
      <c r="X834">
        <v>91</v>
      </c>
      <c r="Y834">
        <v>0.02</v>
      </c>
      <c r="Z834">
        <v>1</v>
      </c>
      <c r="AA834">
        <v>22</v>
      </c>
    </row>
    <row r="835" spans="1:27" x14ac:dyDescent="0.2">
      <c r="A835">
        <v>2021</v>
      </c>
      <c r="B835">
        <v>8</v>
      </c>
      <c r="C835" t="s">
        <v>822</v>
      </c>
      <c r="D835">
        <v>140</v>
      </c>
      <c r="E835" t="s">
        <v>207</v>
      </c>
      <c r="F835" t="s">
        <v>208</v>
      </c>
      <c r="G835">
        <v>451.05</v>
      </c>
      <c r="H835">
        <v>518.95000000000005</v>
      </c>
      <c r="I835">
        <v>454.3</v>
      </c>
      <c r="J835">
        <v>60</v>
      </c>
      <c r="K835">
        <v>120</v>
      </c>
      <c r="L835">
        <v>59</v>
      </c>
      <c r="M835">
        <v>123</v>
      </c>
      <c r="N835">
        <v>12</v>
      </c>
      <c r="O835">
        <v>12</v>
      </c>
      <c r="P835">
        <v>8</v>
      </c>
      <c r="W835">
        <v>32</v>
      </c>
      <c r="X835">
        <v>1831</v>
      </c>
      <c r="Y835">
        <v>1.4999999999999999E-2</v>
      </c>
      <c r="Z835">
        <v>2</v>
      </c>
      <c r="AA835">
        <v>18</v>
      </c>
    </row>
    <row r="836" spans="1:27" x14ac:dyDescent="0.2">
      <c r="A836">
        <v>2021</v>
      </c>
      <c r="B836">
        <v>8</v>
      </c>
      <c r="C836" t="s">
        <v>822</v>
      </c>
      <c r="D836">
        <v>131</v>
      </c>
      <c r="E836" t="s">
        <v>720</v>
      </c>
      <c r="F836" t="s">
        <v>742</v>
      </c>
      <c r="G836">
        <v>9.3000000000000007</v>
      </c>
      <c r="H836">
        <v>10.7</v>
      </c>
      <c r="I836">
        <v>10</v>
      </c>
      <c r="J836">
        <v>772</v>
      </c>
      <c r="K836">
        <v>117</v>
      </c>
      <c r="L836">
        <v>1003</v>
      </c>
      <c r="M836">
        <v>91</v>
      </c>
      <c r="N836">
        <v>55</v>
      </c>
      <c r="O836">
        <v>39</v>
      </c>
      <c r="P836">
        <v>54</v>
      </c>
      <c r="Q836">
        <v>20</v>
      </c>
      <c r="U836">
        <v>12</v>
      </c>
      <c r="W836">
        <v>180</v>
      </c>
      <c r="X836">
        <v>66440</v>
      </c>
      <c r="Y836">
        <v>0.02</v>
      </c>
      <c r="Z836">
        <v>7</v>
      </c>
      <c r="AA836">
        <v>18</v>
      </c>
    </row>
    <row r="837" spans="1:27" x14ac:dyDescent="0.2">
      <c r="A837">
        <v>2021</v>
      </c>
      <c r="B837">
        <v>8</v>
      </c>
      <c r="C837" t="s">
        <v>822</v>
      </c>
      <c r="D837">
        <v>124</v>
      </c>
      <c r="E837" t="s">
        <v>608</v>
      </c>
      <c r="F837" t="s">
        <v>609</v>
      </c>
      <c r="G837">
        <v>17.358203759999999</v>
      </c>
      <c r="H837">
        <v>19.97126669</v>
      </c>
      <c r="I837">
        <v>20.2</v>
      </c>
      <c r="J837">
        <v>126</v>
      </c>
      <c r="K837">
        <v>114</v>
      </c>
      <c r="L837">
        <v>136</v>
      </c>
      <c r="M837">
        <v>106</v>
      </c>
      <c r="N837">
        <v>6</v>
      </c>
      <c r="O837">
        <v>18</v>
      </c>
      <c r="P837">
        <v>15</v>
      </c>
      <c r="W837">
        <v>39</v>
      </c>
      <c r="X837">
        <v>1719</v>
      </c>
      <c r="Y837">
        <v>0.02</v>
      </c>
      <c r="Z837">
        <v>3</v>
      </c>
      <c r="AA837">
        <v>16</v>
      </c>
    </row>
    <row r="838" spans="1:27" x14ac:dyDescent="0.2">
      <c r="A838">
        <v>2021</v>
      </c>
      <c r="B838">
        <v>8</v>
      </c>
      <c r="C838" t="s">
        <v>822</v>
      </c>
      <c r="D838">
        <v>2</v>
      </c>
      <c r="E838" t="s">
        <v>767</v>
      </c>
      <c r="F838" t="s">
        <v>768</v>
      </c>
      <c r="G838">
        <v>105.09</v>
      </c>
      <c r="H838">
        <v>120.91</v>
      </c>
      <c r="I838">
        <v>112.5</v>
      </c>
      <c r="J838">
        <v>108</v>
      </c>
      <c r="K838">
        <v>100</v>
      </c>
      <c r="L838">
        <v>94</v>
      </c>
      <c r="M838">
        <v>115</v>
      </c>
      <c r="N838">
        <v>17</v>
      </c>
      <c r="O838">
        <v>8</v>
      </c>
      <c r="P838">
        <v>15</v>
      </c>
      <c r="W838">
        <v>40</v>
      </c>
      <c r="X838">
        <v>5734</v>
      </c>
      <c r="Y838">
        <v>1.4999999999999999E-2</v>
      </c>
      <c r="Z838">
        <v>3</v>
      </c>
      <c r="AA838">
        <v>16</v>
      </c>
    </row>
    <row r="839" spans="1:27" x14ac:dyDescent="0.2">
      <c r="A839">
        <v>2021</v>
      </c>
      <c r="B839">
        <v>8</v>
      </c>
      <c r="C839" t="s">
        <v>822</v>
      </c>
      <c r="D839">
        <v>92</v>
      </c>
      <c r="E839" t="s">
        <v>745</v>
      </c>
      <c r="F839" t="s">
        <v>746</v>
      </c>
      <c r="G839">
        <v>335.73</v>
      </c>
      <c r="H839">
        <v>386.27</v>
      </c>
      <c r="I839">
        <v>368.3</v>
      </c>
      <c r="J839">
        <v>74</v>
      </c>
      <c r="K839">
        <v>97</v>
      </c>
      <c r="L839">
        <v>62</v>
      </c>
      <c r="M839">
        <v>117</v>
      </c>
      <c r="N839">
        <v>60</v>
      </c>
      <c r="O839">
        <v>53</v>
      </c>
      <c r="P839">
        <v>68</v>
      </c>
      <c r="Q839">
        <v>2</v>
      </c>
      <c r="R839">
        <v>8</v>
      </c>
      <c r="W839">
        <v>191</v>
      </c>
      <c r="X839">
        <v>14151</v>
      </c>
      <c r="Y839">
        <v>1.4999999999999999E-2</v>
      </c>
      <c r="Z839">
        <v>13</v>
      </c>
      <c r="AA839">
        <v>16</v>
      </c>
    </row>
    <row r="840" spans="1:27" x14ac:dyDescent="0.2">
      <c r="A840">
        <v>2021</v>
      </c>
      <c r="B840">
        <v>8</v>
      </c>
      <c r="C840" t="s">
        <v>822</v>
      </c>
      <c r="D840">
        <v>609</v>
      </c>
      <c r="E840" t="s">
        <v>191</v>
      </c>
      <c r="F840" t="s">
        <v>192</v>
      </c>
      <c r="G840">
        <v>46.5</v>
      </c>
      <c r="H840">
        <v>53.5</v>
      </c>
      <c r="I840">
        <v>56.5</v>
      </c>
      <c r="J840">
        <v>90</v>
      </c>
      <c r="K840">
        <v>120</v>
      </c>
      <c r="L840">
        <v>91</v>
      </c>
      <c r="M840">
        <v>119</v>
      </c>
      <c r="N840">
        <v>28</v>
      </c>
      <c r="O840">
        <v>20</v>
      </c>
      <c r="P840">
        <v>25</v>
      </c>
      <c r="Q840">
        <v>1</v>
      </c>
      <c r="U840">
        <v>2</v>
      </c>
      <c r="W840">
        <v>76</v>
      </c>
      <c r="X840">
        <v>6772</v>
      </c>
      <c r="Y840">
        <v>1.4999999999999999E-2</v>
      </c>
      <c r="Z840">
        <v>7</v>
      </c>
      <c r="AA840">
        <v>16</v>
      </c>
    </row>
    <row r="841" spans="1:27" x14ac:dyDescent="0.2">
      <c r="A841">
        <v>2021</v>
      </c>
      <c r="B841">
        <v>8</v>
      </c>
      <c r="C841" t="s">
        <v>822</v>
      </c>
      <c r="D841">
        <v>1</v>
      </c>
      <c r="E841" t="s">
        <v>734</v>
      </c>
      <c r="F841" t="s">
        <v>735</v>
      </c>
      <c r="G841">
        <v>103.23</v>
      </c>
      <c r="H841">
        <v>118.77</v>
      </c>
      <c r="I841">
        <v>106.9</v>
      </c>
      <c r="J841">
        <v>108</v>
      </c>
      <c r="K841">
        <v>100</v>
      </c>
      <c r="L841">
        <v>94</v>
      </c>
      <c r="M841">
        <v>115</v>
      </c>
      <c r="N841">
        <v>12</v>
      </c>
      <c r="O841">
        <v>10</v>
      </c>
      <c r="P841">
        <v>13</v>
      </c>
      <c r="W841">
        <v>35</v>
      </c>
      <c r="X841">
        <v>5523</v>
      </c>
      <c r="Y841">
        <v>1.4999999999999999E-2</v>
      </c>
      <c r="Z841">
        <v>3</v>
      </c>
      <c r="AA841">
        <v>16</v>
      </c>
    </row>
    <row r="842" spans="1:27" x14ac:dyDescent="0.2">
      <c r="A842">
        <v>2021</v>
      </c>
      <c r="B842">
        <v>8</v>
      </c>
      <c r="C842" t="s">
        <v>822</v>
      </c>
      <c r="D842">
        <v>607</v>
      </c>
      <c r="E842" t="s">
        <v>185</v>
      </c>
      <c r="F842" t="s">
        <v>186</v>
      </c>
      <c r="G842">
        <v>111.6</v>
      </c>
      <c r="H842">
        <v>128.4</v>
      </c>
      <c r="I842">
        <v>131.30000000000001</v>
      </c>
      <c r="J842">
        <v>90</v>
      </c>
      <c r="K842">
        <v>120</v>
      </c>
      <c r="L842">
        <v>91</v>
      </c>
      <c r="M842">
        <v>119</v>
      </c>
      <c r="N842">
        <v>30</v>
      </c>
      <c r="O842">
        <v>20</v>
      </c>
      <c r="P842">
        <v>20</v>
      </c>
      <c r="Q842">
        <v>8</v>
      </c>
      <c r="U842">
        <v>2</v>
      </c>
      <c r="W842">
        <v>80</v>
      </c>
      <c r="X842">
        <v>7064</v>
      </c>
      <c r="Y842">
        <v>1.4999999999999999E-2</v>
      </c>
      <c r="Z842">
        <v>7</v>
      </c>
      <c r="AA842">
        <v>16</v>
      </c>
    </row>
    <row r="843" spans="1:27" x14ac:dyDescent="0.2">
      <c r="A843">
        <v>2021</v>
      </c>
      <c r="B843">
        <v>8</v>
      </c>
      <c r="C843" t="s">
        <v>822</v>
      </c>
      <c r="D843">
        <v>608</v>
      </c>
      <c r="E843" t="s">
        <v>188</v>
      </c>
      <c r="F843" t="s">
        <v>189</v>
      </c>
      <c r="G843">
        <v>102.3</v>
      </c>
      <c r="H843">
        <v>117.7</v>
      </c>
      <c r="I843">
        <v>112.5</v>
      </c>
      <c r="J843">
        <v>90</v>
      </c>
      <c r="K843">
        <v>120</v>
      </c>
      <c r="L843">
        <v>91</v>
      </c>
      <c r="M843">
        <v>119</v>
      </c>
      <c r="N843">
        <v>31</v>
      </c>
      <c r="O843">
        <v>32</v>
      </c>
      <c r="P843">
        <v>23</v>
      </c>
      <c r="Q843">
        <v>2</v>
      </c>
      <c r="U843">
        <v>2</v>
      </c>
      <c r="W843">
        <v>90</v>
      </c>
      <c r="X843">
        <v>7074</v>
      </c>
      <c r="Y843">
        <v>1.4999999999999999E-2</v>
      </c>
      <c r="Z843">
        <v>7</v>
      </c>
      <c r="AA843">
        <v>16</v>
      </c>
    </row>
    <row r="844" spans="1:27" x14ac:dyDescent="0.2">
      <c r="A844">
        <v>2021</v>
      </c>
      <c r="B844">
        <v>8</v>
      </c>
      <c r="D844">
        <v>49</v>
      </c>
      <c r="E844" t="s">
        <v>170</v>
      </c>
      <c r="F844" t="s">
        <v>171</v>
      </c>
      <c r="G844">
        <v>95.5</v>
      </c>
      <c r="H844">
        <v>104.5</v>
      </c>
      <c r="I844">
        <v>104.1</v>
      </c>
      <c r="J844">
        <v>101</v>
      </c>
      <c r="K844">
        <v>107</v>
      </c>
      <c r="L844">
        <v>68</v>
      </c>
      <c r="M844">
        <v>106</v>
      </c>
      <c r="N844">
        <v>11</v>
      </c>
      <c r="O844">
        <v>10</v>
      </c>
      <c r="P844">
        <v>13</v>
      </c>
      <c r="W844">
        <v>34</v>
      </c>
      <c r="X844">
        <v>5690</v>
      </c>
      <c r="Y844">
        <v>1.4999999999999999E-2</v>
      </c>
      <c r="Z844">
        <v>3</v>
      </c>
      <c r="AA844">
        <v>18</v>
      </c>
    </row>
    <row r="845" spans="1:27" x14ac:dyDescent="0.2">
      <c r="A845">
        <v>2021</v>
      </c>
      <c r="B845">
        <v>8</v>
      </c>
      <c r="D845">
        <v>661</v>
      </c>
      <c r="E845" t="s">
        <v>204</v>
      </c>
      <c r="F845" t="s">
        <v>205</v>
      </c>
      <c r="G845">
        <v>129.858</v>
      </c>
      <c r="H845">
        <v>147.798</v>
      </c>
      <c r="I845">
        <v>147</v>
      </c>
      <c r="J845">
        <v>20</v>
      </c>
      <c r="K845">
        <v>180</v>
      </c>
      <c r="L845">
        <v>24</v>
      </c>
      <c r="M845">
        <v>152</v>
      </c>
      <c r="N845">
        <v>2</v>
      </c>
      <c r="O845">
        <v>2</v>
      </c>
      <c r="P845">
        <v>2</v>
      </c>
      <c r="W845">
        <v>7</v>
      </c>
      <c r="X845">
        <v>439</v>
      </c>
      <c r="Y845">
        <v>1.4999999999999999E-2</v>
      </c>
      <c r="Z845">
        <v>2</v>
      </c>
      <c r="AA845">
        <v>16</v>
      </c>
    </row>
    <row r="846" spans="1:27" x14ac:dyDescent="0.2">
      <c r="A846">
        <v>2021</v>
      </c>
      <c r="B846">
        <v>8</v>
      </c>
      <c r="D846">
        <v>10</v>
      </c>
      <c r="E846" t="s">
        <v>565</v>
      </c>
      <c r="F846" t="s">
        <v>566</v>
      </c>
      <c r="G846">
        <v>45.256124999999997</v>
      </c>
      <c r="H846">
        <v>52.068874999999998</v>
      </c>
      <c r="I846">
        <v>55.6</v>
      </c>
      <c r="J846">
        <v>47</v>
      </c>
      <c r="K846">
        <v>154</v>
      </c>
      <c r="L846">
        <v>114</v>
      </c>
      <c r="M846">
        <v>94</v>
      </c>
      <c r="N846">
        <v>8</v>
      </c>
      <c r="O846">
        <v>5</v>
      </c>
      <c r="P846">
        <v>16</v>
      </c>
      <c r="Q846">
        <v>6</v>
      </c>
      <c r="W846">
        <v>35</v>
      </c>
      <c r="X846">
        <v>2435</v>
      </c>
      <c r="Y846">
        <v>0.02</v>
      </c>
      <c r="Z846">
        <v>5</v>
      </c>
      <c r="AA846">
        <v>18</v>
      </c>
    </row>
    <row r="847" spans="1:27" x14ac:dyDescent="0.2">
      <c r="A847">
        <v>2021</v>
      </c>
      <c r="B847">
        <v>8</v>
      </c>
      <c r="D847">
        <v>13</v>
      </c>
      <c r="E847" t="s">
        <v>567</v>
      </c>
      <c r="F847" t="s">
        <v>568</v>
      </c>
      <c r="G847">
        <v>33.363750000000003</v>
      </c>
      <c r="H847">
        <v>38.386249999999997</v>
      </c>
      <c r="I847">
        <v>41.2</v>
      </c>
      <c r="J847">
        <v>59</v>
      </c>
      <c r="K847">
        <v>122</v>
      </c>
      <c r="L847">
        <v>118</v>
      </c>
      <c r="M847">
        <v>87</v>
      </c>
      <c r="N847">
        <v>16</v>
      </c>
      <c r="O847">
        <v>18</v>
      </c>
      <c r="P847">
        <v>15</v>
      </c>
      <c r="Q847">
        <v>6</v>
      </c>
      <c r="R847">
        <v>20</v>
      </c>
      <c r="U847">
        <v>4</v>
      </c>
      <c r="W847">
        <v>79</v>
      </c>
      <c r="X847">
        <v>959</v>
      </c>
      <c r="Y847">
        <v>0.02</v>
      </c>
      <c r="Z847">
        <v>3</v>
      </c>
      <c r="AA847">
        <v>18</v>
      </c>
    </row>
    <row r="848" spans="1:27" x14ac:dyDescent="0.2">
      <c r="A848">
        <v>2021</v>
      </c>
      <c r="B848">
        <v>8</v>
      </c>
      <c r="D848">
        <v>550</v>
      </c>
      <c r="E848" t="s">
        <v>706</v>
      </c>
      <c r="F848" t="s">
        <v>769</v>
      </c>
      <c r="G848">
        <v>32.024999999999999</v>
      </c>
      <c r="H848">
        <v>38.045000000000002</v>
      </c>
      <c r="I848">
        <v>37.299999999999997</v>
      </c>
      <c r="J848">
        <v>108</v>
      </c>
      <c r="K848">
        <v>100</v>
      </c>
      <c r="L848">
        <v>115</v>
      </c>
      <c r="M848">
        <v>95</v>
      </c>
      <c r="N848">
        <v>10</v>
      </c>
      <c r="O848">
        <v>9</v>
      </c>
      <c r="P848">
        <v>6</v>
      </c>
      <c r="Q848">
        <v>11</v>
      </c>
      <c r="R848">
        <v>12</v>
      </c>
      <c r="W848">
        <v>48</v>
      </c>
      <c r="X848">
        <v>3048</v>
      </c>
      <c r="Y848">
        <v>1.4999999999999999E-2</v>
      </c>
      <c r="Z848">
        <v>2</v>
      </c>
      <c r="AA848">
        <v>16</v>
      </c>
    </row>
    <row r="849" spans="1:27" x14ac:dyDescent="0.2">
      <c r="A849">
        <v>2021</v>
      </c>
      <c r="B849">
        <v>8</v>
      </c>
      <c r="D849">
        <v>449</v>
      </c>
      <c r="E849" t="s">
        <v>247</v>
      </c>
      <c r="F849" t="s">
        <v>248</v>
      </c>
      <c r="G849">
        <v>40.985999999999997</v>
      </c>
      <c r="H849">
        <v>50.048000000000002</v>
      </c>
      <c r="I849">
        <v>51</v>
      </c>
      <c r="J849">
        <v>108</v>
      </c>
      <c r="K849">
        <v>100</v>
      </c>
      <c r="L849">
        <v>104</v>
      </c>
      <c r="M849">
        <v>104</v>
      </c>
      <c r="P849">
        <v>10</v>
      </c>
      <c r="Q849">
        <v>10</v>
      </c>
      <c r="W849">
        <v>20</v>
      </c>
      <c r="X849">
        <v>1460</v>
      </c>
      <c r="Y849">
        <v>1.4999999999999999E-2</v>
      </c>
      <c r="Z849">
        <v>1</v>
      </c>
      <c r="AA849">
        <v>16</v>
      </c>
    </row>
    <row r="850" spans="1:27" x14ac:dyDescent="0.2">
      <c r="A850">
        <v>2021</v>
      </c>
      <c r="B850">
        <v>8</v>
      </c>
      <c r="D850">
        <v>331</v>
      </c>
      <c r="E850" t="s">
        <v>702</v>
      </c>
      <c r="F850" t="s">
        <v>781</v>
      </c>
      <c r="G850">
        <v>312.41199999999998</v>
      </c>
      <c r="H850">
        <v>355.572</v>
      </c>
      <c r="J850">
        <v>110</v>
      </c>
      <c r="K850">
        <v>131</v>
      </c>
      <c r="X850">
        <v>660</v>
      </c>
      <c r="Y850">
        <v>1.4999999999999999E-2</v>
      </c>
      <c r="Z850">
        <v>1</v>
      </c>
      <c r="AA850">
        <v>16</v>
      </c>
    </row>
    <row r="851" spans="1:27" x14ac:dyDescent="0.2">
      <c r="A851">
        <v>2021</v>
      </c>
      <c r="B851">
        <v>8</v>
      </c>
      <c r="D851">
        <v>557</v>
      </c>
      <c r="E851" t="s">
        <v>126</v>
      </c>
      <c r="F851" t="s">
        <v>127</v>
      </c>
      <c r="G851">
        <v>171.262</v>
      </c>
      <c r="H851">
        <v>194.922</v>
      </c>
      <c r="I851">
        <v>204.3</v>
      </c>
      <c r="J851">
        <v>20</v>
      </c>
      <c r="K851">
        <v>180</v>
      </c>
      <c r="L851">
        <v>23</v>
      </c>
      <c r="M851">
        <v>161</v>
      </c>
      <c r="N851">
        <v>6</v>
      </c>
      <c r="O851">
        <v>4</v>
      </c>
      <c r="P851">
        <v>5</v>
      </c>
      <c r="U851">
        <v>3</v>
      </c>
      <c r="W851">
        <v>17</v>
      </c>
      <c r="X851">
        <v>593</v>
      </c>
      <c r="Y851">
        <v>1.4999999999999999E-2</v>
      </c>
      <c r="Z851">
        <v>2</v>
      </c>
      <c r="AA851">
        <v>16</v>
      </c>
    </row>
    <row r="852" spans="1:27" x14ac:dyDescent="0.2">
      <c r="A852">
        <v>2021</v>
      </c>
      <c r="B852">
        <v>8</v>
      </c>
      <c r="D852">
        <v>556</v>
      </c>
      <c r="E852" t="s">
        <v>123</v>
      </c>
      <c r="F852" t="s">
        <v>124</v>
      </c>
      <c r="G852">
        <v>1003.106</v>
      </c>
      <c r="H852">
        <v>1141.6859999999999</v>
      </c>
      <c r="I852">
        <v>1099</v>
      </c>
      <c r="J852">
        <v>20</v>
      </c>
      <c r="K852">
        <v>180</v>
      </c>
      <c r="L852">
        <v>23</v>
      </c>
      <c r="M852">
        <v>161</v>
      </c>
      <c r="N852">
        <v>4</v>
      </c>
      <c r="O852">
        <v>2</v>
      </c>
      <c r="P852">
        <v>5</v>
      </c>
      <c r="U852">
        <v>2</v>
      </c>
      <c r="W852">
        <v>11</v>
      </c>
      <c r="X852">
        <v>587</v>
      </c>
      <c r="Y852">
        <v>1.4999999999999999E-2</v>
      </c>
      <c r="Z852">
        <v>2</v>
      </c>
      <c r="AA852">
        <v>16</v>
      </c>
    </row>
    <row r="853" spans="1:27" x14ac:dyDescent="0.2">
      <c r="A853">
        <v>2021</v>
      </c>
      <c r="B853">
        <v>8</v>
      </c>
      <c r="D853">
        <v>437</v>
      </c>
      <c r="E853" t="s">
        <v>152</v>
      </c>
      <c r="F853" t="s">
        <v>153</v>
      </c>
      <c r="G853">
        <v>158.08799999999999</v>
      </c>
      <c r="H853">
        <v>179.928</v>
      </c>
      <c r="I853">
        <v>176.5</v>
      </c>
      <c r="J853">
        <v>120</v>
      </c>
      <c r="K853">
        <v>120</v>
      </c>
      <c r="L853">
        <v>120</v>
      </c>
      <c r="M853">
        <v>121</v>
      </c>
      <c r="N853">
        <v>16</v>
      </c>
      <c r="O853">
        <v>8</v>
      </c>
      <c r="P853">
        <v>8</v>
      </c>
      <c r="Q853">
        <v>22</v>
      </c>
      <c r="R853">
        <v>8</v>
      </c>
      <c r="U853">
        <v>1</v>
      </c>
      <c r="W853">
        <v>59</v>
      </c>
      <c r="X853">
        <v>3609</v>
      </c>
      <c r="Y853">
        <v>1.4999999999999999E-2</v>
      </c>
      <c r="Z853">
        <v>2</v>
      </c>
      <c r="AA853">
        <v>16</v>
      </c>
    </row>
    <row r="854" spans="1:27" x14ac:dyDescent="0.2">
      <c r="A854">
        <v>2021</v>
      </c>
      <c r="B854">
        <v>8</v>
      </c>
      <c r="D854">
        <v>50</v>
      </c>
      <c r="E854" t="s">
        <v>161</v>
      </c>
      <c r="F854" t="s">
        <v>162</v>
      </c>
      <c r="G854">
        <v>51.57</v>
      </c>
      <c r="H854">
        <v>56.43</v>
      </c>
      <c r="I854">
        <v>56.5</v>
      </c>
      <c r="J854">
        <v>101</v>
      </c>
      <c r="K854">
        <v>107</v>
      </c>
      <c r="L854">
        <v>68</v>
      </c>
      <c r="M854">
        <v>106</v>
      </c>
      <c r="N854">
        <v>6</v>
      </c>
      <c r="O854">
        <v>8</v>
      </c>
      <c r="P854">
        <v>8</v>
      </c>
      <c r="W854">
        <v>22</v>
      </c>
      <c r="X854">
        <v>4838</v>
      </c>
      <c r="Y854">
        <v>1.4999999999999999E-2</v>
      </c>
      <c r="Z854">
        <v>3</v>
      </c>
      <c r="AA854">
        <v>18</v>
      </c>
    </row>
    <row r="855" spans="1:27" x14ac:dyDescent="0.2">
      <c r="A855">
        <v>2021</v>
      </c>
      <c r="B855">
        <v>8</v>
      </c>
      <c r="D855">
        <v>122</v>
      </c>
      <c r="E855" t="s">
        <v>158</v>
      </c>
      <c r="F855" t="s">
        <v>159</v>
      </c>
      <c r="G855">
        <v>267.39999999999998</v>
      </c>
      <c r="H855">
        <v>292.60000000000002</v>
      </c>
      <c r="I855">
        <v>264.3</v>
      </c>
      <c r="J855">
        <v>63</v>
      </c>
      <c r="K855">
        <v>115</v>
      </c>
      <c r="L855">
        <v>64</v>
      </c>
      <c r="M855">
        <v>112</v>
      </c>
      <c r="N855">
        <v>9</v>
      </c>
      <c r="O855">
        <v>13</v>
      </c>
      <c r="P855">
        <v>13</v>
      </c>
      <c r="W855">
        <v>35</v>
      </c>
      <c r="X855">
        <v>1715</v>
      </c>
      <c r="Y855">
        <v>1.4999999999999999E-2</v>
      </c>
      <c r="Z855">
        <v>8</v>
      </c>
      <c r="AA855">
        <v>22</v>
      </c>
    </row>
    <row r="856" spans="1:27" x14ac:dyDescent="0.2">
      <c r="A856">
        <v>2021</v>
      </c>
      <c r="B856">
        <v>8</v>
      </c>
      <c r="D856">
        <v>674</v>
      </c>
      <c r="E856" t="s">
        <v>155</v>
      </c>
      <c r="F856" t="s">
        <v>156</v>
      </c>
      <c r="G856">
        <v>240.89599999999999</v>
      </c>
      <c r="H856">
        <v>274.17599999999999</v>
      </c>
      <c r="I856">
        <v>281.60000000000002</v>
      </c>
      <c r="J856">
        <v>40</v>
      </c>
      <c r="K856">
        <v>180</v>
      </c>
      <c r="L856">
        <v>61</v>
      </c>
      <c r="M856">
        <v>118</v>
      </c>
      <c r="N856">
        <v>2</v>
      </c>
      <c r="O856">
        <v>2</v>
      </c>
      <c r="P856">
        <v>8</v>
      </c>
      <c r="Q856">
        <v>2</v>
      </c>
      <c r="W856">
        <v>14</v>
      </c>
      <c r="X856">
        <v>569</v>
      </c>
      <c r="Y856">
        <v>1.4999999999999999E-2</v>
      </c>
      <c r="Z856">
        <v>3</v>
      </c>
      <c r="AA856">
        <v>22</v>
      </c>
    </row>
    <row r="857" spans="1:27" x14ac:dyDescent="0.2">
      <c r="A857">
        <v>2021</v>
      </c>
      <c r="B857">
        <v>8</v>
      </c>
      <c r="D857">
        <v>660</v>
      </c>
      <c r="E857" t="s">
        <v>201</v>
      </c>
      <c r="F857" t="s">
        <v>202</v>
      </c>
      <c r="G857">
        <v>1190.365</v>
      </c>
      <c r="H857">
        <v>1354.8150000000001</v>
      </c>
      <c r="I857">
        <v>1317.8</v>
      </c>
      <c r="J857">
        <v>20</v>
      </c>
      <c r="K857">
        <v>180</v>
      </c>
      <c r="L857">
        <v>24</v>
      </c>
      <c r="M857">
        <v>152</v>
      </c>
      <c r="N857">
        <v>2</v>
      </c>
      <c r="O857">
        <v>2</v>
      </c>
      <c r="P857">
        <v>2</v>
      </c>
      <c r="W857">
        <v>7</v>
      </c>
      <c r="X857">
        <v>439</v>
      </c>
      <c r="Y857">
        <v>1.4999999999999999E-2</v>
      </c>
      <c r="Z857">
        <v>2</v>
      </c>
      <c r="AA857">
        <v>16</v>
      </c>
    </row>
    <row r="858" spans="1:27" x14ac:dyDescent="0.2">
      <c r="A858">
        <v>2021</v>
      </c>
      <c r="B858">
        <v>8</v>
      </c>
      <c r="D858">
        <v>658</v>
      </c>
      <c r="E858" t="s">
        <v>182</v>
      </c>
      <c r="F858" t="s">
        <v>183</v>
      </c>
      <c r="G858">
        <v>83.7</v>
      </c>
      <c r="H858">
        <v>96.3</v>
      </c>
      <c r="I858">
        <v>95.4</v>
      </c>
      <c r="J858">
        <v>60</v>
      </c>
      <c r="K858">
        <v>180</v>
      </c>
      <c r="L858">
        <v>62</v>
      </c>
      <c r="M858">
        <v>175</v>
      </c>
      <c r="N858">
        <v>18</v>
      </c>
      <c r="O858">
        <v>12</v>
      </c>
      <c r="P858">
        <v>24</v>
      </c>
      <c r="W858">
        <v>54</v>
      </c>
      <c r="X858">
        <v>2124</v>
      </c>
      <c r="Y858">
        <v>0.02</v>
      </c>
      <c r="Z858">
        <v>2</v>
      </c>
      <c r="AA858">
        <v>20</v>
      </c>
    </row>
    <row r="859" spans="1:27" x14ac:dyDescent="0.2">
      <c r="A859">
        <v>2021</v>
      </c>
      <c r="B859">
        <v>8</v>
      </c>
      <c r="D859">
        <v>656</v>
      </c>
      <c r="E859" t="s">
        <v>176</v>
      </c>
      <c r="F859" t="s">
        <v>177</v>
      </c>
      <c r="G859">
        <v>137.63999999999999</v>
      </c>
      <c r="H859">
        <v>158.36000000000001</v>
      </c>
      <c r="I859">
        <v>139.6</v>
      </c>
      <c r="J859">
        <v>60</v>
      </c>
      <c r="K859">
        <v>180</v>
      </c>
      <c r="L859">
        <v>62</v>
      </c>
      <c r="M859">
        <v>175</v>
      </c>
      <c r="N859">
        <v>20</v>
      </c>
      <c r="O859">
        <v>10</v>
      </c>
      <c r="P859">
        <v>18</v>
      </c>
      <c r="W859">
        <v>48</v>
      </c>
      <c r="X859">
        <v>2048</v>
      </c>
      <c r="Y859">
        <v>0.02</v>
      </c>
      <c r="Z859">
        <v>2</v>
      </c>
      <c r="AA859">
        <v>20</v>
      </c>
    </row>
    <row r="860" spans="1:27" x14ac:dyDescent="0.2">
      <c r="A860">
        <v>2021</v>
      </c>
      <c r="B860">
        <v>8</v>
      </c>
      <c r="D860">
        <v>657</v>
      </c>
      <c r="E860" t="s">
        <v>179</v>
      </c>
      <c r="F860" t="s">
        <v>180</v>
      </c>
      <c r="G860">
        <v>83.7</v>
      </c>
      <c r="H860">
        <v>96.3</v>
      </c>
      <c r="I860">
        <v>96.3</v>
      </c>
      <c r="J860">
        <v>60</v>
      </c>
      <c r="K860">
        <v>180</v>
      </c>
      <c r="L860">
        <v>62</v>
      </c>
      <c r="M860">
        <v>175</v>
      </c>
      <c r="N860">
        <v>18</v>
      </c>
      <c r="O860">
        <v>12</v>
      </c>
      <c r="P860">
        <v>24</v>
      </c>
      <c r="W860">
        <v>54</v>
      </c>
      <c r="X860">
        <v>2124</v>
      </c>
      <c r="Y860">
        <v>0.02</v>
      </c>
      <c r="Z860">
        <v>2</v>
      </c>
      <c r="AA860">
        <v>20</v>
      </c>
    </row>
    <row r="861" spans="1:27" x14ac:dyDescent="0.2">
      <c r="A861">
        <v>2021</v>
      </c>
      <c r="B861">
        <v>8</v>
      </c>
      <c r="D861">
        <v>655</v>
      </c>
      <c r="E861" t="s">
        <v>173</v>
      </c>
      <c r="F861" t="s">
        <v>174</v>
      </c>
      <c r="G861">
        <v>137.63999999999999</v>
      </c>
      <c r="H861">
        <v>158.36000000000001</v>
      </c>
      <c r="I861">
        <v>139.6</v>
      </c>
      <c r="J861">
        <v>60</v>
      </c>
      <c r="K861">
        <v>180</v>
      </c>
      <c r="L861">
        <v>62</v>
      </c>
      <c r="M861">
        <v>175</v>
      </c>
      <c r="N861">
        <v>20</v>
      </c>
      <c r="O861">
        <v>10</v>
      </c>
      <c r="P861">
        <v>18</v>
      </c>
      <c r="W861">
        <v>48</v>
      </c>
      <c r="X861">
        <v>2048</v>
      </c>
      <c r="Y861">
        <v>0.02</v>
      </c>
      <c r="Z861">
        <v>2</v>
      </c>
      <c r="AA861">
        <v>20</v>
      </c>
    </row>
    <row r="862" spans="1:27" x14ac:dyDescent="0.2">
      <c r="A862">
        <v>2021</v>
      </c>
      <c r="B862">
        <v>8</v>
      </c>
      <c r="D862">
        <v>645</v>
      </c>
      <c r="E862" t="s">
        <v>573</v>
      </c>
      <c r="F862" t="s">
        <v>574</v>
      </c>
      <c r="G862">
        <v>123.69</v>
      </c>
      <c r="H862">
        <v>142.31</v>
      </c>
      <c r="I862">
        <v>150.19999999999999</v>
      </c>
      <c r="J862">
        <v>80</v>
      </c>
      <c r="K862">
        <v>180</v>
      </c>
      <c r="L862">
        <v>90</v>
      </c>
      <c r="M862">
        <v>161</v>
      </c>
      <c r="N862">
        <v>44</v>
      </c>
      <c r="O862">
        <v>42</v>
      </c>
      <c r="P862">
        <v>38</v>
      </c>
      <c r="W862">
        <v>124</v>
      </c>
      <c r="X862">
        <v>6944</v>
      </c>
      <c r="Y862">
        <v>0.02</v>
      </c>
      <c r="Z862">
        <v>9</v>
      </c>
      <c r="AA862">
        <v>20</v>
      </c>
    </row>
    <row r="863" spans="1:27" x14ac:dyDescent="0.2">
      <c r="A863">
        <v>2021</v>
      </c>
      <c r="B863">
        <v>8</v>
      </c>
      <c r="D863">
        <v>625</v>
      </c>
      <c r="E863" t="s">
        <v>642</v>
      </c>
      <c r="F863" t="s">
        <v>643</v>
      </c>
      <c r="G863">
        <v>129.01</v>
      </c>
      <c r="H863">
        <v>150.99</v>
      </c>
      <c r="I863">
        <v>139.30000000000001</v>
      </c>
      <c r="J863">
        <v>18</v>
      </c>
      <c r="K863">
        <v>200</v>
      </c>
      <c r="L863">
        <v>23</v>
      </c>
      <c r="M863">
        <v>157</v>
      </c>
      <c r="N863">
        <v>28</v>
      </c>
      <c r="O863">
        <v>30</v>
      </c>
      <c r="P863">
        <v>26</v>
      </c>
      <c r="W863">
        <v>84</v>
      </c>
      <c r="X863">
        <v>1299</v>
      </c>
      <c r="Y863">
        <v>1.4999999999999999E-2</v>
      </c>
      <c r="Z863">
        <v>8</v>
      </c>
      <c r="AA863">
        <v>25</v>
      </c>
    </row>
    <row r="864" spans="1:27" x14ac:dyDescent="0.2">
      <c r="A864">
        <v>2021</v>
      </c>
      <c r="B864">
        <v>8</v>
      </c>
      <c r="D864">
        <v>629</v>
      </c>
      <c r="E864" t="s">
        <v>238</v>
      </c>
      <c r="F864" t="s">
        <v>239</v>
      </c>
      <c r="G864">
        <v>203.983</v>
      </c>
      <c r="H864">
        <v>238.017</v>
      </c>
      <c r="I864">
        <v>227</v>
      </c>
      <c r="J864">
        <v>18</v>
      </c>
      <c r="K864">
        <v>200</v>
      </c>
      <c r="L864">
        <v>26</v>
      </c>
      <c r="M864">
        <v>139</v>
      </c>
      <c r="N864">
        <v>12</v>
      </c>
      <c r="O864">
        <v>5</v>
      </c>
      <c r="P864">
        <v>18</v>
      </c>
      <c r="R864">
        <v>2</v>
      </c>
      <c r="U864">
        <v>2</v>
      </c>
      <c r="W864">
        <v>39</v>
      </c>
      <c r="X864">
        <v>849</v>
      </c>
      <c r="Y864">
        <v>1.4999999999999999E-2</v>
      </c>
      <c r="Z864">
        <v>4</v>
      </c>
      <c r="AA864">
        <v>25</v>
      </c>
    </row>
    <row r="865" spans="1:27" x14ac:dyDescent="0.2">
      <c r="A865">
        <v>2021</v>
      </c>
      <c r="B865">
        <v>8</v>
      </c>
      <c r="D865">
        <v>445</v>
      </c>
      <c r="E865" t="s">
        <v>748</v>
      </c>
      <c r="F865" t="s">
        <v>749</v>
      </c>
      <c r="G865">
        <v>25.2</v>
      </c>
      <c r="H865">
        <v>30.8</v>
      </c>
      <c r="I865">
        <v>28.4</v>
      </c>
      <c r="J865">
        <v>60</v>
      </c>
      <c r="K865">
        <v>180</v>
      </c>
      <c r="L865">
        <v>80</v>
      </c>
      <c r="M865">
        <v>136</v>
      </c>
      <c r="N865">
        <v>17</v>
      </c>
      <c r="O865">
        <v>11</v>
      </c>
      <c r="P865">
        <v>16</v>
      </c>
      <c r="W865">
        <v>44</v>
      </c>
      <c r="X865">
        <v>4244</v>
      </c>
      <c r="Y865">
        <v>1.4999999999999999E-2</v>
      </c>
      <c r="Z865">
        <v>5</v>
      </c>
      <c r="AA865">
        <v>29</v>
      </c>
    </row>
    <row r="866" spans="1:27" x14ac:dyDescent="0.2">
      <c r="A866">
        <v>2021</v>
      </c>
      <c r="B866">
        <v>8</v>
      </c>
      <c r="D866">
        <v>446</v>
      </c>
      <c r="E866" t="s">
        <v>762</v>
      </c>
      <c r="F866" t="s">
        <v>763</v>
      </c>
      <c r="G866">
        <v>150.30000000000001</v>
      </c>
      <c r="H866">
        <v>183.7</v>
      </c>
      <c r="I866">
        <v>177.5</v>
      </c>
      <c r="J866">
        <v>60</v>
      </c>
      <c r="K866">
        <v>180</v>
      </c>
      <c r="L866">
        <v>80</v>
      </c>
      <c r="M866">
        <v>136</v>
      </c>
      <c r="N866">
        <v>23</v>
      </c>
      <c r="O866">
        <v>13</v>
      </c>
      <c r="P866">
        <v>18</v>
      </c>
      <c r="Q866">
        <v>3</v>
      </c>
      <c r="W866">
        <v>57</v>
      </c>
      <c r="X866">
        <v>4429</v>
      </c>
      <c r="Y866">
        <v>1.4999999999999999E-2</v>
      </c>
      <c r="Z866">
        <v>5</v>
      </c>
      <c r="AA866">
        <v>29</v>
      </c>
    </row>
    <row r="867" spans="1:27" x14ac:dyDescent="0.2">
      <c r="A867">
        <v>2021</v>
      </c>
      <c r="B867">
        <v>8</v>
      </c>
      <c r="D867">
        <v>439</v>
      </c>
      <c r="E867" t="s">
        <v>167</v>
      </c>
      <c r="F867" t="s">
        <v>168</v>
      </c>
      <c r="G867">
        <v>308.7</v>
      </c>
      <c r="H867">
        <v>377.3</v>
      </c>
      <c r="I867">
        <v>355.9</v>
      </c>
      <c r="J867">
        <v>45</v>
      </c>
      <c r="K867">
        <v>320</v>
      </c>
      <c r="L867">
        <v>67</v>
      </c>
      <c r="M867">
        <v>219</v>
      </c>
      <c r="N867">
        <v>36</v>
      </c>
      <c r="O867">
        <v>29</v>
      </c>
      <c r="P867">
        <v>28</v>
      </c>
      <c r="U867">
        <v>4</v>
      </c>
      <c r="W867">
        <v>97</v>
      </c>
      <c r="X867">
        <v>4577</v>
      </c>
      <c r="Y867">
        <v>1.4999999999999999E-2</v>
      </c>
      <c r="Z867">
        <v>6</v>
      </c>
      <c r="AA867">
        <v>29</v>
      </c>
    </row>
    <row r="868" spans="1:27" x14ac:dyDescent="0.2">
      <c r="A868">
        <v>2021</v>
      </c>
      <c r="B868">
        <v>8</v>
      </c>
      <c r="D868">
        <v>447</v>
      </c>
      <c r="E868" t="s">
        <v>737</v>
      </c>
      <c r="F868" t="s">
        <v>738</v>
      </c>
      <c r="G868">
        <v>159.30000000000001</v>
      </c>
      <c r="H868">
        <v>194.7</v>
      </c>
      <c r="I868">
        <v>183.9</v>
      </c>
      <c r="J868">
        <v>60</v>
      </c>
      <c r="K868">
        <v>180</v>
      </c>
      <c r="L868">
        <v>80</v>
      </c>
      <c r="M868">
        <v>136</v>
      </c>
      <c r="N868">
        <v>24</v>
      </c>
      <c r="O868">
        <v>10</v>
      </c>
      <c r="P868">
        <v>14</v>
      </c>
      <c r="W868">
        <v>48</v>
      </c>
      <c r="X868">
        <v>4508</v>
      </c>
      <c r="Y868">
        <v>1.4999999999999999E-2</v>
      </c>
      <c r="Z868">
        <v>5</v>
      </c>
      <c r="AA868">
        <v>29</v>
      </c>
    </row>
    <row r="869" spans="1:27" x14ac:dyDescent="0.2">
      <c r="A869">
        <v>2021</v>
      </c>
      <c r="B869">
        <v>8</v>
      </c>
      <c r="D869">
        <v>448</v>
      </c>
      <c r="E869" t="s">
        <v>268</v>
      </c>
      <c r="F869" t="s">
        <v>269</v>
      </c>
      <c r="G869">
        <v>20.7</v>
      </c>
      <c r="H869">
        <v>25.3</v>
      </c>
      <c r="I869">
        <v>23.5</v>
      </c>
      <c r="J869">
        <v>60</v>
      </c>
      <c r="K869">
        <v>180</v>
      </c>
      <c r="L869">
        <v>80</v>
      </c>
      <c r="M869">
        <v>136</v>
      </c>
      <c r="N869">
        <v>22</v>
      </c>
      <c r="O869">
        <v>10</v>
      </c>
      <c r="P869">
        <v>27</v>
      </c>
      <c r="W869">
        <v>59</v>
      </c>
      <c r="X869">
        <v>4519</v>
      </c>
      <c r="Y869">
        <v>1.4999999999999999E-2</v>
      </c>
      <c r="Z869">
        <v>5</v>
      </c>
      <c r="AA869">
        <v>29</v>
      </c>
    </row>
    <row r="870" spans="1:27" x14ac:dyDescent="0.2">
      <c r="A870">
        <v>2021</v>
      </c>
      <c r="B870">
        <v>8</v>
      </c>
      <c r="D870">
        <v>626</v>
      </c>
      <c r="E870" t="s">
        <v>644</v>
      </c>
      <c r="F870" t="s">
        <v>645</v>
      </c>
      <c r="G870">
        <v>254.05799999999999</v>
      </c>
      <c r="H870">
        <v>297.94200000000001</v>
      </c>
      <c r="I870">
        <v>285</v>
      </c>
      <c r="J870">
        <v>18</v>
      </c>
      <c r="K870">
        <v>200</v>
      </c>
      <c r="L870">
        <v>23</v>
      </c>
      <c r="M870">
        <v>157</v>
      </c>
      <c r="N870">
        <v>24</v>
      </c>
      <c r="O870">
        <v>32</v>
      </c>
      <c r="P870">
        <v>29</v>
      </c>
      <c r="W870">
        <v>85</v>
      </c>
      <c r="X870">
        <v>1300</v>
      </c>
      <c r="Y870">
        <v>1.4999999999999999E-2</v>
      </c>
      <c r="Z870">
        <v>8</v>
      </c>
      <c r="AA870">
        <v>25</v>
      </c>
    </row>
    <row r="871" spans="1:27" x14ac:dyDescent="0.2">
      <c r="A871">
        <v>2021</v>
      </c>
      <c r="B871">
        <v>8</v>
      </c>
      <c r="D871">
        <v>630</v>
      </c>
      <c r="E871" t="s">
        <v>241</v>
      </c>
      <c r="F871" t="s">
        <v>242</v>
      </c>
      <c r="G871">
        <v>197.84299999999999</v>
      </c>
      <c r="H871">
        <v>230.15700000000001</v>
      </c>
      <c r="I871">
        <v>199.8</v>
      </c>
      <c r="J871">
        <v>18</v>
      </c>
      <c r="K871">
        <v>200</v>
      </c>
      <c r="L871">
        <v>26</v>
      </c>
      <c r="M871">
        <v>139</v>
      </c>
      <c r="N871">
        <v>14</v>
      </c>
      <c r="O871">
        <v>15</v>
      </c>
      <c r="P871">
        <v>22</v>
      </c>
      <c r="R871">
        <v>1</v>
      </c>
      <c r="U871">
        <v>2</v>
      </c>
      <c r="W871">
        <v>54</v>
      </c>
      <c r="X871">
        <v>819</v>
      </c>
      <c r="Y871">
        <v>1.4999999999999999E-2</v>
      </c>
      <c r="Z871">
        <v>4</v>
      </c>
      <c r="AA871">
        <v>25</v>
      </c>
    </row>
    <row r="872" spans="1:27" x14ac:dyDescent="0.2">
      <c r="A872">
        <v>2021</v>
      </c>
      <c r="B872">
        <v>8</v>
      </c>
      <c r="D872">
        <v>299</v>
      </c>
      <c r="E872" t="s">
        <v>244</v>
      </c>
      <c r="F872" t="s">
        <v>245</v>
      </c>
      <c r="G872">
        <v>106.95</v>
      </c>
      <c r="H872">
        <v>123.05</v>
      </c>
      <c r="I872">
        <v>109.5</v>
      </c>
      <c r="J872">
        <v>70</v>
      </c>
      <c r="K872">
        <v>154</v>
      </c>
      <c r="L872">
        <v>104</v>
      </c>
      <c r="M872">
        <v>105</v>
      </c>
      <c r="N872">
        <v>28</v>
      </c>
      <c r="O872">
        <v>20</v>
      </c>
      <c r="P872">
        <v>36</v>
      </c>
      <c r="R872">
        <v>6</v>
      </c>
      <c r="W872">
        <v>88</v>
      </c>
      <c r="X872">
        <v>7408</v>
      </c>
      <c r="Y872">
        <v>0.02</v>
      </c>
      <c r="Z872">
        <v>9</v>
      </c>
    </row>
    <row r="873" spans="1:27" x14ac:dyDescent="0.2">
      <c r="A873">
        <v>2021</v>
      </c>
      <c r="B873">
        <v>8</v>
      </c>
      <c r="D873">
        <v>168</v>
      </c>
      <c r="E873" t="s">
        <v>210</v>
      </c>
      <c r="F873" t="s">
        <v>211</v>
      </c>
      <c r="G873">
        <v>575.66999999999996</v>
      </c>
      <c r="H873">
        <v>662.33</v>
      </c>
      <c r="I873">
        <v>617.4</v>
      </c>
      <c r="J873">
        <v>90</v>
      </c>
      <c r="K873">
        <v>116</v>
      </c>
      <c r="L873">
        <v>86</v>
      </c>
      <c r="M873">
        <v>126</v>
      </c>
      <c r="N873">
        <v>3</v>
      </c>
      <c r="O873">
        <v>4</v>
      </c>
      <c r="W873">
        <v>7</v>
      </c>
      <c r="X873">
        <v>1531</v>
      </c>
      <c r="Y873">
        <v>1.4999999999999999E-2</v>
      </c>
      <c r="Z873">
        <v>2</v>
      </c>
      <c r="AA873">
        <v>18</v>
      </c>
    </row>
    <row r="874" spans="1:27" x14ac:dyDescent="0.2">
      <c r="A874">
        <v>2021</v>
      </c>
      <c r="B874">
        <v>8</v>
      </c>
      <c r="D874">
        <v>273</v>
      </c>
      <c r="E874" t="s">
        <v>257</v>
      </c>
      <c r="F874" t="s">
        <v>258</v>
      </c>
      <c r="G874">
        <v>524.52</v>
      </c>
      <c r="H874">
        <v>603.48</v>
      </c>
      <c r="I874">
        <v>587.9</v>
      </c>
      <c r="J874">
        <v>93</v>
      </c>
      <c r="K874">
        <v>116</v>
      </c>
      <c r="L874">
        <v>80</v>
      </c>
      <c r="M874">
        <v>134</v>
      </c>
      <c r="N874">
        <v>7</v>
      </c>
      <c r="O874">
        <v>4</v>
      </c>
      <c r="P874">
        <v>3</v>
      </c>
      <c r="W874">
        <v>13</v>
      </c>
      <c r="X874">
        <v>1579</v>
      </c>
      <c r="Y874">
        <v>1.4999999999999999E-2</v>
      </c>
      <c r="Z874">
        <v>1</v>
      </c>
      <c r="AA874">
        <v>16</v>
      </c>
    </row>
    <row r="875" spans="1:27" x14ac:dyDescent="0.2">
      <c r="A875">
        <v>2021</v>
      </c>
      <c r="B875">
        <v>8</v>
      </c>
      <c r="D875">
        <v>253</v>
      </c>
      <c r="E875" t="s">
        <v>135</v>
      </c>
      <c r="F875" t="s">
        <v>136</v>
      </c>
      <c r="G875">
        <v>188.79</v>
      </c>
      <c r="H875">
        <v>217.21</v>
      </c>
      <c r="I875">
        <v>204.3</v>
      </c>
      <c r="J875">
        <v>121</v>
      </c>
      <c r="K875">
        <v>89</v>
      </c>
      <c r="L875">
        <v>118</v>
      </c>
      <c r="M875">
        <v>92</v>
      </c>
      <c r="N875">
        <v>7</v>
      </c>
      <c r="O875">
        <v>7</v>
      </c>
      <c r="P875">
        <v>8</v>
      </c>
      <c r="R875">
        <v>1</v>
      </c>
      <c r="U875">
        <v>1</v>
      </c>
      <c r="W875">
        <v>22</v>
      </c>
      <c r="X875">
        <v>4942</v>
      </c>
      <c r="Y875">
        <v>1.4999999999999999E-2</v>
      </c>
      <c r="Z875">
        <v>3</v>
      </c>
      <c r="AA875">
        <v>16</v>
      </c>
    </row>
    <row r="876" spans="1:27" x14ac:dyDescent="0.2">
      <c r="A876">
        <v>2021</v>
      </c>
      <c r="B876">
        <v>8</v>
      </c>
      <c r="D876">
        <v>254</v>
      </c>
      <c r="E876" t="s">
        <v>263</v>
      </c>
      <c r="F876" t="s">
        <v>136</v>
      </c>
      <c r="G876">
        <v>188.79</v>
      </c>
      <c r="H876">
        <v>217.21</v>
      </c>
      <c r="I876">
        <v>205.4</v>
      </c>
      <c r="J876">
        <v>88</v>
      </c>
      <c r="K876">
        <v>164</v>
      </c>
      <c r="L876">
        <v>101</v>
      </c>
      <c r="M876">
        <v>144</v>
      </c>
      <c r="N876">
        <v>10</v>
      </c>
      <c r="O876">
        <v>11</v>
      </c>
      <c r="P876">
        <v>12</v>
      </c>
      <c r="U876">
        <v>1</v>
      </c>
      <c r="W876">
        <v>31</v>
      </c>
      <c r="X876">
        <v>9691</v>
      </c>
      <c r="Y876">
        <v>0.02</v>
      </c>
      <c r="Z876">
        <v>4</v>
      </c>
      <c r="AA876">
        <v>16</v>
      </c>
    </row>
    <row r="877" spans="1:27" x14ac:dyDescent="0.2">
      <c r="A877">
        <v>2021</v>
      </c>
      <c r="B877">
        <v>8</v>
      </c>
      <c r="D877">
        <v>451</v>
      </c>
      <c r="E877" t="s">
        <v>732</v>
      </c>
      <c r="F877" t="s">
        <v>733</v>
      </c>
      <c r="G877">
        <v>251.1</v>
      </c>
      <c r="H877">
        <v>288.89999999999998</v>
      </c>
      <c r="I877">
        <v>256.2</v>
      </c>
      <c r="J877">
        <v>120</v>
      </c>
      <c r="K877">
        <v>90</v>
      </c>
      <c r="L877">
        <v>99</v>
      </c>
      <c r="M877">
        <v>109</v>
      </c>
      <c r="N877">
        <v>2</v>
      </c>
      <c r="O877">
        <v>3</v>
      </c>
      <c r="P877">
        <v>4</v>
      </c>
      <c r="W877">
        <v>9</v>
      </c>
      <c r="X877">
        <v>617</v>
      </c>
      <c r="Y877">
        <v>1.4999999999999999E-2</v>
      </c>
      <c r="Z877">
        <v>1</v>
      </c>
      <c r="AA877">
        <v>22</v>
      </c>
    </row>
    <row r="878" spans="1:27" x14ac:dyDescent="0.2">
      <c r="A878">
        <v>2021</v>
      </c>
      <c r="B878">
        <v>8</v>
      </c>
      <c r="D878">
        <v>450</v>
      </c>
      <c r="E878" t="s">
        <v>778</v>
      </c>
      <c r="F878" t="s">
        <v>586</v>
      </c>
      <c r="G878">
        <v>162.75</v>
      </c>
      <c r="H878">
        <v>187.25</v>
      </c>
      <c r="I878">
        <v>174.4</v>
      </c>
      <c r="J878">
        <v>120</v>
      </c>
      <c r="K878">
        <v>90</v>
      </c>
      <c r="L878">
        <v>99</v>
      </c>
      <c r="M878">
        <v>109</v>
      </c>
      <c r="N878">
        <v>2</v>
      </c>
      <c r="O878">
        <v>1</v>
      </c>
      <c r="P878">
        <v>4</v>
      </c>
      <c r="W878">
        <v>7</v>
      </c>
      <c r="X878">
        <v>687</v>
      </c>
      <c r="Y878">
        <v>1.4999999999999999E-2</v>
      </c>
      <c r="Z878">
        <v>1</v>
      </c>
      <c r="AA878">
        <v>22</v>
      </c>
    </row>
    <row r="879" spans="1:27" x14ac:dyDescent="0.2">
      <c r="A879">
        <v>2021</v>
      </c>
      <c r="B879">
        <v>8</v>
      </c>
      <c r="D879">
        <v>349</v>
      </c>
      <c r="E879" t="s">
        <v>575</v>
      </c>
      <c r="F879" t="s">
        <v>576</v>
      </c>
      <c r="G879">
        <v>265.05</v>
      </c>
      <c r="H879">
        <v>304.95</v>
      </c>
      <c r="I879">
        <v>261.7</v>
      </c>
      <c r="J879">
        <v>34</v>
      </c>
      <c r="K879">
        <v>212</v>
      </c>
      <c r="L879">
        <v>67</v>
      </c>
      <c r="M879">
        <v>108</v>
      </c>
      <c r="N879">
        <v>3</v>
      </c>
      <c r="O879">
        <v>2</v>
      </c>
      <c r="P879">
        <v>2</v>
      </c>
      <c r="Q879">
        <v>5</v>
      </c>
      <c r="U879">
        <v>1</v>
      </c>
      <c r="W879">
        <v>11</v>
      </c>
      <c r="X879">
        <v>821</v>
      </c>
      <c r="Y879">
        <v>0.02</v>
      </c>
      <c r="Z879">
        <v>2</v>
      </c>
    </row>
    <row r="880" spans="1:27" x14ac:dyDescent="0.2">
      <c r="A880">
        <v>2021</v>
      </c>
      <c r="B880">
        <v>8</v>
      </c>
      <c r="D880">
        <v>225</v>
      </c>
      <c r="E880" t="s">
        <v>229</v>
      </c>
      <c r="F880" t="s">
        <v>230</v>
      </c>
      <c r="G880">
        <v>345.96</v>
      </c>
      <c r="H880">
        <v>398.04</v>
      </c>
      <c r="I880">
        <v>402.5</v>
      </c>
      <c r="J880">
        <v>169</v>
      </c>
      <c r="K880">
        <v>128</v>
      </c>
      <c r="L880">
        <v>145</v>
      </c>
      <c r="M880">
        <v>149</v>
      </c>
      <c r="N880">
        <v>16</v>
      </c>
      <c r="O880">
        <v>3</v>
      </c>
      <c r="P880">
        <v>7</v>
      </c>
      <c r="W880">
        <v>26</v>
      </c>
      <c r="X880">
        <v>1772</v>
      </c>
      <c r="Y880">
        <v>1.4999999999999999E-2</v>
      </c>
      <c r="Z880">
        <v>3</v>
      </c>
      <c r="AA880">
        <v>18</v>
      </c>
    </row>
    <row r="881" spans="1:27" x14ac:dyDescent="0.2">
      <c r="A881">
        <v>2021</v>
      </c>
      <c r="B881">
        <v>8</v>
      </c>
      <c r="D881">
        <v>219</v>
      </c>
      <c r="E881" t="s">
        <v>216</v>
      </c>
      <c r="F881" t="s">
        <v>217</v>
      </c>
      <c r="G881">
        <v>106.175</v>
      </c>
      <c r="H881">
        <v>122.1583333</v>
      </c>
      <c r="I881">
        <v>139</v>
      </c>
      <c r="J881">
        <v>238</v>
      </c>
      <c r="K881">
        <v>91</v>
      </c>
      <c r="P881">
        <v>6</v>
      </c>
      <c r="R881">
        <v>4</v>
      </c>
      <c r="W881">
        <v>10</v>
      </c>
      <c r="X881">
        <v>64</v>
      </c>
      <c r="Y881">
        <v>1.4999999999999999E-2</v>
      </c>
      <c r="Z881">
        <v>1</v>
      </c>
      <c r="AA881">
        <v>18</v>
      </c>
    </row>
    <row r="882" spans="1:27" x14ac:dyDescent="0.2">
      <c r="A882">
        <v>2021</v>
      </c>
      <c r="B882">
        <v>8</v>
      </c>
      <c r="D882">
        <v>104</v>
      </c>
      <c r="E882" t="s">
        <v>770</v>
      </c>
      <c r="F882" t="s">
        <v>771</v>
      </c>
      <c r="G882">
        <v>82.77</v>
      </c>
      <c r="H882">
        <v>95.23</v>
      </c>
      <c r="I882">
        <v>82.1</v>
      </c>
      <c r="J882">
        <v>140</v>
      </c>
      <c r="K882">
        <v>103</v>
      </c>
      <c r="L882">
        <v>140</v>
      </c>
      <c r="M882">
        <v>103</v>
      </c>
      <c r="N882">
        <v>5</v>
      </c>
      <c r="O882">
        <v>4</v>
      </c>
      <c r="P882">
        <v>3</v>
      </c>
      <c r="W882">
        <v>12</v>
      </c>
      <c r="X882">
        <v>2820</v>
      </c>
      <c r="Y882">
        <v>1.4999999999999999E-2</v>
      </c>
      <c r="Z882">
        <v>1</v>
      </c>
      <c r="AA882">
        <v>18</v>
      </c>
    </row>
    <row r="883" spans="1:27" x14ac:dyDescent="0.2">
      <c r="A883">
        <v>2021</v>
      </c>
      <c r="B883">
        <v>8</v>
      </c>
      <c r="D883">
        <v>103</v>
      </c>
      <c r="E883" t="s">
        <v>794</v>
      </c>
      <c r="F883" t="s">
        <v>795</v>
      </c>
      <c r="G883">
        <v>82.77</v>
      </c>
      <c r="H883">
        <v>95.23</v>
      </c>
      <c r="I883">
        <v>81.400000000000006</v>
      </c>
      <c r="J883">
        <v>140</v>
      </c>
      <c r="K883">
        <v>103</v>
      </c>
      <c r="L883">
        <v>140</v>
      </c>
      <c r="M883">
        <v>103</v>
      </c>
      <c r="N883">
        <v>5</v>
      </c>
      <c r="O883">
        <v>4</v>
      </c>
      <c r="P883">
        <v>3</v>
      </c>
      <c r="W883">
        <v>12</v>
      </c>
      <c r="X883">
        <v>2820</v>
      </c>
      <c r="Y883">
        <v>1.4999999999999999E-2</v>
      </c>
      <c r="Z883">
        <v>1</v>
      </c>
      <c r="AA883">
        <v>18</v>
      </c>
    </row>
    <row r="884" spans="1:27" x14ac:dyDescent="0.2">
      <c r="A884">
        <v>2021</v>
      </c>
      <c r="B884">
        <v>8</v>
      </c>
      <c r="D884">
        <v>102</v>
      </c>
      <c r="E884" t="s">
        <v>764</v>
      </c>
      <c r="F884" t="s">
        <v>765</v>
      </c>
      <c r="G884">
        <v>18.600000000000001</v>
      </c>
      <c r="H884">
        <v>21.4</v>
      </c>
      <c r="I884">
        <v>20.399999999999999</v>
      </c>
      <c r="J884">
        <v>140</v>
      </c>
      <c r="K884">
        <v>103</v>
      </c>
      <c r="L884">
        <v>140</v>
      </c>
      <c r="M884">
        <v>103</v>
      </c>
      <c r="N884">
        <v>3</v>
      </c>
      <c r="O884">
        <v>5</v>
      </c>
      <c r="P884">
        <v>4</v>
      </c>
      <c r="W884">
        <v>12</v>
      </c>
      <c r="X884">
        <v>2820</v>
      </c>
      <c r="Y884">
        <v>1.4999999999999999E-2</v>
      </c>
      <c r="Z884">
        <v>1</v>
      </c>
      <c r="AA884">
        <v>18</v>
      </c>
    </row>
    <row r="885" spans="1:27" x14ac:dyDescent="0.2">
      <c r="A885">
        <v>2021</v>
      </c>
      <c r="B885">
        <v>8</v>
      </c>
      <c r="D885">
        <v>101</v>
      </c>
      <c r="E885" t="s">
        <v>788</v>
      </c>
      <c r="F885" t="s">
        <v>789</v>
      </c>
      <c r="G885">
        <v>18.600000000000001</v>
      </c>
      <c r="H885">
        <v>21.4</v>
      </c>
      <c r="I885">
        <v>20.399999999999999</v>
      </c>
      <c r="J885">
        <v>140</v>
      </c>
      <c r="K885">
        <v>103</v>
      </c>
      <c r="L885">
        <v>140</v>
      </c>
      <c r="M885">
        <v>103</v>
      </c>
      <c r="N885">
        <v>3</v>
      </c>
      <c r="O885">
        <v>5</v>
      </c>
      <c r="P885">
        <v>4</v>
      </c>
      <c r="W885">
        <v>12</v>
      </c>
      <c r="X885">
        <v>2820</v>
      </c>
      <c r="Y885">
        <v>1.4999999999999999E-2</v>
      </c>
      <c r="Z885">
        <v>1</v>
      </c>
      <c r="AA885">
        <v>18</v>
      </c>
    </row>
    <row r="886" spans="1:27" x14ac:dyDescent="0.2">
      <c r="A886">
        <v>2021</v>
      </c>
      <c r="B886">
        <v>8</v>
      </c>
      <c r="D886">
        <v>100</v>
      </c>
      <c r="E886" t="s">
        <v>753</v>
      </c>
      <c r="F886" t="s">
        <v>754</v>
      </c>
      <c r="G886">
        <v>18.600000000000001</v>
      </c>
      <c r="H886">
        <v>21.4</v>
      </c>
      <c r="I886">
        <v>20.399999999999999</v>
      </c>
      <c r="J886">
        <v>140</v>
      </c>
      <c r="K886">
        <v>103</v>
      </c>
      <c r="L886">
        <v>140</v>
      </c>
      <c r="M886">
        <v>103</v>
      </c>
      <c r="N886">
        <v>3</v>
      </c>
      <c r="O886">
        <v>5</v>
      </c>
      <c r="P886">
        <v>4</v>
      </c>
      <c r="W886">
        <v>12</v>
      </c>
      <c r="X886">
        <v>2820</v>
      </c>
      <c r="Y886">
        <v>1.4999999999999999E-2</v>
      </c>
      <c r="Z886">
        <v>1</v>
      </c>
      <c r="AA886">
        <v>18</v>
      </c>
    </row>
    <row r="887" spans="1:27" x14ac:dyDescent="0.2">
      <c r="A887">
        <v>2021</v>
      </c>
      <c r="B887">
        <v>8</v>
      </c>
      <c r="D887">
        <v>99</v>
      </c>
      <c r="E887" t="s">
        <v>783</v>
      </c>
      <c r="F887" t="s">
        <v>784</v>
      </c>
      <c r="G887">
        <v>18.600000000000001</v>
      </c>
      <c r="H887">
        <v>21.4</v>
      </c>
      <c r="I887">
        <v>20.399999999999999</v>
      </c>
      <c r="J887">
        <v>140</v>
      </c>
      <c r="K887">
        <v>103</v>
      </c>
      <c r="L887">
        <v>140</v>
      </c>
      <c r="M887">
        <v>103</v>
      </c>
      <c r="N887">
        <v>3</v>
      </c>
      <c r="O887">
        <v>5</v>
      </c>
      <c r="P887">
        <v>4</v>
      </c>
      <c r="W887">
        <v>12</v>
      </c>
      <c r="X887">
        <v>2820</v>
      </c>
      <c r="Y887">
        <v>1.4999999999999999E-2</v>
      </c>
      <c r="Z887">
        <v>1</v>
      </c>
      <c r="AA887">
        <v>18</v>
      </c>
    </row>
    <row r="888" spans="1:27" x14ac:dyDescent="0.2">
      <c r="A888">
        <v>2021</v>
      </c>
      <c r="B888">
        <v>8</v>
      </c>
      <c r="D888">
        <v>647</v>
      </c>
      <c r="E888" t="s">
        <v>198</v>
      </c>
      <c r="F888" t="s">
        <v>199</v>
      </c>
      <c r="G888">
        <v>197.16</v>
      </c>
      <c r="H888">
        <v>226.84</v>
      </c>
      <c r="I888">
        <v>211.8</v>
      </c>
      <c r="J888">
        <v>37</v>
      </c>
      <c r="K888">
        <v>195</v>
      </c>
      <c r="L888">
        <v>54</v>
      </c>
      <c r="M888">
        <v>134</v>
      </c>
      <c r="N888">
        <v>35</v>
      </c>
      <c r="O888">
        <v>30</v>
      </c>
      <c r="P888">
        <v>53</v>
      </c>
      <c r="W888">
        <v>118</v>
      </c>
      <c r="X888">
        <v>6814</v>
      </c>
      <c r="Y888">
        <v>0.02</v>
      </c>
      <c r="Z888">
        <v>12</v>
      </c>
    </row>
    <row r="889" spans="1:27" x14ac:dyDescent="0.2">
      <c r="A889">
        <v>2021</v>
      </c>
      <c r="B889">
        <v>8</v>
      </c>
      <c r="D889">
        <v>646</v>
      </c>
      <c r="E889" t="s">
        <v>195</v>
      </c>
      <c r="F889" t="s">
        <v>196</v>
      </c>
      <c r="G889">
        <v>197.16</v>
      </c>
      <c r="H889">
        <v>226.84</v>
      </c>
      <c r="I889">
        <v>217.8</v>
      </c>
      <c r="J889">
        <v>37</v>
      </c>
      <c r="K889">
        <v>195</v>
      </c>
      <c r="L889">
        <v>54</v>
      </c>
      <c r="M889">
        <v>134</v>
      </c>
      <c r="N889">
        <v>45</v>
      </c>
      <c r="O889">
        <v>28</v>
      </c>
      <c r="P889">
        <v>51</v>
      </c>
      <c r="R889">
        <v>1</v>
      </c>
      <c r="W889">
        <v>125</v>
      </c>
      <c r="X889">
        <v>7061</v>
      </c>
      <c r="Y889">
        <v>0.02</v>
      </c>
      <c r="Z889">
        <v>12</v>
      </c>
    </row>
    <row r="890" spans="1:27" x14ac:dyDescent="0.2">
      <c r="A890">
        <v>2021</v>
      </c>
      <c r="B890">
        <v>8</v>
      </c>
      <c r="D890">
        <v>183</v>
      </c>
      <c r="E890" t="s">
        <v>599</v>
      </c>
      <c r="F890" t="s">
        <v>741</v>
      </c>
      <c r="G890">
        <v>2.79</v>
      </c>
      <c r="H890">
        <v>3.21</v>
      </c>
      <c r="I890">
        <v>3.1</v>
      </c>
      <c r="J890">
        <v>508</v>
      </c>
      <c r="K890">
        <v>85</v>
      </c>
      <c r="L890">
        <v>393</v>
      </c>
      <c r="M890">
        <v>112</v>
      </c>
      <c r="N890">
        <v>16</v>
      </c>
      <c r="O890">
        <v>34</v>
      </c>
      <c r="P890">
        <v>78</v>
      </c>
      <c r="W890">
        <v>128</v>
      </c>
      <c r="X890">
        <v>19128</v>
      </c>
      <c r="Y890">
        <v>0.02</v>
      </c>
      <c r="Z890">
        <v>3</v>
      </c>
      <c r="AA890">
        <v>24</v>
      </c>
    </row>
    <row r="891" spans="1:27" x14ac:dyDescent="0.2">
      <c r="A891">
        <v>2021</v>
      </c>
      <c r="B891">
        <v>8</v>
      </c>
      <c r="D891">
        <v>93</v>
      </c>
      <c r="E891" t="s">
        <v>604</v>
      </c>
      <c r="F891" t="s">
        <v>605</v>
      </c>
      <c r="G891">
        <v>54.87</v>
      </c>
      <c r="H891">
        <v>63.13</v>
      </c>
      <c r="I891">
        <v>61.4</v>
      </c>
      <c r="J891">
        <v>74</v>
      </c>
      <c r="K891">
        <v>97</v>
      </c>
      <c r="L891">
        <v>65</v>
      </c>
      <c r="M891">
        <v>110</v>
      </c>
      <c r="N891">
        <v>10</v>
      </c>
      <c r="O891">
        <v>4</v>
      </c>
      <c r="P891">
        <v>4</v>
      </c>
      <c r="W891">
        <v>18</v>
      </c>
      <c r="X891">
        <v>882</v>
      </c>
      <c r="Y891">
        <v>1.4999999999999999E-2</v>
      </c>
      <c r="Z891">
        <v>1</v>
      </c>
      <c r="AA891">
        <v>16</v>
      </c>
    </row>
    <row r="892" spans="1:27" x14ac:dyDescent="0.2">
      <c r="A892">
        <v>2021</v>
      </c>
      <c r="B892">
        <v>8</v>
      </c>
      <c r="D892">
        <v>178</v>
      </c>
      <c r="E892" t="s">
        <v>213</v>
      </c>
      <c r="F892" t="s">
        <v>214</v>
      </c>
      <c r="G892">
        <v>46.5</v>
      </c>
      <c r="H892">
        <v>53.5</v>
      </c>
      <c r="I892">
        <v>54</v>
      </c>
      <c r="J892">
        <v>60</v>
      </c>
      <c r="K892">
        <v>120</v>
      </c>
      <c r="L892">
        <v>60</v>
      </c>
      <c r="M892">
        <v>120</v>
      </c>
      <c r="N892">
        <v>26</v>
      </c>
      <c r="O892">
        <v>6</v>
      </c>
      <c r="P892">
        <v>31</v>
      </c>
      <c r="W892">
        <v>63</v>
      </c>
      <c r="X892">
        <v>2926</v>
      </c>
      <c r="Y892">
        <v>1.4999999999999999E-2</v>
      </c>
      <c r="Z892">
        <v>4</v>
      </c>
      <c r="AA892">
        <v>18</v>
      </c>
    </row>
    <row r="893" spans="1:27" x14ac:dyDescent="0.2">
      <c r="A893">
        <v>2021</v>
      </c>
      <c r="B893">
        <v>8</v>
      </c>
      <c r="D893">
        <v>25</v>
      </c>
      <c r="E893" t="s">
        <v>756</v>
      </c>
      <c r="F893" t="s">
        <v>757</v>
      </c>
      <c r="G893">
        <v>150.66</v>
      </c>
      <c r="H893">
        <v>173.34</v>
      </c>
      <c r="I893">
        <v>155.69999999999999</v>
      </c>
      <c r="J893">
        <v>145</v>
      </c>
      <c r="K893">
        <v>99</v>
      </c>
      <c r="L893">
        <v>137</v>
      </c>
      <c r="M893">
        <v>106</v>
      </c>
      <c r="N893">
        <v>31</v>
      </c>
      <c r="O893">
        <v>24</v>
      </c>
      <c r="P893">
        <v>24</v>
      </c>
      <c r="W893">
        <v>79</v>
      </c>
      <c r="X893">
        <v>11071</v>
      </c>
      <c r="Y893">
        <v>1.4999999999999999E-2</v>
      </c>
      <c r="Z893">
        <v>5</v>
      </c>
      <c r="AA893">
        <v>24</v>
      </c>
    </row>
    <row r="894" spans="1:27" x14ac:dyDescent="0.2">
      <c r="A894">
        <v>2021</v>
      </c>
      <c r="B894">
        <v>8</v>
      </c>
      <c r="D894">
        <v>24</v>
      </c>
      <c r="E894" t="s">
        <v>760</v>
      </c>
      <c r="F894" t="s">
        <v>761</v>
      </c>
      <c r="G894">
        <v>154.38</v>
      </c>
      <c r="H894">
        <v>177.62</v>
      </c>
      <c r="I894">
        <v>170.9</v>
      </c>
      <c r="J894">
        <v>145</v>
      </c>
      <c r="K894">
        <v>99</v>
      </c>
      <c r="L894">
        <v>137</v>
      </c>
      <c r="M894">
        <v>105</v>
      </c>
      <c r="N894">
        <v>24</v>
      </c>
      <c r="O894">
        <v>21</v>
      </c>
      <c r="P894">
        <v>30</v>
      </c>
      <c r="W894">
        <v>75</v>
      </c>
      <c r="X894">
        <v>11067</v>
      </c>
      <c r="Y894">
        <v>1.4999999999999999E-2</v>
      </c>
      <c r="Z894">
        <v>5</v>
      </c>
      <c r="AA894">
        <v>24</v>
      </c>
    </row>
    <row r="895" spans="1:27" x14ac:dyDescent="0.2">
      <c r="A895">
        <v>2021</v>
      </c>
      <c r="B895">
        <v>8</v>
      </c>
      <c r="D895">
        <v>167</v>
      </c>
      <c r="E895" t="s">
        <v>132</v>
      </c>
      <c r="F895" t="s">
        <v>133</v>
      </c>
      <c r="G895">
        <v>825.84</v>
      </c>
      <c r="H895">
        <v>950.16</v>
      </c>
      <c r="I895">
        <v>921.1</v>
      </c>
      <c r="J895">
        <v>55</v>
      </c>
      <c r="K895">
        <v>131</v>
      </c>
      <c r="L895">
        <v>50</v>
      </c>
      <c r="M895">
        <v>144</v>
      </c>
      <c r="N895">
        <v>17</v>
      </c>
      <c r="O895">
        <v>19</v>
      </c>
      <c r="P895">
        <v>19</v>
      </c>
      <c r="Q895">
        <v>2</v>
      </c>
      <c r="R895">
        <v>3</v>
      </c>
      <c r="W895">
        <v>57</v>
      </c>
      <c r="X895">
        <v>3321</v>
      </c>
      <c r="Y895">
        <v>1.4999999999999999E-2</v>
      </c>
      <c r="Z895">
        <v>6</v>
      </c>
      <c r="AA895">
        <v>18</v>
      </c>
    </row>
    <row r="896" spans="1:27" x14ac:dyDescent="0.2">
      <c r="A896">
        <v>2021</v>
      </c>
      <c r="B896">
        <v>8</v>
      </c>
      <c r="D896">
        <v>165</v>
      </c>
      <c r="E896" t="s">
        <v>265</v>
      </c>
      <c r="F896" t="s">
        <v>266</v>
      </c>
      <c r="G896">
        <v>656.58</v>
      </c>
      <c r="H896">
        <v>755.42</v>
      </c>
      <c r="I896">
        <v>753.5</v>
      </c>
      <c r="J896">
        <v>60</v>
      </c>
      <c r="K896">
        <v>120</v>
      </c>
      <c r="L896">
        <v>52</v>
      </c>
      <c r="M896">
        <v>138</v>
      </c>
      <c r="P896">
        <v>5</v>
      </c>
      <c r="W896">
        <v>5</v>
      </c>
      <c r="X896">
        <v>425</v>
      </c>
      <c r="Y896">
        <v>1.4999999999999999E-2</v>
      </c>
      <c r="Z896">
        <v>1</v>
      </c>
      <c r="AA896">
        <v>16</v>
      </c>
    </row>
    <row r="897" spans="1:27" x14ac:dyDescent="0.2">
      <c r="A897">
        <v>2021</v>
      </c>
      <c r="B897">
        <v>8</v>
      </c>
      <c r="D897">
        <v>440</v>
      </c>
      <c r="E897" t="s">
        <v>704</v>
      </c>
      <c r="F897" t="s">
        <v>779</v>
      </c>
      <c r="G897">
        <v>239.94</v>
      </c>
      <c r="H897">
        <v>276.06</v>
      </c>
      <c r="I897">
        <v>261</v>
      </c>
      <c r="J897">
        <v>90</v>
      </c>
      <c r="K897">
        <v>120</v>
      </c>
      <c r="L897">
        <v>92</v>
      </c>
      <c r="M897">
        <v>118</v>
      </c>
      <c r="N897">
        <v>2</v>
      </c>
      <c r="P897">
        <v>4</v>
      </c>
      <c r="R897">
        <v>3</v>
      </c>
      <c r="W897">
        <v>8</v>
      </c>
      <c r="X897">
        <v>1828</v>
      </c>
      <c r="Y897">
        <v>1.4999999999999999E-2</v>
      </c>
      <c r="Z897">
        <v>1</v>
      </c>
      <c r="AA897">
        <v>20</v>
      </c>
    </row>
    <row r="898" spans="1:27" x14ac:dyDescent="0.2">
      <c r="A898">
        <v>2021</v>
      </c>
      <c r="B898">
        <v>8</v>
      </c>
      <c r="D898">
        <v>155</v>
      </c>
      <c r="E898" t="s">
        <v>164</v>
      </c>
      <c r="F898" t="s">
        <v>165</v>
      </c>
      <c r="G898">
        <v>113.46</v>
      </c>
      <c r="H898">
        <v>130.54</v>
      </c>
      <c r="I898">
        <v>111.2</v>
      </c>
      <c r="J898">
        <v>61</v>
      </c>
      <c r="K898">
        <v>177</v>
      </c>
      <c r="L898">
        <v>96</v>
      </c>
      <c r="M898">
        <v>113</v>
      </c>
      <c r="N898">
        <v>18</v>
      </c>
      <c r="O898">
        <v>18</v>
      </c>
      <c r="P898">
        <v>8</v>
      </c>
      <c r="R898">
        <v>3</v>
      </c>
      <c r="W898">
        <v>46</v>
      </c>
      <c r="X898">
        <v>1750</v>
      </c>
      <c r="Y898">
        <v>0.02</v>
      </c>
      <c r="Z898">
        <v>2</v>
      </c>
      <c r="AA898">
        <v>18</v>
      </c>
    </row>
    <row r="899" spans="1:27" x14ac:dyDescent="0.2">
      <c r="A899">
        <v>2021</v>
      </c>
      <c r="B899">
        <v>8</v>
      </c>
      <c r="D899">
        <v>152</v>
      </c>
      <c r="E899" t="s">
        <v>594</v>
      </c>
      <c r="F899" t="s">
        <v>736</v>
      </c>
      <c r="G899">
        <v>144.15</v>
      </c>
      <c r="H899">
        <v>165.85</v>
      </c>
      <c r="I899">
        <v>147</v>
      </c>
      <c r="J899">
        <v>142</v>
      </c>
      <c r="K899">
        <v>101</v>
      </c>
      <c r="L899">
        <v>129</v>
      </c>
      <c r="M899">
        <v>112</v>
      </c>
      <c r="N899">
        <v>4</v>
      </c>
      <c r="O899">
        <v>2</v>
      </c>
      <c r="P899">
        <v>4</v>
      </c>
      <c r="W899">
        <v>10</v>
      </c>
      <c r="X899">
        <v>3400</v>
      </c>
      <c r="Y899">
        <v>1.4999999999999999E-2</v>
      </c>
      <c r="Z899">
        <v>3</v>
      </c>
      <c r="AA899">
        <v>18</v>
      </c>
    </row>
    <row r="900" spans="1:27" x14ac:dyDescent="0.2">
      <c r="A900">
        <v>2021</v>
      </c>
      <c r="B900">
        <v>8</v>
      </c>
      <c r="D900">
        <v>650</v>
      </c>
      <c r="E900" t="s">
        <v>537</v>
      </c>
      <c r="F900" t="s">
        <v>538</v>
      </c>
      <c r="G900">
        <v>121.83</v>
      </c>
      <c r="H900">
        <v>140.16999999999999</v>
      </c>
      <c r="I900">
        <v>163</v>
      </c>
      <c r="J900">
        <v>138</v>
      </c>
      <c r="K900">
        <v>157</v>
      </c>
      <c r="L900">
        <v>170</v>
      </c>
      <c r="M900">
        <v>127</v>
      </c>
      <c r="O900">
        <v>2</v>
      </c>
      <c r="P900">
        <v>2</v>
      </c>
      <c r="W900">
        <v>3</v>
      </c>
      <c r="X900">
        <v>1423</v>
      </c>
      <c r="Y900">
        <v>1.4999999999999999E-2</v>
      </c>
      <c r="Z900">
        <v>1</v>
      </c>
      <c r="AA900">
        <v>20</v>
      </c>
    </row>
    <row r="901" spans="1:27" x14ac:dyDescent="0.2">
      <c r="A901">
        <v>2021</v>
      </c>
      <c r="B901">
        <v>8</v>
      </c>
      <c r="D901">
        <v>649</v>
      </c>
      <c r="E901" t="s">
        <v>535</v>
      </c>
      <c r="F901" t="s">
        <v>536</v>
      </c>
      <c r="G901">
        <v>132.99</v>
      </c>
      <c r="H901">
        <v>153.01</v>
      </c>
      <c r="I901">
        <v>179</v>
      </c>
      <c r="J901">
        <v>138</v>
      </c>
      <c r="K901">
        <v>157</v>
      </c>
      <c r="L901">
        <v>170</v>
      </c>
      <c r="M901">
        <v>127</v>
      </c>
      <c r="O901">
        <v>2</v>
      </c>
      <c r="P901">
        <v>2</v>
      </c>
      <c r="W901">
        <v>3</v>
      </c>
      <c r="X901">
        <v>1423</v>
      </c>
      <c r="Y901">
        <v>1.4999999999999999E-2</v>
      </c>
      <c r="Z901">
        <v>1</v>
      </c>
      <c r="AA901">
        <v>20</v>
      </c>
    </row>
    <row r="902" spans="1:27" x14ac:dyDescent="0.2">
      <c r="A902">
        <v>2021</v>
      </c>
      <c r="B902">
        <v>8</v>
      </c>
      <c r="D902">
        <v>142</v>
      </c>
      <c r="E902" t="s">
        <v>618</v>
      </c>
      <c r="F902" t="s">
        <v>619</v>
      </c>
      <c r="G902">
        <v>326.43</v>
      </c>
      <c r="H902">
        <v>375.57</v>
      </c>
      <c r="I902">
        <v>343.7</v>
      </c>
      <c r="J902">
        <v>68</v>
      </c>
      <c r="K902">
        <v>212</v>
      </c>
      <c r="L902">
        <v>81</v>
      </c>
      <c r="M902">
        <v>177</v>
      </c>
      <c r="N902">
        <v>2</v>
      </c>
      <c r="O902">
        <v>1</v>
      </c>
      <c r="P902">
        <v>3</v>
      </c>
      <c r="W902">
        <v>6</v>
      </c>
      <c r="X902">
        <v>1616</v>
      </c>
      <c r="Y902">
        <v>0.02</v>
      </c>
      <c r="Z902">
        <v>2</v>
      </c>
      <c r="AA902">
        <v>22</v>
      </c>
    </row>
    <row r="903" spans="1:27" x14ac:dyDescent="0.2">
      <c r="A903">
        <v>2021</v>
      </c>
      <c r="B903">
        <v>8</v>
      </c>
      <c r="D903">
        <v>140</v>
      </c>
      <c r="E903" t="s">
        <v>207</v>
      </c>
      <c r="F903" t="s">
        <v>208</v>
      </c>
      <c r="G903">
        <v>451.05</v>
      </c>
      <c r="H903">
        <v>518.95000000000005</v>
      </c>
      <c r="I903">
        <v>459.8</v>
      </c>
      <c r="J903">
        <v>60</v>
      </c>
      <c r="K903">
        <v>120</v>
      </c>
      <c r="L903">
        <v>60</v>
      </c>
      <c r="M903">
        <v>120</v>
      </c>
      <c r="N903">
        <v>15</v>
      </c>
      <c r="O903">
        <v>13</v>
      </c>
      <c r="P903">
        <v>28</v>
      </c>
      <c r="W903">
        <v>56</v>
      </c>
      <c r="X903">
        <v>2730</v>
      </c>
      <c r="Y903">
        <v>1.4999999999999999E-2</v>
      </c>
      <c r="Z903">
        <v>4</v>
      </c>
      <c r="AA903">
        <v>18</v>
      </c>
    </row>
    <row r="904" spans="1:27" x14ac:dyDescent="0.2">
      <c r="A904">
        <v>2021</v>
      </c>
      <c r="B904">
        <v>8</v>
      </c>
      <c r="D904">
        <v>131</v>
      </c>
      <c r="E904" t="s">
        <v>720</v>
      </c>
      <c r="F904" t="s">
        <v>742</v>
      </c>
      <c r="G904">
        <v>9.3000000000000007</v>
      </c>
      <c r="H904">
        <v>10.7</v>
      </c>
      <c r="I904">
        <v>9.1</v>
      </c>
      <c r="J904">
        <v>772</v>
      </c>
      <c r="K904">
        <v>117</v>
      </c>
      <c r="L904">
        <v>1021</v>
      </c>
      <c r="M904">
        <v>88</v>
      </c>
      <c r="N904">
        <v>36</v>
      </c>
      <c r="O904">
        <v>27</v>
      </c>
      <c r="P904">
        <v>53</v>
      </c>
      <c r="Q904">
        <v>5</v>
      </c>
      <c r="U904">
        <v>6</v>
      </c>
      <c r="W904">
        <v>127</v>
      </c>
      <c r="X904">
        <v>53327</v>
      </c>
      <c r="Y904">
        <v>0.02</v>
      </c>
      <c r="Z904">
        <v>6</v>
      </c>
      <c r="AA904">
        <v>18</v>
      </c>
    </row>
    <row r="905" spans="1:27" x14ac:dyDescent="0.2">
      <c r="A905">
        <v>2021</v>
      </c>
      <c r="B905">
        <v>8</v>
      </c>
      <c r="D905">
        <v>130</v>
      </c>
      <c r="E905" t="s">
        <v>598</v>
      </c>
      <c r="F905" t="s">
        <v>755</v>
      </c>
      <c r="G905">
        <v>11.16</v>
      </c>
      <c r="H905">
        <v>12.84</v>
      </c>
      <c r="I905">
        <v>17.399999999999999</v>
      </c>
      <c r="J905">
        <v>336</v>
      </c>
      <c r="K905">
        <v>96</v>
      </c>
      <c r="N905">
        <v>20</v>
      </c>
      <c r="P905">
        <v>20</v>
      </c>
      <c r="W905">
        <v>40</v>
      </c>
      <c r="X905">
        <v>440</v>
      </c>
      <c r="Y905">
        <v>0.02</v>
      </c>
      <c r="Z905">
        <v>1</v>
      </c>
      <c r="AA905">
        <v>18</v>
      </c>
    </row>
    <row r="906" spans="1:27" x14ac:dyDescent="0.2">
      <c r="A906">
        <v>2021</v>
      </c>
      <c r="B906">
        <v>8</v>
      </c>
      <c r="D906">
        <v>124</v>
      </c>
      <c r="E906" t="s">
        <v>608</v>
      </c>
      <c r="F906" t="s">
        <v>609</v>
      </c>
      <c r="G906">
        <v>17.358203759999999</v>
      </c>
      <c r="H906">
        <v>19.97126669</v>
      </c>
      <c r="I906">
        <v>18.5</v>
      </c>
      <c r="J906">
        <v>126</v>
      </c>
      <c r="K906">
        <v>114</v>
      </c>
      <c r="L906">
        <v>124</v>
      </c>
      <c r="M906">
        <v>116</v>
      </c>
      <c r="N906">
        <v>4</v>
      </c>
      <c r="O906">
        <v>4</v>
      </c>
      <c r="P906">
        <v>8</v>
      </c>
      <c r="W906">
        <v>16</v>
      </c>
      <c r="X906">
        <v>331</v>
      </c>
      <c r="Y906">
        <v>0.02</v>
      </c>
      <c r="Z906">
        <v>2</v>
      </c>
      <c r="AA906">
        <v>16</v>
      </c>
    </row>
    <row r="907" spans="1:27" x14ac:dyDescent="0.2">
      <c r="A907">
        <v>2021</v>
      </c>
      <c r="B907">
        <v>8</v>
      </c>
      <c r="D907">
        <v>81</v>
      </c>
      <c r="E907" t="s">
        <v>250</v>
      </c>
      <c r="F907" t="s">
        <v>251</v>
      </c>
      <c r="G907">
        <v>360.84</v>
      </c>
      <c r="H907">
        <v>415.16</v>
      </c>
      <c r="I907">
        <v>389</v>
      </c>
      <c r="J907">
        <v>60</v>
      </c>
      <c r="K907">
        <v>120</v>
      </c>
      <c r="L907">
        <v>62</v>
      </c>
      <c r="M907">
        <v>117</v>
      </c>
      <c r="N907">
        <v>25</v>
      </c>
      <c r="O907">
        <v>23</v>
      </c>
      <c r="P907">
        <v>27</v>
      </c>
      <c r="Q907">
        <v>3</v>
      </c>
      <c r="U907">
        <v>2</v>
      </c>
      <c r="W907">
        <v>80</v>
      </c>
      <c r="X907">
        <v>5090</v>
      </c>
      <c r="Y907">
        <v>1.4999999999999999E-2</v>
      </c>
      <c r="Z907">
        <v>5</v>
      </c>
      <c r="AA907">
        <v>22</v>
      </c>
    </row>
    <row r="908" spans="1:27" x14ac:dyDescent="0.2">
      <c r="A908">
        <v>2021</v>
      </c>
      <c r="B908">
        <v>8</v>
      </c>
      <c r="D908">
        <v>623</v>
      </c>
      <c r="E908" t="s">
        <v>638</v>
      </c>
      <c r="F908" t="s">
        <v>639</v>
      </c>
      <c r="G908">
        <v>551.02009999999996</v>
      </c>
      <c r="H908">
        <v>646.97990000000004</v>
      </c>
      <c r="I908">
        <v>611.29999999999995</v>
      </c>
      <c r="J908">
        <v>18</v>
      </c>
      <c r="K908">
        <v>200</v>
      </c>
      <c r="L908">
        <v>23</v>
      </c>
      <c r="M908">
        <v>157</v>
      </c>
      <c r="N908">
        <v>24</v>
      </c>
      <c r="O908">
        <v>29</v>
      </c>
      <c r="P908">
        <v>22</v>
      </c>
      <c r="W908">
        <v>75</v>
      </c>
      <c r="X908">
        <v>1290</v>
      </c>
      <c r="Y908">
        <v>1.4999999999999999E-2</v>
      </c>
      <c r="Z908">
        <v>8</v>
      </c>
      <c r="AA908">
        <v>25</v>
      </c>
    </row>
    <row r="909" spans="1:27" x14ac:dyDescent="0.2">
      <c r="A909">
        <v>2021</v>
      </c>
      <c r="B909">
        <v>8</v>
      </c>
      <c r="D909">
        <v>627</v>
      </c>
      <c r="E909" t="s">
        <v>232</v>
      </c>
      <c r="F909" t="s">
        <v>233</v>
      </c>
      <c r="G909">
        <v>384.97815000000003</v>
      </c>
      <c r="H909">
        <v>452.02184999999997</v>
      </c>
      <c r="I909">
        <v>443.5</v>
      </c>
      <c r="J909">
        <v>18</v>
      </c>
      <c r="K909">
        <v>200</v>
      </c>
      <c r="L909">
        <v>26</v>
      </c>
      <c r="M909">
        <v>139</v>
      </c>
      <c r="N909">
        <v>17</v>
      </c>
      <c r="O909">
        <v>6</v>
      </c>
      <c r="P909">
        <v>19</v>
      </c>
      <c r="U909">
        <v>2</v>
      </c>
      <c r="W909">
        <v>44</v>
      </c>
      <c r="X909">
        <v>929</v>
      </c>
      <c r="Y909">
        <v>1.4999999999999999E-2</v>
      </c>
      <c r="Z909">
        <v>4</v>
      </c>
      <c r="AA909">
        <v>25</v>
      </c>
    </row>
    <row r="910" spans="1:27" x14ac:dyDescent="0.2">
      <c r="A910">
        <v>2021</v>
      </c>
      <c r="B910">
        <v>8</v>
      </c>
      <c r="D910">
        <v>2</v>
      </c>
      <c r="E910" t="s">
        <v>767</v>
      </c>
      <c r="F910" t="s">
        <v>768</v>
      </c>
      <c r="G910">
        <v>105.09</v>
      </c>
      <c r="H910">
        <v>120.91</v>
      </c>
      <c r="I910">
        <v>106.8</v>
      </c>
      <c r="J910">
        <v>108</v>
      </c>
      <c r="K910">
        <v>100</v>
      </c>
      <c r="L910">
        <v>94</v>
      </c>
      <c r="M910">
        <v>115</v>
      </c>
      <c r="N910">
        <v>10</v>
      </c>
      <c r="O910">
        <v>6</v>
      </c>
      <c r="P910">
        <v>8</v>
      </c>
      <c r="U910">
        <v>3</v>
      </c>
      <c r="W910">
        <v>27</v>
      </c>
      <c r="X910">
        <v>2393</v>
      </c>
      <c r="Y910">
        <v>1.4999999999999999E-2</v>
      </c>
      <c r="Z910">
        <v>1</v>
      </c>
      <c r="AA910">
        <v>16</v>
      </c>
    </row>
    <row r="911" spans="1:27" x14ac:dyDescent="0.2">
      <c r="A911">
        <v>2021</v>
      </c>
      <c r="B911">
        <v>8</v>
      </c>
      <c r="D911">
        <v>92</v>
      </c>
      <c r="E911" t="s">
        <v>745</v>
      </c>
      <c r="F911" t="s">
        <v>746</v>
      </c>
      <c r="G911">
        <v>335.73</v>
      </c>
      <c r="H911">
        <v>386.27</v>
      </c>
      <c r="I911">
        <v>366.4</v>
      </c>
      <c r="J911">
        <v>74</v>
      </c>
      <c r="K911">
        <v>97</v>
      </c>
      <c r="L911">
        <v>65</v>
      </c>
      <c r="M911">
        <v>110</v>
      </c>
      <c r="N911">
        <v>3</v>
      </c>
      <c r="O911">
        <v>5</v>
      </c>
      <c r="P911">
        <v>3</v>
      </c>
      <c r="W911">
        <v>11</v>
      </c>
      <c r="X911">
        <v>1123</v>
      </c>
      <c r="Y911">
        <v>1.4999999999999999E-2</v>
      </c>
      <c r="Z911">
        <v>1</v>
      </c>
      <c r="AA911">
        <v>16</v>
      </c>
    </row>
    <row r="912" spans="1:27" x14ac:dyDescent="0.2">
      <c r="A912">
        <v>2021</v>
      </c>
      <c r="B912">
        <v>8</v>
      </c>
      <c r="D912">
        <v>609</v>
      </c>
      <c r="E912" t="s">
        <v>191</v>
      </c>
      <c r="F912" t="s">
        <v>192</v>
      </c>
      <c r="G912">
        <v>46.5</v>
      </c>
      <c r="H912">
        <v>53.5</v>
      </c>
      <c r="I912">
        <v>54.2</v>
      </c>
      <c r="J912">
        <v>90</v>
      </c>
      <c r="K912">
        <v>120</v>
      </c>
      <c r="L912">
        <v>90</v>
      </c>
      <c r="M912">
        <v>121</v>
      </c>
      <c r="N912">
        <v>7</v>
      </c>
      <c r="O912">
        <v>6</v>
      </c>
      <c r="P912">
        <v>5</v>
      </c>
      <c r="R912">
        <v>6</v>
      </c>
      <c r="W912">
        <v>24</v>
      </c>
      <c r="X912">
        <v>3264</v>
      </c>
      <c r="Y912">
        <v>1.4999999999999999E-2</v>
      </c>
      <c r="Z912">
        <v>3</v>
      </c>
      <c r="AA912">
        <v>16</v>
      </c>
    </row>
    <row r="913" spans="1:27" x14ac:dyDescent="0.2">
      <c r="A913">
        <v>2021</v>
      </c>
      <c r="B913">
        <v>8</v>
      </c>
      <c r="D913">
        <v>1</v>
      </c>
      <c r="E913" t="s">
        <v>734</v>
      </c>
      <c r="F913" t="s">
        <v>735</v>
      </c>
      <c r="G913">
        <v>103.23</v>
      </c>
      <c r="H913">
        <v>118.77</v>
      </c>
      <c r="I913">
        <v>97.3</v>
      </c>
      <c r="J913">
        <v>108</v>
      </c>
      <c r="K913">
        <v>100</v>
      </c>
      <c r="L913">
        <v>94</v>
      </c>
      <c r="M913">
        <v>115</v>
      </c>
      <c r="N913">
        <v>10</v>
      </c>
      <c r="O913">
        <v>2</v>
      </c>
      <c r="P913">
        <v>10</v>
      </c>
      <c r="U913">
        <v>3</v>
      </c>
      <c r="W913">
        <v>25</v>
      </c>
      <c r="X913">
        <v>2473</v>
      </c>
      <c r="Y913">
        <v>1.4999999999999999E-2</v>
      </c>
      <c r="Z913">
        <v>1</v>
      </c>
      <c r="AA913">
        <v>16</v>
      </c>
    </row>
    <row r="914" spans="1:27" x14ac:dyDescent="0.2">
      <c r="A914">
        <v>2021</v>
      </c>
      <c r="B914">
        <v>8</v>
      </c>
      <c r="D914">
        <v>624</v>
      </c>
      <c r="E914" t="s">
        <v>640</v>
      </c>
      <c r="F914" t="s">
        <v>641</v>
      </c>
      <c r="G914">
        <v>344.04259999999999</v>
      </c>
      <c r="H914">
        <v>403.95740000000001</v>
      </c>
      <c r="I914">
        <v>398.3</v>
      </c>
      <c r="J914">
        <v>18</v>
      </c>
      <c r="K914">
        <v>200</v>
      </c>
      <c r="L914">
        <v>23</v>
      </c>
      <c r="M914">
        <v>157</v>
      </c>
      <c r="N914">
        <v>28</v>
      </c>
      <c r="O914">
        <v>28</v>
      </c>
      <c r="P914">
        <v>24</v>
      </c>
      <c r="W914">
        <v>80</v>
      </c>
      <c r="X914">
        <v>1295</v>
      </c>
      <c r="Y914">
        <v>1.4999999999999999E-2</v>
      </c>
      <c r="Z914">
        <v>8</v>
      </c>
      <c r="AA914">
        <v>25</v>
      </c>
    </row>
    <row r="915" spans="1:27" x14ac:dyDescent="0.2">
      <c r="A915">
        <v>2021</v>
      </c>
      <c r="B915">
        <v>8</v>
      </c>
      <c r="D915">
        <v>628</v>
      </c>
      <c r="E915" t="s">
        <v>235</v>
      </c>
      <c r="F915" t="s">
        <v>236</v>
      </c>
      <c r="G915">
        <v>303.99599999999998</v>
      </c>
      <c r="H915">
        <v>356.00400000000002</v>
      </c>
      <c r="I915">
        <v>334.8</v>
      </c>
      <c r="J915">
        <v>18</v>
      </c>
      <c r="K915">
        <v>200</v>
      </c>
      <c r="L915">
        <v>26</v>
      </c>
      <c r="M915">
        <v>139</v>
      </c>
      <c r="N915">
        <v>11</v>
      </c>
      <c r="O915">
        <v>11</v>
      </c>
      <c r="P915">
        <v>21</v>
      </c>
      <c r="U915">
        <v>3</v>
      </c>
      <c r="W915">
        <v>46</v>
      </c>
      <c r="X915">
        <v>931</v>
      </c>
      <c r="Y915">
        <v>1.4999999999999999E-2</v>
      </c>
      <c r="Z915">
        <v>4</v>
      </c>
      <c r="AA915">
        <v>25</v>
      </c>
    </row>
    <row r="916" spans="1:27" x14ac:dyDescent="0.2">
      <c r="A916">
        <v>2021</v>
      </c>
      <c r="B916">
        <v>8</v>
      </c>
      <c r="D916">
        <v>607</v>
      </c>
      <c r="E916" t="s">
        <v>185</v>
      </c>
      <c r="F916" t="s">
        <v>186</v>
      </c>
      <c r="G916">
        <v>111.6</v>
      </c>
      <c r="H916">
        <v>128.4</v>
      </c>
      <c r="I916">
        <v>123.4</v>
      </c>
      <c r="J916">
        <v>90</v>
      </c>
      <c r="K916">
        <v>120</v>
      </c>
      <c r="L916">
        <v>90</v>
      </c>
      <c r="M916">
        <v>121</v>
      </c>
      <c r="N916">
        <v>9</v>
      </c>
      <c r="O916">
        <v>10</v>
      </c>
      <c r="P916">
        <v>9</v>
      </c>
      <c r="W916">
        <v>28</v>
      </c>
      <c r="X916">
        <v>2524</v>
      </c>
      <c r="Y916">
        <v>1.4999999999999999E-2</v>
      </c>
      <c r="Z916">
        <v>2</v>
      </c>
      <c r="AA916">
        <v>16</v>
      </c>
    </row>
    <row r="917" spans="1:27" x14ac:dyDescent="0.2">
      <c r="A917">
        <v>2021</v>
      </c>
      <c r="B917">
        <v>8</v>
      </c>
      <c r="D917">
        <v>608</v>
      </c>
      <c r="E917" t="s">
        <v>188</v>
      </c>
      <c r="F917" t="s">
        <v>189</v>
      </c>
      <c r="G917">
        <v>102.3</v>
      </c>
      <c r="H917">
        <v>117.7</v>
      </c>
      <c r="I917">
        <v>110.8</v>
      </c>
      <c r="J917">
        <v>90</v>
      </c>
      <c r="K917">
        <v>120</v>
      </c>
      <c r="L917">
        <v>90</v>
      </c>
      <c r="M917">
        <v>121</v>
      </c>
      <c r="N917">
        <v>12</v>
      </c>
      <c r="O917">
        <v>8</v>
      </c>
      <c r="P917">
        <v>12</v>
      </c>
      <c r="W917">
        <v>32</v>
      </c>
      <c r="X917">
        <v>2528</v>
      </c>
      <c r="Y917">
        <v>1.4999999999999999E-2</v>
      </c>
      <c r="Z917">
        <v>2</v>
      </c>
      <c r="AA917">
        <v>16</v>
      </c>
    </row>
    <row r="918" spans="1:27" x14ac:dyDescent="0.2">
      <c r="A918">
        <v>2021</v>
      </c>
      <c r="B918">
        <v>9</v>
      </c>
      <c r="C918" t="s">
        <v>819</v>
      </c>
      <c r="D918">
        <v>661</v>
      </c>
      <c r="E918" t="s">
        <v>204</v>
      </c>
      <c r="F918" t="s">
        <v>205</v>
      </c>
      <c r="G918">
        <v>129.858</v>
      </c>
      <c r="H918">
        <v>147.798</v>
      </c>
      <c r="I918">
        <v>142.5</v>
      </c>
      <c r="J918">
        <v>20</v>
      </c>
      <c r="K918">
        <v>180</v>
      </c>
      <c r="L918">
        <v>26</v>
      </c>
      <c r="M918">
        <v>140</v>
      </c>
      <c r="N918">
        <v>2</v>
      </c>
      <c r="O918">
        <v>3</v>
      </c>
      <c r="P918">
        <v>2</v>
      </c>
      <c r="W918">
        <v>8</v>
      </c>
      <c r="X918">
        <v>782</v>
      </c>
      <c r="Y918">
        <v>1.4999999999999999E-2</v>
      </c>
      <c r="Z918">
        <v>3</v>
      </c>
      <c r="AA918">
        <v>16</v>
      </c>
    </row>
    <row r="919" spans="1:27" x14ac:dyDescent="0.2">
      <c r="A919">
        <v>2021</v>
      </c>
      <c r="B919">
        <v>9</v>
      </c>
      <c r="C919" t="s">
        <v>819</v>
      </c>
      <c r="D919">
        <v>14</v>
      </c>
      <c r="E919" t="s">
        <v>569</v>
      </c>
      <c r="F919" t="s">
        <v>570</v>
      </c>
      <c r="G919">
        <v>25.11</v>
      </c>
      <c r="H919">
        <v>28.89</v>
      </c>
      <c r="I919">
        <v>32.299999999999997</v>
      </c>
      <c r="J919">
        <v>59</v>
      </c>
      <c r="K919">
        <v>122</v>
      </c>
      <c r="L919">
        <v>59</v>
      </c>
      <c r="M919">
        <v>122</v>
      </c>
      <c r="N919">
        <v>2</v>
      </c>
      <c r="O919">
        <v>2</v>
      </c>
      <c r="P919">
        <v>2</v>
      </c>
      <c r="W919">
        <v>6</v>
      </c>
      <c r="X919">
        <v>246</v>
      </c>
      <c r="Y919">
        <v>0.02</v>
      </c>
      <c r="Z919">
        <v>1</v>
      </c>
      <c r="AA919">
        <v>18</v>
      </c>
    </row>
    <row r="920" spans="1:27" x14ac:dyDescent="0.2">
      <c r="A920">
        <v>2021</v>
      </c>
      <c r="B920">
        <v>9</v>
      </c>
      <c r="C920" t="s">
        <v>819</v>
      </c>
      <c r="D920">
        <v>659</v>
      </c>
      <c r="E920" t="s">
        <v>129</v>
      </c>
      <c r="F920" t="s">
        <v>130</v>
      </c>
      <c r="G920">
        <v>283.24099999999999</v>
      </c>
      <c r="H920">
        <v>322.37099999999998</v>
      </c>
      <c r="J920">
        <v>40</v>
      </c>
      <c r="K920">
        <v>180</v>
      </c>
      <c r="O920">
        <v>2</v>
      </c>
      <c r="P920">
        <v>6</v>
      </c>
      <c r="W920">
        <v>8</v>
      </c>
      <c r="X920">
        <v>971</v>
      </c>
      <c r="Y920">
        <v>1.4999999999999999E-2</v>
      </c>
      <c r="Z920">
        <v>1</v>
      </c>
      <c r="AA920">
        <v>16</v>
      </c>
    </row>
    <row r="921" spans="1:27" x14ac:dyDescent="0.2">
      <c r="A921">
        <v>2021</v>
      </c>
      <c r="B921">
        <v>9</v>
      </c>
      <c r="C921" t="s">
        <v>819</v>
      </c>
      <c r="D921">
        <v>557</v>
      </c>
      <c r="E921" t="s">
        <v>126</v>
      </c>
      <c r="F921" t="s">
        <v>127</v>
      </c>
      <c r="G921">
        <v>171.262</v>
      </c>
      <c r="H921">
        <v>194.922</v>
      </c>
      <c r="I921">
        <v>193.5</v>
      </c>
      <c r="J921">
        <v>20</v>
      </c>
      <c r="K921">
        <v>180</v>
      </c>
      <c r="L921">
        <v>20</v>
      </c>
      <c r="M921">
        <v>184</v>
      </c>
      <c r="N921">
        <v>5</v>
      </c>
      <c r="O921">
        <v>6</v>
      </c>
      <c r="P921">
        <v>6</v>
      </c>
      <c r="R921">
        <v>3</v>
      </c>
      <c r="W921">
        <v>19</v>
      </c>
      <c r="X921">
        <v>715</v>
      </c>
      <c r="Y921">
        <v>1.4999999999999999E-2</v>
      </c>
      <c r="Z921">
        <v>3</v>
      </c>
      <c r="AA921">
        <v>16</v>
      </c>
    </row>
    <row r="922" spans="1:27" x14ac:dyDescent="0.2">
      <c r="A922">
        <v>2021</v>
      </c>
      <c r="B922">
        <v>9</v>
      </c>
      <c r="C922" t="s">
        <v>819</v>
      </c>
      <c r="D922">
        <v>556</v>
      </c>
      <c r="E922" t="s">
        <v>123</v>
      </c>
      <c r="F922" t="s">
        <v>124</v>
      </c>
      <c r="G922">
        <v>1003.106</v>
      </c>
      <c r="H922">
        <v>1141.6859999999999</v>
      </c>
      <c r="I922">
        <v>1096.8</v>
      </c>
      <c r="J922">
        <v>20</v>
      </c>
      <c r="K922">
        <v>180</v>
      </c>
      <c r="L922">
        <v>20</v>
      </c>
      <c r="M922">
        <v>182</v>
      </c>
      <c r="N922">
        <v>6</v>
      </c>
      <c r="O922">
        <v>7</v>
      </c>
      <c r="P922">
        <v>10</v>
      </c>
      <c r="R922">
        <v>3</v>
      </c>
      <c r="W922">
        <v>24</v>
      </c>
      <c r="X922">
        <v>720</v>
      </c>
      <c r="Y922">
        <v>1.4999999999999999E-2</v>
      </c>
      <c r="Z922">
        <v>3</v>
      </c>
      <c r="AA922">
        <v>16</v>
      </c>
    </row>
    <row r="923" spans="1:27" x14ac:dyDescent="0.2">
      <c r="A923">
        <v>2021</v>
      </c>
      <c r="B923">
        <v>9</v>
      </c>
      <c r="C923" t="s">
        <v>819</v>
      </c>
      <c r="D923">
        <v>438</v>
      </c>
      <c r="E923" t="s">
        <v>222</v>
      </c>
      <c r="F923" t="s">
        <v>223</v>
      </c>
      <c r="G923">
        <v>315.23500000000001</v>
      </c>
      <c r="H923">
        <v>358.78500000000003</v>
      </c>
      <c r="I923">
        <v>345.9</v>
      </c>
      <c r="J923">
        <v>67</v>
      </c>
      <c r="K923">
        <v>161</v>
      </c>
      <c r="L923">
        <v>77</v>
      </c>
      <c r="M923">
        <v>140</v>
      </c>
      <c r="N923">
        <v>10</v>
      </c>
      <c r="O923">
        <v>9</v>
      </c>
      <c r="P923">
        <v>11</v>
      </c>
      <c r="Q923">
        <v>4</v>
      </c>
      <c r="W923">
        <v>34</v>
      </c>
      <c r="X923">
        <v>3466</v>
      </c>
      <c r="Y923">
        <v>1.4999999999999999E-2</v>
      </c>
      <c r="Z923">
        <v>3</v>
      </c>
      <c r="AA923">
        <v>16</v>
      </c>
    </row>
    <row r="924" spans="1:27" x14ac:dyDescent="0.2">
      <c r="A924">
        <v>2021</v>
      </c>
      <c r="B924">
        <v>9</v>
      </c>
      <c r="C924" t="s">
        <v>819</v>
      </c>
      <c r="D924">
        <v>669</v>
      </c>
      <c r="E924" t="s">
        <v>138</v>
      </c>
      <c r="F924" t="s">
        <v>139</v>
      </c>
      <c r="G924">
        <v>897.71400000000006</v>
      </c>
      <c r="H924">
        <v>1021.734</v>
      </c>
      <c r="I924">
        <v>1030.9000000000001</v>
      </c>
      <c r="J924">
        <v>40</v>
      </c>
      <c r="K924">
        <v>180</v>
      </c>
      <c r="L924">
        <v>36</v>
      </c>
      <c r="M924">
        <v>201</v>
      </c>
      <c r="N924">
        <v>32</v>
      </c>
      <c r="O924">
        <v>30</v>
      </c>
      <c r="P924">
        <v>32</v>
      </c>
      <c r="R924">
        <v>1</v>
      </c>
      <c r="W924">
        <v>93</v>
      </c>
      <c r="X924">
        <v>2265</v>
      </c>
      <c r="Y924">
        <v>1.4999999999999999E-2</v>
      </c>
      <c r="Z924">
        <v>4</v>
      </c>
      <c r="AA924">
        <v>16</v>
      </c>
    </row>
    <row r="925" spans="1:27" x14ac:dyDescent="0.2">
      <c r="A925">
        <v>2021</v>
      </c>
      <c r="B925">
        <v>9</v>
      </c>
      <c r="C925" t="s">
        <v>819</v>
      </c>
      <c r="D925">
        <v>660</v>
      </c>
      <c r="E925" t="s">
        <v>201</v>
      </c>
      <c r="F925" t="s">
        <v>202</v>
      </c>
      <c r="G925">
        <v>1190.365</v>
      </c>
      <c r="H925">
        <v>1354.8150000000001</v>
      </c>
      <c r="I925">
        <v>1327.7</v>
      </c>
      <c r="J925">
        <v>20</v>
      </c>
      <c r="K925">
        <v>180</v>
      </c>
      <c r="L925">
        <v>26</v>
      </c>
      <c r="M925">
        <v>140</v>
      </c>
      <c r="N925">
        <v>3</v>
      </c>
      <c r="O925">
        <v>5</v>
      </c>
      <c r="P925">
        <v>3</v>
      </c>
      <c r="Q925">
        <v>1</v>
      </c>
      <c r="W925">
        <v>13</v>
      </c>
      <c r="X925">
        <v>940</v>
      </c>
      <c r="Y925">
        <v>1.4999999999999999E-2</v>
      </c>
      <c r="Z925">
        <v>3</v>
      </c>
      <c r="AA925">
        <v>16</v>
      </c>
    </row>
    <row r="926" spans="1:27" x14ac:dyDescent="0.2">
      <c r="A926">
        <v>2021</v>
      </c>
      <c r="B926">
        <v>9</v>
      </c>
      <c r="C926" t="s">
        <v>819</v>
      </c>
      <c r="D926">
        <v>281</v>
      </c>
      <c r="E926" t="s">
        <v>142</v>
      </c>
      <c r="F926" t="s">
        <v>143</v>
      </c>
      <c r="G926">
        <v>265.05</v>
      </c>
      <c r="H926">
        <v>304.95</v>
      </c>
      <c r="I926">
        <v>310.3</v>
      </c>
      <c r="J926">
        <v>120</v>
      </c>
      <c r="K926">
        <v>120</v>
      </c>
      <c r="L926">
        <v>123</v>
      </c>
      <c r="M926">
        <v>117</v>
      </c>
      <c r="N926">
        <v>3</v>
      </c>
      <c r="O926">
        <v>5</v>
      </c>
      <c r="P926">
        <v>2</v>
      </c>
      <c r="W926">
        <v>10</v>
      </c>
      <c r="X926">
        <v>1016</v>
      </c>
      <c r="Y926">
        <v>1.4999999999999999E-2</v>
      </c>
      <c r="Z926">
        <v>1</v>
      </c>
      <c r="AA926">
        <v>18</v>
      </c>
    </row>
    <row r="927" spans="1:27" x14ac:dyDescent="0.2">
      <c r="A927">
        <v>2021</v>
      </c>
      <c r="B927">
        <v>9</v>
      </c>
      <c r="C927" t="s">
        <v>819</v>
      </c>
      <c r="D927">
        <v>281</v>
      </c>
      <c r="E927" t="s">
        <v>144</v>
      </c>
      <c r="F927" t="s">
        <v>145</v>
      </c>
      <c r="G927">
        <v>292.95</v>
      </c>
      <c r="H927">
        <v>337.05</v>
      </c>
      <c r="I927">
        <v>310.3</v>
      </c>
      <c r="J927">
        <v>120</v>
      </c>
      <c r="L927">
        <v>123</v>
      </c>
      <c r="M927">
        <v>117</v>
      </c>
      <c r="N927">
        <v>3</v>
      </c>
      <c r="O927">
        <v>5</v>
      </c>
      <c r="P927">
        <v>2</v>
      </c>
      <c r="W927">
        <v>10</v>
      </c>
      <c r="X927">
        <v>1016</v>
      </c>
      <c r="Y927">
        <v>1.4999999999999999E-2</v>
      </c>
      <c r="Z927">
        <v>1</v>
      </c>
      <c r="AA927">
        <v>18</v>
      </c>
    </row>
    <row r="928" spans="1:27" x14ac:dyDescent="0.2">
      <c r="A928">
        <v>2021</v>
      </c>
      <c r="B928">
        <v>9</v>
      </c>
      <c r="C928" t="s">
        <v>819</v>
      </c>
      <c r="D928">
        <v>281</v>
      </c>
      <c r="E928" t="s">
        <v>146</v>
      </c>
      <c r="F928" t="s">
        <v>147</v>
      </c>
      <c r="G928">
        <v>320.85000000000002</v>
      </c>
      <c r="H928">
        <v>369.15</v>
      </c>
      <c r="I928">
        <v>310.3</v>
      </c>
      <c r="J928">
        <v>120</v>
      </c>
      <c r="L928">
        <v>123</v>
      </c>
      <c r="M928">
        <v>117</v>
      </c>
      <c r="N928">
        <v>3</v>
      </c>
      <c r="O928">
        <v>5</v>
      </c>
      <c r="P928">
        <v>2</v>
      </c>
      <c r="W928">
        <v>10</v>
      </c>
      <c r="X928">
        <v>1016</v>
      </c>
      <c r="Y928">
        <v>1.4999999999999999E-2</v>
      </c>
      <c r="Z928">
        <v>1</v>
      </c>
      <c r="AA928">
        <v>18</v>
      </c>
    </row>
    <row r="929" spans="1:27" x14ac:dyDescent="0.2">
      <c r="A929">
        <v>2021</v>
      </c>
      <c r="B929">
        <v>9</v>
      </c>
      <c r="C929" t="s">
        <v>819</v>
      </c>
      <c r="D929">
        <v>168</v>
      </c>
      <c r="E929" t="s">
        <v>210</v>
      </c>
      <c r="F929" t="s">
        <v>211</v>
      </c>
      <c r="G929">
        <v>575.66999999999996</v>
      </c>
      <c r="H929">
        <v>662.33</v>
      </c>
      <c r="I929">
        <v>646.29999999999995</v>
      </c>
      <c r="J929">
        <v>90</v>
      </c>
      <c r="K929">
        <v>116</v>
      </c>
      <c r="L929">
        <v>77</v>
      </c>
      <c r="M929">
        <v>141</v>
      </c>
      <c r="N929">
        <v>1</v>
      </c>
      <c r="O929">
        <v>1</v>
      </c>
      <c r="P929">
        <v>1</v>
      </c>
      <c r="W929">
        <v>3</v>
      </c>
      <c r="X929">
        <v>429</v>
      </c>
      <c r="Y929">
        <v>1.4999999999999999E-2</v>
      </c>
      <c r="Z929">
        <v>1</v>
      </c>
      <c r="AA929">
        <v>18</v>
      </c>
    </row>
    <row r="930" spans="1:27" x14ac:dyDescent="0.2">
      <c r="A930">
        <v>2021</v>
      </c>
      <c r="B930">
        <v>9</v>
      </c>
      <c r="C930" t="s">
        <v>819</v>
      </c>
      <c r="D930">
        <v>273</v>
      </c>
      <c r="E930" t="s">
        <v>257</v>
      </c>
      <c r="F930" t="s">
        <v>258</v>
      </c>
      <c r="G930">
        <v>524.52</v>
      </c>
      <c r="H930">
        <v>603.48</v>
      </c>
      <c r="I930">
        <v>607.29999999999995</v>
      </c>
      <c r="J930">
        <v>93</v>
      </c>
      <c r="K930">
        <v>116</v>
      </c>
      <c r="L930">
        <v>79</v>
      </c>
      <c r="M930">
        <v>136</v>
      </c>
      <c r="N930">
        <v>4</v>
      </c>
      <c r="O930">
        <v>9</v>
      </c>
      <c r="P930">
        <v>6</v>
      </c>
      <c r="R930">
        <v>5</v>
      </c>
      <c r="W930">
        <v>22</v>
      </c>
      <c r="X930">
        <v>2626</v>
      </c>
      <c r="Y930">
        <v>1.4999999999999999E-2</v>
      </c>
      <c r="Z930">
        <v>3</v>
      </c>
      <c r="AA930">
        <v>16</v>
      </c>
    </row>
    <row r="931" spans="1:27" x14ac:dyDescent="0.2">
      <c r="A931">
        <v>2021</v>
      </c>
      <c r="B931">
        <v>9</v>
      </c>
      <c r="C931" t="s">
        <v>819</v>
      </c>
      <c r="D931">
        <v>253</v>
      </c>
      <c r="E931" t="s">
        <v>135</v>
      </c>
      <c r="F931" t="s">
        <v>136</v>
      </c>
      <c r="G931">
        <v>188.79</v>
      </c>
      <c r="H931">
        <v>217.21</v>
      </c>
      <c r="I931">
        <v>201.8</v>
      </c>
      <c r="J931">
        <v>121</v>
      </c>
      <c r="K931">
        <v>89</v>
      </c>
      <c r="L931">
        <v>126</v>
      </c>
      <c r="M931">
        <v>86</v>
      </c>
      <c r="N931">
        <v>4</v>
      </c>
      <c r="O931">
        <v>7</v>
      </c>
      <c r="P931">
        <v>8</v>
      </c>
      <c r="R931">
        <v>2</v>
      </c>
      <c r="W931">
        <v>20</v>
      </c>
      <c r="X931">
        <v>860</v>
      </c>
      <c r="Y931">
        <v>1.4999999999999999E-2</v>
      </c>
      <c r="Z931">
        <v>1</v>
      </c>
      <c r="AA931">
        <v>16</v>
      </c>
    </row>
    <row r="932" spans="1:27" x14ac:dyDescent="0.2">
      <c r="A932">
        <v>2021</v>
      </c>
      <c r="B932">
        <v>9</v>
      </c>
      <c r="C932" t="s">
        <v>819</v>
      </c>
      <c r="D932">
        <v>254</v>
      </c>
      <c r="E932" t="s">
        <v>263</v>
      </c>
      <c r="F932" t="s">
        <v>136</v>
      </c>
      <c r="G932">
        <v>188.79</v>
      </c>
      <c r="H932">
        <v>217.21</v>
      </c>
      <c r="I932">
        <v>210.3</v>
      </c>
      <c r="J932">
        <v>88</v>
      </c>
      <c r="K932">
        <v>164</v>
      </c>
      <c r="L932">
        <v>99</v>
      </c>
      <c r="M932">
        <v>145</v>
      </c>
      <c r="N932">
        <v>31</v>
      </c>
      <c r="O932">
        <v>44</v>
      </c>
      <c r="P932">
        <v>47</v>
      </c>
      <c r="Q932">
        <v>2</v>
      </c>
      <c r="R932">
        <v>3</v>
      </c>
      <c r="U932">
        <v>1</v>
      </c>
      <c r="W932">
        <v>127</v>
      </c>
      <c r="X932">
        <v>8827</v>
      </c>
      <c r="Y932">
        <v>0.02</v>
      </c>
      <c r="Z932">
        <v>4</v>
      </c>
      <c r="AA932">
        <v>16</v>
      </c>
    </row>
    <row r="933" spans="1:27" x14ac:dyDescent="0.2">
      <c r="A933">
        <v>2021</v>
      </c>
      <c r="B933">
        <v>9</v>
      </c>
      <c r="C933" t="s">
        <v>819</v>
      </c>
      <c r="D933">
        <v>104</v>
      </c>
      <c r="E933" t="s">
        <v>770</v>
      </c>
      <c r="F933" t="s">
        <v>771</v>
      </c>
      <c r="G933">
        <v>82.77</v>
      </c>
      <c r="H933">
        <v>95.23</v>
      </c>
      <c r="I933">
        <v>83</v>
      </c>
      <c r="J933">
        <v>140</v>
      </c>
      <c r="K933">
        <v>103</v>
      </c>
      <c r="L933">
        <v>144</v>
      </c>
      <c r="M933">
        <v>100</v>
      </c>
      <c r="N933">
        <v>2</v>
      </c>
      <c r="O933">
        <v>1</v>
      </c>
      <c r="P933">
        <v>1</v>
      </c>
      <c r="W933">
        <v>4</v>
      </c>
      <c r="X933">
        <v>1228</v>
      </c>
      <c r="Y933">
        <v>1.4999999999999999E-2</v>
      </c>
      <c r="Z933">
        <v>1</v>
      </c>
      <c r="AA933">
        <v>18</v>
      </c>
    </row>
    <row r="934" spans="1:27" x14ac:dyDescent="0.2">
      <c r="A934">
        <v>2021</v>
      </c>
      <c r="B934">
        <v>9</v>
      </c>
      <c r="C934" t="s">
        <v>819</v>
      </c>
      <c r="D934">
        <v>103</v>
      </c>
      <c r="E934" t="s">
        <v>794</v>
      </c>
      <c r="F934" t="s">
        <v>795</v>
      </c>
      <c r="G934">
        <v>82.77</v>
      </c>
      <c r="H934">
        <v>95.23</v>
      </c>
      <c r="I934">
        <v>83</v>
      </c>
      <c r="J934">
        <v>140</v>
      </c>
      <c r="K934">
        <v>103</v>
      </c>
      <c r="L934">
        <v>144</v>
      </c>
      <c r="M934">
        <v>100</v>
      </c>
      <c r="N934">
        <v>2</v>
      </c>
      <c r="O934">
        <v>1</v>
      </c>
      <c r="P934">
        <v>1</v>
      </c>
      <c r="W934">
        <v>4</v>
      </c>
      <c r="X934">
        <v>1228</v>
      </c>
      <c r="Y934">
        <v>1.4999999999999999E-2</v>
      </c>
      <c r="Z934">
        <v>1</v>
      </c>
      <c r="AA934">
        <v>18</v>
      </c>
    </row>
    <row r="935" spans="1:27" x14ac:dyDescent="0.2">
      <c r="A935">
        <v>2021</v>
      </c>
      <c r="B935">
        <v>9</v>
      </c>
      <c r="C935" t="s">
        <v>819</v>
      </c>
      <c r="D935">
        <v>102</v>
      </c>
      <c r="E935" t="s">
        <v>764</v>
      </c>
      <c r="F935" t="s">
        <v>765</v>
      </c>
      <c r="G935">
        <v>18.600000000000001</v>
      </c>
      <c r="H935">
        <v>21.4</v>
      </c>
      <c r="I935">
        <v>24</v>
      </c>
      <c r="J935">
        <v>140</v>
      </c>
      <c r="K935">
        <v>103</v>
      </c>
      <c r="L935">
        <v>144</v>
      </c>
      <c r="M935">
        <v>100</v>
      </c>
      <c r="N935">
        <v>2</v>
      </c>
      <c r="O935">
        <v>1</v>
      </c>
      <c r="P935">
        <v>1</v>
      </c>
      <c r="W935">
        <v>4</v>
      </c>
      <c r="X935">
        <v>1228</v>
      </c>
      <c r="Y935">
        <v>1.4999999999999999E-2</v>
      </c>
      <c r="Z935">
        <v>1</v>
      </c>
      <c r="AA935">
        <v>18</v>
      </c>
    </row>
    <row r="936" spans="1:27" x14ac:dyDescent="0.2">
      <c r="A936">
        <v>2021</v>
      </c>
      <c r="B936">
        <v>9</v>
      </c>
      <c r="C936" t="s">
        <v>819</v>
      </c>
      <c r="D936">
        <v>101</v>
      </c>
      <c r="E936" t="s">
        <v>788</v>
      </c>
      <c r="F936" t="s">
        <v>789</v>
      </c>
      <c r="G936">
        <v>18.600000000000001</v>
      </c>
      <c r="H936">
        <v>21.4</v>
      </c>
      <c r="I936">
        <v>24</v>
      </c>
      <c r="J936">
        <v>140</v>
      </c>
      <c r="K936">
        <v>103</v>
      </c>
      <c r="L936">
        <v>144</v>
      </c>
      <c r="M936">
        <v>100</v>
      </c>
      <c r="N936">
        <v>2</v>
      </c>
      <c r="O936">
        <v>1</v>
      </c>
      <c r="P936">
        <v>1</v>
      </c>
      <c r="W936">
        <v>4</v>
      </c>
      <c r="X936">
        <v>1228</v>
      </c>
      <c r="Y936">
        <v>1.4999999999999999E-2</v>
      </c>
      <c r="Z936">
        <v>1</v>
      </c>
      <c r="AA936">
        <v>18</v>
      </c>
    </row>
    <row r="937" spans="1:27" x14ac:dyDescent="0.2">
      <c r="A937">
        <v>2021</v>
      </c>
      <c r="B937">
        <v>9</v>
      </c>
      <c r="C937" t="s">
        <v>819</v>
      </c>
      <c r="D937">
        <v>100</v>
      </c>
      <c r="E937" t="s">
        <v>753</v>
      </c>
      <c r="F937" t="s">
        <v>754</v>
      </c>
      <c r="G937">
        <v>18.600000000000001</v>
      </c>
      <c r="H937">
        <v>21.4</v>
      </c>
      <c r="I937">
        <v>24</v>
      </c>
      <c r="J937">
        <v>140</v>
      </c>
      <c r="K937">
        <v>103</v>
      </c>
      <c r="L937">
        <v>144</v>
      </c>
      <c r="M937">
        <v>100</v>
      </c>
      <c r="N937">
        <v>2</v>
      </c>
      <c r="O937">
        <v>1</v>
      </c>
      <c r="P937">
        <v>1</v>
      </c>
      <c r="W937">
        <v>4</v>
      </c>
      <c r="X937">
        <v>1228</v>
      </c>
      <c r="Y937">
        <v>1.4999999999999999E-2</v>
      </c>
      <c r="Z937">
        <v>1</v>
      </c>
      <c r="AA937">
        <v>18</v>
      </c>
    </row>
    <row r="938" spans="1:27" x14ac:dyDescent="0.2">
      <c r="A938">
        <v>2021</v>
      </c>
      <c r="B938">
        <v>9</v>
      </c>
      <c r="C938" t="s">
        <v>819</v>
      </c>
      <c r="D938">
        <v>99</v>
      </c>
      <c r="E938" t="s">
        <v>783</v>
      </c>
      <c r="F938" t="s">
        <v>784</v>
      </c>
      <c r="G938">
        <v>18.600000000000001</v>
      </c>
      <c r="H938">
        <v>21.4</v>
      </c>
      <c r="I938">
        <v>24</v>
      </c>
      <c r="J938">
        <v>140</v>
      </c>
      <c r="K938">
        <v>103</v>
      </c>
      <c r="L938">
        <v>144</v>
      </c>
      <c r="M938">
        <v>100</v>
      </c>
      <c r="N938">
        <v>2</v>
      </c>
      <c r="O938">
        <v>1</v>
      </c>
      <c r="P938">
        <v>1</v>
      </c>
      <c r="W938">
        <v>4</v>
      </c>
      <c r="X938">
        <v>1228</v>
      </c>
      <c r="Y938">
        <v>1.4999999999999999E-2</v>
      </c>
      <c r="Z938">
        <v>1</v>
      </c>
      <c r="AA938">
        <v>18</v>
      </c>
    </row>
    <row r="939" spans="1:27" x14ac:dyDescent="0.2">
      <c r="A939">
        <v>2021</v>
      </c>
      <c r="B939">
        <v>9</v>
      </c>
      <c r="C939" t="s">
        <v>819</v>
      </c>
      <c r="D939">
        <v>178</v>
      </c>
      <c r="E939" t="s">
        <v>213</v>
      </c>
      <c r="F939" t="s">
        <v>214</v>
      </c>
      <c r="G939">
        <v>46.5</v>
      </c>
      <c r="H939">
        <v>53.5</v>
      </c>
      <c r="I939">
        <v>52</v>
      </c>
      <c r="J939">
        <v>60</v>
      </c>
      <c r="K939">
        <v>120</v>
      </c>
      <c r="L939">
        <v>61</v>
      </c>
      <c r="M939">
        <v>118</v>
      </c>
      <c r="N939">
        <v>8</v>
      </c>
      <c r="O939">
        <v>14</v>
      </c>
      <c r="P939">
        <v>20</v>
      </c>
      <c r="W939">
        <v>42</v>
      </c>
      <c r="X939">
        <v>1162</v>
      </c>
      <c r="Y939">
        <v>1.4999999999999999E-2</v>
      </c>
      <c r="Z939">
        <v>1</v>
      </c>
      <c r="AA939">
        <v>18</v>
      </c>
    </row>
    <row r="940" spans="1:27" x14ac:dyDescent="0.2">
      <c r="A940">
        <v>2021</v>
      </c>
      <c r="B940">
        <v>9</v>
      </c>
      <c r="C940" t="s">
        <v>819</v>
      </c>
      <c r="D940">
        <v>167</v>
      </c>
      <c r="E940" t="s">
        <v>132</v>
      </c>
      <c r="F940" t="s">
        <v>133</v>
      </c>
      <c r="G940">
        <v>825.84</v>
      </c>
      <c r="H940">
        <v>950.16</v>
      </c>
      <c r="I940">
        <v>909.6</v>
      </c>
      <c r="J940">
        <v>55</v>
      </c>
      <c r="K940">
        <v>131</v>
      </c>
      <c r="L940">
        <v>49</v>
      </c>
      <c r="M940">
        <v>147</v>
      </c>
      <c r="N940">
        <v>2</v>
      </c>
      <c r="O940">
        <v>2</v>
      </c>
      <c r="P940">
        <v>5</v>
      </c>
      <c r="R940">
        <v>2</v>
      </c>
      <c r="W940">
        <v>10</v>
      </c>
      <c r="X940">
        <v>1054</v>
      </c>
      <c r="Y940">
        <v>1.4999999999999999E-2</v>
      </c>
      <c r="Z940">
        <v>1</v>
      </c>
      <c r="AA940">
        <v>18</v>
      </c>
    </row>
    <row r="941" spans="1:27" x14ac:dyDescent="0.2">
      <c r="A941">
        <v>2021</v>
      </c>
      <c r="B941">
        <v>9</v>
      </c>
      <c r="C941" t="s">
        <v>819</v>
      </c>
      <c r="D941">
        <v>155</v>
      </c>
      <c r="E941" t="s">
        <v>164</v>
      </c>
      <c r="F941" t="s">
        <v>165</v>
      </c>
      <c r="G941">
        <v>113.46</v>
      </c>
      <c r="H941">
        <v>130.54</v>
      </c>
      <c r="I941">
        <v>132</v>
      </c>
      <c r="J941">
        <v>61</v>
      </c>
      <c r="K941">
        <v>177</v>
      </c>
      <c r="L941">
        <v>97</v>
      </c>
      <c r="M941">
        <v>111</v>
      </c>
      <c r="N941">
        <v>2</v>
      </c>
      <c r="O941">
        <v>33</v>
      </c>
      <c r="W941">
        <v>35</v>
      </c>
      <c r="X941">
        <v>683</v>
      </c>
      <c r="Y941">
        <v>0.02</v>
      </c>
      <c r="Z941">
        <v>1</v>
      </c>
      <c r="AA941">
        <v>18</v>
      </c>
    </row>
    <row r="942" spans="1:27" x14ac:dyDescent="0.2">
      <c r="A942">
        <v>2021</v>
      </c>
      <c r="B942">
        <v>9</v>
      </c>
      <c r="C942" t="s">
        <v>819</v>
      </c>
      <c r="D942">
        <v>140</v>
      </c>
      <c r="E942" t="s">
        <v>207</v>
      </c>
      <c r="F942" t="s">
        <v>208</v>
      </c>
      <c r="G942">
        <v>451.05</v>
      </c>
      <c r="H942">
        <v>518.95000000000005</v>
      </c>
      <c r="I942">
        <v>468.6</v>
      </c>
      <c r="J942">
        <v>60</v>
      </c>
      <c r="K942">
        <v>120</v>
      </c>
      <c r="L942">
        <v>61</v>
      </c>
      <c r="M942">
        <v>118</v>
      </c>
      <c r="N942">
        <v>8</v>
      </c>
      <c r="O942">
        <v>8</v>
      </c>
      <c r="P942">
        <v>11</v>
      </c>
      <c r="W942">
        <v>27</v>
      </c>
      <c r="X942">
        <v>1059</v>
      </c>
      <c r="Y942">
        <v>1.4999999999999999E-2</v>
      </c>
      <c r="Z942">
        <v>1</v>
      </c>
      <c r="AA942">
        <v>18</v>
      </c>
    </row>
    <row r="943" spans="1:27" x14ac:dyDescent="0.2">
      <c r="A943">
        <v>2021</v>
      </c>
      <c r="B943">
        <v>9</v>
      </c>
      <c r="C943" t="s">
        <v>819</v>
      </c>
      <c r="D943">
        <v>135</v>
      </c>
      <c r="E943" t="s">
        <v>721</v>
      </c>
      <c r="F943" t="s">
        <v>793</v>
      </c>
      <c r="G943">
        <v>9.8812499999999996</v>
      </c>
      <c r="H943">
        <v>11.36875</v>
      </c>
      <c r="J943">
        <v>345</v>
      </c>
      <c r="K943">
        <v>125</v>
      </c>
      <c r="X943">
        <v>1440</v>
      </c>
      <c r="Y943">
        <v>0.02</v>
      </c>
      <c r="Z943">
        <v>1</v>
      </c>
      <c r="AA943">
        <v>18</v>
      </c>
    </row>
    <row r="944" spans="1:27" x14ac:dyDescent="0.2">
      <c r="A944">
        <v>2021</v>
      </c>
      <c r="B944">
        <v>9</v>
      </c>
      <c r="C944" t="s">
        <v>819</v>
      </c>
      <c r="D944">
        <v>130</v>
      </c>
      <c r="E944" t="s">
        <v>598</v>
      </c>
      <c r="F944" t="s">
        <v>755</v>
      </c>
      <c r="G944">
        <v>11.16</v>
      </c>
      <c r="H944">
        <v>12.84</v>
      </c>
      <c r="I944">
        <v>13.3</v>
      </c>
      <c r="J944">
        <v>336</v>
      </c>
      <c r="K944">
        <v>96</v>
      </c>
      <c r="L944">
        <v>390</v>
      </c>
      <c r="M944">
        <v>83</v>
      </c>
      <c r="N944">
        <v>8</v>
      </c>
      <c r="O944">
        <v>6</v>
      </c>
      <c r="P944">
        <v>2</v>
      </c>
      <c r="W944">
        <v>16</v>
      </c>
      <c r="X944">
        <v>4416</v>
      </c>
      <c r="Y944">
        <v>0.02</v>
      </c>
      <c r="Z944">
        <v>1</v>
      </c>
      <c r="AA944">
        <v>18</v>
      </c>
    </row>
    <row r="945" spans="1:27" x14ac:dyDescent="0.2">
      <c r="A945">
        <v>2021</v>
      </c>
      <c r="B945">
        <v>9</v>
      </c>
      <c r="C945" t="s">
        <v>819</v>
      </c>
      <c r="D945">
        <v>609</v>
      </c>
      <c r="E945" t="s">
        <v>191</v>
      </c>
      <c r="F945" t="s">
        <v>192</v>
      </c>
      <c r="G945">
        <v>46.5</v>
      </c>
      <c r="H945">
        <v>53.5</v>
      </c>
      <c r="I945">
        <v>51.3</v>
      </c>
      <c r="J945">
        <v>90</v>
      </c>
      <c r="K945">
        <v>120</v>
      </c>
      <c r="L945">
        <v>100</v>
      </c>
      <c r="M945">
        <v>108</v>
      </c>
      <c r="N945">
        <v>32</v>
      </c>
      <c r="O945">
        <v>17</v>
      </c>
      <c r="P945">
        <v>11</v>
      </c>
      <c r="W945">
        <v>60</v>
      </c>
      <c r="X945">
        <v>4812</v>
      </c>
      <c r="Y945">
        <v>1.4999999999999999E-2</v>
      </c>
      <c r="Z945">
        <v>4</v>
      </c>
      <c r="AA945">
        <v>16</v>
      </c>
    </row>
    <row r="946" spans="1:27" x14ac:dyDescent="0.2">
      <c r="A946">
        <v>2021</v>
      </c>
      <c r="B946">
        <v>9</v>
      </c>
      <c r="C946" t="s">
        <v>819</v>
      </c>
      <c r="D946">
        <v>607</v>
      </c>
      <c r="E946" t="s">
        <v>185</v>
      </c>
      <c r="F946" t="s">
        <v>186</v>
      </c>
      <c r="G946">
        <v>111.6</v>
      </c>
      <c r="H946">
        <v>128.4</v>
      </c>
      <c r="I946">
        <v>125.5</v>
      </c>
      <c r="J946">
        <v>90</v>
      </c>
      <c r="K946">
        <v>120</v>
      </c>
      <c r="L946">
        <v>101</v>
      </c>
      <c r="M946">
        <v>107</v>
      </c>
      <c r="N946">
        <v>27</v>
      </c>
      <c r="O946">
        <v>27</v>
      </c>
      <c r="P946">
        <v>27</v>
      </c>
      <c r="Q946">
        <v>2</v>
      </c>
      <c r="W946">
        <v>83</v>
      </c>
      <c r="X946">
        <v>4475</v>
      </c>
      <c r="Y946">
        <v>1.4999999999999999E-2</v>
      </c>
      <c r="Z946">
        <v>4</v>
      </c>
      <c r="AA946">
        <v>16</v>
      </c>
    </row>
    <row r="947" spans="1:27" x14ac:dyDescent="0.2">
      <c r="A947">
        <v>2021</v>
      </c>
      <c r="B947">
        <v>9</v>
      </c>
      <c r="C947" t="s">
        <v>819</v>
      </c>
      <c r="D947">
        <v>608</v>
      </c>
      <c r="E947" t="s">
        <v>188</v>
      </c>
      <c r="F947" t="s">
        <v>189</v>
      </c>
      <c r="G947">
        <v>102.3</v>
      </c>
      <c r="H947">
        <v>117.7</v>
      </c>
      <c r="I947">
        <v>106.1</v>
      </c>
      <c r="J947">
        <v>90</v>
      </c>
      <c r="K947">
        <v>120</v>
      </c>
      <c r="L947">
        <v>101</v>
      </c>
      <c r="M947">
        <v>107</v>
      </c>
      <c r="N947">
        <v>22</v>
      </c>
      <c r="O947">
        <v>23</v>
      </c>
      <c r="P947">
        <v>22</v>
      </c>
      <c r="W947">
        <v>67</v>
      </c>
      <c r="X947">
        <v>4459</v>
      </c>
      <c r="Y947">
        <v>1.4999999999999999E-2</v>
      </c>
      <c r="Z947">
        <v>4</v>
      </c>
      <c r="AA947">
        <v>16</v>
      </c>
    </row>
    <row r="948" spans="1:27" x14ac:dyDescent="0.2">
      <c r="A948">
        <v>2021</v>
      </c>
      <c r="B948">
        <v>9</v>
      </c>
      <c r="C948" t="s">
        <v>822</v>
      </c>
      <c r="D948">
        <v>49</v>
      </c>
      <c r="E948" t="s">
        <v>170</v>
      </c>
      <c r="F948" t="s">
        <v>171</v>
      </c>
      <c r="G948">
        <v>95.5</v>
      </c>
      <c r="H948">
        <v>104.5</v>
      </c>
      <c r="I948">
        <v>101.2</v>
      </c>
      <c r="J948">
        <v>101</v>
      </c>
      <c r="K948">
        <v>107</v>
      </c>
      <c r="L948">
        <v>71</v>
      </c>
      <c r="M948">
        <v>102</v>
      </c>
      <c r="N948">
        <v>12</v>
      </c>
      <c r="O948">
        <v>31</v>
      </c>
      <c r="P948">
        <v>14</v>
      </c>
      <c r="R948">
        <v>2</v>
      </c>
      <c r="W948">
        <v>59</v>
      </c>
      <c r="X948">
        <v>4987</v>
      </c>
      <c r="Y948">
        <v>1.4999999999999999E-2</v>
      </c>
      <c r="Z948">
        <v>2</v>
      </c>
      <c r="AA948">
        <v>18</v>
      </c>
    </row>
    <row r="949" spans="1:27" x14ac:dyDescent="0.2">
      <c r="A949">
        <v>2021</v>
      </c>
      <c r="B949">
        <v>9</v>
      </c>
      <c r="C949" t="s">
        <v>822</v>
      </c>
      <c r="D949">
        <v>661</v>
      </c>
      <c r="E949" t="s">
        <v>204</v>
      </c>
      <c r="F949" t="s">
        <v>205</v>
      </c>
      <c r="G949">
        <v>129.858</v>
      </c>
      <c r="H949">
        <v>147.798</v>
      </c>
      <c r="I949">
        <v>143.80000000000001</v>
      </c>
      <c r="J949">
        <v>20</v>
      </c>
      <c r="K949">
        <v>180</v>
      </c>
      <c r="L949">
        <v>23</v>
      </c>
      <c r="M949">
        <v>158</v>
      </c>
      <c r="N949">
        <v>17</v>
      </c>
      <c r="O949">
        <v>24</v>
      </c>
      <c r="P949">
        <v>18</v>
      </c>
      <c r="R949">
        <v>2</v>
      </c>
      <c r="W949">
        <v>61</v>
      </c>
      <c r="X949">
        <v>2707</v>
      </c>
      <c r="Y949">
        <v>1.4999999999999999E-2</v>
      </c>
      <c r="Z949">
        <v>11</v>
      </c>
      <c r="AA949">
        <v>16</v>
      </c>
    </row>
    <row r="950" spans="1:27" x14ac:dyDescent="0.2">
      <c r="A950">
        <v>2021</v>
      </c>
      <c r="B950">
        <v>9</v>
      </c>
      <c r="C950" t="s">
        <v>822</v>
      </c>
      <c r="D950">
        <v>14</v>
      </c>
      <c r="E950" t="s">
        <v>569</v>
      </c>
      <c r="F950" t="s">
        <v>570</v>
      </c>
      <c r="G950">
        <v>25.11</v>
      </c>
      <c r="H950">
        <v>28.89</v>
      </c>
      <c r="I950">
        <v>30.7</v>
      </c>
      <c r="J950">
        <v>59</v>
      </c>
      <c r="K950">
        <v>122</v>
      </c>
      <c r="L950">
        <v>59</v>
      </c>
      <c r="M950">
        <v>123</v>
      </c>
      <c r="N950">
        <v>8</v>
      </c>
      <c r="O950">
        <v>10</v>
      </c>
      <c r="P950">
        <v>10</v>
      </c>
      <c r="W950">
        <v>28</v>
      </c>
      <c r="X950">
        <v>1028</v>
      </c>
      <c r="Y950">
        <v>0.02</v>
      </c>
      <c r="Z950">
        <v>2</v>
      </c>
      <c r="AA950">
        <v>18</v>
      </c>
    </row>
    <row r="951" spans="1:27" x14ac:dyDescent="0.2">
      <c r="A951">
        <v>2021</v>
      </c>
      <c r="B951">
        <v>9</v>
      </c>
      <c r="C951" t="s">
        <v>822</v>
      </c>
      <c r="D951">
        <v>659</v>
      </c>
      <c r="E951" t="s">
        <v>129</v>
      </c>
      <c r="F951" t="s">
        <v>130</v>
      </c>
      <c r="G951">
        <v>283.24099999999999</v>
      </c>
      <c r="H951">
        <v>322.37099999999998</v>
      </c>
      <c r="I951">
        <v>317.5</v>
      </c>
      <c r="J951">
        <v>40</v>
      </c>
      <c r="K951">
        <v>180</v>
      </c>
      <c r="L951">
        <v>61</v>
      </c>
      <c r="M951">
        <v>121</v>
      </c>
      <c r="N951">
        <v>14</v>
      </c>
      <c r="O951">
        <v>18</v>
      </c>
      <c r="P951">
        <v>18</v>
      </c>
      <c r="W951">
        <v>50</v>
      </c>
      <c r="X951">
        <v>2462</v>
      </c>
      <c r="Y951">
        <v>1.4999999999999999E-2</v>
      </c>
      <c r="Z951">
        <v>4</v>
      </c>
      <c r="AA951">
        <v>16</v>
      </c>
    </row>
    <row r="952" spans="1:27" x14ac:dyDescent="0.2">
      <c r="A952">
        <v>2021</v>
      </c>
      <c r="B952">
        <v>9</v>
      </c>
      <c r="C952" t="s">
        <v>822</v>
      </c>
      <c r="D952">
        <v>449</v>
      </c>
      <c r="E952" t="s">
        <v>247</v>
      </c>
      <c r="F952" t="s">
        <v>248</v>
      </c>
      <c r="G952">
        <v>40.985999999999997</v>
      </c>
      <c r="H952">
        <v>50.048000000000002</v>
      </c>
      <c r="I952">
        <v>48.5</v>
      </c>
      <c r="J952">
        <v>108</v>
      </c>
      <c r="K952">
        <v>100</v>
      </c>
      <c r="L952">
        <v>122</v>
      </c>
      <c r="M952">
        <v>88</v>
      </c>
      <c r="N952">
        <v>27</v>
      </c>
      <c r="O952">
        <v>22</v>
      </c>
      <c r="P952">
        <v>7</v>
      </c>
      <c r="Q952">
        <v>6</v>
      </c>
      <c r="R952">
        <v>5</v>
      </c>
      <c r="W952">
        <v>67</v>
      </c>
      <c r="X952">
        <v>8077</v>
      </c>
      <c r="Y952">
        <v>1.4999999999999999E-2</v>
      </c>
      <c r="Z952">
        <v>3</v>
      </c>
      <c r="AA952">
        <v>16</v>
      </c>
    </row>
    <row r="953" spans="1:27" x14ac:dyDescent="0.2">
      <c r="A953">
        <v>2021</v>
      </c>
      <c r="B953">
        <v>9</v>
      </c>
      <c r="C953" t="s">
        <v>822</v>
      </c>
      <c r="D953">
        <v>331</v>
      </c>
      <c r="E953" t="s">
        <v>702</v>
      </c>
      <c r="F953" t="s">
        <v>781</v>
      </c>
      <c r="G953">
        <v>312.41199999999998</v>
      </c>
      <c r="H953">
        <v>355.572</v>
      </c>
      <c r="I953">
        <v>353.4</v>
      </c>
      <c r="J953">
        <v>110</v>
      </c>
      <c r="K953">
        <v>131</v>
      </c>
      <c r="L953">
        <v>104</v>
      </c>
      <c r="M953">
        <v>139</v>
      </c>
      <c r="N953">
        <v>4</v>
      </c>
      <c r="O953">
        <v>5</v>
      </c>
      <c r="P953">
        <v>4</v>
      </c>
      <c r="R953">
        <v>1</v>
      </c>
      <c r="W953">
        <v>13</v>
      </c>
      <c r="X953">
        <v>1609</v>
      </c>
      <c r="Y953">
        <v>1.4999999999999999E-2</v>
      </c>
      <c r="Z953">
        <v>3</v>
      </c>
      <c r="AA953">
        <v>16</v>
      </c>
    </row>
    <row r="954" spans="1:27" x14ac:dyDescent="0.2">
      <c r="A954">
        <v>2021</v>
      </c>
      <c r="B954">
        <v>9</v>
      </c>
      <c r="C954" t="s">
        <v>822</v>
      </c>
      <c r="D954">
        <v>557</v>
      </c>
      <c r="E954" t="s">
        <v>126</v>
      </c>
      <c r="F954" t="s">
        <v>127</v>
      </c>
      <c r="G954">
        <v>171.262</v>
      </c>
      <c r="H954">
        <v>194.922</v>
      </c>
      <c r="I954">
        <v>193.7</v>
      </c>
      <c r="J954">
        <v>20</v>
      </c>
      <c r="K954">
        <v>180</v>
      </c>
      <c r="L954">
        <v>21</v>
      </c>
      <c r="M954">
        <v>173</v>
      </c>
      <c r="N954">
        <v>22</v>
      </c>
      <c r="O954">
        <v>29</v>
      </c>
      <c r="P954">
        <v>17</v>
      </c>
      <c r="Q954">
        <v>2</v>
      </c>
      <c r="R954">
        <v>9</v>
      </c>
      <c r="W954">
        <v>72</v>
      </c>
      <c r="X954">
        <v>2808</v>
      </c>
      <c r="Y954">
        <v>1.4999999999999999E-2</v>
      </c>
      <c r="Z954">
        <v>9</v>
      </c>
      <c r="AA954">
        <v>16</v>
      </c>
    </row>
    <row r="955" spans="1:27" x14ac:dyDescent="0.2">
      <c r="A955">
        <v>2021</v>
      </c>
      <c r="B955">
        <v>9</v>
      </c>
      <c r="C955" t="s">
        <v>822</v>
      </c>
      <c r="D955">
        <v>556</v>
      </c>
      <c r="E955" t="s">
        <v>123</v>
      </c>
      <c r="F955" t="s">
        <v>124</v>
      </c>
      <c r="G955">
        <v>1003.106</v>
      </c>
      <c r="H955">
        <v>1141.6859999999999</v>
      </c>
      <c r="I955">
        <v>1094.9000000000001</v>
      </c>
      <c r="J955">
        <v>20</v>
      </c>
      <c r="K955">
        <v>180</v>
      </c>
      <c r="L955">
        <v>21</v>
      </c>
      <c r="M955">
        <v>172</v>
      </c>
      <c r="N955">
        <v>17</v>
      </c>
      <c r="O955">
        <v>23</v>
      </c>
      <c r="P955">
        <v>21</v>
      </c>
      <c r="Q955">
        <v>2</v>
      </c>
      <c r="R955">
        <v>6</v>
      </c>
      <c r="W955">
        <v>65</v>
      </c>
      <c r="X955">
        <v>2801</v>
      </c>
      <c r="Y955">
        <v>1.4999999999999999E-2</v>
      </c>
      <c r="Z955">
        <v>9</v>
      </c>
      <c r="AA955">
        <v>16</v>
      </c>
    </row>
    <row r="956" spans="1:27" x14ac:dyDescent="0.2">
      <c r="A956">
        <v>2021</v>
      </c>
      <c r="B956">
        <v>9</v>
      </c>
      <c r="C956" t="s">
        <v>822</v>
      </c>
      <c r="D956">
        <v>668</v>
      </c>
      <c r="E956" t="s">
        <v>596</v>
      </c>
      <c r="F956" t="s">
        <v>782</v>
      </c>
      <c r="G956">
        <v>96.923000000000002</v>
      </c>
      <c r="H956">
        <v>110.313</v>
      </c>
      <c r="I956">
        <v>110.7</v>
      </c>
      <c r="J956">
        <v>103</v>
      </c>
      <c r="K956">
        <v>70</v>
      </c>
      <c r="L956">
        <v>73</v>
      </c>
      <c r="M956">
        <v>99</v>
      </c>
      <c r="N956">
        <v>12</v>
      </c>
      <c r="O956">
        <v>13</v>
      </c>
      <c r="P956">
        <v>11</v>
      </c>
      <c r="W956">
        <v>36</v>
      </c>
      <c r="X956">
        <v>4236</v>
      </c>
      <c r="Y956">
        <v>1.4999999999999999E-2</v>
      </c>
      <c r="Z956">
        <v>3</v>
      </c>
      <c r="AA956">
        <v>16</v>
      </c>
    </row>
    <row r="957" spans="1:27" x14ac:dyDescent="0.2">
      <c r="A957">
        <v>2021</v>
      </c>
      <c r="B957">
        <v>9</v>
      </c>
      <c r="C957" t="s">
        <v>822</v>
      </c>
      <c r="D957">
        <v>438</v>
      </c>
      <c r="E957" t="s">
        <v>222</v>
      </c>
      <c r="F957" t="s">
        <v>223</v>
      </c>
      <c r="G957">
        <v>315.23500000000001</v>
      </c>
      <c r="H957">
        <v>358.78500000000003</v>
      </c>
      <c r="I957">
        <v>352.3</v>
      </c>
      <c r="J957">
        <v>67</v>
      </c>
      <c r="K957">
        <v>161</v>
      </c>
      <c r="L957">
        <v>78</v>
      </c>
      <c r="M957">
        <v>139</v>
      </c>
      <c r="N957">
        <v>33</v>
      </c>
      <c r="O957">
        <v>51</v>
      </c>
      <c r="P957">
        <v>38</v>
      </c>
      <c r="Q957">
        <v>4</v>
      </c>
      <c r="R957">
        <v>2</v>
      </c>
      <c r="W957">
        <v>124</v>
      </c>
      <c r="X957">
        <v>11308</v>
      </c>
      <c r="Y957">
        <v>1.4999999999999999E-2</v>
      </c>
      <c r="Z957">
        <v>11</v>
      </c>
      <c r="AA957">
        <v>16</v>
      </c>
    </row>
    <row r="958" spans="1:27" x14ac:dyDescent="0.2">
      <c r="A958">
        <v>2021</v>
      </c>
      <c r="B958">
        <v>9</v>
      </c>
      <c r="C958" t="s">
        <v>822</v>
      </c>
      <c r="D958">
        <v>670</v>
      </c>
      <c r="E958" t="s">
        <v>254</v>
      </c>
      <c r="F958" t="s">
        <v>255</v>
      </c>
      <c r="G958">
        <v>280.41800000000001</v>
      </c>
      <c r="H958">
        <v>319.15800000000002</v>
      </c>
      <c r="I958">
        <v>335</v>
      </c>
      <c r="J958">
        <v>96</v>
      </c>
      <c r="K958">
        <v>150</v>
      </c>
      <c r="L958">
        <v>103</v>
      </c>
      <c r="M958">
        <v>140</v>
      </c>
      <c r="N958">
        <v>22</v>
      </c>
      <c r="O958">
        <v>22</v>
      </c>
      <c r="P958">
        <v>26</v>
      </c>
      <c r="R958">
        <v>5</v>
      </c>
      <c r="W958">
        <v>71</v>
      </c>
      <c r="X958">
        <v>2471</v>
      </c>
      <c r="Y958">
        <v>1.4999999999999999E-2</v>
      </c>
      <c r="Z958">
        <v>4</v>
      </c>
      <c r="AA958">
        <v>16</v>
      </c>
    </row>
    <row r="959" spans="1:27" x14ac:dyDescent="0.2">
      <c r="A959">
        <v>2021</v>
      </c>
      <c r="B959">
        <v>9</v>
      </c>
      <c r="C959" t="s">
        <v>822</v>
      </c>
      <c r="D959">
        <v>669</v>
      </c>
      <c r="E959" t="s">
        <v>138</v>
      </c>
      <c r="F959" t="s">
        <v>139</v>
      </c>
      <c r="G959">
        <v>897.71400000000006</v>
      </c>
      <c r="H959">
        <v>1021.734</v>
      </c>
      <c r="I959">
        <v>1039.5</v>
      </c>
      <c r="J959">
        <v>40</v>
      </c>
      <c r="K959">
        <v>180</v>
      </c>
      <c r="L959">
        <v>38</v>
      </c>
      <c r="M959">
        <v>189</v>
      </c>
      <c r="N959">
        <v>54</v>
      </c>
      <c r="O959">
        <v>59</v>
      </c>
      <c r="P959">
        <v>53</v>
      </c>
      <c r="R959">
        <v>3</v>
      </c>
      <c r="W959">
        <v>166</v>
      </c>
      <c r="X959">
        <v>5866</v>
      </c>
      <c r="Y959">
        <v>1.4999999999999999E-2</v>
      </c>
      <c r="Z959">
        <v>11</v>
      </c>
      <c r="AA959">
        <v>16</v>
      </c>
    </row>
    <row r="960" spans="1:27" x14ac:dyDescent="0.2">
      <c r="A960">
        <v>2021</v>
      </c>
      <c r="B960">
        <v>9</v>
      </c>
      <c r="C960" t="s">
        <v>822</v>
      </c>
      <c r="D960">
        <v>673</v>
      </c>
      <c r="E960" t="s">
        <v>549</v>
      </c>
      <c r="F960" t="s">
        <v>550</v>
      </c>
      <c r="G960">
        <v>57.965600000000002</v>
      </c>
      <c r="H960">
        <v>65.973600000000005</v>
      </c>
      <c r="I960">
        <v>61.6</v>
      </c>
      <c r="J960">
        <v>18</v>
      </c>
      <c r="K960">
        <v>200</v>
      </c>
      <c r="L960">
        <v>19</v>
      </c>
      <c r="M960">
        <v>195</v>
      </c>
      <c r="N960">
        <v>12</v>
      </c>
      <c r="O960">
        <v>14</v>
      </c>
      <c r="P960">
        <v>10</v>
      </c>
      <c r="R960">
        <v>1</v>
      </c>
      <c r="W960">
        <v>36</v>
      </c>
      <c r="X960">
        <v>1056</v>
      </c>
      <c r="Y960">
        <v>1.4999999999999999E-2</v>
      </c>
      <c r="Z960">
        <v>5</v>
      </c>
      <c r="AA960">
        <v>16</v>
      </c>
    </row>
    <row r="961" spans="1:27" x14ac:dyDescent="0.2">
      <c r="A961">
        <v>2021</v>
      </c>
      <c r="B961">
        <v>9</v>
      </c>
      <c r="C961" t="s">
        <v>822</v>
      </c>
      <c r="D961">
        <v>667</v>
      </c>
      <c r="E961" t="s">
        <v>547</v>
      </c>
      <c r="F961" t="s">
        <v>548</v>
      </c>
      <c r="G961">
        <v>1462.3140000000001</v>
      </c>
      <c r="H961">
        <v>1664.3340000000001</v>
      </c>
      <c r="I961">
        <v>1523.1</v>
      </c>
      <c r="J961">
        <v>18</v>
      </c>
      <c r="K961">
        <v>200</v>
      </c>
      <c r="L961">
        <v>19</v>
      </c>
      <c r="M961">
        <v>195</v>
      </c>
      <c r="N961">
        <v>6</v>
      </c>
      <c r="O961">
        <v>8</v>
      </c>
      <c r="P961">
        <v>6</v>
      </c>
      <c r="R961">
        <v>1</v>
      </c>
      <c r="W961">
        <v>19</v>
      </c>
      <c r="X961">
        <v>3199</v>
      </c>
      <c r="Y961">
        <v>1.4999999999999999E-2</v>
      </c>
      <c r="Z961">
        <v>5</v>
      </c>
      <c r="AA961">
        <v>16</v>
      </c>
    </row>
    <row r="962" spans="1:27" x14ac:dyDescent="0.2">
      <c r="A962">
        <v>2021</v>
      </c>
      <c r="B962">
        <v>9</v>
      </c>
      <c r="C962" t="s">
        <v>822</v>
      </c>
      <c r="D962">
        <v>50</v>
      </c>
      <c r="E962" t="s">
        <v>161</v>
      </c>
      <c r="F962" t="s">
        <v>162</v>
      </c>
      <c r="G962">
        <v>51.57</v>
      </c>
      <c r="H962">
        <v>56.43</v>
      </c>
      <c r="I962">
        <v>54.9</v>
      </c>
      <c r="J962">
        <v>101</v>
      </c>
      <c r="K962">
        <v>107</v>
      </c>
      <c r="L962">
        <v>71</v>
      </c>
      <c r="M962">
        <v>102</v>
      </c>
      <c r="N962">
        <v>16</v>
      </c>
      <c r="O962">
        <v>16</v>
      </c>
      <c r="P962">
        <v>10</v>
      </c>
      <c r="R962">
        <v>2</v>
      </c>
      <c r="W962">
        <v>44</v>
      </c>
      <c r="X962">
        <v>6232</v>
      </c>
      <c r="Y962">
        <v>1.4999999999999999E-2</v>
      </c>
      <c r="Z962">
        <v>3</v>
      </c>
      <c r="AA962">
        <v>18</v>
      </c>
    </row>
    <row r="963" spans="1:27" x14ac:dyDescent="0.2">
      <c r="A963">
        <v>2021</v>
      </c>
      <c r="B963">
        <v>9</v>
      </c>
      <c r="C963" t="s">
        <v>822</v>
      </c>
      <c r="D963">
        <v>122</v>
      </c>
      <c r="E963" t="s">
        <v>158</v>
      </c>
      <c r="F963" t="s">
        <v>159</v>
      </c>
      <c r="G963">
        <v>267.39999999999998</v>
      </c>
      <c r="H963">
        <v>292.60000000000002</v>
      </c>
      <c r="I963">
        <v>274.39999999999998</v>
      </c>
      <c r="J963">
        <v>63</v>
      </c>
      <c r="K963">
        <v>115</v>
      </c>
      <c r="L963">
        <v>66</v>
      </c>
      <c r="M963">
        <v>109</v>
      </c>
      <c r="N963">
        <v>11</v>
      </c>
      <c r="O963">
        <v>12</v>
      </c>
      <c r="P963">
        <v>9</v>
      </c>
      <c r="W963">
        <v>32</v>
      </c>
      <c r="X963">
        <v>3102</v>
      </c>
      <c r="Y963">
        <v>1.4999999999999999E-2</v>
      </c>
      <c r="Z963">
        <v>3</v>
      </c>
      <c r="AA963">
        <v>22</v>
      </c>
    </row>
    <row r="964" spans="1:27" x14ac:dyDescent="0.2">
      <c r="A964">
        <v>2021</v>
      </c>
      <c r="B964">
        <v>9</v>
      </c>
      <c r="C964" t="s">
        <v>822</v>
      </c>
      <c r="D964">
        <v>674</v>
      </c>
      <c r="E964" t="s">
        <v>155</v>
      </c>
      <c r="F964" t="s">
        <v>156</v>
      </c>
      <c r="G964">
        <v>240.89599999999999</v>
      </c>
      <c r="H964">
        <v>274.17599999999999</v>
      </c>
      <c r="I964">
        <v>282</v>
      </c>
      <c r="J964">
        <v>40</v>
      </c>
      <c r="K964">
        <v>180</v>
      </c>
      <c r="L964">
        <v>74</v>
      </c>
      <c r="M964">
        <v>97</v>
      </c>
      <c r="N964">
        <v>2</v>
      </c>
      <c r="O964">
        <v>6</v>
      </c>
      <c r="P964">
        <v>3</v>
      </c>
      <c r="W964">
        <v>11</v>
      </c>
      <c r="X964">
        <v>336</v>
      </c>
      <c r="Y964">
        <v>1.4999999999999999E-2</v>
      </c>
      <c r="Z964">
        <v>2</v>
      </c>
      <c r="AA964">
        <v>22</v>
      </c>
    </row>
    <row r="965" spans="1:27" x14ac:dyDescent="0.2">
      <c r="A965">
        <v>2021</v>
      </c>
      <c r="B965">
        <v>9</v>
      </c>
      <c r="C965" t="s">
        <v>822</v>
      </c>
      <c r="D965">
        <v>660</v>
      </c>
      <c r="E965" t="s">
        <v>201</v>
      </c>
      <c r="F965" t="s">
        <v>202</v>
      </c>
      <c r="G965">
        <v>1190.365</v>
      </c>
      <c r="H965">
        <v>1354.8150000000001</v>
      </c>
      <c r="I965">
        <v>1326.1</v>
      </c>
      <c r="J965">
        <v>20</v>
      </c>
      <c r="K965">
        <v>180</v>
      </c>
      <c r="L965">
        <v>23</v>
      </c>
      <c r="M965">
        <v>158</v>
      </c>
      <c r="N965">
        <v>18</v>
      </c>
      <c r="O965">
        <v>26</v>
      </c>
      <c r="P965">
        <v>20</v>
      </c>
      <c r="Q965">
        <v>1</v>
      </c>
      <c r="R965">
        <v>2</v>
      </c>
      <c r="W965">
        <v>70</v>
      </c>
      <c r="X965">
        <v>3409</v>
      </c>
      <c r="Y965">
        <v>1.4999999999999999E-2</v>
      </c>
      <c r="Z965">
        <v>11</v>
      </c>
      <c r="AA965">
        <v>16</v>
      </c>
    </row>
    <row r="966" spans="1:27" x14ac:dyDescent="0.2">
      <c r="A966">
        <v>2021</v>
      </c>
      <c r="B966">
        <v>9</v>
      </c>
      <c r="C966" t="s">
        <v>822</v>
      </c>
      <c r="D966">
        <v>281</v>
      </c>
      <c r="E966" t="s">
        <v>142</v>
      </c>
      <c r="F966" t="s">
        <v>143</v>
      </c>
      <c r="G966">
        <v>265.05</v>
      </c>
      <c r="H966">
        <v>304.95</v>
      </c>
      <c r="I966">
        <v>313.7</v>
      </c>
      <c r="J966">
        <v>120</v>
      </c>
      <c r="K966">
        <v>120</v>
      </c>
      <c r="L966">
        <v>122</v>
      </c>
      <c r="M966">
        <v>119</v>
      </c>
      <c r="N966">
        <v>6</v>
      </c>
      <c r="O966">
        <v>8</v>
      </c>
      <c r="P966">
        <v>7</v>
      </c>
      <c r="W966">
        <v>20</v>
      </c>
      <c r="X966">
        <v>2134</v>
      </c>
      <c r="Y966">
        <v>1.4999999999999999E-2</v>
      </c>
      <c r="Z966">
        <v>3</v>
      </c>
      <c r="AA966">
        <v>18</v>
      </c>
    </row>
    <row r="967" spans="1:27" x14ac:dyDescent="0.2">
      <c r="A967">
        <v>2021</v>
      </c>
      <c r="B967">
        <v>9</v>
      </c>
      <c r="C967" t="s">
        <v>822</v>
      </c>
      <c r="D967">
        <v>280</v>
      </c>
      <c r="E967" t="s">
        <v>219</v>
      </c>
      <c r="F967" t="s">
        <v>220</v>
      </c>
      <c r="G967">
        <v>300.39</v>
      </c>
      <c r="H967">
        <v>345.61</v>
      </c>
      <c r="I967">
        <v>375.3</v>
      </c>
      <c r="J967">
        <v>105</v>
      </c>
      <c r="K967">
        <v>103</v>
      </c>
      <c r="L967">
        <v>99</v>
      </c>
      <c r="M967">
        <v>110</v>
      </c>
      <c r="N967">
        <v>5</v>
      </c>
      <c r="O967">
        <v>9</v>
      </c>
      <c r="P967">
        <v>6</v>
      </c>
      <c r="R967">
        <v>3</v>
      </c>
      <c r="W967">
        <v>22</v>
      </c>
      <c r="X967">
        <v>1082</v>
      </c>
      <c r="Y967">
        <v>1.4999999999999999E-2</v>
      </c>
      <c r="Z967">
        <v>2</v>
      </c>
      <c r="AA967">
        <v>16</v>
      </c>
    </row>
    <row r="968" spans="1:27" x14ac:dyDescent="0.2">
      <c r="A968">
        <v>2021</v>
      </c>
      <c r="B968">
        <v>9</v>
      </c>
      <c r="C968" t="s">
        <v>822</v>
      </c>
      <c r="D968">
        <v>281</v>
      </c>
      <c r="E968" t="s">
        <v>144</v>
      </c>
      <c r="F968" t="s">
        <v>145</v>
      </c>
      <c r="G968">
        <v>292.95</v>
      </c>
      <c r="H968">
        <v>337.05</v>
      </c>
      <c r="I968">
        <v>313.7</v>
      </c>
      <c r="J968">
        <v>120</v>
      </c>
      <c r="L968">
        <v>122</v>
      </c>
      <c r="M968">
        <v>119</v>
      </c>
      <c r="N968">
        <v>6</v>
      </c>
      <c r="O968">
        <v>8</v>
      </c>
      <c r="P968">
        <v>7</v>
      </c>
      <c r="W968">
        <v>20</v>
      </c>
      <c r="X968">
        <v>2134</v>
      </c>
      <c r="Y968">
        <v>1.4999999999999999E-2</v>
      </c>
      <c r="Z968">
        <v>3</v>
      </c>
      <c r="AA968">
        <v>18</v>
      </c>
    </row>
    <row r="969" spans="1:27" x14ac:dyDescent="0.2">
      <c r="A969">
        <v>2021</v>
      </c>
      <c r="B969">
        <v>9</v>
      </c>
      <c r="C969" t="s">
        <v>822</v>
      </c>
      <c r="D969">
        <v>281</v>
      </c>
      <c r="E969" t="s">
        <v>146</v>
      </c>
      <c r="F969" t="s">
        <v>147</v>
      </c>
      <c r="G969">
        <v>320.85000000000002</v>
      </c>
      <c r="H969">
        <v>369.15</v>
      </c>
      <c r="I969">
        <v>313.7</v>
      </c>
      <c r="J969">
        <v>120</v>
      </c>
      <c r="L969">
        <v>122</v>
      </c>
      <c r="M969">
        <v>119</v>
      </c>
      <c r="N969">
        <v>6</v>
      </c>
      <c r="O969">
        <v>8</v>
      </c>
      <c r="P969">
        <v>7</v>
      </c>
      <c r="W969">
        <v>20</v>
      </c>
      <c r="X969">
        <v>2134</v>
      </c>
      <c r="Y969">
        <v>1.4999999999999999E-2</v>
      </c>
      <c r="Z969">
        <v>3</v>
      </c>
      <c r="AA969">
        <v>18</v>
      </c>
    </row>
    <row r="970" spans="1:27" x14ac:dyDescent="0.2">
      <c r="A970">
        <v>2021</v>
      </c>
      <c r="B970">
        <v>9</v>
      </c>
      <c r="C970" t="s">
        <v>822</v>
      </c>
      <c r="D970">
        <v>168</v>
      </c>
      <c r="E970" t="s">
        <v>210</v>
      </c>
      <c r="F970" t="s">
        <v>211</v>
      </c>
      <c r="G970">
        <v>575.66999999999996</v>
      </c>
      <c r="H970">
        <v>662.33</v>
      </c>
      <c r="I970">
        <v>654</v>
      </c>
      <c r="J970">
        <v>90</v>
      </c>
      <c r="K970">
        <v>116</v>
      </c>
      <c r="L970">
        <v>79</v>
      </c>
      <c r="M970">
        <v>137</v>
      </c>
      <c r="N970">
        <v>3</v>
      </c>
      <c r="O970">
        <v>3</v>
      </c>
      <c r="P970">
        <v>2</v>
      </c>
      <c r="W970">
        <v>8</v>
      </c>
      <c r="X970">
        <v>932</v>
      </c>
      <c r="Y970">
        <v>1.4999999999999999E-2</v>
      </c>
      <c r="Z970">
        <v>3</v>
      </c>
      <c r="AA970">
        <v>18</v>
      </c>
    </row>
    <row r="971" spans="1:27" x14ac:dyDescent="0.2">
      <c r="A971">
        <v>2021</v>
      </c>
      <c r="B971">
        <v>9</v>
      </c>
      <c r="C971" t="s">
        <v>822</v>
      </c>
      <c r="D971">
        <v>273</v>
      </c>
      <c r="E971" t="s">
        <v>257</v>
      </c>
      <c r="F971" t="s">
        <v>258</v>
      </c>
      <c r="G971">
        <v>524.52</v>
      </c>
      <c r="H971">
        <v>603.48</v>
      </c>
      <c r="I971">
        <v>604.5</v>
      </c>
      <c r="J971">
        <v>93</v>
      </c>
      <c r="K971">
        <v>116</v>
      </c>
      <c r="L971">
        <v>85</v>
      </c>
      <c r="M971">
        <v>128</v>
      </c>
      <c r="N971">
        <v>17</v>
      </c>
      <c r="O971">
        <v>28</v>
      </c>
      <c r="P971">
        <v>24</v>
      </c>
      <c r="R971">
        <v>16</v>
      </c>
      <c r="W971">
        <v>80</v>
      </c>
      <c r="X971">
        <v>8192</v>
      </c>
      <c r="Y971">
        <v>1.4999999999999999E-2</v>
      </c>
      <c r="Z971">
        <v>9</v>
      </c>
      <c r="AA971">
        <v>16</v>
      </c>
    </row>
    <row r="972" spans="1:27" x14ac:dyDescent="0.2">
      <c r="A972">
        <v>2021</v>
      </c>
      <c r="B972">
        <v>9</v>
      </c>
      <c r="C972" t="s">
        <v>822</v>
      </c>
      <c r="D972">
        <v>271</v>
      </c>
      <c r="E972" t="s">
        <v>149</v>
      </c>
      <c r="F972" t="s">
        <v>150</v>
      </c>
      <c r="G972">
        <v>149.72999999999999</v>
      </c>
      <c r="H972">
        <v>172.27</v>
      </c>
      <c r="I972">
        <v>161</v>
      </c>
      <c r="J972">
        <v>151</v>
      </c>
      <c r="K972">
        <v>95</v>
      </c>
      <c r="L972">
        <v>157</v>
      </c>
      <c r="M972">
        <v>92</v>
      </c>
      <c r="N972">
        <v>7</v>
      </c>
      <c r="O972">
        <v>10</v>
      </c>
      <c r="P972">
        <v>11</v>
      </c>
      <c r="R972">
        <v>5</v>
      </c>
      <c r="W972">
        <v>31</v>
      </c>
      <c r="X972">
        <v>4621</v>
      </c>
      <c r="Y972">
        <v>1.4999999999999999E-2</v>
      </c>
      <c r="Z972">
        <v>4</v>
      </c>
      <c r="AA972">
        <v>16</v>
      </c>
    </row>
    <row r="973" spans="1:27" x14ac:dyDescent="0.2">
      <c r="A973">
        <v>2021</v>
      </c>
      <c r="B973">
        <v>9</v>
      </c>
      <c r="C973" t="s">
        <v>822</v>
      </c>
      <c r="D973">
        <v>253</v>
      </c>
      <c r="E973" t="s">
        <v>135</v>
      </c>
      <c r="F973" t="s">
        <v>136</v>
      </c>
      <c r="G973">
        <v>188.79</v>
      </c>
      <c r="H973">
        <v>217.21</v>
      </c>
      <c r="I973">
        <v>201.6</v>
      </c>
      <c r="J973">
        <v>121</v>
      </c>
      <c r="K973">
        <v>89</v>
      </c>
      <c r="L973">
        <v>116</v>
      </c>
      <c r="M973">
        <v>94</v>
      </c>
      <c r="N973">
        <v>11</v>
      </c>
      <c r="O973">
        <v>15</v>
      </c>
      <c r="P973">
        <v>18</v>
      </c>
      <c r="R973">
        <v>8</v>
      </c>
      <c r="W973">
        <v>49</v>
      </c>
      <c r="X973">
        <v>5849</v>
      </c>
      <c r="Y973">
        <v>1.4999999999999999E-2</v>
      </c>
      <c r="Z973">
        <v>4</v>
      </c>
      <c r="AA973">
        <v>16</v>
      </c>
    </row>
    <row r="974" spans="1:27" x14ac:dyDescent="0.2">
      <c r="A974">
        <v>2021</v>
      </c>
      <c r="B974">
        <v>9</v>
      </c>
      <c r="C974" t="s">
        <v>822</v>
      </c>
      <c r="D974">
        <v>254</v>
      </c>
      <c r="E974" t="s">
        <v>263</v>
      </c>
      <c r="F974" t="s">
        <v>136</v>
      </c>
      <c r="G974">
        <v>188.79</v>
      </c>
      <c r="H974">
        <v>217.21</v>
      </c>
      <c r="I974">
        <v>208.1</v>
      </c>
      <c r="J974">
        <v>88</v>
      </c>
      <c r="K974">
        <v>164</v>
      </c>
      <c r="L974">
        <v>101</v>
      </c>
      <c r="M974">
        <v>142</v>
      </c>
      <c r="N974">
        <v>90</v>
      </c>
      <c r="O974">
        <v>124</v>
      </c>
      <c r="P974">
        <v>117</v>
      </c>
      <c r="Q974">
        <v>4</v>
      </c>
      <c r="R974">
        <v>15</v>
      </c>
      <c r="U974">
        <v>1</v>
      </c>
      <c r="W974">
        <v>344</v>
      </c>
      <c r="X974">
        <v>28804</v>
      </c>
      <c r="Y974">
        <v>0.02</v>
      </c>
      <c r="Z974">
        <v>15</v>
      </c>
      <c r="AA974">
        <v>16</v>
      </c>
    </row>
    <row r="975" spans="1:27" x14ac:dyDescent="0.2">
      <c r="A975">
        <v>2021</v>
      </c>
      <c r="B975">
        <v>9</v>
      </c>
      <c r="C975" t="s">
        <v>822</v>
      </c>
      <c r="D975">
        <v>104</v>
      </c>
      <c r="E975" t="s">
        <v>770</v>
      </c>
      <c r="F975" t="s">
        <v>771</v>
      </c>
      <c r="G975">
        <v>82.77</v>
      </c>
      <c r="H975">
        <v>95.23</v>
      </c>
      <c r="I975">
        <v>86.2</v>
      </c>
      <c r="J975">
        <v>140</v>
      </c>
      <c r="K975">
        <v>103</v>
      </c>
      <c r="L975">
        <v>141</v>
      </c>
      <c r="M975">
        <v>102</v>
      </c>
      <c r="N975">
        <v>31</v>
      </c>
      <c r="O975">
        <v>41</v>
      </c>
      <c r="P975">
        <v>48</v>
      </c>
      <c r="W975">
        <v>120</v>
      </c>
      <c r="X975">
        <v>9912</v>
      </c>
      <c r="Y975">
        <v>1.4999999999999999E-2</v>
      </c>
      <c r="Z975">
        <v>6</v>
      </c>
      <c r="AA975">
        <v>18</v>
      </c>
    </row>
    <row r="976" spans="1:27" x14ac:dyDescent="0.2">
      <c r="A976">
        <v>2021</v>
      </c>
      <c r="B976">
        <v>9</v>
      </c>
      <c r="C976" t="s">
        <v>822</v>
      </c>
      <c r="D976">
        <v>103</v>
      </c>
      <c r="E976" t="s">
        <v>794</v>
      </c>
      <c r="F976" t="s">
        <v>795</v>
      </c>
      <c r="G976">
        <v>82.77</v>
      </c>
      <c r="H976">
        <v>95.23</v>
      </c>
      <c r="I976">
        <v>86.2</v>
      </c>
      <c r="J976">
        <v>140</v>
      </c>
      <c r="K976">
        <v>103</v>
      </c>
      <c r="L976">
        <v>141</v>
      </c>
      <c r="M976">
        <v>102</v>
      </c>
      <c r="N976">
        <v>32</v>
      </c>
      <c r="O976">
        <v>45</v>
      </c>
      <c r="P976">
        <v>42</v>
      </c>
      <c r="Q976">
        <v>2</v>
      </c>
      <c r="W976">
        <v>121</v>
      </c>
      <c r="X976">
        <v>9913</v>
      </c>
      <c r="Y976">
        <v>1.4999999999999999E-2</v>
      </c>
      <c r="Z976">
        <v>6</v>
      </c>
      <c r="AA976">
        <v>18</v>
      </c>
    </row>
    <row r="977" spans="1:27" x14ac:dyDescent="0.2">
      <c r="A977">
        <v>2021</v>
      </c>
      <c r="B977">
        <v>9</v>
      </c>
      <c r="C977" t="s">
        <v>822</v>
      </c>
      <c r="D977">
        <v>102</v>
      </c>
      <c r="E977" t="s">
        <v>764</v>
      </c>
      <c r="F977" t="s">
        <v>765</v>
      </c>
      <c r="G977">
        <v>18.600000000000001</v>
      </c>
      <c r="H977">
        <v>21.4</v>
      </c>
      <c r="I977">
        <v>21.9</v>
      </c>
      <c r="J977">
        <v>140</v>
      </c>
      <c r="K977">
        <v>103</v>
      </c>
      <c r="L977">
        <v>140</v>
      </c>
      <c r="M977">
        <v>103</v>
      </c>
      <c r="N977">
        <v>28</v>
      </c>
      <c r="O977">
        <v>41</v>
      </c>
      <c r="P977">
        <v>40</v>
      </c>
      <c r="Q977">
        <v>2</v>
      </c>
      <c r="W977">
        <v>111</v>
      </c>
      <c r="X977">
        <v>9903</v>
      </c>
      <c r="Y977">
        <v>1.4999999999999999E-2</v>
      </c>
      <c r="Z977">
        <v>6</v>
      </c>
      <c r="AA977">
        <v>18</v>
      </c>
    </row>
    <row r="978" spans="1:27" x14ac:dyDescent="0.2">
      <c r="A978">
        <v>2021</v>
      </c>
      <c r="B978">
        <v>9</v>
      </c>
      <c r="C978" t="s">
        <v>822</v>
      </c>
      <c r="D978">
        <v>101</v>
      </c>
      <c r="E978" t="s">
        <v>788</v>
      </c>
      <c r="F978" t="s">
        <v>789</v>
      </c>
      <c r="G978">
        <v>18.600000000000001</v>
      </c>
      <c r="H978">
        <v>21.4</v>
      </c>
      <c r="I978">
        <v>21.9</v>
      </c>
      <c r="J978">
        <v>140</v>
      </c>
      <c r="K978">
        <v>103</v>
      </c>
      <c r="L978">
        <v>140</v>
      </c>
      <c r="M978">
        <v>103</v>
      </c>
      <c r="N978">
        <v>28</v>
      </c>
      <c r="O978">
        <v>41</v>
      </c>
      <c r="P978">
        <v>40</v>
      </c>
      <c r="Q978">
        <v>2</v>
      </c>
      <c r="W978">
        <v>111</v>
      </c>
      <c r="X978">
        <v>9903</v>
      </c>
      <c r="Y978">
        <v>1.4999999999999999E-2</v>
      </c>
      <c r="Z978">
        <v>6</v>
      </c>
      <c r="AA978">
        <v>18</v>
      </c>
    </row>
    <row r="979" spans="1:27" x14ac:dyDescent="0.2">
      <c r="A979">
        <v>2021</v>
      </c>
      <c r="B979">
        <v>9</v>
      </c>
      <c r="C979" t="s">
        <v>822</v>
      </c>
      <c r="D979">
        <v>100</v>
      </c>
      <c r="E979" t="s">
        <v>753</v>
      </c>
      <c r="F979" t="s">
        <v>754</v>
      </c>
      <c r="G979">
        <v>18.600000000000001</v>
      </c>
      <c r="H979">
        <v>21.4</v>
      </c>
      <c r="I979">
        <v>21.9</v>
      </c>
      <c r="J979">
        <v>140</v>
      </c>
      <c r="K979">
        <v>103</v>
      </c>
      <c r="L979">
        <v>140</v>
      </c>
      <c r="M979">
        <v>103</v>
      </c>
      <c r="N979">
        <v>28</v>
      </c>
      <c r="O979">
        <v>41</v>
      </c>
      <c r="P979">
        <v>40</v>
      </c>
      <c r="Q979">
        <v>2</v>
      </c>
      <c r="W979">
        <v>111</v>
      </c>
      <c r="X979">
        <v>9903</v>
      </c>
      <c r="Y979">
        <v>1.4999999999999999E-2</v>
      </c>
      <c r="Z979">
        <v>6</v>
      </c>
      <c r="AA979">
        <v>18</v>
      </c>
    </row>
    <row r="980" spans="1:27" x14ac:dyDescent="0.2">
      <c r="A980">
        <v>2021</v>
      </c>
      <c r="B980">
        <v>9</v>
      </c>
      <c r="C980" t="s">
        <v>822</v>
      </c>
      <c r="D980">
        <v>99</v>
      </c>
      <c r="E980" t="s">
        <v>783</v>
      </c>
      <c r="F980" t="s">
        <v>784</v>
      </c>
      <c r="G980">
        <v>18.600000000000001</v>
      </c>
      <c r="H980">
        <v>21.4</v>
      </c>
      <c r="I980">
        <v>21.9</v>
      </c>
      <c r="J980">
        <v>140</v>
      </c>
      <c r="K980">
        <v>103</v>
      </c>
      <c r="L980">
        <v>140</v>
      </c>
      <c r="M980">
        <v>103</v>
      </c>
      <c r="N980">
        <v>28</v>
      </c>
      <c r="O980">
        <v>37</v>
      </c>
      <c r="P980">
        <v>36</v>
      </c>
      <c r="W980">
        <v>101</v>
      </c>
      <c r="X980">
        <v>9893</v>
      </c>
      <c r="Y980">
        <v>1.4999999999999999E-2</v>
      </c>
      <c r="Z980">
        <v>6</v>
      </c>
      <c r="AA980">
        <v>18</v>
      </c>
    </row>
    <row r="981" spans="1:27" x14ac:dyDescent="0.2">
      <c r="A981">
        <v>2021</v>
      </c>
      <c r="B981">
        <v>9</v>
      </c>
      <c r="C981" t="s">
        <v>822</v>
      </c>
      <c r="D981">
        <v>178</v>
      </c>
      <c r="E981" t="s">
        <v>213</v>
      </c>
      <c r="F981" t="s">
        <v>214</v>
      </c>
      <c r="G981">
        <v>46.5</v>
      </c>
      <c r="H981">
        <v>53.5</v>
      </c>
      <c r="I981">
        <v>54</v>
      </c>
      <c r="J981">
        <v>60</v>
      </c>
      <c r="K981">
        <v>120</v>
      </c>
      <c r="L981">
        <v>61</v>
      </c>
      <c r="M981">
        <v>119</v>
      </c>
      <c r="N981">
        <v>27</v>
      </c>
      <c r="O981">
        <v>34</v>
      </c>
      <c r="P981">
        <v>58</v>
      </c>
      <c r="W981">
        <v>119</v>
      </c>
      <c r="X981">
        <v>3409</v>
      </c>
      <c r="Y981">
        <v>1.4999999999999999E-2</v>
      </c>
      <c r="Z981">
        <v>4</v>
      </c>
      <c r="AA981">
        <v>18</v>
      </c>
    </row>
    <row r="982" spans="1:27" x14ac:dyDescent="0.2">
      <c r="A982">
        <v>2021</v>
      </c>
      <c r="B982">
        <v>9</v>
      </c>
      <c r="C982" t="s">
        <v>822</v>
      </c>
      <c r="D982">
        <v>167</v>
      </c>
      <c r="E982" t="s">
        <v>132</v>
      </c>
      <c r="F982" t="s">
        <v>133</v>
      </c>
      <c r="G982">
        <v>825.84</v>
      </c>
      <c r="H982">
        <v>950.16</v>
      </c>
      <c r="I982">
        <v>910.5</v>
      </c>
      <c r="J982">
        <v>55</v>
      </c>
      <c r="K982">
        <v>131</v>
      </c>
      <c r="L982">
        <v>52</v>
      </c>
      <c r="M982">
        <v>140</v>
      </c>
      <c r="N982">
        <v>8</v>
      </c>
      <c r="O982">
        <v>10</v>
      </c>
      <c r="P982">
        <v>13</v>
      </c>
      <c r="R982">
        <v>7</v>
      </c>
      <c r="W982">
        <v>34</v>
      </c>
      <c r="X982">
        <v>3946</v>
      </c>
      <c r="Y982">
        <v>1.4999999999999999E-2</v>
      </c>
      <c r="Z982">
        <v>4</v>
      </c>
      <c r="AA982">
        <v>18</v>
      </c>
    </row>
    <row r="983" spans="1:27" x14ac:dyDescent="0.2">
      <c r="A983">
        <v>2021</v>
      </c>
      <c r="B983">
        <v>9</v>
      </c>
      <c r="C983" t="s">
        <v>822</v>
      </c>
      <c r="D983">
        <v>155</v>
      </c>
      <c r="E983" t="s">
        <v>164</v>
      </c>
      <c r="F983" t="s">
        <v>165</v>
      </c>
      <c r="G983">
        <v>113.46</v>
      </c>
      <c r="H983">
        <v>130.54</v>
      </c>
      <c r="I983">
        <v>138.19999999999999</v>
      </c>
      <c r="J983">
        <v>61</v>
      </c>
      <c r="K983">
        <v>177</v>
      </c>
      <c r="L983">
        <v>101</v>
      </c>
      <c r="M983">
        <v>107</v>
      </c>
      <c r="N983">
        <v>13</v>
      </c>
      <c r="O983">
        <v>44</v>
      </c>
      <c r="P983">
        <v>12</v>
      </c>
      <c r="R983">
        <v>3</v>
      </c>
      <c r="W983">
        <v>70</v>
      </c>
      <c r="X983">
        <v>4030</v>
      </c>
      <c r="Y983">
        <v>0.02</v>
      </c>
      <c r="Z983">
        <v>4</v>
      </c>
      <c r="AA983">
        <v>18</v>
      </c>
    </row>
    <row r="984" spans="1:27" x14ac:dyDescent="0.2">
      <c r="A984">
        <v>2021</v>
      </c>
      <c r="B984">
        <v>9</v>
      </c>
      <c r="C984" t="s">
        <v>822</v>
      </c>
      <c r="D984">
        <v>142</v>
      </c>
      <c r="E984" t="s">
        <v>618</v>
      </c>
      <c r="F984" t="s">
        <v>619</v>
      </c>
      <c r="G984">
        <v>326.43</v>
      </c>
      <c r="H984">
        <v>375.57</v>
      </c>
      <c r="I984">
        <v>359</v>
      </c>
      <c r="J984">
        <v>68</v>
      </c>
      <c r="K984">
        <v>212</v>
      </c>
      <c r="N984">
        <v>1</v>
      </c>
      <c r="O984">
        <v>1</v>
      </c>
      <c r="P984">
        <v>1</v>
      </c>
      <c r="W984">
        <v>3</v>
      </c>
      <c r="X984">
        <v>318</v>
      </c>
      <c r="Y984">
        <v>0.02</v>
      </c>
      <c r="Z984">
        <v>1</v>
      </c>
      <c r="AA984">
        <v>22</v>
      </c>
    </row>
    <row r="985" spans="1:27" x14ac:dyDescent="0.2">
      <c r="A985">
        <v>2021</v>
      </c>
      <c r="B985">
        <v>9</v>
      </c>
      <c r="C985" t="s">
        <v>822</v>
      </c>
      <c r="D985">
        <v>140</v>
      </c>
      <c r="E985" t="s">
        <v>207</v>
      </c>
      <c r="F985" t="s">
        <v>208</v>
      </c>
      <c r="G985">
        <v>451.05</v>
      </c>
      <c r="H985">
        <v>518.95000000000005</v>
      </c>
      <c r="I985">
        <v>478.8</v>
      </c>
      <c r="J985">
        <v>60</v>
      </c>
      <c r="K985">
        <v>120</v>
      </c>
      <c r="L985">
        <v>61</v>
      </c>
      <c r="M985">
        <v>119</v>
      </c>
      <c r="N985">
        <v>20</v>
      </c>
      <c r="O985">
        <v>29</v>
      </c>
      <c r="P985">
        <v>31</v>
      </c>
      <c r="W985">
        <v>80</v>
      </c>
      <c r="X985">
        <v>3555</v>
      </c>
      <c r="Y985">
        <v>1.4999999999999999E-2</v>
      </c>
      <c r="Z985">
        <v>4</v>
      </c>
      <c r="AA985">
        <v>18</v>
      </c>
    </row>
    <row r="986" spans="1:27" x14ac:dyDescent="0.2">
      <c r="A986">
        <v>2021</v>
      </c>
      <c r="B986">
        <v>9</v>
      </c>
      <c r="C986" t="s">
        <v>822</v>
      </c>
      <c r="D986">
        <v>135</v>
      </c>
      <c r="E986" t="s">
        <v>721</v>
      </c>
      <c r="F986" t="s">
        <v>793</v>
      </c>
      <c r="G986">
        <v>9.8812499999999996</v>
      </c>
      <c r="H986">
        <v>11.36875</v>
      </c>
      <c r="I986">
        <v>11.2</v>
      </c>
      <c r="J986">
        <v>345</v>
      </c>
      <c r="K986">
        <v>125</v>
      </c>
      <c r="L986">
        <v>638</v>
      </c>
      <c r="M986">
        <v>68</v>
      </c>
      <c r="N986">
        <v>6</v>
      </c>
      <c r="O986">
        <v>19</v>
      </c>
      <c r="P986">
        <v>24</v>
      </c>
      <c r="W986">
        <v>49</v>
      </c>
      <c r="X986">
        <v>10401</v>
      </c>
      <c r="Y986">
        <v>0.02</v>
      </c>
      <c r="Z986">
        <v>2</v>
      </c>
      <c r="AA986">
        <v>18</v>
      </c>
    </row>
    <row r="987" spans="1:27" x14ac:dyDescent="0.2">
      <c r="A987">
        <v>2021</v>
      </c>
      <c r="B987">
        <v>9</v>
      </c>
      <c r="C987" t="s">
        <v>822</v>
      </c>
      <c r="D987">
        <v>134</v>
      </c>
      <c r="E987" t="s">
        <v>571</v>
      </c>
      <c r="F987" t="s">
        <v>572</v>
      </c>
      <c r="G987">
        <v>9.2205624999999998</v>
      </c>
      <c r="H987">
        <v>10.60860417</v>
      </c>
      <c r="I987">
        <v>12.7</v>
      </c>
      <c r="J987">
        <v>429</v>
      </c>
      <c r="K987">
        <v>101</v>
      </c>
      <c r="L987">
        <v>431</v>
      </c>
      <c r="M987">
        <v>101</v>
      </c>
      <c r="N987">
        <v>32</v>
      </c>
      <c r="O987">
        <v>26</v>
      </c>
      <c r="P987">
        <v>28</v>
      </c>
      <c r="W987">
        <v>86</v>
      </c>
      <c r="X987">
        <v>10086</v>
      </c>
      <c r="Y987">
        <v>0.02</v>
      </c>
      <c r="Z987">
        <v>4</v>
      </c>
      <c r="AA987">
        <v>18</v>
      </c>
    </row>
    <row r="988" spans="1:27" x14ac:dyDescent="0.2">
      <c r="A988">
        <v>2021</v>
      </c>
      <c r="B988">
        <v>9</v>
      </c>
      <c r="C988" t="s">
        <v>822</v>
      </c>
      <c r="D988">
        <v>130</v>
      </c>
      <c r="E988" t="s">
        <v>598</v>
      </c>
      <c r="F988" t="s">
        <v>755</v>
      </c>
      <c r="G988">
        <v>11.16</v>
      </c>
      <c r="H988">
        <v>12.84</v>
      </c>
      <c r="I988">
        <v>12.9</v>
      </c>
      <c r="J988">
        <v>336</v>
      </c>
      <c r="K988">
        <v>96</v>
      </c>
      <c r="L988">
        <v>375</v>
      </c>
      <c r="M988">
        <v>87</v>
      </c>
      <c r="N988">
        <v>33</v>
      </c>
      <c r="O988">
        <v>40</v>
      </c>
      <c r="P988">
        <v>43</v>
      </c>
      <c r="W988">
        <v>116</v>
      </c>
      <c r="X988">
        <v>12916</v>
      </c>
      <c r="Y988">
        <v>0.02</v>
      </c>
      <c r="Z988">
        <v>5</v>
      </c>
      <c r="AA988">
        <v>18</v>
      </c>
    </row>
    <row r="989" spans="1:27" x14ac:dyDescent="0.2">
      <c r="A989">
        <v>2021</v>
      </c>
      <c r="B989">
        <v>9</v>
      </c>
      <c r="C989" t="s">
        <v>822</v>
      </c>
      <c r="D989">
        <v>81</v>
      </c>
      <c r="E989" t="s">
        <v>250</v>
      </c>
      <c r="F989" t="s">
        <v>251</v>
      </c>
      <c r="G989">
        <v>360.84</v>
      </c>
      <c r="H989">
        <v>415.16</v>
      </c>
      <c r="I989">
        <v>355</v>
      </c>
      <c r="J989">
        <v>60</v>
      </c>
      <c r="K989">
        <v>120</v>
      </c>
      <c r="L989">
        <v>56</v>
      </c>
      <c r="M989">
        <v>128</v>
      </c>
      <c r="X989">
        <v>450</v>
      </c>
      <c r="Y989">
        <v>1.4999999999999999E-2</v>
      </c>
      <c r="Z989">
        <v>1</v>
      </c>
      <c r="AA989">
        <v>22</v>
      </c>
    </row>
    <row r="990" spans="1:27" x14ac:dyDescent="0.2">
      <c r="A990">
        <v>2021</v>
      </c>
      <c r="B990">
        <v>9</v>
      </c>
      <c r="C990" t="s">
        <v>822</v>
      </c>
      <c r="D990">
        <v>92</v>
      </c>
      <c r="E990" t="s">
        <v>745</v>
      </c>
      <c r="F990" t="s">
        <v>746</v>
      </c>
      <c r="G990">
        <v>335.73</v>
      </c>
      <c r="H990">
        <v>386.27</v>
      </c>
      <c r="I990">
        <v>390.9</v>
      </c>
      <c r="J990">
        <v>74</v>
      </c>
      <c r="K990">
        <v>97</v>
      </c>
      <c r="L990">
        <v>70</v>
      </c>
      <c r="M990">
        <v>103</v>
      </c>
      <c r="N990">
        <v>5</v>
      </c>
      <c r="O990">
        <v>6</v>
      </c>
      <c r="P990">
        <v>7</v>
      </c>
      <c r="R990">
        <v>1</v>
      </c>
      <c r="W990">
        <v>19</v>
      </c>
      <c r="X990">
        <v>507</v>
      </c>
      <c r="Y990">
        <v>1.4999999999999999E-2</v>
      </c>
      <c r="Z990">
        <v>2</v>
      </c>
      <c r="AA990">
        <v>16</v>
      </c>
    </row>
    <row r="991" spans="1:27" x14ac:dyDescent="0.2">
      <c r="A991">
        <v>2021</v>
      </c>
      <c r="B991">
        <v>9</v>
      </c>
      <c r="C991" t="s">
        <v>822</v>
      </c>
      <c r="D991">
        <v>609</v>
      </c>
      <c r="E991" t="s">
        <v>191</v>
      </c>
      <c r="F991" t="s">
        <v>192</v>
      </c>
      <c r="G991">
        <v>46.5</v>
      </c>
      <c r="H991">
        <v>53.5</v>
      </c>
      <c r="I991">
        <v>51.8</v>
      </c>
      <c r="J991">
        <v>90</v>
      </c>
      <c r="K991">
        <v>120</v>
      </c>
      <c r="L991">
        <v>98</v>
      </c>
      <c r="M991">
        <v>110</v>
      </c>
      <c r="N991">
        <v>41</v>
      </c>
      <c r="O991">
        <v>30</v>
      </c>
      <c r="P991">
        <v>20</v>
      </c>
      <c r="W991">
        <v>91</v>
      </c>
      <c r="X991">
        <v>7219</v>
      </c>
      <c r="Y991">
        <v>1.4999999999999999E-2</v>
      </c>
      <c r="Z991">
        <v>7</v>
      </c>
      <c r="AA991">
        <v>16</v>
      </c>
    </row>
    <row r="992" spans="1:27" x14ac:dyDescent="0.2">
      <c r="A992">
        <v>2021</v>
      </c>
      <c r="B992">
        <v>9</v>
      </c>
      <c r="C992" t="s">
        <v>822</v>
      </c>
      <c r="D992">
        <v>607</v>
      </c>
      <c r="E992" t="s">
        <v>185</v>
      </c>
      <c r="F992" t="s">
        <v>186</v>
      </c>
      <c r="G992">
        <v>111.6</v>
      </c>
      <c r="H992">
        <v>128.4</v>
      </c>
      <c r="I992">
        <v>122.8</v>
      </c>
      <c r="J992">
        <v>90</v>
      </c>
      <c r="K992">
        <v>120</v>
      </c>
      <c r="L992">
        <v>98</v>
      </c>
      <c r="M992">
        <v>110</v>
      </c>
      <c r="N992">
        <v>37</v>
      </c>
      <c r="O992">
        <v>35</v>
      </c>
      <c r="P992">
        <v>33</v>
      </c>
      <c r="Q992">
        <v>2</v>
      </c>
      <c r="W992">
        <v>107</v>
      </c>
      <c r="X992">
        <v>4571</v>
      </c>
      <c r="Y992">
        <v>1.4999999999999999E-2</v>
      </c>
      <c r="Z992">
        <v>8</v>
      </c>
      <c r="AA992">
        <v>16</v>
      </c>
    </row>
    <row r="993" spans="1:27" x14ac:dyDescent="0.2">
      <c r="A993">
        <v>2021</v>
      </c>
      <c r="B993">
        <v>9</v>
      </c>
      <c r="C993" t="s">
        <v>822</v>
      </c>
      <c r="D993">
        <v>608</v>
      </c>
      <c r="E993" t="s">
        <v>188</v>
      </c>
      <c r="F993" t="s">
        <v>189</v>
      </c>
      <c r="G993">
        <v>102.3</v>
      </c>
      <c r="H993">
        <v>117.7</v>
      </c>
      <c r="I993">
        <v>105.2</v>
      </c>
      <c r="J993">
        <v>90</v>
      </c>
      <c r="K993">
        <v>120</v>
      </c>
      <c r="L993">
        <v>98</v>
      </c>
      <c r="M993">
        <v>110</v>
      </c>
      <c r="N993">
        <v>31</v>
      </c>
      <c r="O993">
        <v>30</v>
      </c>
      <c r="P993">
        <v>28</v>
      </c>
      <c r="W993">
        <v>89</v>
      </c>
      <c r="X993">
        <v>4481</v>
      </c>
      <c r="Y993">
        <v>1.4999999999999999E-2</v>
      </c>
      <c r="Z993">
        <v>7</v>
      </c>
      <c r="AA993">
        <v>16</v>
      </c>
    </row>
    <row r="994" spans="1:27" x14ac:dyDescent="0.2">
      <c r="A994">
        <v>2021</v>
      </c>
      <c r="B994">
        <v>9</v>
      </c>
      <c r="D994">
        <v>49</v>
      </c>
      <c r="E994" t="s">
        <v>170</v>
      </c>
      <c r="F994" t="s">
        <v>171</v>
      </c>
      <c r="G994">
        <v>95.5</v>
      </c>
      <c r="H994">
        <v>104.5</v>
      </c>
      <c r="I994">
        <v>105.2</v>
      </c>
      <c r="J994">
        <v>101</v>
      </c>
      <c r="K994">
        <v>107</v>
      </c>
      <c r="L994">
        <v>75</v>
      </c>
      <c r="M994">
        <v>96</v>
      </c>
      <c r="N994">
        <v>17</v>
      </c>
      <c r="O994">
        <v>25</v>
      </c>
      <c r="P994">
        <v>19</v>
      </c>
      <c r="W994">
        <v>61</v>
      </c>
      <c r="X994">
        <v>4569</v>
      </c>
      <c r="Y994">
        <v>1.4999999999999999E-2</v>
      </c>
      <c r="Z994">
        <v>3</v>
      </c>
      <c r="AA994">
        <v>18</v>
      </c>
    </row>
    <row r="995" spans="1:27" x14ac:dyDescent="0.2">
      <c r="A995">
        <v>2021</v>
      </c>
      <c r="B995">
        <v>9</v>
      </c>
      <c r="D995">
        <v>661</v>
      </c>
      <c r="E995" t="s">
        <v>204</v>
      </c>
      <c r="F995" t="s">
        <v>205</v>
      </c>
      <c r="G995">
        <v>129.858</v>
      </c>
      <c r="H995">
        <v>147.798</v>
      </c>
      <c r="I995">
        <v>145.6</v>
      </c>
      <c r="J995">
        <v>20</v>
      </c>
      <c r="K995">
        <v>180</v>
      </c>
      <c r="L995">
        <v>28</v>
      </c>
      <c r="M995">
        <v>127</v>
      </c>
      <c r="N995">
        <v>1</v>
      </c>
      <c r="O995">
        <v>4</v>
      </c>
      <c r="P995">
        <v>5</v>
      </c>
      <c r="Q995">
        <v>0</v>
      </c>
      <c r="W995">
        <v>10</v>
      </c>
      <c r="X995">
        <v>10</v>
      </c>
      <c r="Y995">
        <v>1.4999999999999999E-2</v>
      </c>
      <c r="Z995">
        <v>1</v>
      </c>
      <c r="AA995">
        <v>16</v>
      </c>
    </row>
    <row r="996" spans="1:27" x14ac:dyDescent="0.2">
      <c r="A996">
        <v>2021</v>
      </c>
      <c r="B996">
        <v>9</v>
      </c>
      <c r="D996">
        <v>10</v>
      </c>
      <c r="E996" t="s">
        <v>565</v>
      </c>
      <c r="F996" t="s">
        <v>566</v>
      </c>
      <c r="G996">
        <v>45.256124999999997</v>
      </c>
      <c r="H996">
        <v>52.068874999999998</v>
      </c>
      <c r="I996">
        <v>53.7</v>
      </c>
      <c r="J996">
        <v>47</v>
      </c>
      <c r="K996">
        <v>154</v>
      </c>
      <c r="L996">
        <v>46</v>
      </c>
      <c r="M996">
        <v>156</v>
      </c>
      <c r="N996">
        <v>4</v>
      </c>
      <c r="O996">
        <v>3</v>
      </c>
      <c r="P996">
        <v>29</v>
      </c>
      <c r="R996">
        <v>3</v>
      </c>
      <c r="W996">
        <v>39</v>
      </c>
      <c r="X996">
        <v>739</v>
      </c>
      <c r="Y996">
        <v>0.02</v>
      </c>
      <c r="Z996">
        <v>2</v>
      </c>
      <c r="AA996">
        <v>18</v>
      </c>
    </row>
    <row r="997" spans="1:27" x14ac:dyDescent="0.2">
      <c r="A997">
        <v>2021</v>
      </c>
      <c r="B997">
        <v>9</v>
      </c>
      <c r="D997">
        <v>550</v>
      </c>
      <c r="E997" t="s">
        <v>706</v>
      </c>
      <c r="F997" t="s">
        <v>769</v>
      </c>
      <c r="G997">
        <v>32.024999999999999</v>
      </c>
      <c r="H997">
        <v>38.045000000000002</v>
      </c>
      <c r="I997">
        <v>39</v>
      </c>
      <c r="J997">
        <v>108</v>
      </c>
      <c r="K997">
        <v>100</v>
      </c>
      <c r="O997">
        <v>2</v>
      </c>
      <c r="P997">
        <v>4</v>
      </c>
      <c r="Q997">
        <v>2</v>
      </c>
      <c r="W997">
        <v>8</v>
      </c>
      <c r="X997">
        <v>1628</v>
      </c>
      <c r="Y997">
        <v>1.4999999999999999E-2</v>
      </c>
      <c r="Z997">
        <v>1</v>
      </c>
      <c r="AA997">
        <v>16</v>
      </c>
    </row>
    <row r="998" spans="1:27" x14ac:dyDescent="0.2">
      <c r="A998">
        <v>2021</v>
      </c>
      <c r="B998">
        <v>9</v>
      </c>
      <c r="D998">
        <v>449</v>
      </c>
      <c r="E998" t="s">
        <v>247</v>
      </c>
      <c r="F998" t="s">
        <v>248</v>
      </c>
      <c r="G998">
        <v>40.985999999999997</v>
      </c>
      <c r="H998">
        <v>50.048000000000002</v>
      </c>
      <c r="I998">
        <v>46.9</v>
      </c>
      <c r="J998">
        <v>108</v>
      </c>
      <c r="K998">
        <v>100</v>
      </c>
      <c r="L998">
        <v>109</v>
      </c>
      <c r="M998">
        <v>100</v>
      </c>
      <c r="N998">
        <v>16</v>
      </c>
      <c r="O998">
        <v>19</v>
      </c>
      <c r="P998">
        <v>25</v>
      </c>
      <c r="Q998">
        <v>1</v>
      </c>
      <c r="R998">
        <v>1</v>
      </c>
      <c r="W998">
        <v>62</v>
      </c>
      <c r="X998">
        <v>6722</v>
      </c>
      <c r="Y998">
        <v>1.4999999999999999E-2</v>
      </c>
      <c r="Z998">
        <v>4</v>
      </c>
      <c r="AA998">
        <v>16</v>
      </c>
    </row>
    <row r="999" spans="1:27" x14ac:dyDescent="0.2">
      <c r="A999">
        <v>2021</v>
      </c>
      <c r="B999">
        <v>9</v>
      </c>
      <c r="D999">
        <v>331</v>
      </c>
      <c r="E999" t="s">
        <v>702</v>
      </c>
      <c r="F999" t="s">
        <v>781</v>
      </c>
      <c r="G999">
        <v>312.41199999999998</v>
      </c>
      <c r="H999">
        <v>355.572</v>
      </c>
      <c r="I999">
        <v>355.3</v>
      </c>
      <c r="J999">
        <v>110</v>
      </c>
      <c r="K999">
        <v>131</v>
      </c>
      <c r="L999">
        <v>107</v>
      </c>
      <c r="M999">
        <v>135</v>
      </c>
      <c r="Y999">
        <v>1.4999999999999999E-2</v>
      </c>
      <c r="Z999">
        <v>1</v>
      </c>
      <c r="AA999">
        <v>16</v>
      </c>
    </row>
    <row r="1000" spans="1:27" x14ac:dyDescent="0.2">
      <c r="A1000">
        <v>2021</v>
      </c>
      <c r="B1000">
        <v>9</v>
      </c>
      <c r="D1000">
        <v>557</v>
      </c>
      <c r="E1000" t="s">
        <v>126</v>
      </c>
      <c r="F1000" t="s">
        <v>127</v>
      </c>
      <c r="G1000">
        <v>171.262</v>
      </c>
      <c r="H1000">
        <v>194.922</v>
      </c>
      <c r="I1000">
        <v>200.7</v>
      </c>
      <c r="J1000">
        <v>20</v>
      </c>
      <c r="K1000">
        <v>180</v>
      </c>
      <c r="L1000">
        <v>22</v>
      </c>
      <c r="M1000">
        <v>176</v>
      </c>
      <c r="N1000">
        <v>12</v>
      </c>
      <c r="O1000">
        <v>23</v>
      </c>
      <c r="P1000">
        <v>20</v>
      </c>
      <c r="Q1000">
        <v>7</v>
      </c>
      <c r="R1000">
        <v>6</v>
      </c>
      <c r="U1000">
        <v>2</v>
      </c>
      <c r="W1000">
        <v>62</v>
      </c>
      <c r="X1000">
        <v>2702</v>
      </c>
      <c r="Y1000">
        <v>1.4999999999999999E-2</v>
      </c>
      <c r="Z1000">
        <v>6</v>
      </c>
      <c r="AA1000">
        <v>16</v>
      </c>
    </row>
    <row r="1001" spans="1:27" x14ac:dyDescent="0.2">
      <c r="A1001">
        <v>2021</v>
      </c>
      <c r="B1001">
        <v>9</v>
      </c>
      <c r="D1001">
        <v>556</v>
      </c>
      <c r="E1001" t="s">
        <v>123</v>
      </c>
      <c r="F1001" t="s">
        <v>124</v>
      </c>
      <c r="G1001">
        <v>1003.106</v>
      </c>
      <c r="H1001">
        <v>1141.6859999999999</v>
      </c>
      <c r="I1001">
        <v>1095.7</v>
      </c>
      <c r="J1001">
        <v>20</v>
      </c>
      <c r="K1001">
        <v>180</v>
      </c>
      <c r="L1001">
        <v>22</v>
      </c>
      <c r="M1001">
        <v>176</v>
      </c>
      <c r="N1001">
        <v>11</v>
      </c>
      <c r="O1001">
        <v>16</v>
      </c>
      <c r="P1001">
        <v>16</v>
      </c>
      <c r="Q1001">
        <v>5</v>
      </c>
      <c r="R1001">
        <v>4</v>
      </c>
      <c r="U1001">
        <v>0</v>
      </c>
      <c r="W1001">
        <v>49</v>
      </c>
      <c r="X1001">
        <v>2689</v>
      </c>
      <c r="Y1001">
        <v>1.4999999999999999E-2</v>
      </c>
      <c r="Z1001">
        <v>6</v>
      </c>
      <c r="AA1001">
        <v>16</v>
      </c>
    </row>
    <row r="1002" spans="1:27" x14ac:dyDescent="0.2">
      <c r="A1002">
        <v>2021</v>
      </c>
      <c r="B1002">
        <v>9</v>
      </c>
      <c r="D1002">
        <v>668</v>
      </c>
      <c r="E1002" t="s">
        <v>596</v>
      </c>
      <c r="F1002" t="s">
        <v>782</v>
      </c>
      <c r="G1002">
        <v>96.923000000000002</v>
      </c>
      <c r="H1002">
        <v>110.313</v>
      </c>
      <c r="I1002">
        <v>105.4</v>
      </c>
      <c r="J1002">
        <v>103</v>
      </c>
      <c r="K1002">
        <v>70</v>
      </c>
      <c r="L1002">
        <v>80</v>
      </c>
      <c r="M1002">
        <v>90</v>
      </c>
      <c r="N1002">
        <v>8</v>
      </c>
      <c r="O1002">
        <v>4</v>
      </c>
      <c r="P1002">
        <v>8</v>
      </c>
      <c r="Q1002">
        <v>2</v>
      </c>
      <c r="W1002">
        <v>22</v>
      </c>
      <c r="X1002">
        <v>1702</v>
      </c>
      <c r="Y1002">
        <v>1.4999999999999999E-2</v>
      </c>
      <c r="Z1002">
        <v>1</v>
      </c>
      <c r="AA1002">
        <v>16</v>
      </c>
    </row>
    <row r="1003" spans="1:27" x14ac:dyDescent="0.2">
      <c r="A1003">
        <v>2021</v>
      </c>
      <c r="B1003">
        <v>9</v>
      </c>
      <c r="D1003">
        <v>437</v>
      </c>
      <c r="E1003" t="s">
        <v>152</v>
      </c>
      <c r="F1003" t="s">
        <v>153</v>
      </c>
      <c r="G1003">
        <v>158.08799999999999</v>
      </c>
      <c r="H1003">
        <v>179.928</v>
      </c>
      <c r="I1003">
        <v>206</v>
      </c>
      <c r="J1003">
        <v>120</v>
      </c>
      <c r="K1003">
        <v>120</v>
      </c>
      <c r="L1003">
        <v>117</v>
      </c>
      <c r="M1003">
        <v>123</v>
      </c>
      <c r="O1003">
        <v>1</v>
      </c>
      <c r="P1003">
        <v>2</v>
      </c>
      <c r="Q1003">
        <v>1</v>
      </c>
      <c r="W1003">
        <v>4</v>
      </c>
      <c r="X1003">
        <v>1054</v>
      </c>
      <c r="Y1003">
        <v>1.4999999999999999E-2</v>
      </c>
      <c r="Z1003">
        <v>1</v>
      </c>
      <c r="AA1003">
        <v>16</v>
      </c>
    </row>
    <row r="1004" spans="1:27" x14ac:dyDescent="0.2">
      <c r="A1004">
        <v>2021</v>
      </c>
      <c r="B1004">
        <v>9</v>
      </c>
      <c r="D1004">
        <v>438</v>
      </c>
      <c r="E1004" t="s">
        <v>222</v>
      </c>
      <c r="F1004" t="s">
        <v>223</v>
      </c>
      <c r="G1004">
        <v>315.23500000000001</v>
      </c>
      <c r="H1004">
        <v>358.78500000000003</v>
      </c>
      <c r="I1004">
        <v>343</v>
      </c>
      <c r="J1004">
        <v>67</v>
      </c>
      <c r="K1004">
        <v>161</v>
      </c>
      <c r="L1004">
        <v>86</v>
      </c>
      <c r="M1004">
        <v>129</v>
      </c>
      <c r="N1004">
        <v>16</v>
      </c>
      <c r="O1004">
        <v>20</v>
      </c>
      <c r="P1004">
        <v>30</v>
      </c>
      <c r="Q1004">
        <v>1</v>
      </c>
      <c r="R1004">
        <v>3</v>
      </c>
      <c r="W1004">
        <v>67</v>
      </c>
      <c r="X1004">
        <v>4075</v>
      </c>
      <c r="Y1004">
        <v>1.4999999999999999E-2</v>
      </c>
      <c r="Z1004">
        <v>5</v>
      </c>
      <c r="AA1004">
        <v>16</v>
      </c>
    </row>
    <row r="1005" spans="1:27" x14ac:dyDescent="0.2">
      <c r="A1005">
        <v>2021</v>
      </c>
      <c r="B1005">
        <v>9</v>
      </c>
      <c r="D1005">
        <v>669</v>
      </c>
      <c r="E1005" t="s">
        <v>138</v>
      </c>
      <c r="F1005" t="s">
        <v>139</v>
      </c>
      <c r="G1005">
        <v>897.71400000000006</v>
      </c>
      <c r="H1005">
        <v>1021.734</v>
      </c>
      <c r="I1005">
        <v>1142.5</v>
      </c>
      <c r="J1005">
        <v>40</v>
      </c>
      <c r="K1005">
        <v>180</v>
      </c>
      <c r="L1005">
        <v>41</v>
      </c>
      <c r="M1005">
        <v>177</v>
      </c>
      <c r="N1005">
        <v>1</v>
      </c>
      <c r="O1005">
        <v>1</v>
      </c>
      <c r="P1005">
        <v>5</v>
      </c>
      <c r="U1005">
        <v>1</v>
      </c>
      <c r="W1005">
        <v>8</v>
      </c>
      <c r="X1005">
        <v>776</v>
      </c>
      <c r="Y1005">
        <v>1.4999999999999999E-2</v>
      </c>
      <c r="Z1005">
        <v>2</v>
      </c>
      <c r="AA1005">
        <v>16</v>
      </c>
    </row>
    <row r="1006" spans="1:27" x14ac:dyDescent="0.2">
      <c r="A1006">
        <v>2021</v>
      </c>
      <c r="B1006">
        <v>9</v>
      </c>
      <c r="D1006">
        <v>673</v>
      </c>
      <c r="E1006" t="s">
        <v>549</v>
      </c>
      <c r="F1006" t="s">
        <v>550</v>
      </c>
      <c r="G1006">
        <v>57.965600000000002</v>
      </c>
      <c r="H1006">
        <v>65.973600000000005</v>
      </c>
      <c r="J1006">
        <v>18</v>
      </c>
      <c r="K1006">
        <v>200</v>
      </c>
      <c r="X1006">
        <v>40</v>
      </c>
      <c r="Y1006">
        <v>1.4999999999999999E-2</v>
      </c>
      <c r="Z1006">
        <v>1</v>
      </c>
      <c r="AA1006">
        <v>16</v>
      </c>
    </row>
    <row r="1007" spans="1:27" x14ac:dyDescent="0.2">
      <c r="A1007">
        <v>2021</v>
      </c>
      <c r="B1007">
        <v>9</v>
      </c>
      <c r="D1007">
        <v>667</v>
      </c>
      <c r="E1007" t="s">
        <v>547</v>
      </c>
      <c r="F1007" t="s">
        <v>548</v>
      </c>
      <c r="G1007">
        <v>1462.3140000000001</v>
      </c>
      <c r="H1007">
        <v>1664.3340000000001</v>
      </c>
      <c r="J1007">
        <v>18</v>
      </c>
      <c r="K1007">
        <v>200</v>
      </c>
      <c r="X1007">
        <v>40</v>
      </c>
      <c r="Y1007">
        <v>1.4999999999999999E-2</v>
      </c>
      <c r="Z1007">
        <v>1</v>
      </c>
      <c r="AA1007">
        <v>16</v>
      </c>
    </row>
    <row r="1008" spans="1:27" x14ac:dyDescent="0.2">
      <c r="A1008">
        <v>2021</v>
      </c>
      <c r="B1008">
        <v>9</v>
      </c>
      <c r="D1008">
        <v>50</v>
      </c>
      <c r="E1008" t="s">
        <v>161</v>
      </c>
      <c r="F1008" t="s">
        <v>162</v>
      </c>
      <c r="G1008">
        <v>51.57</v>
      </c>
      <c r="H1008">
        <v>56.43</v>
      </c>
      <c r="I1008">
        <v>56.7</v>
      </c>
      <c r="J1008">
        <v>101</v>
      </c>
      <c r="K1008">
        <v>107</v>
      </c>
      <c r="L1008">
        <v>75</v>
      </c>
      <c r="M1008">
        <v>96</v>
      </c>
      <c r="N1008">
        <v>16</v>
      </c>
      <c r="O1008">
        <v>23</v>
      </c>
      <c r="P1008">
        <v>19</v>
      </c>
      <c r="W1008">
        <v>58</v>
      </c>
      <c r="X1008">
        <v>4678</v>
      </c>
      <c r="Y1008">
        <v>1.4999999999999999E-2</v>
      </c>
      <c r="Z1008">
        <v>3</v>
      </c>
      <c r="AA1008">
        <v>18</v>
      </c>
    </row>
    <row r="1009" spans="1:27" x14ac:dyDescent="0.2">
      <c r="A1009">
        <v>2021</v>
      </c>
      <c r="B1009">
        <v>9</v>
      </c>
      <c r="D1009">
        <v>122</v>
      </c>
      <c r="E1009" t="s">
        <v>158</v>
      </c>
      <c r="F1009" t="s">
        <v>159</v>
      </c>
      <c r="G1009">
        <v>267.39999999999998</v>
      </c>
      <c r="H1009">
        <v>292.60000000000002</v>
      </c>
      <c r="I1009">
        <v>269</v>
      </c>
      <c r="J1009">
        <v>63</v>
      </c>
      <c r="K1009">
        <v>115</v>
      </c>
      <c r="L1009">
        <v>68</v>
      </c>
      <c r="M1009">
        <v>106</v>
      </c>
      <c r="N1009">
        <v>5</v>
      </c>
      <c r="O1009">
        <v>6</v>
      </c>
      <c r="P1009">
        <v>9</v>
      </c>
      <c r="R1009">
        <v>1</v>
      </c>
      <c r="W1009">
        <v>21</v>
      </c>
      <c r="X1009">
        <v>3491</v>
      </c>
      <c r="Y1009">
        <v>1.4999999999999999E-2</v>
      </c>
      <c r="Z1009">
        <v>10</v>
      </c>
      <c r="AA1009">
        <v>22</v>
      </c>
    </row>
    <row r="1010" spans="1:27" x14ac:dyDescent="0.2">
      <c r="A1010">
        <v>2021</v>
      </c>
      <c r="B1010">
        <v>9</v>
      </c>
      <c r="D1010">
        <v>674</v>
      </c>
      <c r="E1010" t="s">
        <v>155</v>
      </c>
      <c r="F1010" t="s">
        <v>156</v>
      </c>
      <c r="G1010">
        <v>240.89599999999999</v>
      </c>
      <c r="H1010">
        <v>274.17599999999999</v>
      </c>
      <c r="I1010">
        <v>260.7</v>
      </c>
      <c r="J1010">
        <v>40</v>
      </c>
      <c r="K1010">
        <v>180</v>
      </c>
      <c r="L1010">
        <v>67</v>
      </c>
      <c r="M1010">
        <v>108</v>
      </c>
      <c r="N1010">
        <v>17</v>
      </c>
      <c r="O1010">
        <v>16</v>
      </c>
      <c r="P1010">
        <v>25</v>
      </c>
      <c r="W1010">
        <v>58</v>
      </c>
      <c r="X1010">
        <v>2978</v>
      </c>
      <c r="Y1010">
        <v>1.4999999999999999E-2</v>
      </c>
      <c r="Z1010">
        <v>9</v>
      </c>
      <c r="AA1010">
        <v>22</v>
      </c>
    </row>
    <row r="1011" spans="1:27" x14ac:dyDescent="0.2">
      <c r="A1011">
        <v>2021</v>
      </c>
      <c r="B1011">
        <v>9</v>
      </c>
      <c r="D1011">
        <v>660</v>
      </c>
      <c r="E1011" t="s">
        <v>201</v>
      </c>
      <c r="F1011" t="s">
        <v>202</v>
      </c>
      <c r="G1011">
        <v>1190.365</v>
      </c>
      <c r="H1011">
        <v>1354.8150000000001</v>
      </c>
      <c r="I1011">
        <v>1315.4</v>
      </c>
      <c r="J1011">
        <v>20</v>
      </c>
      <c r="K1011">
        <v>180</v>
      </c>
      <c r="L1011">
        <v>28</v>
      </c>
      <c r="M1011">
        <v>127</v>
      </c>
      <c r="N1011">
        <v>1</v>
      </c>
      <c r="O1011">
        <v>4</v>
      </c>
      <c r="P1011">
        <v>5</v>
      </c>
      <c r="Q1011">
        <v>0</v>
      </c>
      <c r="W1011">
        <v>10</v>
      </c>
      <c r="X1011">
        <v>10</v>
      </c>
      <c r="Y1011">
        <v>1.4999999999999999E-2</v>
      </c>
      <c r="Z1011">
        <v>1</v>
      </c>
      <c r="AA1011">
        <v>16</v>
      </c>
    </row>
    <row r="1012" spans="1:27" x14ac:dyDescent="0.2">
      <c r="A1012">
        <v>2021</v>
      </c>
      <c r="B1012">
        <v>9</v>
      </c>
      <c r="D1012">
        <v>704</v>
      </c>
      <c r="E1012" t="s">
        <v>776</v>
      </c>
      <c r="F1012" t="s">
        <v>777</v>
      </c>
      <c r="G1012">
        <v>850.7</v>
      </c>
      <c r="H1012">
        <v>959.3</v>
      </c>
      <c r="I1012">
        <v>892</v>
      </c>
      <c r="J1012">
        <v>18</v>
      </c>
      <c r="K1012">
        <v>200</v>
      </c>
      <c r="L1012">
        <v>25</v>
      </c>
      <c r="M1012">
        <v>145</v>
      </c>
      <c r="X1012">
        <v>100</v>
      </c>
      <c r="Y1012">
        <v>1.4999999999999999E-2</v>
      </c>
      <c r="Z1012">
        <v>2</v>
      </c>
      <c r="AA1012">
        <v>25</v>
      </c>
    </row>
    <row r="1013" spans="1:27" x14ac:dyDescent="0.2">
      <c r="A1013">
        <v>2021</v>
      </c>
      <c r="B1013">
        <v>9</v>
      </c>
      <c r="D1013">
        <v>694</v>
      </c>
      <c r="E1013" t="s">
        <v>647</v>
      </c>
      <c r="F1013" t="s">
        <v>648</v>
      </c>
      <c r="G1013">
        <v>426.76</v>
      </c>
      <c r="H1013">
        <v>481.24</v>
      </c>
      <c r="I1013">
        <v>429.4</v>
      </c>
      <c r="J1013">
        <v>18</v>
      </c>
      <c r="K1013">
        <v>200</v>
      </c>
      <c r="L1013">
        <v>27</v>
      </c>
      <c r="M1013">
        <v>132</v>
      </c>
      <c r="N1013">
        <v>1</v>
      </c>
      <c r="O1013">
        <v>1</v>
      </c>
      <c r="W1013">
        <v>2</v>
      </c>
      <c r="X1013">
        <v>467</v>
      </c>
      <c r="Y1013">
        <v>1.4999999999999999E-2</v>
      </c>
      <c r="Z1013">
        <v>3</v>
      </c>
      <c r="AA1013">
        <v>25</v>
      </c>
    </row>
    <row r="1014" spans="1:27" x14ac:dyDescent="0.2">
      <c r="A1014">
        <v>2021</v>
      </c>
      <c r="B1014">
        <v>9</v>
      </c>
      <c r="D1014">
        <v>706</v>
      </c>
      <c r="E1014" t="s">
        <v>743</v>
      </c>
      <c r="F1014" t="s">
        <v>744</v>
      </c>
      <c r="G1014">
        <v>178.6</v>
      </c>
      <c r="H1014">
        <v>201.4</v>
      </c>
      <c r="I1014">
        <v>187</v>
      </c>
      <c r="J1014">
        <v>18</v>
      </c>
      <c r="K1014">
        <v>200</v>
      </c>
      <c r="L1014">
        <v>25</v>
      </c>
      <c r="M1014">
        <v>145</v>
      </c>
      <c r="X1014">
        <v>100</v>
      </c>
      <c r="Y1014">
        <v>1.4999999999999999E-2</v>
      </c>
      <c r="Z1014">
        <v>2</v>
      </c>
      <c r="AA1014">
        <v>25</v>
      </c>
    </row>
    <row r="1015" spans="1:27" x14ac:dyDescent="0.2">
      <c r="A1015">
        <v>2021</v>
      </c>
      <c r="B1015">
        <v>9</v>
      </c>
      <c r="D1015">
        <v>696</v>
      </c>
      <c r="E1015" t="s">
        <v>551</v>
      </c>
      <c r="F1015" t="s">
        <v>552</v>
      </c>
      <c r="G1015">
        <v>183.3</v>
      </c>
      <c r="H1015">
        <v>206.7</v>
      </c>
      <c r="I1015">
        <v>205.3</v>
      </c>
      <c r="J1015">
        <v>18</v>
      </c>
      <c r="K1015">
        <v>200</v>
      </c>
      <c r="L1015">
        <v>27</v>
      </c>
      <c r="M1015">
        <v>132</v>
      </c>
      <c r="O1015">
        <v>2</v>
      </c>
      <c r="W1015">
        <v>2</v>
      </c>
      <c r="X1015">
        <v>467</v>
      </c>
      <c r="Y1015">
        <v>1.4999999999999999E-2</v>
      </c>
      <c r="Z1015">
        <v>3</v>
      </c>
      <c r="AA1015">
        <v>25</v>
      </c>
    </row>
    <row r="1016" spans="1:27" x14ac:dyDescent="0.2">
      <c r="A1016">
        <v>2021</v>
      </c>
      <c r="B1016">
        <v>9</v>
      </c>
      <c r="D1016">
        <v>705</v>
      </c>
      <c r="E1016" t="s">
        <v>750</v>
      </c>
      <c r="F1016" t="s">
        <v>751</v>
      </c>
      <c r="G1016">
        <v>511.36</v>
      </c>
      <c r="H1016">
        <v>576.64</v>
      </c>
      <c r="I1016">
        <v>546.5</v>
      </c>
      <c r="J1016">
        <v>18</v>
      </c>
      <c r="K1016">
        <v>200</v>
      </c>
      <c r="L1016">
        <v>25</v>
      </c>
      <c r="M1016">
        <v>145</v>
      </c>
      <c r="X1016">
        <v>100</v>
      </c>
      <c r="Y1016">
        <v>1.4999999999999999E-2</v>
      </c>
      <c r="Z1016">
        <v>2</v>
      </c>
      <c r="AA1016">
        <v>25</v>
      </c>
    </row>
    <row r="1017" spans="1:27" x14ac:dyDescent="0.2">
      <c r="A1017">
        <v>2021</v>
      </c>
      <c r="B1017">
        <v>9</v>
      </c>
      <c r="D1017">
        <v>695</v>
      </c>
      <c r="E1017" t="s">
        <v>649</v>
      </c>
      <c r="F1017" t="s">
        <v>650</v>
      </c>
      <c r="G1017">
        <v>248.16</v>
      </c>
      <c r="H1017">
        <v>279.83999999999997</v>
      </c>
      <c r="I1017">
        <v>268.10000000000002</v>
      </c>
      <c r="J1017">
        <v>18</v>
      </c>
      <c r="K1017">
        <v>200</v>
      </c>
      <c r="L1017">
        <v>27</v>
      </c>
      <c r="M1017">
        <v>132</v>
      </c>
      <c r="O1017">
        <v>1</v>
      </c>
      <c r="P1017">
        <v>3</v>
      </c>
      <c r="W1017">
        <v>4</v>
      </c>
      <c r="X1017">
        <v>469</v>
      </c>
      <c r="Y1017">
        <v>1.4999999999999999E-2</v>
      </c>
      <c r="Z1017">
        <v>3</v>
      </c>
      <c r="AA1017">
        <v>25</v>
      </c>
    </row>
    <row r="1018" spans="1:27" x14ac:dyDescent="0.2">
      <c r="A1018">
        <v>2021</v>
      </c>
      <c r="B1018">
        <v>9</v>
      </c>
      <c r="D1018">
        <v>707</v>
      </c>
      <c r="E1018" t="s">
        <v>557</v>
      </c>
      <c r="F1018" t="s">
        <v>558</v>
      </c>
      <c r="G1018">
        <v>125.02</v>
      </c>
      <c r="H1018">
        <v>140.97999999999999</v>
      </c>
      <c r="I1018">
        <v>253</v>
      </c>
      <c r="J1018">
        <v>18</v>
      </c>
      <c r="K1018">
        <v>200</v>
      </c>
      <c r="L1018">
        <v>25</v>
      </c>
      <c r="M1018">
        <v>145</v>
      </c>
      <c r="X1018">
        <v>100</v>
      </c>
      <c r="Y1018">
        <v>1.4999999999999999E-2</v>
      </c>
      <c r="Z1018">
        <v>2</v>
      </c>
      <c r="AA1018">
        <v>25</v>
      </c>
    </row>
    <row r="1019" spans="1:27" x14ac:dyDescent="0.2">
      <c r="A1019">
        <v>2021</v>
      </c>
      <c r="B1019">
        <v>9</v>
      </c>
      <c r="D1019">
        <v>697</v>
      </c>
      <c r="E1019" t="s">
        <v>553</v>
      </c>
      <c r="F1019" t="s">
        <v>554</v>
      </c>
      <c r="G1019">
        <v>94.94</v>
      </c>
      <c r="H1019">
        <v>107.06</v>
      </c>
      <c r="I1019">
        <v>101.5</v>
      </c>
      <c r="J1019">
        <v>18</v>
      </c>
      <c r="K1019">
        <v>200</v>
      </c>
      <c r="L1019">
        <v>27</v>
      </c>
      <c r="M1019">
        <v>132</v>
      </c>
      <c r="O1019">
        <v>2</v>
      </c>
      <c r="P1019">
        <v>3</v>
      </c>
      <c r="W1019">
        <v>4</v>
      </c>
      <c r="X1019">
        <v>469</v>
      </c>
      <c r="Y1019">
        <v>1.4999999999999999E-2</v>
      </c>
      <c r="Z1019">
        <v>3</v>
      </c>
      <c r="AA1019">
        <v>25</v>
      </c>
    </row>
    <row r="1020" spans="1:27" x14ac:dyDescent="0.2">
      <c r="A1020">
        <v>2021</v>
      </c>
      <c r="B1020">
        <v>9</v>
      </c>
      <c r="D1020">
        <v>658</v>
      </c>
      <c r="E1020" t="s">
        <v>182</v>
      </c>
      <c r="F1020" t="s">
        <v>183</v>
      </c>
      <c r="G1020">
        <v>83.7</v>
      </c>
      <c r="H1020">
        <v>96.3</v>
      </c>
      <c r="I1020">
        <v>99.6</v>
      </c>
      <c r="J1020">
        <v>60</v>
      </c>
      <c r="K1020">
        <v>180</v>
      </c>
      <c r="L1020">
        <v>68</v>
      </c>
      <c r="M1020">
        <v>163</v>
      </c>
      <c r="N1020">
        <v>15</v>
      </c>
      <c r="O1020">
        <v>23</v>
      </c>
      <c r="P1020">
        <v>30</v>
      </c>
      <c r="W1020">
        <v>68</v>
      </c>
      <c r="X1020">
        <v>2738</v>
      </c>
      <c r="Y1020">
        <v>0.02</v>
      </c>
      <c r="Z1020">
        <v>5</v>
      </c>
      <c r="AA1020">
        <v>20</v>
      </c>
    </row>
    <row r="1021" spans="1:27" x14ac:dyDescent="0.2">
      <c r="A1021">
        <v>2021</v>
      </c>
      <c r="B1021">
        <v>9</v>
      </c>
      <c r="D1021">
        <v>656</v>
      </c>
      <c r="E1021" t="s">
        <v>176</v>
      </c>
      <c r="F1021" t="s">
        <v>177</v>
      </c>
      <c r="G1021">
        <v>137.63999999999999</v>
      </c>
      <c r="H1021">
        <v>158.36000000000001</v>
      </c>
      <c r="I1021">
        <v>140</v>
      </c>
      <c r="J1021">
        <v>60</v>
      </c>
      <c r="K1021">
        <v>180</v>
      </c>
      <c r="L1021">
        <v>68</v>
      </c>
      <c r="M1021">
        <v>163</v>
      </c>
      <c r="N1021">
        <v>26</v>
      </c>
      <c r="O1021">
        <v>19</v>
      </c>
      <c r="P1021">
        <v>23</v>
      </c>
      <c r="W1021">
        <v>68</v>
      </c>
      <c r="X1021">
        <v>2728</v>
      </c>
      <c r="Y1021">
        <v>0.02</v>
      </c>
      <c r="Z1021">
        <v>5</v>
      </c>
      <c r="AA1021">
        <v>20</v>
      </c>
    </row>
    <row r="1022" spans="1:27" x14ac:dyDescent="0.2">
      <c r="A1022">
        <v>2021</v>
      </c>
      <c r="B1022">
        <v>9</v>
      </c>
      <c r="D1022">
        <v>657</v>
      </c>
      <c r="E1022" t="s">
        <v>179</v>
      </c>
      <c r="F1022" t="s">
        <v>180</v>
      </c>
      <c r="G1022">
        <v>83.7</v>
      </c>
      <c r="H1022">
        <v>96.3</v>
      </c>
      <c r="I1022">
        <v>97.5</v>
      </c>
      <c r="J1022">
        <v>60</v>
      </c>
      <c r="K1022">
        <v>180</v>
      </c>
      <c r="L1022">
        <v>68</v>
      </c>
      <c r="M1022">
        <v>163</v>
      </c>
      <c r="N1022">
        <v>15</v>
      </c>
      <c r="O1022">
        <v>23</v>
      </c>
      <c r="P1022">
        <v>30</v>
      </c>
      <c r="W1022">
        <v>68</v>
      </c>
      <c r="X1022">
        <v>2738</v>
      </c>
      <c r="Y1022">
        <v>0.02</v>
      </c>
      <c r="Z1022">
        <v>5</v>
      </c>
      <c r="AA1022">
        <v>20</v>
      </c>
    </row>
    <row r="1023" spans="1:27" x14ac:dyDescent="0.2">
      <c r="A1023">
        <v>2021</v>
      </c>
      <c r="B1023">
        <v>9</v>
      </c>
      <c r="D1023">
        <v>655</v>
      </c>
      <c r="E1023" t="s">
        <v>173</v>
      </c>
      <c r="F1023" t="s">
        <v>174</v>
      </c>
      <c r="G1023">
        <v>137.63999999999999</v>
      </c>
      <c r="H1023">
        <v>158.36000000000001</v>
      </c>
      <c r="I1023">
        <v>140</v>
      </c>
      <c r="J1023">
        <v>60</v>
      </c>
      <c r="K1023">
        <v>180</v>
      </c>
      <c r="L1023">
        <v>68</v>
      </c>
      <c r="M1023">
        <v>163</v>
      </c>
      <c r="N1023">
        <v>24</v>
      </c>
      <c r="O1023">
        <v>20</v>
      </c>
      <c r="P1023">
        <v>23</v>
      </c>
      <c r="W1023">
        <v>67</v>
      </c>
      <c r="X1023">
        <v>2727</v>
      </c>
      <c r="Y1023">
        <v>0.02</v>
      </c>
      <c r="Z1023">
        <v>5</v>
      </c>
      <c r="AA1023">
        <v>20</v>
      </c>
    </row>
    <row r="1024" spans="1:27" x14ac:dyDescent="0.2">
      <c r="A1024">
        <v>2021</v>
      </c>
      <c r="B1024">
        <v>9</v>
      </c>
      <c r="D1024">
        <v>625</v>
      </c>
      <c r="E1024" t="s">
        <v>642</v>
      </c>
      <c r="F1024" t="s">
        <v>643</v>
      </c>
      <c r="G1024">
        <v>129.01</v>
      </c>
      <c r="H1024">
        <v>150.99</v>
      </c>
      <c r="I1024">
        <v>137.80000000000001</v>
      </c>
      <c r="J1024">
        <v>18</v>
      </c>
      <c r="K1024">
        <v>200</v>
      </c>
      <c r="L1024">
        <v>27</v>
      </c>
      <c r="M1024">
        <v>136</v>
      </c>
      <c r="N1024">
        <v>17</v>
      </c>
      <c r="O1024">
        <v>18</v>
      </c>
      <c r="P1024">
        <v>24</v>
      </c>
      <c r="W1024">
        <v>59</v>
      </c>
      <c r="X1024">
        <v>2834</v>
      </c>
      <c r="Y1024">
        <v>1.4999999999999999E-2</v>
      </c>
      <c r="Z1024">
        <v>8</v>
      </c>
      <c r="AA1024">
        <v>25</v>
      </c>
    </row>
    <row r="1025" spans="1:27" x14ac:dyDescent="0.2">
      <c r="A1025">
        <v>2021</v>
      </c>
      <c r="B1025">
        <v>9</v>
      </c>
      <c r="D1025">
        <v>629</v>
      </c>
      <c r="E1025" t="s">
        <v>238</v>
      </c>
      <c r="F1025" t="s">
        <v>239</v>
      </c>
      <c r="G1025">
        <v>203.983</v>
      </c>
      <c r="H1025">
        <v>238.017</v>
      </c>
      <c r="I1025">
        <v>220.3</v>
      </c>
      <c r="J1025">
        <v>18</v>
      </c>
      <c r="K1025">
        <v>200</v>
      </c>
      <c r="L1025">
        <v>26</v>
      </c>
      <c r="M1025">
        <v>141</v>
      </c>
      <c r="N1025">
        <v>12</v>
      </c>
      <c r="O1025">
        <v>25</v>
      </c>
      <c r="P1025">
        <v>18</v>
      </c>
      <c r="R1025">
        <v>5</v>
      </c>
      <c r="W1025">
        <v>60</v>
      </c>
      <c r="X1025">
        <v>2940</v>
      </c>
      <c r="Y1025">
        <v>1.4999999999999999E-2</v>
      </c>
      <c r="Z1025">
        <v>9</v>
      </c>
      <c r="AA1025">
        <v>25</v>
      </c>
    </row>
    <row r="1026" spans="1:27" x14ac:dyDescent="0.2">
      <c r="A1026">
        <v>2021</v>
      </c>
      <c r="B1026">
        <v>9</v>
      </c>
      <c r="D1026">
        <v>445</v>
      </c>
      <c r="E1026" t="s">
        <v>748</v>
      </c>
      <c r="F1026" t="s">
        <v>749</v>
      </c>
      <c r="G1026">
        <v>25.2</v>
      </c>
      <c r="H1026">
        <v>30.8</v>
      </c>
      <c r="I1026">
        <v>29.2</v>
      </c>
      <c r="J1026">
        <v>60</v>
      </c>
      <c r="K1026">
        <v>180</v>
      </c>
      <c r="L1026">
        <v>93</v>
      </c>
      <c r="M1026">
        <v>116</v>
      </c>
      <c r="N1026">
        <v>15</v>
      </c>
      <c r="O1026">
        <v>23</v>
      </c>
      <c r="P1026">
        <v>16</v>
      </c>
      <c r="W1026">
        <v>54</v>
      </c>
      <c r="X1026">
        <v>4054</v>
      </c>
      <c r="Y1026">
        <v>1.4999999999999999E-2</v>
      </c>
      <c r="Z1026">
        <v>4</v>
      </c>
      <c r="AA1026">
        <v>29</v>
      </c>
    </row>
    <row r="1027" spans="1:27" x14ac:dyDescent="0.2">
      <c r="A1027">
        <v>2021</v>
      </c>
      <c r="B1027">
        <v>9</v>
      </c>
      <c r="D1027">
        <v>446</v>
      </c>
      <c r="E1027" t="s">
        <v>762</v>
      </c>
      <c r="F1027" t="s">
        <v>763</v>
      </c>
      <c r="G1027">
        <v>150.30000000000001</v>
      </c>
      <c r="H1027">
        <v>183.7</v>
      </c>
      <c r="I1027">
        <v>168.2</v>
      </c>
      <c r="J1027">
        <v>60</v>
      </c>
      <c r="K1027">
        <v>180</v>
      </c>
      <c r="L1027">
        <v>93</v>
      </c>
      <c r="M1027">
        <v>116</v>
      </c>
      <c r="N1027">
        <v>23</v>
      </c>
      <c r="O1027">
        <v>27</v>
      </c>
      <c r="P1027">
        <v>12</v>
      </c>
      <c r="Q1027">
        <v>1</v>
      </c>
      <c r="W1027">
        <v>63</v>
      </c>
      <c r="X1027">
        <v>4383</v>
      </c>
      <c r="Y1027">
        <v>1.4999999999999999E-2</v>
      </c>
      <c r="Z1027">
        <v>4</v>
      </c>
      <c r="AA1027">
        <v>29</v>
      </c>
    </row>
    <row r="1028" spans="1:27" x14ac:dyDescent="0.2">
      <c r="A1028">
        <v>2021</v>
      </c>
      <c r="B1028">
        <v>9</v>
      </c>
      <c r="D1028">
        <v>439</v>
      </c>
      <c r="E1028" t="s">
        <v>167</v>
      </c>
      <c r="F1028" t="s">
        <v>168</v>
      </c>
      <c r="G1028">
        <v>308.7</v>
      </c>
      <c r="H1028">
        <v>377.3</v>
      </c>
      <c r="I1028">
        <v>343.2</v>
      </c>
      <c r="J1028">
        <v>45</v>
      </c>
      <c r="K1028">
        <v>320</v>
      </c>
      <c r="L1028">
        <v>64</v>
      </c>
      <c r="M1028">
        <v>229</v>
      </c>
      <c r="N1028">
        <v>16</v>
      </c>
      <c r="O1028">
        <v>22</v>
      </c>
      <c r="P1028">
        <v>60</v>
      </c>
      <c r="Q1028">
        <v>2</v>
      </c>
      <c r="R1028">
        <v>2</v>
      </c>
      <c r="W1028">
        <v>102</v>
      </c>
      <c r="X1028">
        <v>4422</v>
      </c>
      <c r="Y1028">
        <v>1.4999999999999999E-2</v>
      </c>
      <c r="Z1028">
        <v>6</v>
      </c>
      <c r="AA1028">
        <v>29</v>
      </c>
    </row>
    <row r="1029" spans="1:27" x14ac:dyDescent="0.2">
      <c r="A1029">
        <v>2021</v>
      </c>
      <c r="B1029">
        <v>9</v>
      </c>
      <c r="D1029">
        <v>447</v>
      </c>
      <c r="E1029" t="s">
        <v>737</v>
      </c>
      <c r="F1029" t="s">
        <v>738</v>
      </c>
      <c r="G1029">
        <v>159.30000000000001</v>
      </c>
      <c r="H1029">
        <v>194.7</v>
      </c>
      <c r="I1029">
        <v>175.4</v>
      </c>
      <c r="J1029">
        <v>60</v>
      </c>
      <c r="K1029">
        <v>180</v>
      </c>
      <c r="L1029">
        <v>93</v>
      </c>
      <c r="M1029">
        <v>116</v>
      </c>
      <c r="N1029">
        <v>20</v>
      </c>
      <c r="O1029">
        <v>27</v>
      </c>
      <c r="P1029">
        <v>22</v>
      </c>
      <c r="W1029">
        <v>69</v>
      </c>
      <c r="X1029">
        <v>4389</v>
      </c>
      <c r="Y1029">
        <v>1.4999999999999999E-2</v>
      </c>
      <c r="Z1029">
        <v>4</v>
      </c>
      <c r="AA1029">
        <v>29</v>
      </c>
    </row>
    <row r="1030" spans="1:27" x14ac:dyDescent="0.2">
      <c r="A1030">
        <v>2021</v>
      </c>
      <c r="B1030">
        <v>9</v>
      </c>
      <c r="D1030">
        <v>448</v>
      </c>
      <c r="E1030" t="s">
        <v>268</v>
      </c>
      <c r="F1030" t="s">
        <v>269</v>
      </c>
      <c r="G1030">
        <v>20.7</v>
      </c>
      <c r="H1030">
        <v>25.3</v>
      </c>
      <c r="I1030">
        <v>23.7</v>
      </c>
      <c r="J1030">
        <v>60</v>
      </c>
      <c r="K1030">
        <v>180</v>
      </c>
      <c r="L1030">
        <v>93</v>
      </c>
      <c r="M1030">
        <v>117</v>
      </c>
      <c r="N1030">
        <v>28</v>
      </c>
      <c r="O1030">
        <v>22</v>
      </c>
      <c r="P1030">
        <v>21</v>
      </c>
      <c r="W1030">
        <v>71</v>
      </c>
      <c r="X1030">
        <v>4391</v>
      </c>
      <c r="Y1030">
        <v>1.4999999999999999E-2</v>
      </c>
      <c r="Z1030">
        <v>4</v>
      </c>
      <c r="AA1030">
        <v>29</v>
      </c>
    </row>
    <row r="1031" spans="1:27" x14ac:dyDescent="0.2">
      <c r="A1031">
        <v>2021</v>
      </c>
      <c r="B1031">
        <v>9</v>
      </c>
      <c r="D1031">
        <v>690</v>
      </c>
      <c r="E1031" t="s">
        <v>739</v>
      </c>
      <c r="F1031" t="s">
        <v>740</v>
      </c>
      <c r="G1031">
        <v>153</v>
      </c>
      <c r="H1031">
        <v>187</v>
      </c>
      <c r="I1031">
        <v>157.80000000000001</v>
      </c>
      <c r="J1031">
        <v>120</v>
      </c>
      <c r="K1031">
        <v>120</v>
      </c>
      <c r="L1031">
        <v>122</v>
      </c>
      <c r="M1031">
        <v>120</v>
      </c>
      <c r="N1031">
        <v>10</v>
      </c>
      <c r="O1031">
        <v>9</v>
      </c>
      <c r="P1031">
        <v>9</v>
      </c>
      <c r="Q1031">
        <v>1</v>
      </c>
      <c r="W1031">
        <v>26</v>
      </c>
      <c r="X1031">
        <v>7600</v>
      </c>
      <c r="Y1031">
        <v>1.4999999999999999E-2</v>
      </c>
      <c r="Z1031">
        <v>5</v>
      </c>
      <c r="AA1031">
        <v>26</v>
      </c>
    </row>
    <row r="1032" spans="1:27" x14ac:dyDescent="0.2">
      <c r="A1032">
        <v>2021</v>
      </c>
      <c r="B1032">
        <v>9</v>
      </c>
      <c r="D1032">
        <v>691</v>
      </c>
      <c r="E1032" t="s">
        <v>796</v>
      </c>
      <c r="F1032" t="s">
        <v>797</v>
      </c>
      <c r="G1032">
        <v>174.6</v>
      </c>
      <c r="H1032">
        <v>213.4</v>
      </c>
      <c r="I1032">
        <v>188.2</v>
      </c>
      <c r="J1032">
        <v>120</v>
      </c>
      <c r="K1032">
        <v>120</v>
      </c>
      <c r="L1032">
        <v>122</v>
      </c>
      <c r="M1032">
        <v>120</v>
      </c>
      <c r="N1032">
        <v>7</v>
      </c>
      <c r="O1032">
        <v>8</v>
      </c>
      <c r="P1032">
        <v>6</v>
      </c>
      <c r="Q1032">
        <v>1</v>
      </c>
      <c r="W1032">
        <v>20</v>
      </c>
      <c r="X1032">
        <v>7144</v>
      </c>
      <c r="Y1032">
        <v>1.4999999999999999E-2</v>
      </c>
      <c r="Z1032">
        <v>5</v>
      </c>
      <c r="AA1032">
        <v>26</v>
      </c>
    </row>
    <row r="1033" spans="1:27" x14ac:dyDescent="0.2">
      <c r="A1033">
        <v>2021</v>
      </c>
      <c r="B1033">
        <v>9</v>
      </c>
      <c r="D1033">
        <v>626</v>
      </c>
      <c r="E1033" t="s">
        <v>644</v>
      </c>
      <c r="F1033" t="s">
        <v>645</v>
      </c>
      <c r="G1033">
        <v>254.05799999999999</v>
      </c>
      <c r="H1033">
        <v>297.94200000000001</v>
      </c>
      <c r="I1033">
        <v>277.7</v>
      </c>
      <c r="J1033">
        <v>18</v>
      </c>
      <c r="K1033">
        <v>200</v>
      </c>
      <c r="L1033">
        <v>26</v>
      </c>
      <c r="M1033">
        <v>137</v>
      </c>
      <c r="N1033">
        <v>35</v>
      </c>
      <c r="O1033">
        <v>41</v>
      </c>
      <c r="P1033">
        <v>39</v>
      </c>
      <c r="W1033">
        <v>115</v>
      </c>
      <c r="X1033">
        <v>3355</v>
      </c>
      <c r="Y1033">
        <v>1.4999999999999999E-2</v>
      </c>
      <c r="Z1033">
        <v>8</v>
      </c>
      <c r="AA1033">
        <v>25</v>
      </c>
    </row>
    <row r="1034" spans="1:27" x14ac:dyDescent="0.2">
      <c r="A1034">
        <v>2021</v>
      </c>
      <c r="B1034">
        <v>9</v>
      </c>
      <c r="D1034">
        <v>630</v>
      </c>
      <c r="E1034" t="s">
        <v>241</v>
      </c>
      <c r="F1034" t="s">
        <v>242</v>
      </c>
      <c r="G1034">
        <v>197.84299999999999</v>
      </c>
      <c r="H1034">
        <v>230.15700000000001</v>
      </c>
      <c r="I1034">
        <v>213.3</v>
      </c>
      <c r="J1034">
        <v>18</v>
      </c>
      <c r="K1034">
        <v>200</v>
      </c>
      <c r="L1034">
        <v>26</v>
      </c>
      <c r="M1034">
        <v>141</v>
      </c>
      <c r="N1034">
        <v>25</v>
      </c>
      <c r="O1034">
        <v>35</v>
      </c>
      <c r="P1034">
        <v>43</v>
      </c>
      <c r="R1034">
        <v>2</v>
      </c>
      <c r="W1034">
        <v>105</v>
      </c>
      <c r="X1034">
        <v>4215</v>
      </c>
      <c r="Y1034">
        <v>1.4999999999999999E-2</v>
      </c>
      <c r="Z1034">
        <v>9</v>
      </c>
      <c r="AA1034">
        <v>25</v>
      </c>
    </row>
    <row r="1035" spans="1:27" x14ac:dyDescent="0.2">
      <c r="A1035">
        <v>2021</v>
      </c>
      <c r="B1035">
        <v>9</v>
      </c>
      <c r="D1035">
        <v>299</v>
      </c>
      <c r="E1035" t="s">
        <v>244</v>
      </c>
      <c r="F1035" t="s">
        <v>245</v>
      </c>
      <c r="G1035">
        <v>106.95</v>
      </c>
      <c r="H1035">
        <v>123.05</v>
      </c>
      <c r="I1035">
        <v>106.7</v>
      </c>
      <c r="J1035">
        <v>70</v>
      </c>
      <c r="K1035">
        <v>154</v>
      </c>
      <c r="L1035">
        <v>100</v>
      </c>
      <c r="M1035">
        <v>110</v>
      </c>
      <c r="N1035">
        <v>27</v>
      </c>
      <c r="O1035">
        <v>23</v>
      </c>
      <c r="P1035">
        <v>22</v>
      </c>
      <c r="Q1035">
        <v>2</v>
      </c>
      <c r="R1035">
        <v>1</v>
      </c>
      <c r="W1035">
        <v>74</v>
      </c>
      <c r="X1035">
        <v>5330</v>
      </c>
      <c r="Y1035">
        <v>0.02</v>
      </c>
      <c r="Z1035">
        <v>7</v>
      </c>
    </row>
    <row r="1036" spans="1:27" x14ac:dyDescent="0.2">
      <c r="A1036">
        <v>2021</v>
      </c>
      <c r="B1036">
        <v>9</v>
      </c>
      <c r="D1036">
        <v>281</v>
      </c>
      <c r="E1036" t="s">
        <v>142</v>
      </c>
      <c r="F1036" t="s">
        <v>143</v>
      </c>
      <c r="G1036">
        <v>265.05</v>
      </c>
      <c r="H1036">
        <v>304.95</v>
      </c>
      <c r="I1036">
        <v>318.7</v>
      </c>
      <c r="J1036">
        <v>120</v>
      </c>
      <c r="K1036">
        <v>120</v>
      </c>
      <c r="L1036">
        <v>121</v>
      </c>
      <c r="M1036">
        <v>119</v>
      </c>
      <c r="N1036">
        <v>13</v>
      </c>
      <c r="O1036">
        <v>16</v>
      </c>
      <c r="P1036">
        <v>15</v>
      </c>
      <c r="W1036">
        <v>43</v>
      </c>
      <c r="X1036">
        <v>6341</v>
      </c>
      <c r="Y1036">
        <v>1.4999999999999999E-2</v>
      </c>
      <c r="Z1036">
        <v>6</v>
      </c>
      <c r="AA1036">
        <v>20</v>
      </c>
    </row>
    <row r="1037" spans="1:27" x14ac:dyDescent="0.2">
      <c r="A1037">
        <v>2021</v>
      </c>
      <c r="B1037">
        <v>9</v>
      </c>
      <c r="D1037">
        <v>281</v>
      </c>
      <c r="E1037" t="s">
        <v>142</v>
      </c>
      <c r="F1037" t="s">
        <v>143</v>
      </c>
      <c r="G1037">
        <v>265.05</v>
      </c>
      <c r="H1037">
        <v>304.95</v>
      </c>
      <c r="I1037">
        <v>318.7</v>
      </c>
      <c r="J1037">
        <v>120</v>
      </c>
      <c r="K1037">
        <v>120</v>
      </c>
      <c r="L1037">
        <v>121</v>
      </c>
      <c r="M1037">
        <v>119</v>
      </c>
      <c r="N1037">
        <v>13</v>
      </c>
      <c r="O1037">
        <v>16</v>
      </c>
      <c r="P1037">
        <v>15</v>
      </c>
      <c r="W1037">
        <v>43</v>
      </c>
      <c r="X1037">
        <v>6341</v>
      </c>
      <c r="Y1037">
        <v>1.4999999999999999E-2</v>
      </c>
      <c r="Z1037">
        <v>6</v>
      </c>
      <c r="AA1037">
        <v>22</v>
      </c>
    </row>
    <row r="1038" spans="1:27" x14ac:dyDescent="0.2">
      <c r="A1038">
        <v>2021</v>
      </c>
      <c r="B1038">
        <v>9</v>
      </c>
      <c r="D1038">
        <v>281</v>
      </c>
      <c r="E1038" t="s">
        <v>142</v>
      </c>
      <c r="F1038" t="s">
        <v>143</v>
      </c>
      <c r="G1038">
        <v>265.05</v>
      </c>
      <c r="H1038">
        <v>304.95</v>
      </c>
      <c r="I1038">
        <v>322</v>
      </c>
      <c r="J1038">
        <v>120</v>
      </c>
      <c r="K1038">
        <v>120</v>
      </c>
      <c r="L1038">
        <v>121</v>
      </c>
      <c r="M1038">
        <v>120</v>
      </c>
      <c r="N1038">
        <v>7</v>
      </c>
      <c r="O1038">
        <v>8</v>
      </c>
      <c r="P1038">
        <v>8</v>
      </c>
      <c r="W1038">
        <v>23</v>
      </c>
      <c r="X1038">
        <v>4207</v>
      </c>
      <c r="Y1038">
        <v>1.4999999999999999E-2</v>
      </c>
      <c r="Z1038">
        <v>3</v>
      </c>
      <c r="AA1038">
        <v>18</v>
      </c>
    </row>
    <row r="1039" spans="1:27" x14ac:dyDescent="0.2">
      <c r="A1039">
        <v>2021</v>
      </c>
      <c r="B1039">
        <v>9</v>
      </c>
      <c r="D1039">
        <v>280</v>
      </c>
      <c r="E1039" t="s">
        <v>219</v>
      </c>
      <c r="F1039" t="s">
        <v>220</v>
      </c>
      <c r="G1039">
        <v>300.39</v>
      </c>
      <c r="H1039">
        <v>345.61</v>
      </c>
      <c r="I1039">
        <v>338.8</v>
      </c>
      <c r="J1039">
        <v>105</v>
      </c>
      <c r="K1039">
        <v>103</v>
      </c>
      <c r="L1039">
        <v>94</v>
      </c>
      <c r="M1039">
        <v>117</v>
      </c>
      <c r="N1039">
        <v>6</v>
      </c>
      <c r="O1039">
        <v>8</v>
      </c>
      <c r="P1039">
        <v>10</v>
      </c>
      <c r="R1039">
        <v>1</v>
      </c>
      <c r="W1039">
        <v>25</v>
      </c>
      <c r="X1039">
        <v>2670</v>
      </c>
      <c r="Y1039">
        <v>1.4999999999999999E-2</v>
      </c>
      <c r="Z1039">
        <v>2</v>
      </c>
      <c r="AA1039">
        <v>16</v>
      </c>
    </row>
    <row r="1040" spans="1:27" x14ac:dyDescent="0.2">
      <c r="A1040">
        <v>2021</v>
      </c>
      <c r="B1040">
        <v>9</v>
      </c>
      <c r="D1040">
        <v>281</v>
      </c>
      <c r="E1040" t="s">
        <v>144</v>
      </c>
      <c r="F1040" t="s">
        <v>145</v>
      </c>
      <c r="G1040">
        <v>292.95</v>
      </c>
      <c r="H1040">
        <v>337.05</v>
      </c>
      <c r="I1040">
        <v>318.7</v>
      </c>
      <c r="J1040">
        <v>120</v>
      </c>
      <c r="L1040">
        <v>121</v>
      </c>
      <c r="M1040">
        <v>119</v>
      </c>
      <c r="N1040">
        <v>13</v>
      </c>
      <c r="O1040">
        <v>16</v>
      </c>
      <c r="P1040">
        <v>15</v>
      </c>
      <c r="W1040">
        <v>43</v>
      </c>
      <c r="X1040">
        <v>6341</v>
      </c>
      <c r="Y1040">
        <v>1.4999999999999999E-2</v>
      </c>
      <c r="Z1040">
        <v>6</v>
      </c>
      <c r="AA1040">
        <v>20</v>
      </c>
    </row>
    <row r="1041" spans="1:27" x14ac:dyDescent="0.2">
      <c r="A1041">
        <v>2021</v>
      </c>
      <c r="B1041">
        <v>9</v>
      </c>
      <c r="D1041">
        <v>281</v>
      </c>
      <c r="E1041" t="s">
        <v>144</v>
      </c>
      <c r="F1041" t="s">
        <v>145</v>
      </c>
      <c r="G1041">
        <v>292.95</v>
      </c>
      <c r="H1041">
        <v>337.05</v>
      </c>
      <c r="I1041">
        <v>318.7</v>
      </c>
      <c r="J1041">
        <v>120</v>
      </c>
      <c r="L1041">
        <v>121</v>
      </c>
      <c r="M1041">
        <v>119</v>
      </c>
      <c r="N1041">
        <v>13</v>
      </c>
      <c r="O1041">
        <v>16</v>
      </c>
      <c r="P1041">
        <v>15</v>
      </c>
      <c r="W1041">
        <v>43</v>
      </c>
      <c r="X1041">
        <v>6341</v>
      </c>
      <c r="Y1041">
        <v>1.4999999999999999E-2</v>
      </c>
      <c r="Z1041">
        <v>6</v>
      </c>
      <c r="AA1041">
        <v>22</v>
      </c>
    </row>
    <row r="1042" spans="1:27" x14ac:dyDescent="0.2">
      <c r="A1042">
        <v>2021</v>
      </c>
      <c r="B1042">
        <v>9</v>
      </c>
      <c r="D1042">
        <v>281</v>
      </c>
      <c r="E1042" t="s">
        <v>144</v>
      </c>
      <c r="F1042" t="s">
        <v>145</v>
      </c>
      <c r="G1042">
        <v>292.95</v>
      </c>
      <c r="H1042">
        <v>337.05</v>
      </c>
      <c r="I1042">
        <v>322</v>
      </c>
      <c r="J1042">
        <v>120</v>
      </c>
      <c r="L1042">
        <v>121</v>
      </c>
      <c r="M1042">
        <v>120</v>
      </c>
      <c r="N1042">
        <v>7</v>
      </c>
      <c r="O1042">
        <v>8</v>
      </c>
      <c r="P1042">
        <v>8</v>
      </c>
      <c r="W1042">
        <v>23</v>
      </c>
      <c r="X1042">
        <v>4207</v>
      </c>
      <c r="Y1042">
        <v>1.4999999999999999E-2</v>
      </c>
      <c r="Z1042">
        <v>3</v>
      </c>
      <c r="AA1042">
        <v>18</v>
      </c>
    </row>
    <row r="1043" spans="1:27" x14ac:dyDescent="0.2">
      <c r="A1043">
        <v>2021</v>
      </c>
      <c r="B1043">
        <v>9</v>
      </c>
      <c r="D1043">
        <v>281</v>
      </c>
      <c r="E1043" t="s">
        <v>146</v>
      </c>
      <c r="F1043" t="s">
        <v>147</v>
      </c>
      <c r="G1043">
        <v>320.85000000000002</v>
      </c>
      <c r="H1043">
        <v>369.15</v>
      </c>
      <c r="I1043">
        <v>318.7</v>
      </c>
      <c r="J1043">
        <v>120</v>
      </c>
      <c r="L1043">
        <v>121</v>
      </c>
      <c r="M1043">
        <v>119</v>
      </c>
      <c r="N1043">
        <v>13</v>
      </c>
      <c r="O1043">
        <v>16</v>
      </c>
      <c r="P1043">
        <v>15</v>
      </c>
      <c r="W1043">
        <v>43</v>
      </c>
      <c r="X1043">
        <v>6341</v>
      </c>
      <c r="Y1043">
        <v>1.4999999999999999E-2</v>
      </c>
      <c r="Z1043">
        <v>6</v>
      </c>
      <c r="AA1043">
        <v>20</v>
      </c>
    </row>
    <row r="1044" spans="1:27" x14ac:dyDescent="0.2">
      <c r="A1044">
        <v>2021</v>
      </c>
      <c r="B1044">
        <v>9</v>
      </c>
      <c r="D1044">
        <v>281</v>
      </c>
      <c r="E1044" t="s">
        <v>146</v>
      </c>
      <c r="F1044" t="s">
        <v>147</v>
      </c>
      <c r="G1044">
        <v>320.85000000000002</v>
      </c>
      <c r="H1044">
        <v>369.15</v>
      </c>
      <c r="I1044">
        <v>318.7</v>
      </c>
      <c r="J1044">
        <v>120</v>
      </c>
      <c r="L1044">
        <v>121</v>
      </c>
      <c r="M1044">
        <v>119</v>
      </c>
      <c r="N1044">
        <v>13</v>
      </c>
      <c r="O1044">
        <v>16</v>
      </c>
      <c r="P1044">
        <v>15</v>
      </c>
      <c r="W1044">
        <v>43</v>
      </c>
      <c r="X1044">
        <v>6341</v>
      </c>
      <c r="Y1044">
        <v>1.4999999999999999E-2</v>
      </c>
      <c r="Z1044">
        <v>6</v>
      </c>
      <c r="AA1044">
        <v>22</v>
      </c>
    </row>
    <row r="1045" spans="1:27" x14ac:dyDescent="0.2">
      <c r="A1045">
        <v>2021</v>
      </c>
      <c r="B1045">
        <v>9</v>
      </c>
      <c r="D1045">
        <v>281</v>
      </c>
      <c r="E1045" t="s">
        <v>146</v>
      </c>
      <c r="F1045" t="s">
        <v>147</v>
      </c>
      <c r="G1045">
        <v>320.85000000000002</v>
      </c>
      <c r="H1045">
        <v>369.15</v>
      </c>
      <c r="I1045">
        <v>322</v>
      </c>
      <c r="J1045">
        <v>120</v>
      </c>
      <c r="L1045">
        <v>121</v>
      </c>
      <c r="M1045">
        <v>120</v>
      </c>
      <c r="N1045">
        <v>7</v>
      </c>
      <c r="O1045">
        <v>8</v>
      </c>
      <c r="P1045">
        <v>8</v>
      </c>
      <c r="W1045">
        <v>23</v>
      </c>
      <c r="X1045">
        <v>4207</v>
      </c>
      <c r="Y1045">
        <v>1.4999999999999999E-2</v>
      </c>
      <c r="Z1045">
        <v>3</v>
      </c>
      <c r="AA1045">
        <v>18</v>
      </c>
    </row>
    <row r="1046" spans="1:27" x14ac:dyDescent="0.2">
      <c r="A1046">
        <v>2021</v>
      </c>
      <c r="B1046">
        <v>9</v>
      </c>
      <c r="D1046">
        <v>168</v>
      </c>
      <c r="E1046" t="s">
        <v>210</v>
      </c>
      <c r="F1046" t="s">
        <v>211</v>
      </c>
      <c r="G1046">
        <v>575.66999999999996</v>
      </c>
      <c r="H1046">
        <v>662.33</v>
      </c>
      <c r="I1046">
        <v>595.9</v>
      </c>
      <c r="J1046">
        <v>90</v>
      </c>
      <c r="K1046">
        <v>116</v>
      </c>
      <c r="L1046">
        <v>85</v>
      </c>
      <c r="M1046">
        <v>128</v>
      </c>
      <c r="N1046">
        <v>8</v>
      </c>
      <c r="O1046">
        <v>5</v>
      </c>
      <c r="P1046">
        <v>4</v>
      </c>
      <c r="W1046">
        <v>17</v>
      </c>
      <c r="X1046">
        <v>1151</v>
      </c>
      <c r="Y1046">
        <v>1.4999999999999999E-2</v>
      </c>
      <c r="Z1046">
        <v>2</v>
      </c>
      <c r="AA1046">
        <v>18</v>
      </c>
    </row>
    <row r="1047" spans="1:27" x14ac:dyDescent="0.2">
      <c r="A1047">
        <v>2021</v>
      </c>
      <c r="B1047">
        <v>9</v>
      </c>
      <c r="D1047">
        <v>273</v>
      </c>
      <c r="E1047" t="s">
        <v>257</v>
      </c>
      <c r="F1047" t="s">
        <v>258</v>
      </c>
      <c r="G1047">
        <v>524.52</v>
      </c>
      <c r="H1047">
        <v>603.48</v>
      </c>
      <c r="I1047">
        <v>606.5</v>
      </c>
      <c r="J1047">
        <v>93</v>
      </c>
      <c r="K1047">
        <v>116</v>
      </c>
      <c r="L1047">
        <v>90</v>
      </c>
      <c r="M1047">
        <v>120</v>
      </c>
      <c r="N1047">
        <v>12</v>
      </c>
      <c r="O1047">
        <v>16</v>
      </c>
      <c r="P1047">
        <v>12</v>
      </c>
      <c r="R1047">
        <v>3</v>
      </c>
      <c r="W1047">
        <v>39</v>
      </c>
      <c r="X1047">
        <v>5853</v>
      </c>
      <c r="Y1047">
        <v>1.4999999999999999E-2</v>
      </c>
      <c r="Z1047">
        <v>4</v>
      </c>
      <c r="AA1047">
        <v>16</v>
      </c>
    </row>
    <row r="1048" spans="1:27" x14ac:dyDescent="0.2">
      <c r="A1048">
        <v>2021</v>
      </c>
      <c r="B1048">
        <v>9</v>
      </c>
      <c r="D1048">
        <v>253</v>
      </c>
      <c r="E1048" t="s">
        <v>135</v>
      </c>
      <c r="F1048" t="s">
        <v>136</v>
      </c>
      <c r="G1048">
        <v>188.79</v>
      </c>
      <c r="H1048">
        <v>217.21</v>
      </c>
      <c r="I1048">
        <v>204</v>
      </c>
      <c r="J1048">
        <v>121</v>
      </c>
      <c r="K1048">
        <v>89</v>
      </c>
      <c r="L1048">
        <v>117</v>
      </c>
      <c r="M1048">
        <v>92</v>
      </c>
      <c r="O1048">
        <v>2</v>
      </c>
      <c r="P1048">
        <v>2</v>
      </c>
      <c r="Q1048">
        <v>1</v>
      </c>
      <c r="W1048">
        <v>5</v>
      </c>
      <c r="X1048">
        <v>1475</v>
      </c>
      <c r="Y1048">
        <v>1.4999999999999999E-2</v>
      </c>
      <c r="Z1048">
        <v>1</v>
      </c>
      <c r="AA1048">
        <v>16</v>
      </c>
    </row>
    <row r="1049" spans="1:27" x14ac:dyDescent="0.2">
      <c r="A1049">
        <v>2021</v>
      </c>
      <c r="B1049">
        <v>9</v>
      </c>
      <c r="D1049">
        <v>254</v>
      </c>
      <c r="E1049" t="s">
        <v>263</v>
      </c>
      <c r="F1049" t="s">
        <v>136</v>
      </c>
      <c r="G1049">
        <v>188.79</v>
      </c>
      <c r="H1049">
        <v>217.21</v>
      </c>
      <c r="I1049">
        <v>203.9</v>
      </c>
      <c r="J1049">
        <v>88</v>
      </c>
      <c r="K1049">
        <v>164</v>
      </c>
      <c r="L1049">
        <v>103</v>
      </c>
      <c r="M1049">
        <v>141</v>
      </c>
      <c r="N1049">
        <v>41</v>
      </c>
      <c r="O1049">
        <v>50</v>
      </c>
      <c r="P1049">
        <v>47</v>
      </c>
      <c r="Q1049">
        <v>3</v>
      </c>
      <c r="R1049">
        <v>10</v>
      </c>
      <c r="W1049">
        <v>148</v>
      </c>
      <c r="X1049">
        <v>13498</v>
      </c>
      <c r="Y1049">
        <v>0.02</v>
      </c>
      <c r="Z1049">
        <v>6</v>
      </c>
      <c r="AA1049">
        <v>16</v>
      </c>
    </row>
    <row r="1050" spans="1:27" x14ac:dyDescent="0.2">
      <c r="A1050">
        <v>2021</v>
      </c>
      <c r="B1050">
        <v>9</v>
      </c>
      <c r="D1050">
        <v>225</v>
      </c>
      <c r="E1050" t="s">
        <v>229</v>
      </c>
      <c r="F1050" t="s">
        <v>230</v>
      </c>
      <c r="G1050">
        <v>345.96</v>
      </c>
      <c r="H1050">
        <v>398.04</v>
      </c>
      <c r="I1050">
        <v>390.4</v>
      </c>
      <c r="J1050">
        <v>169</v>
      </c>
      <c r="K1050">
        <v>128</v>
      </c>
      <c r="L1050">
        <v>155</v>
      </c>
      <c r="M1050">
        <v>140</v>
      </c>
      <c r="N1050">
        <v>8</v>
      </c>
      <c r="O1050">
        <v>14</v>
      </c>
      <c r="P1050">
        <v>18</v>
      </c>
      <c r="W1050">
        <v>40</v>
      </c>
      <c r="X1050">
        <v>2338</v>
      </c>
      <c r="Y1050">
        <v>1.4999999999999999E-2</v>
      </c>
      <c r="Z1050">
        <v>2</v>
      </c>
      <c r="AA1050">
        <v>18</v>
      </c>
    </row>
    <row r="1051" spans="1:27" x14ac:dyDescent="0.2">
      <c r="A1051">
        <v>2021</v>
      </c>
      <c r="B1051">
        <v>9</v>
      </c>
      <c r="D1051">
        <v>219</v>
      </c>
      <c r="E1051" t="s">
        <v>216</v>
      </c>
      <c r="F1051" t="s">
        <v>217</v>
      </c>
      <c r="G1051">
        <v>106.175</v>
      </c>
      <c r="H1051">
        <v>122.1583333</v>
      </c>
      <c r="I1051">
        <v>123</v>
      </c>
      <c r="J1051">
        <v>238</v>
      </c>
      <c r="K1051">
        <v>91</v>
      </c>
      <c r="L1051">
        <v>216</v>
      </c>
      <c r="M1051">
        <v>100</v>
      </c>
      <c r="N1051">
        <v>6</v>
      </c>
      <c r="O1051">
        <v>6</v>
      </c>
      <c r="P1051">
        <v>4</v>
      </c>
      <c r="W1051">
        <v>16</v>
      </c>
      <c r="X1051">
        <v>799</v>
      </c>
      <c r="Y1051">
        <v>1.4999999999999999E-2</v>
      </c>
      <c r="Z1051">
        <v>1</v>
      </c>
      <c r="AA1051">
        <v>18</v>
      </c>
    </row>
    <row r="1052" spans="1:27" x14ac:dyDescent="0.2">
      <c r="A1052">
        <v>2021</v>
      </c>
      <c r="B1052">
        <v>9</v>
      </c>
      <c r="D1052">
        <v>647</v>
      </c>
      <c r="E1052" t="s">
        <v>198</v>
      </c>
      <c r="F1052" t="s">
        <v>199</v>
      </c>
      <c r="G1052">
        <v>197.16</v>
      </c>
      <c r="H1052">
        <v>226.84</v>
      </c>
      <c r="I1052">
        <v>218.5</v>
      </c>
      <c r="J1052">
        <v>37</v>
      </c>
      <c r="K1052">
        <v>195</v>
      </c>
      <c r="L1052">
        <v>54</v>
      </c>
      <c r="M1052">
        <v>135</v>
      </c>
      <c r="N1052">
        <v>28</v>
      </c>
      <c r="O1052">
        <v>36</v>
      </c>
      <c r="P1052">
        <v>43</v>
      </c>
      <c r="R1052">
        <v>7</v>
      </c>
      <c r="W1052">
        <v>114</v>
      </c>
      <c r="X1052">
        <v>6634</v>
      </c>
      <c r="Y1052">
        <v>0.02</v>
      </c>
      <c r="Z1052">
        <v>12</v>
      </c>
    </row>
    <row r="1053" spans="1:27" x14ac:dyDescent="0.2">
      <c r="A1053">
        <v>2021</v>
      </c>
      <c r="B1053">
        <v>9</v>
      </c>
      <c r="D1053">
        <v>646</v>
      </c>
      <c r="E1053" t="s">
        <v>195</v>
      </c>
      <c r="F1053" t="s">
        <v>196</v>
      </c>
      <c r="G1053">
        <v>197.16</v>
      </c>
      <c r="H1053">
        <v>226.84</v>
      </c>
      <c r="I1053">
        <v>217.2</v>
      </c>
      <c r="J1053">
        <v>37</v>
      </c>
      <c r="K1053">
        <v>195</v>
      </c>
      <c r="L1053">
        <v>54</v>
      </c>
      <c r="M1053">
        <v>135</v>
      </c>
      <c r="N1053">
        <v>31</v>
      </c>
      <c r="O1053">
        <v>43</v>
      </c>
      <c r="P1053">
        <v>32</v>
      </c>
      <c r="R1053">
        <v>8</v>
      </c>
      <c r="W1053">
        <v>114</v>
      </c>
      <c r="X1053">
        <v>6634</v>
      </c>
      <c r="Y1053">
        <v>0.02</v>
      </c>
      <c r="Z1053">
        <v>12</v>
      </c>
    </row>
    <row r="1054" spans="1:27" x14ac:dyDescent="0.2">
      <c r="A1054">
        <v>2021</v>
      </c>
      <c r="B1054">
        <v>9</v>
      </c>
      <c r="D1054">
        <v>180</v>
      </c>
      <c r="E1054" t="s">
        <v>723</v>
      </c>
      <c r="F1054" t="s">
        <v>780</v>
      </c>
      <c r="G1054">
        <v>29.76</v>
      </c>
      <c r="H1054">
        <v>34.24</v>
      </c>
      <c r="I1054">
        <v>33.6</v>
      </c>
      <c r="J1054">
        <v>168</v>
      </c>
      <c r="K1054">
        <v>171</v>
      </c>
      <c r="L1054">
        <v>210</v>
      </c>
      <c r="M1054">
        <v>138</v>
      </c>
      <c r="N1054">
        <v>35</v>
      </c>
      <c r="O1054">
        <v>50</v>
      </c>
      <c r="P1054">
        <v>87</v>
      </c>
      <c r="W1054">
        <v>172</v>
      </c>
      <c r="X1054">
        <v>7972</v>
      </c>
      <c r="Y1054">
        <v>0.02</v>
      </c>
      <c r="Z1054">
        <v>3</v>
      </c>
      <c r="AA1054">
        <v>22</v>
      </c>
    </row>
    <row r="1055" spans="1:27" x14ac:dyDescent="0.2">
      <c r="A1055">
        <v>2021</v>
      </c>
      <c r="B1055">
        <v>9</v>
      </c>
      <c r="D1055">
        <v>178</v>
      </c>
      <c r="E1055" t="s">
        <v>213</v>
      </c>
      <c r="F1055" t="s">
        <v>214</v>
      </c>
      <c r="G1055">
        <v>46.5</v>
      </c>
      <c r="H1055">
        <v>53.5</v>
      </c>
      <c r="I1055">
        <v>50.4</v>
      </c>
      <c r="J1055">
        <v>60</v>
      </c>
      <c r="K1055">
        <v>120</v>
      </c>
      <c r="L1055">
        <v>62</v>
      </c>
      <c r="M1055">
        <v>116</v>
      </c>
      <c r="N1055">
        <v>4</v>
      </c>
      <c r="O1055">
        <v>2</v>
      </c>
      <c r="P1055">
        <v>1</v>
      </c>
      <c r="W1055">
        <v>7</v>
      </c>
      <c r="X1055">
        <v>777</v>
      </c>
      <c r="Y1055">
        <v>1.4999999999999999E-2</v>
      </c>
      <c r="Z1055">
        <v>1</v>
      </c>
      <c r="AA1055">
        <v>18</v>
      </c>
    </row>
    <row r="1056" spans="1:27" x14ac:dyDescent="0.2">
      <c r="A1056">
        <v>2021</v>
      </c>
      <c r="B1056">
        <v>9</v>
      </c>
      <c r="D1056">
        <v>25</v>
      </c>
      <c r="E1056" t="s">
        <v>756</v>
      </c>
      <c r="F1056" t="s">
        <v>757</v>
      </c>
      <c r="G1056">
        <v>150.66</v>
      </c>
      <c r="H1056">
        <v>173.34</v>
      </c>
      <c r="I1056">
        <v>161.30000000000001</v>
      </c>
      <c r="J1056">
        <v>145</v>
      </c>
      <c r="K1056">
        <v>99</v>
      </c>
      <c r="L1056">
        <v>132</v>
      </c>
      <c r="M1056">
        <v>109</v>
      </c>
      <c r="N1056">
        <v>3</v>
      </c>
      <c r="O1056">
        <v>2</v>
      </c>
      <c r="P1056">
        <v>1</v>
      </c>
      <c r="W1056">
        <v>6</v>
      </c>
      <c r="X1056">
        <v>1110</v>
      </c>
      <c r="Y1056">
        <v>1.4999999999999999E-2</v>
      </c>
      <c r="Z1056">
        <v>1</v>
      </c>
      <c r="AA1056">
        <v>24</v>
      </c>
    </row>
    <row r="1057" spans="1:27" x14ac:dyDescent="0.2">
      <c r="A1057">
        <v>2021</v>
      </c>
      <c r="B1057">
        <v>9</v>
      </c>
      <c r="D1057">
        <v>24</v>
      </c>
      <c r="E1057" t="s">
        <v>760</v>
      </c>
      <c r="F1057" t="s">
        <v>761</v>
      </c>
      <c r="G1057">
        <v>154.38</v>
      </c>
      <c r="H1057">
        <v>177.62</v>
      </c>
      <c r="I1057">
        <v>167.8</v>
      </c>
      <c r="J1057">
        <v>145</v>
      </c>
      <c r="K1057">
        <v>99</v>
      </c>
      <c r="L1057">
        <v>132</v>
      </c>
      <c r="M1057">
        <v>109</v>
      </c>
      <c r="N1057">
        <v>4</v>
      </c>
      <c r="O1057">
        <v>2</v>
      </c>
      <c r="P1057">
        <v>2</v>
      </c>
      <c r="W1057">
        <v>8</v>
      </c>
      <c r="X1057">
        <v>680</v>
      </c>
      <c r="Y1057">
        <v>1.4999999999999999E-2</v>
      </c>
      <c r="Z1057">
        <v>1</v>
      </c>
      <c r="AA1057">
        <v>24</v>
      </c>
    </row>
    <row r="1058" spans="1:27" x14ac:dyDescent="0.2">
      <c r="A1058">
        <v>2021</v>
      </c>
      <c r="B1058">
        <v>9</v>
      </c>
      <c r="D1058">
        <v>167</v>
      </c>
      <c r="E1058" t="s">
        <v>132</v>
      </c>
      <c r="F1058" t="s">
        <v>133</v>
      </c>
      <c r="G1058">
        <v>825.84</v>
      </c>
      <c r="H1058">
        <v>950.16</v>
      </c>
      <c r="I1058">
        <v>942.5</v>
      </c>
      <c r="J1058">
        <v>55</v>
      </c>
      <c r="K1058">
        <v>131</v>
      </c>
      <c r="L1058">
        <v>47</v>
      </c>
      <c r="M1058">
        <v>153</v>
      </c>
      <c r="N1058">
        <v>11</v>
      </c>
      <c r="O1058">
        <v>11</v>
      </c>
      <c r="P1058">
        <v>14</v>
      </c>
      <c r="R1058">
        <v>4</v>
      </c>
      <c r="U1058">
        <v>2</v>
      </c>
      <c r="W1058">
        <v>40</v>
      </c>
      <c r="X1058">
        <v>2904</v>
      </c>
      <c r="Y1058">
        <v>1.4999999999999999E-2</v>
      </c>
      <c r="Z1058">
        <v>7</v>
      </c>
      <c r="AA1058">
        <v>18</v>
      </c>
    </row>
    <row r="1059" spans="1:27" x14ac:dyDescent="0.2">
      <c r="A1059">
        <v>2021</v>
      </c>
      <c r="B1059">
        <v>9</v>
      </c>
      <c r="D1059">
        <v>142</v>
      </c>
      <c r="E1059" t="s">
        <v>618</v>
      </c>
      <c r="F1059" t="s">
        <v>619</v>
      </c>
      <c r="G1059">
        <v>326.43</v>
      </c>
      <c r="H1059">
        <v>375.57</v>
      </c>
      <c r="I1059">
        <v>348.3</v>
      </c>
      <c r="J1059">
        <v>68</v>
      </c>
      <c r="K1059">
        <v>212</v>
      </c>
      <c r="L1059">
        <v>91</v>
      </c>
      <c r="M1059">
        <v>161</v>
      </c>
      <c r="N1059">
        <v>9</v>
      </c>
      <c r="O1059">
        <v>11</v>
      </c>
      <c r="P1059">
        <v>10</v>
      </c>
      <c r="W1059">
        <v>30</v>
      </c>
      <c r="X1059">
        <v>1885</v>
      </c>
      <c r="Y1059">
        <v>0.02</v>
      </c>
      <c r="Z1059">
        <v>4</v>
      </c>
      <c r="AA1059">
        <v>22</v>
      </c>
    </row>
    <row r="1060" spans="1:27" x14ac:dyDescent="0.2">
      <c r="A1060">
        <v>2021</v>
      </c>
      <c r="B1060">
        <v>9</v>
      </c>
      <c r="D1060">
        <v>140</v>
      </c>
      <c r="E1060" t="s">
        <v>207</v>
      </c>
      <c r="F1060" t="s">
        <v>208</v>
      </c>
      <c r="G1060">
        <v>451.05</v>
      </c>
      <c r="H1060">
        <v>518.95000000000005</v>
      </c>
      <c r="I1060">
        <v>457.2</v>
      </c>
      <c r="J1060">
        <v>60</v>
      </c>
      <c r="K1060">
        <v>120</v>
      </c>
      <c r="L1060">
        <v>62</v>
      </c>
      <c r="M1060">
        <v>116</v>
      </c>
      <c r="N1060">
        <v>3</v>
      </c>
      <c r="O1060">
        <v>2</v>
      </c>
      <c r="P1060">
        <v>1</v>
      </c>
      <c r="W1060">
        <v>6</v>
      </c>
      <c r="X1060">
        <v>692</v>
      </c>
      <c r="Y1060">
        <v>1.4999999999999999E-2</v>
      </c>
      <c r="Z1060">
        <v>1</v>
      </c>
      <c r="AA1060">
        <v>18</v>
      </c>
    </row>
    <row r="1061" spans="1:27" x14ac:dyDescent="0.2">
      <c r="A1061">
        <v>2021</v>
      </c>
      <c r="B1061">
        <v>9</v>
      </c>
      <c r="D1061">
        <v>131</v>
      </c>
      <c r="E1061" t="s">
        <v>720</v>
      </c>
      <c r="F1061" t="s">
        <v>742</v>
      </c>
      <c r="G1061">
        <v>9.3000000000000007</v>
      </c>
      <c r="H1061">
        <v>10.7</v>
      </c>
      <c r="I1061">
        <v>9.1999999999999993</v>
      </c>
      <c r="J1061">
        <v>772</v>
      </c>
      <c r="K1061">
        <v>117</v>
      </c>
      <c r="L1061">
        <v>1129</v>
      </c>
      <c r="M1061">
        <v>80</v>
      </c>
      <c r="N1061">
        <v>6</v>
      </c>
      <c r="O1061">
        <v>10</v>
      </c>
      <c r="P1061">
        <v>28</v>
      </c>
      <c r="Q1061">
        <v>4</v>
      </c>
      <c r="W1061">
        <v>48</v>
      </c>
      <c r="X1061">
        <v>16048</v>
      </c>
      <c r="Y1061">
        <v>0.02</v>
      </c>
      <c r="Z1061">
        <v>2</v>
      </c>
      <c r="AA1061">
        <v>18</v>
      </c>
    </row>
    <row r="1062" spans="1:27" x14ac:dyDescent="0.2">
      <c r="A1062">
        <v>2021</v>
      </c>
      <c r="B1062">
        <v>9</v>
      </c>
      <c r="D1062">
        <v>130</v>
      </c>
      <c r="E1062" t="s">
        <v>598</v>
      </c>
      <c r="F1062" t="s">
        <v>755</v>
      </c>
      <c r="G1062">
        <v>11.16</v>
      </c>
      <c r="H1062">
        <v>12.84</v>
      </c>
      <c r="I1062">
        <v>14</v>
      </c>
      <c r="J1062">
        <v>336</v>
      </c>
      <c r="K1062">
        <v>96</v>
      </c>
      <c r="L1062">
        <v>341</v>
      </c>
      <c r="M1062">
        <v>95</v>
      </c>
      <c r="N1062">
        <v>20</v>
      </c>
      <c r="O1062">
        <v>23</v>
      </c>
      <c r="P1062">
        <v>28</v>
      </c>
      <c r="R1062">
        <v>2</v>
      </c>
      <c r="W1062">
        <v>73</v>
      </c>
      <c r="X1062">
        <v>10473</v>
      </c>
      <c r="Y1062">
        <v>0.02</v>
      </c>
      <c r="Z1062">
        <v>4</v>
      </c>
      <c r="AA1062">
        <v>18</v>
      </c>
    </row>
    <row r="1063" spans="1:27" x14ac:dyDescent="0.2">
      <c r="A1063">
        <v>2021</v>
      </c>
      <c r="B1063">
        <v>9</v>
      </c>
      <c r="D1063">
        <v>81</v>
      </c>
      <c r="E1063" t="s">
        <v>250</v>
      </c>
      <c r="F1063" t="s">
        <v>251</v>
      </c>
      <c r="G1063">
        <v>360.84</v>
      </c>
      <c r="H1063">
        <v>415.16</v>
      </c>
      <c r="I1063">
        <v>392.7</v>
      </c>
      <c r="J1063">
        <v>60</v>
      </c>
      <c r="K1063">
        <v>120</v>
      </c>
      <c r="L1063">
        <v>63</v>
      </c>
      <c r="M1063">
        <v>115</v>
      </c>
      <c r="N1063">
        <v>51</v>
      </c>
      <c r="O1063">
        <v>62</v>
      </c>
      <c r="P1063">
        <v>74</v>
      </c>
      <c r="Q1063">
        <v>2</v>
      </c>
      <c r="R1063">
        <v>4</v>
      </c>
      <c r="W1063">
        <v>193</v>
      </c>
      <c r="X1063">
        <v>11013</v>
      </c>
      <c r="Y1063">
        <v>1.4999999999999999E-2</v>
      </c>
      <c r="Z1063">
        <v>11</v>
      </c>
      <c r="AA1063">
        <v>22</v>
      </c>
    </row>
    <row r="1064" spans="1:27" x14ac:dyDescent="0.2">
      <c r="A1064">
        <v>2021</v>
      </c>
      <c r="B1064">
        <v>9</v>
      </c>
      <c r="D1064">
        <v>688</v>
      </c>
      <c r="E1064" t="s">
        <v>527</v>
      </c>
      <c r="F1064" t="s">
        <v>528</v>
      </c>
      <c r="G1064">
        <v>180</v>
      </c>
      <c r="H1064">
        <v>220</v>
      </c>
      <c r="I1064">
        <v>222.1</v>
      </c>
      <c r="J1064">
        <v>60</v>
      </c>
      <c r="K1064">
        <v>120</v>
      </c>
      <c r="L1064">
        <v>66</v>
      </c>
      <c r="M1064">
        <v>110</v>
      </c>
      <c r="N1064">
        <v>16</v>
      </c>
      <c r="O1064">
        <v>11</v>
      </c>
      <c r="P1064">
        <v>12</v>
      </c>
      <c r="W1064">
        <v>39</v>
      </c>
      <c r="X1064">
        <v>5505</v>
      </c>
      <c r="Y1064">
        <v>1.4999999999999999E-2</v>
      </c>
      <c r="Z1064">
        <v>6</v>
      </c>
      <c r="AA1064">
        <v>20</v>
      </c>
    </row>
    <row r="1065" spans="1:27" x14ac:dyDescent="0.2">
      <c r="A1065">
        <v>2021</v>
      </c>
      <c r="B1065">
        <v>9</v>
      </c>
      <c r="D1065">
        <v>623</v>
      </c>
      <c r="E1065" t="s">
        <v>638</v>
      </c>
      <c r="F1065" t="s">
        <v>639</v>
      </c>
      <c r="G1065">
        <v>551.02009999999996</v>
      </c>
      <c r="H1065">
        <v>646.97990000000004</v>
      </c>
      <c r="I1065">
        <v>600.1</v>
      </c>
      <c r="J1065">
        <v>18</v>
      </c>
      <c r="K1065">
        <v>200</v>
      </c>
      <c r="L1065">
        <v>27</v>
      </c>
      <c r="M1065">
        <v>136</v>
      </c>
      <c r="N1065">
        <v>16</v>
      </c>
      <c r="O1065">
        <v>22</v>
      </c>
      <c r="P1065">
        <v>20</v>
      </c>
      <c r="W1065">
        <v>58</v>
      </c>
      <c r="X1065">
        <v>2833</v>
      </c>
      <c r="Y1065">
        <v>1.4999999999999999E-2</v>
      </c>
      <c r="Z1065">
        <v>8</v>
      </c>
      <c r="AA1065">
        <v>25</v>
      </c>
    </row>
    <row r="1066" spans="1:27" x14ac:dyDescent="0.2">
      <c r="A1066">
        <v>2021</v>
      </c>
      <c r="B1066">
        <v>9</v>
      </c>
      <c r="D1066">
        <v>627</v>
      </c>
      <c r="E1066" t="s">
        <v>232</v>
      </c>
      <c r="F1066" t="s">
        <v>233</v>
      </c>
      <c r="G1066">
        <v>384.97815000000003</v>
      </c>
      <c r="H1066">
        <v>452.02184999999997</v>
      </c>
      <c r="I1066">
        <v>393.2</v>
      </c>
      <c r="J1066">
        <v>18</v>
      </c>
      <c r="K1066">
        <v>200</v>
      </c>
      <c r="L1066">
        <v>26</v>
      </c>
      <c r="M1066">
        <v>141</v>
      </c>
      <c r="N1066">
        <v>11</v>
      </c>
      <c r="O1066">
        <v>16</v>
      </c>
      <c r="P1066">
        <v>18</v>
      </c>
      <c r="R1066">
        <v>4</v>
      </c>
      <c r="W1066">
        <v>49</v>
      </c>
      <c r="X1066">
        <v>2929</v>
      </c>
      <c r="Y1066">
        <v>1.4999999999999999E-2</v>
      </c>
      <c r="Z1066">
        <v>9</v>
      </c>
      <c r="AA1066">
        <v>25</v>
      </c>
    </row>
    <row r="1067" spans="1:27" x14ac:dyDescent="0.2">
      <c r="A1067">
        <v>2021</v>
      </c>
      <c r="B1067">
        <v>9</v>
      </c>
      <c r="D1067">
        <v>609</v>
      </c>
      <c r="E1067" t="s">
        <v>191</v>
      </c>
      <c r="F1067" t="s">
        <v>192</v>
      </c>
      <c r="G1067">
        <v>46.5</v>
      </c>
      <c r="H1067">
        <v>53.5</v>
      </c>
      <c r="I1067">
        <v>51.1</v>
      </c>
      <c r="J1067">
        <v>90</v>
      </c>
      <c r="K1067">
        <v>120</v>
      </c>
      <c r="L1067">
        <v>95</v>
      </c>
      <c r="M1067">
        <v>113</v>
      </c>
      <c r="N1067">
        <v>2</v>
      </c>
      <c r="O1067">
        <v>7</v>
      </c>
      <c r="P1067">
        <v>5</v>
      </c>
      <c r="Q1067">
        <v>2</v>
      </c>
      <c r="W1067">
        <v>16</v>
      </c>
      <c r="X1067">
        <v>2464</v>
      </c>
      <c r="Y1067">
        <v>1.4999999999999999E-2</v>
      </c>
      <c r="Z1067">
        <v>1</v>
      </c>
      <c r="AA1067">
        <v>16</v>
      </c>
    </row>
    <row r="1068" spans="1:27" x14ac:dyDescent="0.2">
      <c r="A1068">
        <v>2021</v>
      </c>
      <c r="B1068">
        <v>9</v>
      </c>
      <c r="D1068">
        <v>624</v>
      </c>
      <c r="E1068" t="s">
        <v>640</v>
      </c>
      <c r="F1068" t="s">
        <v>641</v>
      </c>
      <c r="G1068">
        <v>344.04259999999999</v>
      </c>
      <c r="H1068">
        <v>403.95740000000001</v>
      </c>
      <c r="I1068">
        <v>368.8</v>
      </c>
      <c r="J1068">
        <v>18</v>
      </c>
      <c r="K1068">
        <v>200</v>
      </c>
      <c r="L1068">
        <v>27</v>
      </c>
      <c r="M1068">
        <v>136</v>
      </c>
      <c r="N1068">
        <v>19</v>
      </c>
      <c r="O1068">
        <v>20</v>
      </c>
      <c r="P1068">
        <v>24</v>
      </c>
      <c r="W1068">
        <v>63</v>
      </c>
      <c r="X1068">
        <v>2838</v>
      </c>
      <c r="Y1068">
        <v>1.4999999999999999E-2</v>
      </c>
      <c r="Z1068">
        <v>8</v>
      </c>
      <c r="AA1068">
        <v>25</v>
      </c>
    </row>
    <row r="1069" spans="1:27" x14ac:dyDescent="0.2">
      <c r="A1069">
        <v>2021</v>
      </c>
      <c r="B1069">
        <v>9</v>
      </c>
      <c r="D1069">
        <v>628</v>
      </c>
      <c r="E1069" t="s">
        <v>235</v>
      </c>
      <c r="F1069" t="s">
        <v>236</v>
      </c>
      <c r="G1069">
        <v>303.99599999999998</v>
      </c>
      <c r="H1069">
        <v>356.00400000000002</v>
      </c>
      <c r="I1069">
        <v>354.4</v>
      </c>
      <c r="J1069">
        <v>18</v>
      </c>
      <c r="K1069">
        <v>200</v>
      </c>
      <c r="L1069">
        <v>26</v>
      </c>
      <c r="M1069">
        <v>141</v>
      </c>
      <c r="N1069">
        <v>15</v>
      </c>
      <c r="O1069">
        <v>15</v>
      </c>
      <c r="P1069">
        <v>12</v>
      </c>
      <c r="R1069">
        <v>4</v>
      </c>
      <c r="U1069">
        <v>2</v>
      </c>
      <c r="W1069">
        <v>48</v>
      </c>
      <c r="X1069">
        <v>2928</v>
      </c>
      <c r="Y1069">
        <v>1.4999999999999999E-2</v>
      </c>
      <c r="Z1069">
        <v>9</v>
      </c>
      <c r="AA1069">
        <v>25</v>
      </c>
    </row>
    <row r="1070" spans="1:27" x14ac:dyDescent="0.2">
      <c r="A1070">
        <v>2021</v>
      </c>
      <c r="B1070">
        <v>9</v>
      </c>
      <c r="D1070">
        <v>689</v>
      </c>
      <c r="E1070" t="s">
        <v>529</v>
      </c>
      <c r="F1070" t="s">
        <v>530</v>
      </c>
      <c r="G1070">
        <v>67.5</v>
      </c>
      <c r="H1070">
        <v>82.5</v>
      </c>
      <c r="I1070">
        <v>87.7</v>
      </c>
      <c r="J1070">
        <v>60</v>
      </c>
      <c r="K1070">
        <v>120</v>
      </c>
      <c r="L1070">
        <v>66</v>
      </c>
      <c r="M1070">
        <v>110</v>
      </c>
      <c r="N1070">
        <v>9</v>
      </c>
      <c r="O1070">
        <v>12</v>
      </c>
      <c r="P1070">
        <v>16</v>
      </c>
      <c r="W1070">
        <v>35</v>
      </c>
      <c r="X1070">
        <v>5489</v>
      </c>
      <c r="Y1070">
        <v>1.4999999999999999E-2</v>
      </c>
      <c r="Z1070">
        <v>6</v>
      </c>
      <c r="AA1070">
        <v>20</v>
      </c>
    </row>
    <row r="1071" spans="1:27" x14ac:dyDescent="0.2">
      <c r="A1071">
        <v>2021</v>
      </c>
      <c r="B1071">
        <v>9</v>
      </c>
      <c r="D1071">
        <v>607</v>
      </c>
      <c r="E1071" t="s">
        <v>185</v>
      </c>
      <c r="F1071" t="s">
        <v>186</v>
      </c>
      <c r="G1071">
        <v>111.6</v>
      </c>
      <c r="H1071">
        <v>128.4</v>
      </c>
      <c r="I1071">
        <v>121.4</v>
      </c>
      <c r="J1071">
        <v>90</v>
      </c>
      <c r="K1071">
        <v>120</v>
      </c>
      <c r="L1071">
        <v>95</v>
      </c>
      <c r="M1071">
        <v>113</v>
      </c>
      <c r="N1071">
        <v>5</v>
      </c>
      <c r="O1071">
        <v>6</v>
      </c>
      <c r="P1071">
        <v>8</v>
      </c>
      <c r="W1071">
        <v>19</v>
      </c>
      <c r="X1071">
        <v>2467</v>
      </c>
      <c r="Y1071">
        <v>1.4999999999999999E-2</v>
      </c>
      <c r="Z1071">
        <v>1</v>
      </c>
      <c r="AA1071">
        <v>16</v>
      </c>
    </row>
    <row r="1072" spans="1:27" x14ac:dyDescent="0.2">
      <c r="A1072">
        <v>2021</v>
      </c>
      <c r="B1072">
        <v>9</v>
      </c>
      <c r="D1072">
        <v>608</v>
      </c>
      <c r="E1072" t="s">
        <v>188</v>
      </c>
      <c r="F1072" t="s">
        <v>189</v>
      </c>
      <c r="G1072">
        <v>102.3</v>
      </c>
      <c r="H1072">
        <v>117.7</v>
      </c>
      <c r="I1072">
        <v>104.8</v>
      </c>
      <c r="J1072">
        <v>90</v>
      </c>
      <c r="K1072">
        <v>120</v>
      </c>
      <c r="L1072">
        <v>95</v>
      </c>
      <c r="M1072">
        <v>113</v>
      </c>
      <c r="N1072">
        <v>4</v>
      </c>
      <c r="O1072">
        <v>2</v>
      </c>
      <c r="P1072">
        <v>6</v>
      </c>
      <c r="Q1072">
        <v>4</v>
      </c>
      <c r="W1072">
        <v>16</v>
      </c>
      <c r="X1072">
        <v>2464</v>
      </c>
      <c r="Y1072">
        <v>1.4999999999999999E-2</v>
      </c>
      <c r="Z1072">
        <v>1</v>
      </c>
      <c r="AA1072">
        <v>16</v>
      </c>
    </row>
    <row r="1073" spans="1:27" x14ac:dyDescent="0.2">
      <c r="A1073">
        <v>2021</v>
      </c>
      <c r="B1073">
        <v>10</v>
      </c>
      <c r="C1073" t="s">
        <v>822</v>
      </c>
      <c r="D1073">
        <v>49</v>
      </c>
      <c r="E1073" t="s">
        <v>170</v>
      </c>
      <c r="F1073" t="s">
        <v>171</v>
      </c>
      <c r="G1073">
        <v>95.5</v>
      </c>
      <c r="H1073">
        <v>104.5</v>
      </c>
      <c r="I1073">
        <v>102.3</v>
      </c>
      <c r="J1073">
        <v>101</v>
      </c>
      <c r="K1073">
        <v>107</v>
      </c>
      <c r="L1073">
        <v>69</v>
      </c>
      <c r="M1073">
        <v>105</v>
      </c>
      <c r="N1073">
        <v>15</v>
      </c>
      <c r="O1073">
        <v>22</v>
      </c>
      <c r="P1073">
        <v>21</v>
      </c>
      <c r="Q1073">
        <v>7</v>
      </c>
      <c r="W1073">
        <v>65</v>
      </c>
      <c r="X1073">
        <v>7261</v>
      </c>
      <c r="Y1073">
        <v>1.4999999999999999E-2</v>
      </c>
      <c r="Z1073">
        <v>4</v>
      </c>
      <c r="AA1073">
        <v>18</v>
      </c>
    </row>
    <row r="1074" spans="1:27" x14ac:dyDescent="0.2">
      <c r="A1074">
        <v>2021</v>
      </c>
      <c r="B1074">
        <v>10</v>
      </c>
      <c r="C1074" t="s">
        <v>822</v>
      </c>
      <c r="D1074">
        <v>661</v>
      </c>
      <c r="E1074" t="s">
        <v>204</v>
      </c>
      <c r="F1074" t="s">
        <v>205</v>
      </c>
      <c r="G1074">
        <v>129.858</v>
      </c>
      <c r="H1074">
        <v>147.798</v>
      </c>
      <c r="I1074">
        <v>143.6</v>
      </c>
      <c r="J1074">
        <v>20</v>
      </c>
      <c r="K1074">
        <v>180</v>
      </c>
      <c r="L1074">
        <v>22</v>
      </c>
      <c r="M1074">
        <v>170</v>
      </c>
      <c r="N1074">
        <v>3</v>
      </c>
      <c r="O1074">
        <v>3</v>
      </c>
      <c r="P1074">
        <v>5</v>
      </c>
      <c r="R1074">
        <v>1</v>
      </c>
      <c r="W1074">
        <v>11</v>
      </c>
      <c r="X1074">
        <v>767</v>
      </c>
      <c r="Y1074">
        <v>1.4999999999999999E-2</v>
      </c>
      <c r="Z1074">
        <v>4</v>
      </c>
      <c r="AA1074">
        <v>16</v>
      </c>
    </row>
    <row r="1075" spans="1:27" x14ac:dyDescent="0.2">
      <c r="A1075">
        <v>2021</v>
      </c>
      <c r="B1075">
        <v>10</v>
      </c>
      <c r="C1075" t="s">
        <v>822</v>
      </c>
      <c r="D1075">
        <v>659</v>
      </c>
      <c r="E1075" t="s">
        <v>129</v>
      </c>
      <c r="F1075" t="s">
        <v>130</v>
      </c>
      <c r="G1075">
        <v>283.24099999999999</v>
      </c>
      <c r="H1075">
        <v>322.37099999999998</v>
      </c>
      <c r="I1075">
        <v>317.8</v>
      </c>
      <c r="J1075">
        <v>40</v>
      </c>
      <c r="K1075">
        <v>180</v>
      </c>
      <c r="L1075">
        <v>58</v>
      </c>
      <c r="M1075">
        <v>123</v>
      </c>
      <c r="N1075">
        <v>4</v>
      </c>
      <c r="O1075">
        <v>5</v>
      </c>
      <c r="P1075">
        <v>4</v>
      </c>
      <c r="Q1075">
        <v>4</v>
      </c>
      <c r="R1075">
        <v>2</v>
      </c>
      <c r="W1075">
        <v>19</v>
      </c>
      <c r="X1075">
        <v>649</v>
      </c>
      <c r="Y1075">
        <v>1.4999999999999999E-2</v>
      </c>
      <c r="Z1075">
        <v>1</v>
      </c>
      <c r="AA1075">
        <v>16</v>
      </c>
    </row>
    <row r="1076" spans="1:27" x14ac:dyDescent="0.2">
      <c r="A1076">
        <v>2021</v>
      </c>
      <c r="B1076">
        <v>10</v>
      </c>
      <c r="C1076" t="s">
        <v>822</v>
      </c>
      <c r="D1076">
        <v>449</v>
      </c>
      <c r="E1076" t="s">
        <v>247</v>
      </c>
      <c r="F1076" t="s">
        <v>248</v>
      </c>
      <c r="G1076">
        <v>40.985999999999997</v>
      </c>
      <c r="H1076">
        <v>50.048000000000002</v>
      </c>
      <c r="I1076">
        <v>46.3</v>
      </c>
      <c r="J1076">
        <v>108</v>
      </c>
      <c r="K1076">
        <v>100</v>
      </c>
      <c r="L1076">
        <v>114</v>
      </c>
      <c r="M1076">
        <v>95</v>
      </c>
      <c r="N1076">
        <v>13</v>
      </c>
      <c r="O1076">
        <v>14</v>
      </c>
      <c r="P1076">
        <v>17</v>
      </c>
      <c r="W1076">
        <v>44</v>
      </c>
      <c r="X1076">
        <v>8054</v>
      </c>
      <c r="Y1076">
        <v>1.4999999999999999E-2</v>
      </c>
      <c r="Z1076">
        <v>4</v>
      </c>
      <c r="AA1076">
        <v>16</v>
      </c>
    </row>
    <row r="1077" spans="1:27" x14ac:dyDescent="0.2">
      <c r="A1077">
        <v>2021</v>
      </c>
      <c r="B1077">
        <v>10</v>
      </c>
      <c r="C1077" t="s">
        <v>822</v>
      </c>
      <c r="D1077">
        <v>557</v>
      </c>
      <c r="E1077" t="s">
        <v>126</v>
      </c>
      <c r="F1077" t="s">
        <v>127</v>
      </c>
      <c r="G1077">
        <v>171.262</v>
      </c>
      <c r="H1077">
        <v>194.922</v>
      </c>
      <c r="I1077">
        <v>191.4</v>
      </c>
      <c r="J1077">
        <v>20</v>
      </c>
      <c r="K1077">
        <v>180</v>
      </c>
      <c r="L1077">
        <v>21</v>
      </c>
      <c r="M1077">
        <v>173</v>
      </c>
      <c r="N1077">
        <v>3</v>
      </c>
      <c r="O1077">
        <v>6</v>
      </c>
      <c r="P1077">
        <v>5</v>
      </c>
      <c r="Q1077">
        <v>3</v>
      </c>
      <c r="W1077">
        <v>15</v>
      </c>
      <c r="X1077">
        <v>615</v>
      </c>
      <c r="Y1077">
        <v>1.4999999999999999E-2</v>
      </c>
      <c r="Z1077">
        <v>2</v>
      </c>
      <c r="AA1077">
        <v>16</v>
      </c>
    </row>
    <row r="1078" spans="1:27" x14ac:dyDescent="0.2">
      <c r="A1078">
        <v>2021</v>
      </c>
      <c r="B1078">
        <v>10</v>
      </c>
      <c r="C1078" t="s">
        <v>822</v>
      </c>
      <c r="D1078">
        <v>556</v>
      </c>
      <c r="E1078" t="s">
        <v>123</v>
      </c>
      <c r="F1078" t="s">
        <v>124</v>
      </c>
      <c r="G1078">
        <v>1003.106</v>
      </c>
      <c r="H1078">
        <v>1141.6859999999999</v>
      </c>
      <c r="I1078">
        <v>1123.2</v>
      </c>
      <c r="J1078">
        <v>20</v>
      </c>
      <c r="K1078">
        <v>180</v>
      </c>
      <c r="L1078">
        <v>21</v>
      </c>
      <c r="M1078">
        <v>173</v>
      </c>
      <c r="N1078">
        <v>5</v>
      </c>
      <c r="O1078">
        <v>5</v>
      </c>
      <c r="P1078">
        <v>4</v>
      </c>
      <c r="Q1078">
        <v>2</v>
      </c>
      <c r="R1078">
        <v>0</v>
      </c>
      <c r="W1078">
        <v>16</v>
      </c>
      <c r="X1078">
        <v>616</v>
      </c>
      <c r="Y1078">
        <v>1.4999999999999999E-2</v>
      </c>
      <c r="Z1078">
        <v>2</v>
      </c>
      <c r="AA1078">
        <v>16</v>
      </c>
    </row>
    <row r="1079" spans="1:27" x14ac:dyDescent="0.2">
      <c r="A1079">
        <v>2021</v>
      </c>
      <c r="B1079">
        <v>10</v>
      </c>
      <c r="C1079" t="s">
        <v>822</v>
      </c>
      <c r="D1079">
        <v>437</v>
      </c>
      <c r="E1079" t="s">
        <v>152</v>
      </c>
      <c r="F1079" t="s">
        <v>153</v>
      </c>
      <c r="G1079">
        <v>158.08799999999999</v>
      </c>
      <c r="H1079">
        <v>179.928</v>
      </c>
      <c r="I1079">
        <v>153.5</v>
      </c>
      <c r="J1079">
        <v>120</v>
      </c>
      <c r="K1079">
        <v>120</v>
      </c>
      <c r="L1079">
        <v>125</v>
      </c>
      <c r="M1079">
        <v>116</v>
      </c>
      <c r="N1079">
        <v>5</v>
      </c>
      <c r="O1079">
        <v>12</v>
      </c>
      <c r="P1079">
        <v>11</v>
      </c>
      <c r="Q1079">
        <v>2</v>
      </c>
      <c r="R1079">
        <v>4</v>
      </c>
      <c r="W1079">
        <v>33</v>
      </c>
      <c r="X1079">
        <v>3958</v>
      </c>
      <c r="Y1079">
        <v>1.4999999999999999E-2</v>
      </c>
      <c r="Z1079">
        <v>3</v>
      </c>
      <c r="AA1079">
        <v>16</v>
      </c>
    </row>
    <row r="1080" spans="1:27" x14ac:dyDescent="0.2">
      <c r="A1080">
        <v>2021</v>
      </c>
      <c r="B1080">
        <v>10</v>
      </c>
      <c r="C1080" t="s">
        <v>822</v>
      </c>
      <c r="D1080">
        <v>438</v>
      </c>
      <c r="E1080" t="s">
        <v>222</v>
      </c>
      <c r="F1080" t="s">
        <v>223</v>
      </c>
      <c r="G1080">
        <v>315.23500000000001</v>
      </c>
      <c r="H1080">
        <v>358.78500000000003</v>
      </c>
      <c r="I1080">
        <v>348</v>
      </c>
      <c r="J1080">
        <v>67</v>
      </c>
      <c r="K1080">
        <v>161</v>
      </c>
      <c r="L1080">
        <v>72</v>
      </c>
      <c r="M1080">
        <v>149</v>
      </c>
      <c r="N1080">
        <v>11</v>
      </c>
      <c r="O1080">
        <v>11</v>
      </c>
      <c r="P1080">
        <v>14</v>
      </c>
      <c r="Q1080">
        <v>1</v>
      </c>
      <c r="W1080">
        <v>37</v>
      </c>
      <c r="X1080">
        <v>4861</v>
      </c>
      <c r="Y1080">
        <v>1.4999999999999999E-2</v>
      </c>
      <c r="Z1080">
        <v>4</v>
      </c>
      <c r="AA1080">
        <v>16</v>
      </c>
    </row>
    <row r="1081" spans="1:27" x14ac:dyDescent="0.2">
      <c r="A1081">
        <v>2021</v>
      </c>
      <c r="B1081">
        <v>10</v>
      </c>
      <c r="C1081" t="s">
        <v>822</v>
      </c>
      <c r="D1081">
        <v>669</v>
      </c>
      <c r="E1081" t="s">
        <v>138</v>
      </c>
      <c r="F1081" t="s">
        <v>139</v>
      </c>
      <c r="G1081">
        <v>897.71400000000006</v>
      </c>
      <c r="H1081">
        <v>1021.734</v>
      </c>
      <c r="I1081">
        <v>516.9</v>
      </c>
      <c r="J1081">
        <v>40</v>
      </c>
      <c r="K1081">
        <v>180</v>
      </c>
      <c r="L1081">
        <v>38</v>
      </c>
      <c r="M1081">
        <v>193</v>
      </c>
      <c r="N1081">
        <v>5</v>
      </c>
      <c r="O1081">
        <v>10</v>
      </c>
      <c r="P1081">
        <v>8</v>
      </c>
      <c r="Q1081">
        <v>5</v>
      </c>
      <c r="R1081">
        <v>2</v>
      </c>
      <c r="W1081">
        <v>29</v>
      </c>
      <c r="X1081">
        <v>413</v>
      </c>
      <c r="Y1081">
        <v>1.4999999999999999E-2</v>
      </c>
      <c r="Z1081">
        <v>2</v>
      </c>
      <c r="AA1081">
        <v>16</v>
      </c>
    </row>
    <row r="1082" spans="1:27" x14ac:dyDescent="0.2">
      <c r="A1082">
        <v>2021</v>
      </c>
      <c r="B1082">
        <v>10</v>
      </c>
      <c r="C1082" t="s">
        <v>822</v>
      </c>
      <c r="D1082">
        <v>50</v>
      </c>
      <c r="E1082" t="s">
        <v>161</v>
      </c>
      <c r="F1082" t="s">
        <v>162</v>
      </c>
      <c r="G1082">
        <v>51.57</v>
      </c>
      <c r="H1082">
        <v>56.43</v>
      </c>
      <c r="I1082">
        <v>54.9</v>
      </c>
      <c r="J1082">
        <v>101</v>
      </c>
      <c r="K1082">
        <v>107</v>
      </c>
      <c r="L1082">
        <v>69</v>
      </c>
      <c r="M1082">
        <v>105</v>
      </c>
      <c r="N1082">
        <v>23</v>
      </c>
      <c r="O1082">
        <v>29</v>
      </c>
      <c r="P1082">
        <v>25</v>
      </c>
      <c r="Q1082">
        <v>1</v>
      </c>
      <c r="R1082">
        <v>1</v>
      </c>
      <c r="W1082">
        <v>79</v>
      </c>
      <c r="X1082">
        <v>7135</v>
      </c>
      <c r="Y1082">
        <v>1.4999999999999999E-2</v>
      </c>
      <c r="Z1082">
        <v>4</v>
      </c>
      <c r="AA1082">
        <v>18</v>
      </c>
    </row>
    <row r="1083" spans="1:27" x14ac:dyDescent="0.2">
      <c r="A1083">
        <v>2021</v>
      </c>
      <c r="B1083">
        <v>10</v>
      </c>
      <c r="C1083" t="s">
        <v>822</v>
      </c>
      <c r="D1083">
        <v>122</v>
      </c>
      <c r="E1083" t="s">
        <v>158</v>
      </c>
      <c r="F1083" t="s">
        <v>159</v>
      </c>
      <c r="G1083">
        <v>267.39999999999998</v>
      </c>
      <c r="H1083">
        <v>292.60000000000002</v>
      </c>
      <c r="I1083">
        <v>290</v>
      </c>
      <c r="J1083">
        <v>63</v>
      </c>
      <c r="K1083">
        <v>115</v>
      </c>
      <c r="L1083">
        <v>65</v>
      </c>
      <c r="M1083">
        <v>111</v>
      </c>
      <c r="N1083">
        <v>9</v>
      </c>
      <c r="O1083">
        <v>13</v>
      </c>
      <c r="P1083">
        <v>13</v>
      </c>
      <c r="Q1083">
        <v>4</v>
      </c>
      <c r="R1083">
        <v>1</v>
      </c>
      <c r="W1083">
        <v>40</v>
      </c>
      <c r="X1083">
        <v>2650</v>
      </c>
      <c r="Y1083">
        <v>1.4999999999999999E-2</v>
      </c>
      <c r="Z1083">
        <v>4</v>
      </c>
      <c r="AA1083">
        <v>22</v>
      </c>
    </row>
    <row r="1084" spans="1:27" x14ac:dyDescent="0.2">
      <c r="A1084">
        <v>2021</v>
      </c>
      <c r="B1084">
        <v>10</v>
      </c>
      <c r="C1084" t="s">
        <v>822</v>
      </c>
      <c r="D1084">
        <v>674</v>
      </c>
      <c r="E1084" t="s">
        <v>155</v>
      </c>
      <c r="F1084" t="s">
        <v>156</v>
      </c>
      <c r="G1084">
        <v>240.89599999999999</v>
      </c>
      <c r="H1084">
        <v>274.17599999999999</v>
      </c>
      <c r="I1084">
        <v>264.3</v>
      </c>
      <c r="J1084">
        <v>40</v>
      </c>
      <c r="K1084">
        <v>180</v>
      </c>
      <c r="L1084">
        <v>67</v>
      </c>
      <c r="M1084">
        <v>108</v>
      </c>
      <c r="N1084">
        <v>7</v>
      </c>
      <c r="O1084">
        <v>8</v>
      </c>
      <c r="P1084">
        <v>4</v>
      </c>
      <c r="Q1084">
        <v>2</v>
      </c>
      <c r="W1084">
        <v>21</v>
      </c>
      <c r="X1084">
        <v>1386</v>
      </c>
      <c r="Y1084">
        <v>1.4999999999999999E-2</v>
      </c>
      <c r="Z1084">
        <v>4</v>
      </c>
      <c r="AA1084">
        <v>22</v>
      </c>
    </row>
    <row r="1085" spans="1:27" x14ac:dyDescent="0.2">
      <c r="A1085">
        <v>2021</v>
      </c>
      <c r="B1085">
        <v>10</v>
      </c>
      <c r="C1085" t="s">
        <v>822</v>
      </c>
      <c r="D1085">
        <v>660</v>
      </c>
      <c r="E1085" t="s">
        <v>201</v>
      </c>
      <c r="F1085" t="s">
        <v>202</v>
      </c>
      <c r="G1085">
        <v>1190.365</v>
      </c>
      <c r="H1085">
        <v>1354.8150000000001</v>
      </c>
      <c r="I1085">
        <v>1484.2</v>
      </c>
      <c r="J1085">
        <v>20</v>
      </c>
      <c r="K1085">
        <v>180</v>
      </c>
      <c r="L1085">
        <v>22</v>
      </c>
      <c r="M1085">
        <v>165</v>
      </c>
      <c r="N1085">
        <v>6</v>
      </c>
      <c r="O1085">
        <v>7</v>
      </c>
      <c r="P1085">
        <v>10</v>
      </c>
      <c r="Q1085">
        <v>0</v>
      </c>
      <c r="R1085">
        <v>2</v>
      </c>
      <c r="W1085">
        <v>25</v>
      </c>
      <c r="X1085">
        <v>1240</v>
      </c>
      <c r="Y1085">
        <v>1.4999999999999999E-2</v>
      </c>
      <c r="Z1085">
        <v>4</v>
      </c>
      <c r="AA1085">
        <v>16</v>
      </c>
    </row>
    <row r="1086" spans="1:27" x14ac:dyDescent="0.2">
      <c r="A1086">
        <v>2021</v>
      </c>
      <c r="B1086">
        <v>10</v>
      </c>
      <c r="C1086" t="s">
        <v>822</v>
      </c>
      <c r="D1086">
        <v>281</v>
      </c>
      <c r="E1086" t="s">
        <v>142</v>
      </c>
      <c r="F1086" t="s">
        <v>143</v>
      </c>
      <c r="G1086">
        <v>265.05</v>
      </c>
      <c r="H1086">
        <v>304.95</v>
      </c>
      <c r="I1086">
        <v>303.89999999999998</v>
      </c>
      <c r="J1086">
        <v>120</v>
      </c>
      <c r="K1086">
        <v>120</v>
      </c>
      <c r="L1086">
        <v>122</v>
      </c>
      <c r="M1086">
        <v>118</v>
      </c>
      <c r="N1086">
        <v>5</v>
      </c>
      <c r="O1086">
        <v>5</v>
      </c>
      <c r="P1086">
        <v>7</v>
      </c>
      <c r="Q1086">
        <v>4</v>
      </c>
      <c r="R1086">
        <v>1</v>
      </c>
      <c r="W1086">
        <v>21</v>
      </c>
      <c r="X1086">
        <v>2385</v>
      </c>
      <c r="Y1086">
        <v>1.4999999999999999E-2</v>
      </c>
      <c r="Z1086">
        <v>1</v>
      </c>
      <c r="AA1086">
        <v>18</v>
      </c>
    </row>
    <row r="1087" spans="1:27" x14ac:dyDescent="0.2">
      <c r="A1087">
        <v>2021</v>
      </c>
      <c r="B1087">
        <v>10</v>
      </c>
      <c r="C1087" t="s">
        <v>822</v>
      </c>
      <c r="D1087">
        <v>281</v>
      </c>
      <c r="E1087" t="s">
        <v>142</v>
      </c>
      <c r="F1087" t="s">
        <v>143</v>
      </c>
      <c r="G1087">
        <v>265.05</v>
      </c>
      <c r="H1087">
        <v>304.95</v>
      </c>
      <c r="I1087">
        <v>303.89999999999998</v>
      </c>
      <c r="J1087">
        <v>120</v>
      </c>
      <c r="K1087">
        <v>120</v>
      </c>
      <c r="L1087">
        <v>122</v>
      </c>
      <c r="M1087">
        <v>118</v>
      </c>
      <c r="N1087">
        <v>6</v>
      </c>
      <c r="O1087">
        <v>7</v>
      </c>
      <c r="P1087">
        <v>8</v>
      </c>
      <c r="Q1087">
        <v>4</v>
      </c>
      <c r="R1087">
        <v>1</v>
      </c>
      <c r="W1087">
        <v>24</v>
      </c>
      <c r="X1087">
        <v>2546</v>
      </c>
      <c r="Y1087">
        <v>1.4999999999999999E-2</v>
      </c>
      <c r="Z1087">
        <v>2</v>
      </c>
      <c r="AA1087">
        <v>22</v>
      </c>
    </row>
    <row r="1088" spans="1:27" x14ac:dyDescent="0.2">
      <c r="A1088">
        <v>2021</v>
      </c>
      <c r="B1088">
        <v>10</v>
      </c>
      <c r="C1088" t="s">
        <v>822</v>
      </c>
      <c r="D1088">
        <v>281</v>
      </c>
      <c r="E1088" t="s">
        <v>144</v>
      </c>
      <c r="F1088" t="s">
        <v>145</v>
      </c>
      <c r="G1088">
        <v>292.95</v>
      </c>
      <c r="H1088">
        <v>337.05</v>
      </c>
      <c r="I1088">
        <v>303.89999999999998</v>
      </c>
      <c r="J1088">
        <v>120</v>
      </c>
      <c r="L1088">
        <v>122</v>
      </c>
      <c r="M1088">
        <v>118</v>
      </c>
      <c r="N1088">
        <v>5</v>
      </c>
      <c r="O1088">
        <v>5</v>
      </c>
      <c r="P1088">
        <v>7</v>
      </c>
      <c r="Q1088">
        <v>4</v>
      </c>
      <c r="R1088">
        <v>1</v>
      </c>
      <c r="W1088">
        <v>21</v>
      </c>
      <c r="X1088">
        <v>2385</v>
      </c>
      <c r="Y1088">
        <v>1.4999999999999999E-2</v>
      </c>
      <c r="Z1088">
        <v>1</v>
      </c>
      <c r="AA1088">
        <v>18</v>
      </c>
    </row>
    <row r="1089" spans="1:27" x14ac:dyDescent="0.2">
      <c r="A1089">
        <v>2021</v>
      </c>
      <c r="B1089">
        <v>10</v>
      </c>
      <c r="C1089" t="s">
        <v>822</v>
      </c>
      <c r="D1089">
        <v>281</v>
      </c>
      <c r="E1089" t="s">
        <v>144</v>
      </c>
      <c r="F1089" t="s">
        <v>145</v>
      </c>
      <c r="G1089">
        <v>292.95</v>
      </c>
      <c r="H1089">
        <v>337.05</v>
      </c>
      <c r="I1089">
        <v>303.89999999999998</v>
      </c>
      <c r="J1089">
        <v>120</v>
      </c>
      <c r="L1089">
        <v>122</v>
      </c>
      <c r="M1089">
        <v>118</v>
      </c>
      <c r="N1089">
        <v>6</v>
      </c>
      <c r="O1089">
        <v>7</v>
      </c>
      <c r="P1089">
        <v>8</v>
      </c>
      <c r="Q1089">
        <v>4</v>
      </c>
      <c r="R1089">
        <v>1</v>
      </c>
      <c r="W1089">
        <v>24</v>
      </c>
      <c r="X1089">
        <v>2546</v>
      </c>
      <c r="Y1089">
        <v>1.4999999999999999E-2</v>
      </c>
      <c r="Z1089">
        <v>2</v>
      </c>
      <c r="AA1089">
        <v>22</v>
      </c>
    </row>
    <row r="1090" spans="1:27" x14ac:dyDescent="0.2">
      <c r="A1090">
        <v>2021</v>
      </c>
      <c r="B1090">
        <v>10</v>
      </c>
      <c r="C1090" t="s">
        <v>822</v>
      </c>
      <c r="D1090">
        <v>281</v>
      </c>
      <c r="E1090" t="s">
        <v>146</v>
      </c>
      <c r="F1090" t="s">
        <v>147</v>
      </c>
      <c r="G1090">
        <v>320.85000000000002</v>
      </c>
      <c r="H1090">
        <v>369.15</v>
      </c>
      <c r="I1090">
        <v>303.89999999999998</v>
      </c>
      <c r="J1090">
        <v>120</v>
      </c>
      <c r="L1090">
        <v>122</v>
      </c>
      <c r="M1090">
        <v>118</v>
      </c>
      <c r="N1090">
        <v>5</v>
      </c>
      <c r="O1090">
        <v>5</v>
      </c>
      <c r="P1090">
        <v>7</v>
      </c>
      <c r="Q1090">
        <v>4</v>
      </c>
      <c r="R1090">
        <v>1</v>
      </c>
      <c r="W1090">
        <v>21</v>
      </c>
      <c r="X1090">
        <v>2385</v>
      </c>
      <c r="Y1090">
        <v>1.4999999999999999E-2</v>
      </c>
      <c r="Z1090">
        <v>1</v>
      </c>
      <c r="AA1090">
        <v>18</v>
      </c>
    </row>
    <row r="1091" spans="1:27" x14ac:dyDescent="0.2">
      <c r="A1091">
        <v>2021</v>
      </c>
      <c r="B1091">
        <v>10</v>
      </c>
      <c r="C1091" t="s">
        <v>822</v>
      </c>
      <c r="D1091">
        <v>281</v>
      </c>
      <c r="E1091" t="s">
        <v>146</v>
      </c>
      <c r="F1091" t="s">
        <v>147</v>
      </c>
      <c r="G1091">
        <v>320.85000000000002</v>
      </c>
      <c r="H1091">
        <v>369.15</v>
      </c>
      <c r="I1091">
        <v>303.89999999999998</v>
      </c>
      <c r="J1091">
        <v>120</v>
      </c>
      <c r="L1091">
        <v>122</v>
      </c>
      <c r="M1091">
        <v>118</v>
      </c>
      <c r="N1091">
        <v>6</v>
      </c>
      <c r="O1091">
        <v>7</v>
      </c>
      <c r="P1091">
        <v>8</v>
      </c>
      <c r="Q1091">
        <v>4</v>
      </c>
      <c r="R1091">
        <v>1</v>
      </c>
      <c r="W1091">
        <v>24</v>
      </c>
      <c r="X1091">
        <v>2546</v>
      </c>
      <c r="Y1091">
        <v>1.4999999999999999E-2</v>
      </c>
      <c r="Z1091">
        <v>2</v>
      </c>
      <c r="AA1091">
        <v>22</v>
      </c>
    </row>
    <row r="1092" spans="1:27" x14ac:dyDescent="0.2">
      <c r="A1092">
        <v>2021</v>
      </c>
      <c r="B1092">
        <v>10</v>
      </c>
      <c r="C1092" t="s">
        <v>822</v>
      </c>
      <c r="D1092">
        <v>271</v>
      </c>
      <c r="E1092" t="s">
        <v>149</v>
      </c>
      <c r="F1092" t="s">
        <v>150</v>
      </c>
      <c r="G1092">
        <v>149.72999999999999</v>
      </c>
      <c r="H1092">
        <v>172.27</v>
      </c>
      <c r="I1092">
        <v>160</v>
      </c>
      <c r="J1092">
        <v>151</v>
      </c>
      <c r="K1092">
        <v>95</v>
      </c>
      <c r="L1092">
        <v>153</v>
      </c>
      <c r="M1092">
        <v>94</v>
      </c>
      <c r="N1092">
        <v>1</v>
      </c>
      <c r="O1092">
        <v>2</v>
      </c>
      <c r="P1092">
        <v>3</v>
      </c>
      <c r="Q1092">
        <v>1</v>
      </c>
      <c r="R1092">
        <v>2</v>
      </c>
      <c r="U1092">
        <v>1</v>
      </c>
      <c r="W1092">
        <v>8</v>
      </c>
      <c r="X1092">
        <v>1598</v>
      </c>
      <c r="Y1092">
        <v>1.4999999999999999E-2</v>
      </c>
      <c r="Z1092">
        <v>1</v>
      </c>
      <c r="AA1092">
        <v>16</v>
      </c>
    </row>
    <row r="1093" spans="1:27" x14ac:dyDescent="0.2">
      <c r="A1093">
        <v>2021</v>
      </c>
      <c r="B1093">
        <v>10</v>
      </c>
      <c r="C1093" t="s">
        <v>822</v>
      </c>
      <c r="D1093">
        <v>253</v>
      </c>
      <c r="E1093" t="s">
        <v>135</v>
      </c>
      <c r="F1093" t="s">
        <v>136</v>
      </c>
      <c r="G1093">
        <v>188.79</v>
      </c>
      <c r="H1093">
        <v>217.21</v>
      </c>
      <c r="I1093">
        <v>200.1</v>
      </c>
      <c r="J1093">
        <v>121</v>
      </c>
      <c r="K1093">
        <v>89</v>
      </c>
      <c r="L1093">
        <v>116</v>
      </c>
      <c r="M1093">
        <v>94</v>
      </c>
      <c r="N1093">
        <v>17</v>
      </c>
      <c r="O1093">
        <v>28</v>
      </c>
      <c r="P1093">
        <v>28</v>
      </c>
      <c r="Q1093">
        <v>4</v>
      </c>
      <c r="R1093">
        <v>2</v>
      </c>
      <c r="W1093">
        <v>75</v>
      </c>
      <c r="X1093">
        <v>10475</v>
      </c>
      <c r="Y1093">
        <v>1.4999999999999999E-2</v>
      </c>
      <c r="Z1093">
        <v>6</v>
      </c>
      <c r="AA1093">
        <v>16</v>
      </c>
    </row>
    <row r="1094" spans="1:27" x14ac:dyDescent="0.2">
      <c r="A1094">
        <v>2021</v>
      </c>
      <c r="B1094">
        <v>10</v>
      </c>
      <c r="C1094" t="s">
        <v>822</v>
      </c>
      <c r="D1094">
        <v>254</v>
      </c>
      <c r="E1094" t="s">
        <v>263</v>
      </c>
      <c r="F1094" t="s">
        <v>136</v>
      </c>
      <c r="G1094">
        <v>188.79</v>
      </c>
      <c r="H1094">
        <v>217.21</v>
      </c>
      <c r="I1094">
        <v>209</v>
      </c>
      <c r="J1094">
        <v>88</v>
      </c>
      <c r="K1094">
        <v>164</v>
      </c>
      <c r="L1094">
        <v>103</v>
      </c>
      <c r="M1094">
        <v>140</v>
      </c>
      <c r="N1094">
        <v>24</v>
      </c>
      <c r="O1094">
        <v>34</v>
      </c>
      <c r="P1094">
        <v>36</v>
      </c>
      <c r="Q1094">
        <v>5</v>
      </c>
      <c r="R1094">
        <v>6</v>
      </c>
      <c r="W1094">
        <v>98</v>
      </c>
      <c r="X1094">
        <v>17314</v>
      </c>
      <c r="Y1094">
        <v>0.02</v>
      </c>
      <c r="Z1094">
        <v>6</v>
      </c>
      <c r="AA1094">
        <v>16</v>
      </c>
    </row>
    <row r="1095" spans="1:27" x14ac:dyDescent="0.2">
      <c r="A1095">
        <v>2021</v>
      </c>
      <c r="B1095">
        <v>10</v>
      </c>
      <c r="C1095" t="s">
        <v>822</v>
      </c>
      <c r="D1095">
        <v>178</v>
      </c>
      <c r="E1095" t="s">
        <v>213</v>
      </c>
      <c r="F1095" t="s">
        <v>214</v>
      </c>
      <c r="G1095">
        <v>46.5</v>
      </c>
      <c r="H1095">
        <v>53.5</v>
      </c>
      <c r="I1095">
        <v>52.1</v>
      </c>
      <c r="J1095">
        <v>60</v>
      </c>
      <c r="K1095">
        <v>120</v>
      </c>
      <c r="L1095">
        <v>59</v>
      </c>
      <c r="M1095">
        <v>123</v>
      </c>
      <c r="N1095">
        <v>9</v>
      </c>
      <c r="O1095">
        <v>16</v>
      </c>
      <c r="P1095">
        <v>12</v>
      </c>
      <c r="W1095">
        <v>37</v>
      </c>
      <c r="X1095">
        <v>1857</v>
      </c>
      <c r="Y1095">
        <v>1.4999999999999999E-2</v>
      </c>
      <c r="Z1095">
        <v>2</v>
      </c>
      <c r="AA1095">
        <v>18</v>
      </c>
    </row>
    <row r="1096" spans="1:27" x14ac:dyDescent="0.2">
      <c r="A1096">
        <v>2021</v>
      </c>
      <c r="B1096">
        <v>10</v>
      </c>
      <c r="C1096" t="s">
        <v>822</v>
      </c>
      <c r="D1096">
        <v>167</v>
      </c>
      <c r="E1096" t="s">
        <v>132</v>
      </c>
      <c r="F1096" t="s">
        <v>133</v>
      </c>
      <c r="G1096">
        <v>825.84</v>
      </c>
      <c r="H1096">
        <v>950.16</v>
      </c>
      <c r="I1096">
        <v>958.5</v>
      </c>
      <c r="J1096">
        <v>55</v>
      </c>
      <c r="K1096">
        <v>131</v>
      </c>
      <c r="L1096">
        <v>55</v>
      </c>
      <c r="M1096">
        <v>131</v>
      </c>
      <c r="N1096">
        <v>2</v>
      </c>
      <c r="O1096">
        <v>2</v>
      </c>
      <c r="P1096">
        <v>1</v>
      </c>
      <c r="Q1096">
        <v>1</v>
      </c>
      <c r="W1096">
        <v>5</v>
      </c>
      <c r="X1096">
        <v>301</v>
      </c>
      <c r="Y1096">
        <v>1.4999999999999999E-2</v>
      </c>
      <c r="Z1096">
        <v>1</v>
      </c>
      <c r="AA1096">
        <v>18</v>
      </c>
    </row>
    <row r="1097" spans="1:27" x14ac:dyDescent="0.2">
      <c r="A1097">
        <v>2021</v>
      </c>
      <c r="B1097">
        <v>10</v>
      </c>
      <c r="C1097" t="s">
        <v>822</v>
      </c>
      <c r="D1097">
        <v>165</v>
      </c>
      <c r="E1097" t="s">
        <v>265</v>
      </c>
      <c r="F1097" t="s">
        <v>266</v>
      </c>
      <c r="G1097">
        <v>656.58</v>
      </c>
      <c r="H1097">
        <v>755.42</v>
      </c>
      <c r="I1097">
        <v>709.5</v>
      </c>
      <c r="J1097">
        <v>60</v>
      </c>
      <c r="K1097">
        <v>120</v>
      </c>
      <c r="L1097">
        <v>48</v>
      </c>
      <c r="M1097">
        <v>150</v>
      </c>
      <c r="N1097">
        <v>2</v>
      </c>
      <c r="O1097">
        <v>5</v>
      </c>
      <c r="P1097">
        <v>3</v>
      </c>
      <c r="W1097">
        <v>8</v>
      </c>
      <c r="X1097">
        <v>983</v>
      </c>
      <c r="Y1097">
        <v>1.4999999999999999E-2</v>
      </c>
      <c r="Z1097">
        <v>2</v>
      </c>
      <c r="AA1097">
        <v>16</v>
      </c>
    </row>
    <row r="1098" spans="1:27" x14ac:dyDescent="0.2">
      <c r="A1098">
        <v>2021</v>
      </c>
      <c r="B1098">
        <v>10</v>
      </c>
      <c r="C1098" t="s">
        <v>822</v>
      </c>
      <c r="D1098">
        <v>155</v>
      </c>
      <c r="E1098" t="s">
        <v>164</v>
      </c>
      <c r="F1098" t="s">
        <v>165</v>
      </c>
      <c r="G1098">
        <v>113.46</v>
      </c>
      <c r="H1098">
        <v>130.54</v>
      </c>
      <c r="I1098">
        <v>128.19999999999999</v>
      </c>
      <c r="J1098">
        <v>61</v>
      </c>
      <c r="K1098">
        <v>177</v>
      </c>
      <c r="L1098">
        <v>80</v>
      </c>
      <c r="M1098">
        <v>136</v>
      </c>
      <c r="N1098">
        <v>6</v>
      </c>
      <c r="O1098">
        <v>16</v>
      </c>
      <c r="P1098">
        <v>10</v>
      </c>
      <c r="R1098">
        <v>3</v>
      </c>
      <c r="W1098">
        <v>34</v>
      </c>
      <c r="X1098">
        <v>4186</v>
      </c>
      <c r="Y1098">
        <v>0.02</v>
      </c>
      <c r="Z1098">
        <v>4</v>
      </c>
      <c r="AA1098">
        <v>18</v>
      </c>
    </row>
    <row r="1099" spans="1:27" x14ac:dyDescent="0.2">
      <c r="A1099">
        <v>2021</v>
      </c>
      <c r="B1099">
        <v>10</v>
      </c>
      <c r="C1099" t="s">
        <v>822</v>
      </c>
      <c r="D1099">
        <v>140</v>
      </c>
      <c r="E1099" t="s">
        <v>207</v>
      </c>
      <c r="F1099" t="s">
        <v>208</v>
      </c>
      <c r="G1099">
        <v>451.05</v>
      </c>
      <c r="H1099">
        <v>518.95000000000005</v>
      </c>
      <c r="I1099">
        <v>473.1</v>
      </c>
      <c r="J1099">
        <v>60</v>
      </c>
      <c r="K1099">
        <v>120</v>
      </c>
      <c r="L1099">
        <v>59</v>
      </c>
      <c r="M1099">
        <v>123</v>
      </c>
      <c r="N1099">
        <v>10</v>
      </c>
      <c r="O1099">
        <v>12</v>
      </c>
      <c r="P1099">
        <v>14</v>
      </c>
      <c r="W1099">
        <v>36</v>
      </c>
      <c r="X1099">
        <v>1842</v>
      </c>
      <c r="Y1099">
        <v>1.4999999999999999E-2</v>
      </c>
      <c r="Z1099">
        <v>2</v>
      </c>
      <c r="AA1099">
        <v>18</v>
      </c>
    </row>
    <row r="1100" spans="1:27" x14ac:dyDescent="0.2">
      <c r="A1100">
        <v>2021</v>
      </c>
      <c r="B1100">
        <v>10</v>
      </c>
      <c r="C1100" t="s">
        <v>822</v>
      </c>
      <c r="D1100">
        <v>609</v>
      </c>
      <c r="E1100" t="s">
        <v>191</v>
      </c>
      <c r="F1100" t="s">
        <v>192</v>
      </c>
      <c r="G1100">
        <v>46.5</v>
      </c>
      <c r="H1100">
        <v>53.5</v>
      </c>
      <c r="I1100">
        <v>51.8</v>
      </c>
      <c r="J1100">
        <v>90</v>
      </c>
      <c r="K1100">
        <v>120</v>
      </c>
      <c r="L1100">
        <v>94</v>
      </c>
      <c r="M1100">
        <v>115</v>
      </c>
      <c r="N1100">
        <v>13</v>
      </c>
      <c r="O1100">
        <v>16</v>
      </c>
      <c r="P1100">
        <v>27</v>
      </c>
      <c r="R1100">
        <v>2</v>
      </c>
      <c r="W1100">
        <v>58</v>
      </c>
      <c r="X1100">
        <v>9346</v>
      </c>
      <c r="Y1100">
        <v>1.4999999999999999E-2</v>
      </c>
      <c r="Z1100">
        <v>6</v>
      </c>
      <c r="AA1100">
        <v>16</v>
      </c>
    </row>
    <row r="1101" spans="1:27" x14ac:dyDescent="0.2">
      <c r="A1101">
        <v>2021</v>
      </c>
      <c r="B1101">
        <v>10</v>
      </c>
      <c r="C1101" t="s">
        <v>822</v>
      </c>
      <c r="D1101">
        <v>607</v>
      </c>
      <c r="E1101" t="s">
        <v>185</v>
      </c>
      <c r="F1101" t="s">
        <v>186</v>
      </c>
      <c r="G1101">
        <v>111.6</v>
      </c>
      <c r="H1101">
        <v>128.4</v>
      </c>
      <c r="I1101">
        <v>118.9</v>
      </c>
      <c r="J1101">
        <v>90</v>
      </c>
      <c r="K1101">
        <v>120</v>
      </c>
      <c r="L1101">
        <v>93</v>
      </c>
      <c r="M1101">
        <v>117</v>
      </c>
      <c r="N1101">
        <v>19</v>
      </c>
      <c r="O1101">
        <v>21</v>
      </c>
      <c r="P1101">
        <v>27</v>
      </c>
      <c r="R1101">
        <v>1</v>
      </c>
      <c r="W1101">
        <v>68</v>
      </c>
      <c r="X1101">
        <v>9356</v>
      </c>
      <c r="Y1101">
        <v>1.4999999999999999E-2</v>
      </c>
      <c r="Z1101">
        <v>6</v>
      </c>
      <c r="AA1101">
        <v>16</v>
      </c>
    </row>
    <row r="1102" spans="1:27" x14ac:dyDescent="0.2">
      <c r="A1102">
        <v>2021</v>
      </c>
      <c r="B1102">
        <v>10</v>
      </c>
      <c r="C1102" t="s">
        <v>822</v>
      </c>
      <c r="D1102">
        <v>608</v>
      </c>
      <c r="E1102" t="s">
        <v>188</v>
      </c>
      <c r="F1102" t="s">
        <v>189</v>
      </c>
      <c r="G1102">
        <v>102.3</v>
      </c>
      <c r="H1102">
        <v>117.7</v>
      </c>
      <c r="I1102">
        <v>106.6</v>
      </c>
      <c r="J1102">
        <v>90</v>
      </c>
      <c r="K1102">
        <v>120</v>
      </c>
      <c r="L1102">
        <v>93</v>
      </c>
      <c r="M1102">
        <v>117</v>
      </c>
      <c r="N1102">
        <v>15</v>
      </c>
      <c r="O1102">
        <v>23</v>
      </c>
      <c r="P1102">
        <v>28</v>
      </c>
      <c r="R1102">
        <v>1</v>
      </c>
      <c r="W1102">
        <v>67</v>
      </c>
      <c r="X1102">
        <v>9355</v>
      </c>
      <c r="Y1102">
        <v>1.4999999999999999E-2</v>
      </c>
      <c r="Z1102">
        <v>6</v>
      </c>
      <c r="AA1102">
        <v>16</v>
      </c>
    </row>
    <row r="1103" spans="1:27" x14ac:dyDescent="0.2">
      <c r="A1103">
        <v>2021</v>
      </c>
      <c r="B1103">
        <v>10</v>
      </c>
      <c r="D1103">
        <v>49</v>
      </c>
      <c r="E1103" t="s">
        <v>170</v>
      </c>
      <c r="F1103" t="s">
        <v>171</v>
      </c>
      <c r="G1103">
        <v>95.5</v>
      </c>
      <c r="H1103">
        <v>104.5</v>
      </c>
      <c r="I1103">
        <v>102</v>
      </c>
      <c r="J1103">
        <v>101</v>
      </c>
      <c r="K1103">
        <v>107</v>
      </c>
      <c r="L1103">
        <v>66</v>
      </c>
      <c r="M1103">
        <v>109</v>
      </c>
      <c r="N1103">
        <v>12</v>
      </c>
      <c r="O1103">
        <v>7</v>
      </c>
      <c r="P1103">
        <v>5</v>
      </c>
      <c r="Q1103">
        <v>1</v>
      </c>
      <c r="R1103">
        <v>5</v>
      </c>
      <c r="W1103">
        <v>30</v>
      </c>
      <c r="X1103">
        <v>2214</v>
      </c>
      <c r="Y1103">
        <v>1.4999999999999999E-2</v>
      </c>
      <c r="Z1103">
        <v>2</v>
      </c>
      <c r="AA1103">
        <v>18</v>
      </c>
    </row>
    <row r="1104" spans="1:27" x14ac:dyDescent="0.2">
      <c r="A1104">
        <v>2021</v>
      </c>
      <c r="B1104">
        <v>10</v>
      </c>
      <c r="D1104">
        <v>661</v>
      </c>
      <c r="E1104" t="s">
        <v>204</v>
      </c>
      <c r="F1104" t="s">
        <v>205</v>
      </c>
      <c r="G1104">
        <v>129.858</v>
      </c>
      <c r="H1104">
        <v>147.798</v>
      </c>
      <c r="I1104">
        <v>143</v>
      </c>
      <c r="J1104">
        <v>20</v>
      </c>
      <c r="K1104">
        <v>180</v>
      </c>
      <c r="L1104">
        <v>21</v>
      </c>
      <c r="M1104">
        <v>173</v>
      </c>
      <c r="N1104">
        <v>1</v>
      </c>
      <c r="O1104">
        <v>1</v>
      </c>
      <c r="P1104">
        <v>1</v>
      </c>
      <c r="W1104">
        <v>4</v>
      </c>
      <c r="X1104">
        <v>301</v>
      </c>
      <c r="Y1104">
        <v>1.4999999999999999E-2</v>
      </c>
      <c r="Z1104">
        <v>2</v>
      </c>
      <c r="AA1104">
        <v>16</v>
      </c>
    </row>
    <row r="1105" spans="1:27" x14ac:dyDescent="0.2">
      <c r="A1105">
        <v>2021</v>
      </c>
      <c r="B1105">
        <v>10</v>
      </c>
      <c r="D1105">
        <v>449</v>
      </c>
      <c r="E1105" t="s">
        <v>247</v>
      </c>
      <c r="F1105" t="s">
        <v>248</v>
      </c>
      <c r="G1105">
        <v>40.985999999999997</v>
      </c>
      <c r="H1105">
        <v>50.048000000000002</v>
      </c>
      <c r="I1105">
        <v>46.4</v>
      </c>
      <c r="J1105">
        <v>108</v>
      </c>
      <c r="K1105">
        <v>100</v>
      </c>
      <c r="L1105">
        <v>114</v>
      </c>
      <c r="M1105">
        <v>95</v>
      </c>
      <c r="N1105">
        <v>7</v>
      </c>
      <c r="O1105">
        <v>7</v>
      </c>
      <c r="P1105">
        <v>16</v>
      </c>
      <c r="Q1105">
        <v>2</v>
      </c>
      <c r="W1105">
        <v>32</v>
      </c>
      <c r="X1105">
        <v>1922</v>
      </c>
      <c r="Y1105">
        <v>1.4999999999999999E-2</v>
      </c>
      <c r="Z1105">
        <v>2</v>
      </c>
      <c r="AA1105">
        <v>16</v>
      </c>
    </row>
    <row r="1106" spans="1:27" x14ac:dyDescent="0.2">
      <c r="A1106">
        <v>2021</v>
      </c>
      <c r="B1106">
        <v>10</v>
      </c>
      <c r="D1106">
        <v>557</v>
      </c>
      <c r="E1106" t="s">
        <v>126</v>
      </c>
      <c r="F1106" t="s">
        <v>127</v>
      </c>
      <c r="G1106">
        <v>171.262</v>
      </c>
      <c r="H1106">
        <v>194.922</v>
      </c>
      <c r="I1106">
        <v>197.7</v>
      </c>
      <c r="J1106">
        <v>20</v>
      </c>
      <c r="K1106">
        <v>180</v>
      </c>
      <c r="L1106">
        <v>20</v>
      </c>
      <c r="M1106">
        <v>179</v>
      </c>
      <c r="N1106">
        <v>1</v>
      </c>
      <c r="O1106">
        <v>1</v>
      </c>
      <c r="P1106">
        <v>1</v>
      </c>
      <c r="Q1106">
        <v>1</v>
      </c>
      <c r="R1106">
        <v>1</v>
      </c>
      <c r="W1106">
        <v>4</v>
      </c>
      <c r="X1106">
        <v>52</v>
      </c>
      <c r="Y1106">
        <v>1.4999999999999999E-2</v>
      </c>
      <c r="Z1106">
        <v>1</v>
      </c>
      <c r="AA1106">
        <v>16</v>
      </c>
    </row>
    <row r="1107" spans="1:27" x14ac:dyDescent="0.2">
      <c r="A1107">
        <v>2021</v>
      </c>
      <c r="B1107">
        <v>10</v>
      </c>
      <c r="D1107">
        <v>556</v>
      </c>
      <c r="E1107" t="s">
        <v>123</v>
      </c>
      <c r="F1107" t="s">
        <v>124</v>
      </c>
      <c r="G1107">
        <v>1003.106</v>
      </c>
      <c r="H1107">
        <v>1141.6859999999999</v>
      </c>
      <c r="I1107">
        <v>1136.4000000000001</v>
      </c>
      <c r="J1107">
        <v>20</v>
      </c>
      <c r="K1107">
        <v>180</v>
      </c>
      <c r="L1107">
        <v>20</v>
      </c>
      <c r="M1107">
        <v>179</v>
      </c>
      <c r="N1107">
        <v>2</v>
      </c>
      <c r="O1107">
        <v>3</v>
      </c>
      <c r="P1107">
        <v>4</v>
      </c>
      <c r="Q1107">
        <v>0</v>
      </c>
      <c r="R1107">
        <v>1</v>
      </c>
      <c r="W1107">
        <v>10</v>
      </c>
      <c r="X1107">
        <v>370</v>
      </c>
      <c r="Y1107">
        <v>1.4999999999999999E-2</v>
      </c>
      <c r="Z1107">
        <v>1</v>
      </c>
      <c r="AA1107">
        <v>16</v>
      </c>
    </row>
    <row r="1108" spans="1:27" x14ac:dyDescent="0.2">
      <c r="A1108">
        <v>2021</v>
      </c>
      <c r="B1108">
        <v>10</v>
      </c>
      <c r="D1108">
        <v>437</v>
      </c>
      <c r="E1108" t="s">
        <v>152</v>
      </c>
      <c r="F1108" t="s">
        <v>153</v>
      </c>
      <c r="G1108">
        <v>158.08799999999999</v>
      </c>
      <c r="H1108">
        <v>179.928</v>
      </c>
      <c r="I1108">
        <v>177</v>
      </c>
      <c r="J1108">
        <v>120</v>
      </c>
      <c r="K1108">
        <v>120</v>
      </c>
      <c r="L1108">
        <v>129</v>
      </c>
      <c r="M1108">
        <v>112</v>
      </c>
      <c r="N1108">
        <v>4</v>
      </c>
      <c r="O1108">
        <v>7</v>
      </c>
      <c r="P1108">
        <v>7</v>
      </c>
      <c r="Q1108">
        <v>2</v>
      </c>
      <c r="R1108">
        <v>5</v>
      </c>
      <c r="W1108">
        <v>23</v>
      </c>
      <c r="X1108">
        <v>2148</v>
      </c>
      <c r="Y1108">
        <v>1.4999999999999999E-2</v>
      </c>
      <c r="Z1108">
        <v>1</v>
      </c>
      <c r="AA1108">
        <v>16</v>
      </c>
    </row>
    <row r="1109" spans="1:27" x14ac:dyDescent="0.2">
      <c r="A1109">
        <v>2021</v>
      </c>
      <c r="B1109">
        <v>10</v>
      </c>
      <c r="D1109">
        <v>438</v>
      </c>
      <c r="E1109" t="s">
        <v>222</v>
      </c>
      <c r="F1109" t="s">
        <v>223</v>
      </c>
      <c r="G1109">
        <v>315.23500000000001</v>
      </c>
      <c r="H1109">
        <v>358.78500000000003</v>
      </c>
      <c r="I1109">
        <v>357</v>
      </c>
      <c r="J1109">
        <v>67</v>
      </c>
      <c r="K1109">
        <v>161</v>
      </c>
      <c r="L1109">
        <v>78</v>
      </c>
      <c r="M1109">
        <v>139</v>
      </c>
      <c r="N1109">
        <v>3</v>
      </c>
      <c r="O1109">
        <v>6</v>
      </c>
      <c r="P1109">
        <v>5</v>
      </c>
      <c r="Q1109">
        <v>1</v>
      </c>
      <c r="R1109">
        <v>1</v>
      </c>
      <c r="W1109">
        <v>15</v>
      </c>
      <c r="X1109">
        <v>1431</v>
      </c>
      <c r="Y1109">
        <v>1.4999999999999999E-2</v>
      </c>
      <c r="Z1109">
        <v>2</v>
      </c>
      <c r="AA1109">
        <v>16</v>
      </c>
    </row>
    <row r="1110" spans="1:27" x14ac:dyDescent="0.2">
      <c r="A1110">
        <v>2021</v>
      </c>
      <c r="B1110">
        <v>10</v>
      </c>
      <c r="D1110">
        <v>670</v>
      </c>
      <c r="E1110" t="s">
        <v>254</v>
      </c>
      <c r="F1110" t="s">
        <v>255</v>
      </c>
      <c r="G1110">
        <v>280.41800000000001</v>
      </c>
      <c r="H1110">
        <v>319.15800000000002</v>
      </c>
      <c r="J1110">
        <v>96</v>
      </c>
      <c r="K1110">
        <v>150</v>
      </c>
      <c r="X1110">
        <v>120</v>
      </c>
      <c r="Y1110">
        <v>1.4999999999999999E-2</v>
      </c>
      <c r="Z1110">
        <v>1</v>
      </c>
      <c r="AA1110">
        <v>16</v>
      </c>
    </row>
    <row r="1111" spans="1:27" x14ac:dyDescent="0.2">
      <c r="A1111">
        <v>2021</v>
      </c>
      <c r="B1111">
        <v>10</v>
      </c>
      <c r="D1111">
        <v>50</v>
      </c>
      <c r="E1111" t="s">
        <v>161</v>
      </c>
      <c r="F1111" t="s">
        <v>162</v>
      </c>
      <c r="G1111">
        <v>51.57</v>
      </c>
      <c r="H1111">
        <v>56.43</v>
      </c>
      <c r="I1111">
        <v>55.7</v>
      </c>
      <c r="J1111">
        <v>101</v>
      </c>
      <c r="K1111">
        <v>107</v>
      </c>
      <c r="L1111">
        <v>66</v>
      </c>
      <c r="M1111">
        <v>109</v>
      </c>
      <c r="N1111">
        <v>7</v>
      </c>
      <c r="O1111">
        <v>4</v>
      </c>
      <c r="P1111">
        <v>3</v>
      </c>
      <c r="Q1111">
        <v>3</v>
      </c>
      <c r="R1111">
        <v>5</v>
      </c>
      <c r="W1111">
        <v>22</v>
      </c>
      <c r="X1111">
        <v>2206</v>
      </c>
      <c r="Y1111">
        <v>1.4999999999999999E-2</v>
      </c>
      <c r="Z1111">
        <v>2</v>
      </c>
      <c r="AA1111">
        <v>18</v>
      </c>
    </row>
    <row r="1112" spans="1:27" x14ac:dyDescent="0.2">
      <c r="A1112">
        <v>2021</v>
      </c>
      <c r="B1112">
        <v>10</v>
      </c>
      <c r="D1112">
        <v>122</v>
      </c>
      <c r="E1112" t="s">
        <v>158</v>
      </c>
      <c r="F1112" t="s">
        <v>159</v>
      </c>
      <c r="G1112">
        <v>267.39999999999998</v>
      </c>
      <c r="H1112">
        <v>292.60000000000002</v>
      </c>
      <c r="I1112">
        <v>279.10000000000002</v>
      </c>
      <c r="J1112">
        <v>63</v>
      </c>
      <c r="K1112">
        <v>115</v>
      </c>
      <c r="L1112">
        <v>64</v>
      </c>
      <c r="M1112">
        <v>112</v>
      </c>
      <c r="N1112">
        <v>4</v>
      </c>
      <c r="O1112">
        <v>8</v>
      </c>
      <c r="P1112">
        <v>12</v>
      </c>
      <c r="R1112">
        <v>8</v>
      </c>
      <c r="W1112">
        <v>32</v>
      </c>
      <c r="X1112">
        <v>522</v>
      </c>
      <c r="Y1112">
        <v>1.4999999999999999E-2</v>
      </c>
      <c r="Z1112">
        <v>3</v>
      </c>
      <c r="AA1112">
        <v>22</v>
      </c>
    </row>
    <row r="1113" spans="1:27" x14ac:dyDescent="0.2">
      <c r="A1113">
        <v>2021</v>
      </c>
      <c r="B1113">
        <v>10</v>
      </c>
      <c r="D1113">
        <v>674</v>
      </c>
      <c r="E1113" t="s">
        <v>155</v>
      </c>
      <c r="F1113" t="s">
        <v>156</v>
      </c>
      <c r="G1113">
        <v>240.89599999999999</v>
      </c>
      <c r="H1113">
        <v>274.17599999999999</v>
      </c>
      <c r="I1113">
        <v>263.8</v>
      </c>
      <c r="J1113">
        <v>40</v>
      </c>
      <c r="K1113">
        <v>180</v>
      </c>
      <c r="L1113">
        <v>67</v>
      </c>
      <c r="M1113">
        <v>108</v>
      </c>
      <c r="N1113">
        <v>6</v>
      </c>
      <c r="O1113">
        <v>6</v>
      </c>
      <c r="P1113">
        <v>4</v>
      </c>
      <c r="R1113">
        <v>8</v>
      </c>
      <c r="W1113">
        <v>24</v>
      </c>
      <c r="X1113">
        <v>24</v>
      </c>
      <c r="Y1113">
        <v>1.4999999999999999E-2</v>
      </c>
      <c r="Z1113">
        <v>2</v>
      </c>
      <c r="AA1113">
        <v>22</v>
      </c>
    </row>
    <row r="1114" spans="1:27" x14ac:dyDescent="0.2">
      <c r="A1114">
        <v>2021</v>
      </c>
      <c r="B1114">
        <v>10</v>
      </c>
      <c r="D1114">
        <v>660</v>
      </c>
      <c r="E1114" t="s">
        <v>201</v>
      </c>
      <c r="F1114" t="s">
        <v>202</v>
      </c>
      <c r="G1114">
        <v>1190.365</v>
      </c>
      <c r="H1114">
        <v>1354.8150000000001</v>
      </c>
      <c r="I1114">
        <v>1350.5</v>
      </c>
      <c r="J1114">
        <v>20</v>
      </c>
      <c r="K1114">
        <v>180</v>
      </c>
      <c r="L1114">
        <v>21</v>
      </c>
      <c r="M1114">
        <v>173</v>
      </c>
      <c r="N1114">
        <v>1</v>
      </c>
      <c r="O1114">
        <v>1</v>
      </c>
      <c r="P1114">
        <v>1</v>
      </c>
      <c r="W1114">
        <v>4</v>
      </c>
      <c r="X1114">
        <v>301</v>
      </c>
      <c r="Y1114">
        <v>1.4999999999999999E-2</v>
      </c>
      <c r="Z1114">
        <v>2</v>
      </c>
      <c r="AA1114">
        <v>16</v>
      </c>
    </row>
    <row r="1115" spans="1:27" x14ac:dyDescent="0.2">
      <c r="A1115">
        <v>2021</v>
      </c>
      <c r="B1115">
        <v>10</v>
      </c>
      <c r="D1115">
        <v>658</v>
      </c>
      <c r="E1115" t="s">
        <v>182</v>
      </c>
      <c r="F1115" t="s">
        <v>183</v>
      </c>
      <c r="G1115">
        <v>83.7</v>
      </c>
      <c r="H1115">
        <v>96.3</v>
      </c>
      <c r="I1115">
        <v>101.1</v>
      </c>
      <c r="J1115">
        <v>60</v>
      </c>
      <c r="K1115">
        <v>180</v>
      </c>
      <c r="L1115">
        <v>72</v>
      </c>
      <c r="M1115">
        <v>154</v>
      </c>
      <c r="N1115">
        <v>7</v>
      </c>
      <c r="O1115">
        <v>7</v>
      </c>
      <c r="P1115">
        <v>8</v>
      </c>
      <c r="W1115">
        <v>22</v>
      </c>
      <c r="X1115">
        <v>2392</v>
      </c>
      <c r="Y1115">
        <v>0.02</v>
      </c>
      <c r="Z1115">
        <v>7</v>
      </c>
      <c r="AA1115">
        <v>20</v>
      </c>
    </row>
    <row r="1116" spans="1:27" x14ac:dyDescent="0.2">
      <c r="A1116">
        <v>2021</v>
      </c>
      <c r="B1116">
        <v>10</v>
      </c>
      <c r="D1116">
        <v>656</v>
      </c>
      <c r="E1116" t="s">
        <v>176</v>
      </c>
      <c r="F1116" t="s">
        <v>177</v>
      </c>
      <c r="G1116">
        <v>137.63999999999999</v>
      </c>
      <c r="H1116">
        <v>158.36000000000001</v>
      </c>
      <c r="I1116">
        <v>135.9</v>
      </c>
      <c r="J1116">
        <v>60</v>
      </c>
      <c r="K1116">
        <v>180</v>
      </c>
      <c r="L1116">
        <v>72</v>
      </c>
      <c r="M1116">
        <v>154</v>
      </c>
      <c r="N1116">
        <v>6</v>
      </c>
      <c r="O1116">
        <v>9</v>
      </c>
      <c r="P1116">
        <v>6</v>
      </c>
      <c r="Q1116">
        <v>3</v>
      </c>
      <c r="W1116">
        <v>24</v>
      </c>
      <c r="X1116">
        <v>2134</v>
      </c>
      <c r="Y1116">
        <v>0.02</v>
      </c>
      <c r="Z1116">
        <v>6</v>
      </c>
      <c r="AA1116">
        <v>20</v>
      </c>
    </row>
    <row r="1117" spans="1:27" x14ac:dyDescent="0.2">
      <c r="A1117">
        <v>2021</v>
      </c>
      <c r="B1117">
        <v>10</v>
      </c>
      <c r="D1117">
        <v>657</v>
      </c>
      <c r="E1117" t="s">
        <v>179</v>
      </c>
      <c r="F1117" t="s">
        <v>180</v>
      </c>
      <c r="G1117">
        <v>83.7</v>
      </c>
      <c r="H1117">
        <v>96.3</v>
      </c>
      <c r="I1117">
        <v>101.1</v>
      </c>
      <c r="J1117">
        <v>60</v>
      </c>
      <c r="K1117">
        <v>180</v>
      </c>
      <c r="L1117">
        <v>72</v>
      </c>
      <c r="M1117">
        <v>154</v>
      </c>
      <c r="N1117">
        <v>7</v>
      </c>
      <c r="O1117">
        <v>7</v>
      </c>
      <c r="P1117">
        <v>8</v>
      </c>
      <c r="W1117">
        <v>22</v>
      </c>
      <c r="X1117">
        <v>2392</v>
      </c>
      <c r="Y1117">
        <v>0.02</v>
      </c>
      <c r="Z1117">
        <v>7</v>
      </c>
      <c r="AA1117">
        <v>20</v>
      </c>
    </row>
    <row r="1118" spans="1:27" x14ac:dyDescent="0.2">
      <c r="A1118">
        <v>2021</v>
      </c>
      <c r="B1118">
        <v>10</v>
      </c>
      <c r="D1118">
        <v>655</v>
      </c>
      <c r="E1118" t="s">
        <v>173</v>
      </c>
      <c r="F1118" t="s">
        <v>174</v>
      </c>
      <c r="G1118">
        <v>137.63999999999999</v>
      </c>
      <c r="H1118">
        <v>158.36000000000001</v>
      </c>
      <c r="I1118">
        <v>135.9</v>
      </c>
      <c r="J1118">
        <v>60</v>
      </c>
      <c r="K1118">
        <v>180</v>
      </c>
      <c r="L1118">
        <v>72</v>
      </c>
      <c r="M1118">
        <v>154</v>
      </c>
      <c r="N1118">
        <v>7</v>
      </c>
      <c r="O1118">
        <v>8</v>
      </c>
      <c r="P1118">
        <v>6</v>
      </c>
      <c r="Q1118">
        <v>2</v>
      </c>
      <c r="W1118">
        <v>23</v>
      </c>
      <c r="X1118">
        <v>2133</v>
      </c>
      <c r="Y1118">
        <v>0.02</v>
      </c>
      <c r="Z1118">
        <v>6</v>
      </c>
      <c r="AA1118">
        <v>20</v>
      </c>
    </row>
    <row r="1119" spans="1:27" x14ac:dyDescent="0.2">
      <c r="A1119">
        <v>2021</v>
      </c>
      <c r="B1119">
        <v>10</v>
      </c>
      <c r="D1119">
        <v>629</v>
      </c>
      <c r="E1119" t="s">
        <v>238</v>
      </c>
      <c r="F1119" t="s">
        <v>239</v>
      </c>
      <c r="G1119">
        <v>203.983</v>
      </c>
      <c r="H1119">
        <v>238.017</v>
      </c>
      <c r="I1119">
        <v>229.5</v>
      </c>
      <c r="J1119">
        <v>18</v>
      </c>
      <c r="K1119">
        <v>200</v>
      </c>
      <c r="L1119">
        <v>25</v>
      </c>
      <c r="M1119">
        <v>146</v>
      </c>
      <c r="N1119">
        <v>6</v>
      </c>
      <c r="O1119">
        <v>6</v>
      </c>
      <c r="P1119">
        <v>11</v>
      </c>
      <c r="W1119">
        <v>23</v>
      </c>
      <c r="X1119">
        <v>788</v>
      </c>
      <c r="Y1119">
        <v>1.4999999999999999E-2</v>
      </c>
      <c r="Z1119">
        <v>3</v>
      </c>
      <c r="AA1119">
        <v>25</v>
      </c>
    </row>
    <row r="1120" spans="1:27" x14ac:dyDescent="0.2">
      <c r="A1120">
        <v>2021</v>
      </c>
      <c r="B1120">
        <v>10</v>
      </c>
      <c r="D1120">
        <v>439</v>
      </c>
      <c r="E1120" t="s">
        <v>167</v>
      </c>
      <c r="F1120" t="s">
        <v>168</v>
      </c>
      <c r="G1120">
        <v>308.7</v>
      </c>
      <c r="H1120">
        <v>377.3</v>
      </c>
      <c r="I1120">
        <v>334.7</v>
      </c>
      <c r="J1120">
        <v>45</v>
      </c>
      <c r="K1120">
        <v>320</v>
      </c>
      <c r="L1120">
        <v>64</v>
      </c>
      <c r="M1120">
        <v>228</v>
      </c>
      <c r="N1120">
        <v>8</v>
      </c>
      <c r="O1120">
        <v>11</v>
      </c>
      <c r="P1120">
        <v>19</v>
      </c>
      <c r="W1120">
        <v>38</v>
      </c>
      <c r="X1120">
        <v>2558</v>
      </c>
      <c r="Y1120">
        <v>1.4999999999999999E-2</v>
      </c>
      <c r="Z1120">
        <v>4</v>
      </c>
      <c r="AA1120">
        <v>29</v>
      </c>
    </row>
    <row r="1121" spans="1:27" x14ac:dyDescent="0.2">
      <c r="A1121">
        <v>2021</v>
      </c>
      <c r="B1121">
        <v>10</v>
      </c>
      <c r="D1121">
        <v>306</v>
      </c>
      <c r="E1121" t="s">
        <v>120</v>
      </c>
      <c r="F1121" t="s">
        <v>121</v>
      </c>
      <c r="G1121">
        <v>182.28</v>
      </c>
      <c r="H1121">
        <v>209.72</v>
      </c>
      <c r="I1121">
        <v>189.4</v>
      </c>
      <c r="J1121">
        <v>20</v>
      </c>
      <c r="K1121">
        <v>180</v>
      </c>
      <c r="L1121">
        <v>22</v>
      </c>
      <c r="M1121">
        <v>165</v>
      </c>
      <c r="N1121">
        <v>2</v>
      </c>
      <c r="O1121">
        <v>6</v>
      </c>
      <c r="P1121">
        <v>3</v>
      </c>
      <c r="Q1121">
        <v>2</v>
      </c>
      <c r="R1121">
        <v>1</v>
      </c>
      <c r="W1121">
        <v>14</v>
      </c>
      <c r="X1121">
        <v>154</v>
      </c>
      <c r="Y1121">
        <v>0.02</v>
      </c>
      <c r="Z1121">
        <v>1</v>
      </c>
      <c r="AA1121">
        <v>24</v>
      </c>
    </row>
    <row r="1122" spans="1:27" x14ac:dyDescent="0.2">
      <c r="A1122">
        <v>2021</v>
      </c>
      <c r="B1122">
        <v>10</v>
      </c>
      <c r="D1122">
        <v>652</v>
      </c>
      <c r="E1122" t="s">
        <v>268</v>
      </c>
      <c r="F1122" t="s">
        <v>269</v>
      </c>
      <c r="G1122">
        <v>15.903</v>
      </c>
      <c r="H1122">
        <v>18.297000000000001</v>
      </c>
      <c r="J1122">
        <v>20</v>
      </c>
      <c r="L1122">
        <v>22</v>
      </c>
      <c r="M1122">
        <v>165</v>
      </c>
      <c r="N1122">
        <v>2</v>
      </c>
      <c r="O1122">
        <v>6</v>
      </c>
      <c r="P1122">
        <v>3</v>
      </c>
      <c r="Q1122">
        <v>2</v>
      </c>
      <c r="R1122">
        <v>1</v>
      </c>
      <c r="W1122">
        <v>14</v>
      </c>
      <c r="X1122">
        <v>154</v>
      </c>
      <c r="Y1122">
        <v>0.02</v>
      </c>
      <c r="Z1122">
        <v>1</v>
      </c>
    </row>
    <row r="1123" spans="1:27" x14ac:dyDescent="0.2">
      <c r="A1123">
        <v>2021</v>
      </c>
      <c r="B1123">
        <v>10</v>
      </c>
      <c r="D1123">
        <v>630</v>
      </c>
      <c r="E1123" t="s">
        <v>241</v>
      </c>
      <c r="F1123" t="s">
        <v>242</v>
      </c>
      <c r="G1123">
        <v>197.84299999999999</v>
      </c>
      <c r="H1123">
        <v>230.15700000000001</v>
      </c>
      <c r="I1123">
        <v>222.3</v>
      </c>
      <c r="J1123">
        <v>18</v>
      </c>
      <c r="K1123">
        <v>200</v>
      </c>
      <c r="L1123">
        <v>25</v>
      </c>
      <c r="M1123">
        <v>146</v>
      </c>
      <c r="N1123">
        <v>6</v>
      </c>
      <c r="O1123">
        <v>11</v>
      </c>
      <c r="P1123">
        <v>21</v>
      </c>
      <c r="W1123">
        <v>38</v>
      </c>
      <c r="X1123">
        <v>803</v>
      </c>
      <c r="Y1123">
        <v>1.4999999999999999E-2</v>
      </c>
      <c r="Z1123">
        <v>3</v>
      </c>
      <c r="AA1123">
        <v>25</v>
      </c>
    </row>
    <row r="1124" spans="1:27" x14ac:dyDescent="0.2">
      <c r="A1124">
        <v>2021</v>
      </c>
      <c r="B1124">
        <v>10</v>
      </c>
      <c r="D1124">
        <v>299</v>
      </c>
      <c r="E1124" t="s">
        <v>244</v>
      </c>
      <c r="F1124" t="s">
        <v>245</v>
      </c>
      <c r="G1124">
        <v>106.95</v>
      </c>
      <c r="H1124">
        <v>123.05</v>
      </c>
      <c r="I1124">
        <v>110.3</v>
      </c>
      <c r="J1124">
        <v>70</v>
      </c>
      <c r="K1124">
        <v>154</v>
      </c>
      <c r="L1124">
        <v>87</v>
      </c>
      <c r="M1124">
        <v>126</v>
      </c>
      <c r="N1124">
        <v>23</v>
      </c>
      <c r="O1124">
        <v>31</v>
      </c>
      <c r="P1124">
        <v>30</v>
      </c>
      <c r="Q1124">
        <v>9</v>
      </c>
      <c r="R1124">
        <v>12</v>
      </c>
      <c r="W1124">
        <v>102</v>
      </c>
      <c r="X1124">
        <v>10590</v>
      </c>
      <c r="Y1124">
        <v>0.02</v>
      </c>
      <c r="Z1124">
        <v>8</v>
      </c>
    </row>
    <row r="1125" spans="1:27" x14ac:dyDescent="0.2">
      <c r="A1125">
        <v>2021</v>
      </c>
      <c r="B1125">
        <v>10</v>
      </c>
      <c r="D1125">
        <v>281</v>
      </c>
      <c r="E1125" t="s">
        <v>142</v>
      </c>
      <c r="F1125" t="s">
        <v>143</v>
      </c>
      <c r="G1125">
        <v>265.05</v>
      </c>
      <c r="H1125">
        <v>304.95</v>
      </c>
      <c r="I1125">
        <v>299</v>
      </c>
      <c r="J1125">
        <v>120</v>
      </c>
      <c r="K1125">
        <v>120</v>
      </c>
      <c r="L1125">
        <v>122</v>
      </c>
      <c r="M1125">
        <v>118</v>
      </c>
      <c r="N1125">
        <v>2</v>
      </c>
      <c r="O1125">
        <v>1</v>
      </c>
      <c r="P1125">
        <v>4</v>
      </c>
      <c r="R1125">
        <v>3</v>
      </c>
      <c r="W1125">
        <v>10</v>
      </c>
      <c r="X1125">
        <v>450</v>
      </c>
      <c r="Y1125">
        <v>1.4999999999999999E-2</v>
      </c>
      <c r="Z1125">
        <v>1</v>
      </c>
      <c r="AA1125">
        <v>22</v>
      </c>
    </row>
    <row r="1126" spans="1:27" x14ac:dyDescent="0.2">
      <c r="A1126">
        <v>2021</v>
      </c>
      <c r="B1126">
        <v>10</v>
      </c>
      <c r="D1126">
        <v>281</v>
      </c>
      <c r="E1126" t="s">
        <v>142</v>
      </c>
      <c r="F1126" t="s">
        <v>143</v>
      </c>
      <c r="G1126">
        <v>265.05</v>
      </c>
      <c r="H1126">
        <v>304.95</v>
      </c>
      <c r="I1126">
        <v>299</v>
      </c>
      <c r="J1126">
        <v>120</v>
      </c>
      <c r="K1126">
        <v>120</v>
      </c>
      <c r="L1126">
        <v>122</v>
      </c>
      <c r="M1126">
        <v>118</v>
      </c>
      <c r="N1126">
        <v>3</v>
      </c>
      <c r="O1126">
        <v>3</v>
      </c>
      <c r="P1126">
        <v>5</v>
      </c>
      <c r="R1126">
        <v>3</v>
      </c>
      <c r="W1126">
        <v>13</v>
      </c>
      <c r="X1126">
        <v>611</v>
      </c>
      <c r="Y1126">
        <v>1.4999999999999999E-2</v>
      </c>
      <c r="Z1126">
        <v>2</v>
      </c>
      <c r="AA1126">
        <v>18</v>
      </c>
    </row>
    <row r="1127" spans="1:27" x14ac:dyDescent="0.2">
      <c r="A1127">
        <v>2021</v>
      </c>
      <c r="B1127">
        <v>10</v>
      </c>
      <c r="D1127">
        <v>281</v>
      </c>
      <c r="E1127" t="s">
        <v>142</v>
      </c>
      <c r="F1127" t="s">
        <v>143</v>
      </c>
      <c r="G1127">
        <v>265.05</v>
      </c>
      <c r="H1127">
        <v>304.95</v>
      </c>
      <c r="I1127">
        <v>301.5</v>
      </c>
      <c r="J1127">
        <v>120</v>
      </c>
      <c r="K1127">
        <v>120</v>
      </c>
      <c r="L1127">
        <v>122</v>
      </c>
      <c r="M1127">
        <v>118</v>
      </c>
      <c r="N1127">
        <v>8</v>
      </c>
      <c r="O1127">
        <v>8</v>
      </c>
      <c r="P1127">
        <v>12</v>
      </c>
      <c r="Q1127">
        <v>4</v>
      </c>
      <c r="R1127">
        <v>4</v>
      </c>
      <c r="W1127">
        <v>34</v>
      </c>
      <c r="X1127">
        <v>2996</v>
      </c>
      <c r="Y1127">
        <v>1.4999999999999999E-2</v>
      </c>
      <c r="Z1127">
        <v>3</v>
      </c>
      <c r="AA1127">
        <v>20</v>
      </c>
    </row>
    <row r="1128" spans="1:27" x14ac:dyDescent="0.2">
      <c r="A1128">
        <v>2021</v>
      </c>
      <c r="B1128">
        <v>10</v>
      </c>
      <c r="D1128">
        <v>280</v>
      </c>
      <c r="E1128" t="s">
        <v>219</v>
      </c>
      <c r="F1128" t="s">
        <v>220</v>
      </c>
      <c r="G1128">
        <v>300.39</v>
      </c>
      <c r="H1128">
        <v>345.61</v>
      </c>
      <c r="J1128">
        <v>105</v>
      </c>
      <c r="K1128">
        <v>103</v>
      </c>
      <c r="Y1128">
        <v>1.4999999999999999E-2</v>
      </c>
      <c r="Z1128">
        <v>1</v>
      </c>
      <c r="AA1128">
        <v>16</v>
      </c>
    </row>
    <row r="1129" spans="1:27" x14ac:dyDescent="0.2">
      <c r="A1129">
        <v>2021</v>
      </c>
      <c r="B1129">
        <v>10</v>
      </c>
      <c r="D1129">
        <v>281</v>
      </c>
      <c r="E1129" t="s">
        <v>144</v>
      </c>
      <c r="F1129" t="s">
        <v>145</v>
      </c>
      <c r="G1129">
        <v>292.95</v>
      </c>
      <c r="H1129">
        <v>337.05</v>
      </c>
      <c r="I1129">
        <v>299</v>
      </c>
      <c r="J1129">
        <v>120</v>
      </c>
      <c r="L1129">
        <v>122</v>
      </c>
      <c r="M1129">
        <v>118</v>
      </c>
      <c r="N1129">
        <v>2</v>
      </c>
      <c r="O1129">
        <v>1</v>
      </c>
      <c r="P1129">
        <v>4</v>
      </c>
      <c r="R1129">
        <v>3</v>
      </c>
      <c r="W1129">
        <v>10</v>
      </c>
      <c r="X1129">
        <v>450</v>
      </c>
      <c r="Y1129">
        <v>1.4999999999999999E-2</v>
      </c>
      <c r="Z1129">
        <v>1</v>
      </c>
      <c r="AA1129">
        <v>22</v>
      </c>
    </row>
    <row r="1130" spans="1:27" x14ac:dyDescent="0.2">
      <c r="A1130">
        <v>2021</v>
      </c>
      <c r="B1130">
        <v>10</v>
      </c>
      <c r="D1130">
        <v>281</v>
      </c>
      <c r="E1130" t="s">
        <v>144</v>
      </c>
      <c r="F1130" t="s">
        <v>145</v>
      </c>
      <c r="G1130">
        <v>292.95</v>
      </c>
      <c r="H1130">
        <v>337.05</v>
      </c>
      <c r="I1130">
        <v>299</v>
      </c>
      <c r="J1130">
        <v>120</v>
      </c>
      <c r="L1130">
        <v>122</v>
      </c>
      <c r="M1130">
        <v>118</v>
      </c>
      <c r="N1130">
        <v>3</v>
      </c>
      <c r="O1130">
        <v>3</v>
      </c>
      <c r="P1130">
        <v>5</v>
      </c>
      <c r="R1130">
        <v>3</v>
      </c>
      <c r="W1130">
        <v>13</v>
      </c>
      <c r="X1130">
        <v>611</v>
      </c>
      <c r="Y1130">
        <v>1.4999999999999999E-2</v>
      </c>
      <c r="Z1130">
        <v>2</v>
      </c>
      <c r="AA1130">
        <v>18</v>
      </c>
    </row>
    <row r="1131" spans="1:27" x14ac:dyDescent="0.2">
      <c r="A1131">
        <v>2021</v>
      </c>
      <c r="B1131">
        <v>10</v>
      </c>
      <c r="D1131">
        <v>281</v>
      </c>
      <c r="E1131" t="s">
        <v>144</v>
      </c>
      <c r="F1131" t="s">
        <v>145</v>
      </c>
      <c r="G1131">
        <v>292.95</v>
      </c>
      <c r="H1131">
        <v>337.05</v>
      </c>
      <c r="I1131">
        <v>301.5</v>
      </c>
      <c r="J1131">
        <v>120</v>
      </c>
      <c r="L1131">
        <v>122</v>
      </c>
      <c r="M1131">
        <v>118</v>
      </c>
      <c r="N1131">
        <v>8</v>
      </c>
      <c r="O1131">
        <v>8</v>
      </c>
      <c r="P1131">
        <v>12</v>
      </c>
      <c r="Q1131">
        <v>4</v>
      </c>
      <c r="R1131">
        <v>4</v>
      </c>
      <c r="W1131">
        <v>34</v>
      </c>
      <c r="X1131">
        <v>2996</v>
      </c>
      <c r="Y1131">
        <v>1.4999999999999999E-2</v>
      </c>
      <c r="Z1131">
        <v>3</v>
      </c>
      <c r="AA1131">
        <v>20</v>
      </c>
    </row>
    <row r="1132" spans="1:27" x14ac:dyDescent="0.2">
      <c r="A1132">
        <v>2021</v>
      </c>
      <c r="B1132">
        <v>10</v>
      </c>
      <c r="D1132">
        <v>281</v>
      </c>
      <c r="E1132" t="s">
        <v>146</v>
      </c>
      <c r="F1132" t="s">
        <v>147</v>
      </c>
      <c r="G1132">
        <v>320.85000000000002</v>
      </c>
      <c r="H1132">
        <v>369.15</v>
      </c>
      <c r="I1132">
        <v>299</v>
      </c>
      <c r="J1132">
        <v>120</v>
      </c>
      <c r="L1132">
        <v>122</v>
      </c>
      <c r="M1132">
        <v>118</v>
      </c>
      <c r="N1132">
        <v>2</v>
      </c>
      <c r="O1132">
        <v>1</v>
      </c>
      <c r="P1132">
        <v>4</v>
      </c>
      <c r="R1132">
        <v>3</v>
      </c>
      <c r="W1132">
        <v>10</v>
      </c>
      <c r="X1132">
        <v>450</v>
      </c>
      <c r="Y1132">
        <v>1.4999999999999999E-2</v>
      </c>
      <c r="Z1132">
        <v>1</v>
      </c>
      <c r="AA1132">
        <v>22</v>
      </c>
    </row>
    <row r="1133" spans="1:27" x14ac:dyDescent="0.2">
      <c r="A1133">
        <v>2021</v>
      </c>
      <c r="B1133">
        <v>10</v>
      </c>
      <c r="D1133">
        <v>281</v>
      </c>
      <c r="E1133" t="s">
        <v>146</v>
      </c>
      <c r="F1133" t="s">
        <v>147</v>
      </c>
      <c r="G1133">
        <v>320.85000000000002</v>
      </c>
      <c r="H1133">
        <v>369.15</v>
      </c>
      <c r="I1133">
        <v>299</v>
      </c>
      <c r="J1133">
        <v>120</v>
      </c>
      <c r="L1133">
        <v>122</v>
      </c>
      <c r="M1133">
        <v>118</v>
      </c>
      <c r="N1133">
        <v>3</v>
      </c>
      <c r="O1133">
        <v>3</v>
      </c>
      <c r="P1133">
        <v>5</v>
      </c>
      <c r="R1133">
        <v>3</v>
      </c>
      <c r="W1133">
        <v>13</v>
      </c>
      <c r="X1133">
        <v>611</v>
      </c>
      <c r="Y1133">
        <v>1.4999999999999999E-2</v>
      </c>
      <c r="Z1133">
        <v>2</v>
      </c>
      <c r="AA1133">
        <v>18</v>
      </c>
    </row>
    <row r="1134" spans="1:27" x14ac:dyDescent="0.2">
      <c r="A1134">
        <v>2021</v>
      </c>
      <c r="B1134">
        <v>10</v>
      </c>
      <c r="D1134">
        <v>281</v>
      </c>
      <c r="E1134" t="s">
        <v>146</v>
      </c>
      <c r="F1134" t="s">
        <v>147</v>
      </c>
      <c r="G1134">
        <v>320.85000000000002</v>
      </c>
      <c r="H1134">
        <v>369.15</v>
      </c>
      <c r="I1134">
        <v>301.5</v>
      </c>
      <c r="J1134">
        <v>120</v>
      </c>
      <c r="L1134">
        <v>122</v>
      </c>
      <c r="M1134">
        <v>118</v>
      </c>
      <c r="N1134">
        <v>8</v>
      </c>
      <c r="O1134">
        <v>8</v>
      </c>
      <c r="P1134">
        <v>12</v>
      </c>
      <c r="Q1134">
        <v>4</v>
      </c>
      <c r="R1134">
        <v>4</v>
      </c>
      <c r="W1134">
        <v>34</v>
      </c>
      <c r="X1134">
        <v>2996</v>
      </c>
      <c r="Y1134">
        <v>1.4999999999999999E-2</v>
      </c>
      <c r="Z1134">
        <v>3</v>
      </c>
      <c r="AA1134">
        <v>20</v>
      </c>
    </row>
    <row r="1135" spans="1:27" x14ac:dyDescent="0.2">
      <c r="A1135">
        <v>2021</v>
      </c>
      <c r="B1135">
        <v>10</v>
      </c>
      <c r="D1135">
        <v>168</v>
      </c>
      <c r="E1135" t="s">
        <v>210</v>
      </c>
      <c r="F1135" t="s">
        <v>211</v>
      </c>
      <c r="G1135">
        <v>575.66999999999996</v>
      </c>
      <c r="H1135">
        <v>662.33</v>
      </c>
      <c r="J1135">
        <v>90</v>
      </c>
      <c r="K1135">
        <v>116</v>
      </c>
      <c r="Y1135">
        <v>1.4999999999999999E-2</v>
      </c>
      <c r="Z1135">
        <v>1</v>
      </c>
      <c r="AA1135">
        <v>18</v>
      </c>
    </row>
    <row r="1136" spans="1:27" x14ac:dyDescent="0.2">
      <c r="A1136">
        <v>2021</v>
      </c>
      <c r="B1136">
        <v>10</v>
      </c>
      <c r="D1136">
        <v>273</v>
      </c>
      <c r="E1136" t="s">
        <v>257</v>
      </c>
      <c r="F1136" t="s">
        <v>258</v>
      </c>
      <c r="G1136">
        <v>524.52</v>
      </c>
      <c r="H1136">
        <v>603.48</v>
      </c>
      <c r="J1136">
        <v>93</v>
      </c>
      <c r="K1136">
        <v>116</v>
      </c>
      <c r="Y1136">
        <v>1.4999999999999999E-2</v>
      </c>
      <c r="Z1136">
        <v>1</v>
      </c>
      <c r="AA1136">
        <v>16</v>
      </c>
    </row>
    <row r="1137" spans="1:27" x14ac:dyDescent="0.2">
      <c r="A1137">
        <v>2021</v>
      </c>
      <c r="B1137">
        <v>10</v>
      </c>
      <c r="D1137">
        <v>271</v>
      </c>
      <c r="E1137" t="s">
        <v>149</v>
      </c>
      <c r="F1137" t="s">
        <v>150</v>
      </c>
      <c r="G1137">
        <v>149.72999999999999</v>
      </c>
      <c r="H1137">
        <v>172.27</v>
      </c>
      <c r="I1137">
        <v>165.5</v>
      </c>
      <c r="J1137">
        <v>151</v>
      </c>
      <c r="K1137">
        <v>95</v>
      </c>
      <c r="L1137">
        <v>145</v>
      </c>
      <c r="M1137">
        <v>99</v>
      </c>
      <c r="N1137">
        <v>1</v>
      </c>
      <c r="O1137">
        <v>4</v>
      </c>
      <c r="P1137">
        <v>4</v>
      </c>
      <c r="Q1137">
        <v>1</v>
      </c>
      <c r="R1137">
        <v>12</v>
      </c>
      <c r="W1137">
        <v>22</v>
      </c>
      <c r="X1137">
        <v>2072</v>
      </c>
      <c r="Y1137">
        <v>1.4999999999999999E-2</v>
      </c>
      <c r="Z1137">
        <v>1</v>
      </c>
      <c r="AA1137">
        <v>16</v>
      </c>
    </row>
    <row r="1138" spans="1:27" x14ac:dyDescent="0.2">
      <c r="A1138">
        <v>2021</v>
      </c>
      <c r="B1138">
        <v>10</v>
      </c>
      <c r="D1138">
        <v>253</v>
      </c>
      <c r="E1138" t="s">
        <v>135</v>
      </c>
      <c r="F1138" t="s">
        <v>136</v>
      </c>
      <c r="G1138">
        <v>188.79</v>
      </c>
      <c r="H1138">
        <v>217.21</v>
      </c>
      <c r="I1138">
        <v>208.2</v>
      </c>
      <c r="J1138">
        <v>121</v>
      </c>
      <c r="K1138">
        <v>89</v>
      </c>
      <c r="L1138">
        <v>117</v>
      </c>
      <c r="M1138">
        <v>93</v>
      </c>
      <c r="N1138">
        <v>3</v>
      </c>
      <c r="O1138">
        <v>6</v>
      </c>
      <c r="P1138">
        <v>5</v>
      </c>
      <c r="Q1138">
        <v>1</v>
      </c>
      <c r="W1138">
        <v>14</v>
      </c>
      <c r="X1138">
        <v>614</v>
      </c>
      <c r="Y1138">
        <v>1.4999999999999999E-2</v>
      </c>
      <c r="Z1138">
        <v>2</v>
      </c>
      <c r="AA1138">
        <v>16</v>
      </c>
    </row>
    <row r="1139" spans="1:27" x14ac:dyDescent="0.2">
      <c r="A1139">
        <v>2021</v>
      </c>
      <c r="B1139">
        <v>10</v>
      </c>
      <c r="D1139">
        <v>254</v>
      </c>
      <c r="E1139" t="s">
        <v>263</v>
      </c>
      <c r="F1139" t="s">
        <v>136</v>
      </c>
      <c r="G1139">
        <v>188.79</v>
      </c>
      <c r="H1139">
        <v>217.21</v>
      </c>
      <c r="I1139">
        <v>209.8</v>
      </c>
      <c r="J1139">
        <v>88</v>
      </c>
      <c r="K1139">
        <v>164</v>
      </c>
      <c r="L1139">
        <v>107</v>
      </c>
      <c r="M1139">
        <v>135</v>
      </c>
      <c r="N1139">
        <v>3</v>
      </c>
      <c r="O1139">
        <v>10</v>
      </c>
      <c r="P1139">
        <v>11</v>
      </c>
      <c r="Q1139">
        <v>4</v>
      </c>
      <c r="R1139">
        <v>3</v>
      </c>
      <c r="W1139">
        <v>30</v>
      </c>
      <c r="X1139">
        <v>270</v>
      </c>
      <c r="Y1139">
        <v>0.02</v>
      </c>
      <c r="Z1139">
        <v>2</v>
      </c>
      <c r="AA1139">
        <v>16</v>
      </c>
    </row>
    <row r="1140" spans="1:27" x14ac:dyDescent="0.2">
      <c r="A1140">
        <v>2021</v>
      </c>
      <c r="B1140">
        <v>10</v>
      </c>
      <c r="D1140">
        <v>225</v>
      </c>
      <c r="E1140" t="s">
        <v>229</v>
      </c>
      <c r="F1140" t="s">
        <v>230</v>
      </c>
      <c r="G1140">
        <v>345.96</v>
      </c>
      <c r="H1140">
        <v>398.04</v>
      </c>
      <c r="J1140">
        <v>169</v>
      </c>
      <c r="K1140">
        <v>128</v>
      </c>
      <c r="Y1140">
        <v>1.4999999999999999E-2</v>
      </c>
      <c r="Z1140">
        <v>1</v>
      </c>
      <c r="AA1140">
        <v>18</v>
      </c>
    </row>
    <row r="1141" spans="1:27" x14ac:dyDescent="0.2">
      <c r="A1141">
        <v>2021</v>
      </c>
      <c r="B1141">
        <v>10</v>
      </c>
      <c r="D1141">
        <v>219</v>
      </c>
      <c r="E1141" t="s">
        <v>216</v>
      </c>
      <c r="F1141" t="s">
        <v>217</v>
      </c>
      <c r="G1141">
        <v>106.175</v>
      </c>
      <c r="H1141">
        <v>122.1583333</v>
      </c>
      <c r="I1141">
        <v>124.5</v>
      </c>
      <c r="J1141">
        <v>238</v>
      </c>
      <c r="K1141">
        <v>91</v>
      </c>
      <c r="L1141">
        <v>215</v>
      </c>
      <c r="M1141">
        <v>101</v>
      </c>
      <c r="N1141">
        <v>8</v>
      </c>
      <c r="O1141">
        <v>3</v>
      </c>
      <c r="P1141">
        <v>11</v>
      </c>
      <c r="Q1141">
        <v>3</v>
      </c>
      <c r="R1141">
        <v>2</v>
      </c>
      <c r="W1141">
        <v>27</v>
      </c>
      <c r="X1141">
        <v>2646</v>
      </c>
      <c r="Y1141">
        <v>1.4999999999999999E-2</v>
      </c>
      <c r="Z1141">
        <v>1</v>
      </c>
      <c r="AA1141">
        <v>18</v>
      </c>
    </row>
    <row r="1142" spans="1:27" x14ac:dyDescent="0.2">
      <c r="A1142">
        <v>2021</v>
      </c>
      <c r="B1142">
        <v>10</v>
      </c>
      <c r="D1142">
        <v>647</v>
      </c>
      <c r="E1142" t="s">
        <v>198</v>
      </c>
      <c r="F1142" t="s">
        <v>199</v>
      </c>
      <c r="G1142">
        <v>197.16</v>
      </c>
      <c r="H1142">
        <v>226.84</v>
      </c>
      <c r="I1142">
        <v>214.8</v>
      </c>
      <c r="J1142">
        <v>37</v>
      </c>
      <c r="K1142">
        <v>195</v>
      </c>
      <c r="L1142">
        <v>50</v>
      </c>
      <c r="M1142">
        <v>145</v>
      </c>
      <c r="N1142">
        <v>5</v>
      </c>
      <c r="O1142">
        <v>8</v>
      </c>
      <c r="P1142">
        <v>7</v>
      </c>
      <c r="W1142">
        <v>20</v>
      </c>
      <c r="X1142">
        <v>1324</v>
      </c>
      <c r="Y1142">
        <v>0.02</v>
      </c>
      <c r="Z1142">
        <v>2</v>
      </c>
    </row>
    <row r="1143" spans="1:27" x14ac:dyDescent="0.2">
      <c r="A1143">
        <v>2021</v>
      </c>
      <c r="B1143">
        <v>10</v>
      </c>
      <c r="D1143">
        <v>646</v>
      </c>
      <c r="E1143" t="s">
        <v>195</v>
      </c>
      <c r="F1143" t="s">
        <v>196</v>
      </c>
      <c r="G1143">
        <v>197.16</v>
      </c>
      <c r="H1143">
        <v>226.84</v>
      </c>
      <c r="I1143">
        <v>214.9</v>
      </c>
      <c r="J1143">
        <v>37</v>
      </c>
      <c r="K1143">
        <v>195</v>
      </c>
      <c r="L1143">
        <v>50</v>
      </c>
      <c r="M1143">
        <v>145</v>
      </c>
      <c r="N1143">
        <v>8</v>
      </c>
      <c r="O1143">
        <v>7</v>
      </c>
      <c r="P1143">
        <v>7</v>
      </c>
      <c r="W1143">
        <v>22</v>
      </c>
      <c r="X1143">
        <v>1326</v>
      </c>
      <c r="Y1143">
        <v>0.02</v>
      </c>
      <c r="Z1143">
        <v>2</v>
      </c>
    </row>
    <row r="1144" spans="1:27" x14ac:dyDescent="0.2">
      <c r="A1144">
        <v>2021</v>
      </c>
      <c r="B1144">
        <v>10</v>
      </c>
      <c r="D1144">
        <v>178</v>
      </c>
      <c r="E1144" t="s">
        <v>213</v>
      </c>
      <c r="F1144" t="s">
        <v>214</v>
      </c>
      <c r="G1144">
        <v>46.5</v>
      </c>
      <c r="H1144">
        <v>53.5</v>
      </c>
      <c r="I1144">
        <v>49.6</v>
      </c>
      <c r="J1144">
        <v>60</v>
      </c>
      <c r="K1144">
        <v>120</v>
      </c>
      <c r="L1144">
        <v>61</v>
      </c>
      <c r="M1144">
        <v>119</v>
      </c>
      <c r="N1144">
        <v>7</v>
      </c>
      <c r="O1144">
        <v>11</v>
      </c>
      <c r="P1144">
        <v>14</v>
      </c>
      <c r="W1144">
        <v>32</v>
      </c>
      <c r="X1144">
        <v>1082</v>
      </c>
      <c r="Y1144">
        <v>1.4999999999999999E-2</v>
      </c>
      <c r="Z1144">
        <v>1</v>
      </c>
      <c r="AA1144">
        <v>18</v>
      </c>
    </row>
    <row r="1145" spans="1:27" x14ac:dyDescent="0.2">
      <c r="A1145">
        <v>2021</v>
      </c>
      <c r="B1145">
        <v>10</v>
      </c>
      <c r="D1145">
        <v>167</v>
      </c>
      <c r="E1145" t="s">
        <v>132</v>
      </c>
      <c r="F1145" t="s">
        <v>133</v>
      </c>
      <c r="G1145">
        <v>825.84</v>
      </c>
      <c r="H1145">
        <v>950.16</v>
      </c>
      <c r="I1145">
        <v>925</v>
      </c>
      <c r="J1145">
        <v>55</v>
      </c>
      <c r="K1145">
        <v>131</v>
      </c>
      <c r="L1145">
        <v>53</v>
      </c>
      <c r="M1145">
        <v>136</v>
      </c>
      <c r="N1145">
        <v>2</v>
      </c>
      <c r="O1145">
        <v>6</v>
      </c>
      <c r="P1145">
        <v>4</v>
      </c>
      <c r="Q1145">
        <v>2</v>
      </c>
      <c r="R1145">
        <v>1</v>
      </c>
      <c r="W1145">
        <v>13</v>
      </c>
      <c r="X1145">
        <v>1181</v>
      </c>
      <c r="Y1145">
        <v>1.4999999999999999E-2</v>
      </c>
      <c r="Z1145">
        <v>1</v>
      </c>
      <c r="AA1145">
        <v>18</v>
      </c>
    </row>
    <row r="1146" spans="1:27" x14ac:dyDescent="0.2">
      <c r="A1146">
        <v>2021</v>
      </c>
      <c r="B1146">
        <v>10</v>
      </c>
      <c r="D1146">
        <v>165</v>
      </c>
      <c r="E1146" t="s">
        <v>265</v>
      </c>
      <c r="F1146" t="s">
        <v>266</v>
      </c>
      <c r="G1146">
        <v>656.58</v>
      </c>
      <c r="H1146">
        <v>755.42</v>
      </c>
      <c r="J1146">
        <v>60</v>
      </c>
      <c r="K1146">
        <v>120</v>
      </c>
      <c r="Y1146">
        <v>1.4999999999999999E-2</v>
      </c>
      <c r="Z1146">
        <v>1</v>
      </c>
      <c r="AA1146">
        <v>16</v>
      </c>
    </row>
    <row r="1147" spans="1:27" x14ac:dyDescent="0.2">
      <c r="A1147">
        <v>2021</v>
      </c>
      <c r="B1147">
        <v>10</v>
      </c>
      <c r="D1147">
        <v>155</v>
      </c>
      <c r="E1147" t="s">
        <v>164</v>
      </c>
      <c r="F1147" t="s">
        <v>165</v>
      </c>
      <c r="G1147">
        <v>113.46</v>
      </c>
      <c r="H1147">
        <v>130.54</v>
      </c>
      <c r="I1147">
        <v>125.6</v>
      </c>
      <c r="J1147">
        <v>61</v>
      </c>
      <c r="K1147">
        <v>177</v>
      </c>
      <c r="L1147">
        <v>85</v>
      </c>
      <c r="M1147">
        <v>127</v>
      </c>
      <c r="N1147">
        <v>3</v>
      </c>
      <c r="O1147">
        <v>4</v>
      </c>
      <c r="P1147">
        <v>3</v>
      </c>
      <c r="Q1147">
        <v>3</v>
      </c>
      <c r="R1147">
        <v>3</v>
      </c>
      <c r="W1147">
        <v>15</v>
      </c>
      <c r="X1147">
        <v>1191</v>
      </c>
      <c r="Y1147">
        <v>0.02</v>
      </c>
      <c r="Z1147">
        <v>2</v>
      </c>
      <c r="AA1147">
        <v>18</v>
      </c>
    </row>
    <row r="1148" spans="1:27" x14ac:dyDescent="0.2">
      <c r="A1148">
        <v>2021</v>
      </c>
      <c r="B1148">
        <v>10</v>
      </c>
      <c r="D1148">
        <v>140</v>
      </c>
      <c r="E1148" t="s">
        <v>207</v>
      </c>
      <c r="F1148" t="s">
        <v>208</v>
      </c>
      <c r="G1148">
        <v>451.05</v>
      </c>
      <c r="H1148">
        <v>518.95000000000005</v>
      </c>
      <c r="I1148">
        <v>455.2</v>
      </c>
      <c r="J1148">
        <v>60</v>
      </c>
      <c r="K1148">
        <v>120</v>
      </c>
      <c r="L1148">
        <v>61</v>
      </c>
      <c r="M1148">
        <v>119</v>
      </c>
      <c r="N1148">
        <v>4</v>
      </c>
      <c r="O1148">
        <v>8</v>
      </c>
      <c r="P1148">
        <v>9</v>
      </c>
      <c r="W1148">
        <v>21</v>
      </c>
      <c r="X1148">
        <v>1190</v>
      </c>
      <c r="Y1148">
        <v>1.4999999999999999E-2</v>
      </c>
      <c r="Z1148">
        <v>1</v>
      </c>
      <c r="AA1148">
        <v>18</v>
      </c>
    </row>
    <row r="1149" spans="1:27" x14ac:dyDescent="0.2">
      <c r="A1149">
        <v>2021</v>
      </c>
      <c r="B1149">
        <v>10</v>
      </c>
      <c r="D1149">
        <v>81</v>
      </c>
      <c r="E1149" t="s">
        <v>250</v>
      </c>
      <c r="F1149" t="s">
        <v>251</v>
      </c>
      <c r="G1149">
        <v>360.84</v>
      </c>
      <c r="H1149">
        <v>415.16</v>
      </c>
      <c r="I1149">
        <v>405.3</v>
      </c>
      <c r="J1149">
        <v>60</v>
      </c>
      <c r="K1149">
        <v>120</v>
      </c>
      <c r="L1149">
        <v>62</v>
      </c>
      <c r="M1149">
        <v>117</v>
      </c>
      <c r="N1149">
        <v>2</v>
      </c>
      <c r="O1149">
        <v>2</v>
      </c>
      <c r="P1149">
        <v>8</v>
      </c>
      <c r="W1149">
        <v>12</v>
      </c>
      <c r="X1149">
        <v>382</v>
      </c>
      <c r="Y1149">
        <v>1.4999999999999999E-2</v>
      </c>
      <c r="Z1149">
        <v>1</v>
      </c>
      <c r="AA1149">
        <v>22</v>
      </c>
    </row>
    <row r="1150" spans="1:27" x14ac:dyDescent="0.2">
      <c r="A1150">
        <v>2021</v>
      </c>
      <c r="B1150">
        <v>10</v>
      </c>
      <c r="D1150">
        <v>627</v>
      </c>
      <c r="E1150" t="s">
        <v>232</v>
      </c>
      <c r="F1150" t="s">
        <v>233</v>
      </c>
      <c r="G1150">
        <v>384.97815000000003</v>
      </c>
      <c r="H1150">
        <v>452.02184999999997</v>
      </c>
      <c r="I1150">
        <v>428.6</v>
      </c>
      <c r="J1150">
        <v>18</v>
      </c>
      <c r="K1150">
        <v>200</v>
      </c>
      <c r="L1150">
        <v>25</v>
      </c>
      <c r="M1150">
        <v>146</v>
      </c>
      <c r="N1150">
        <v>6</v>
      </c>
      <c r="O1150">
        <v>6</v>
      </c>
      <c r="P1150">
        <v>11</v>
      </c>
      <c r="W1150">
        <v>23</v>
      </c>
      <c r="X1150">
        <v>788</v>
      </c>
      <c r="Y1150">
        <v>1.4999999999999999E-2</v>
      </c>
      <c r="Z1150">
        <v>3</v>
      </c>
      <c r="AA1150">
        <v>25</v>
      </c>
    </row>
    <row r="1151" spans="1:27" x14ac:dyDescent="0.2">
      <c r="A1151">
        <v>2021</v>
      </c>
      <c r="B1151">
        <v>10</v>
      </c>
      <c r="D1151">
        <v>609</v>
      </c>
      <c r="E1151" t="s">
        <v>191</v>
      </c>
      <c r="F1151" t="s">
        <v>192</v>
      </c>
      <c r="G1151">
        <v>46.5</v>
      </c>
      <c r="H1151">
        <v>53.5</v>
      </c>
      <c r="I1151">
        <v>50.7</v>
      </c>
      <c r="J1151">
        <v>90</v>
      </c>
      <c r="K1151">
        <v>120</v>
      </c>
      <c r="L1151">
        <v>93</v>
      </c>
      <c r="M1151">
        <v>116</v>
      </c>
      <c r="N1151">
        <v>2</v>
      </c>
      <c r="O1151">
        <v>6</v>
      </c>
      <c r="P1151">
        <v>6</v>
      </c>
      <c r="Q1151">
        <v>2</v>
      </c>
      <c r="R1151">
        <v>5</v>
      </c>
      <c r="W1151">
        <v>21</v>
      </c>
      <c r="X1151">
        <v>21</v>
      </c>
      <c r="Y1151">
        <v>1.4999999999999999E-2</v>
      </c>
      <c r="Z1151">
        <v>1</v>
      </c>
      <c r="AA1151">
        <v>16</v>
      </c>
    </row>
    <row r="1152" spans="1:27" x14ac:dyDescent="0.2">
      <c r="A1152">
        <v>2021</v>
      </c>
      <c r="B1152">
        <v>10</v>
      </c>
      <c r="D1152">
        <v>628</v>
      </c>
      <c r="E1152" t="s">
        <v>235</v>
      </c>
      <c r="F1152" t="s">
        <v>236</v>
      </c>
      <c r="G1152">
        <v>303.99599999999998</v>
      </c>
      <c r="H1152">
        <v>356.00400000000002</v>
      </c>
      <c r="I1152">
        <v>325.5</v>
      </c>
      <c r="J1152">
        <v>18</v>
      </c>
      <c r="K1152">
        <v>200</v>
      </c>
      <c r="L1152">
        <v>25</v>
      </c>
      <c r="M1152">
        <v>146</v>
      </c>
      <c r="N1152">
        <v>6</v>
      </c>
      <c r="O1152">
        <v>9</v>
      </c>
      <c r="P1152">
        <v>9</v>
      </c>
      <c r="W1152">
        <v>24</v>
      </c>
      <c r="X1152">
        <v>789</v>
      </c>
      <c r="Y1152">
        <v>1.4999999999999999E-2</v>
      </c>
      <c r="Z1152">
        <v>3</v>
      </c>
      <c r="AA1152">
        <v>25</v>
      </c>
    </row>
    <row r="1153" spans="1:27" x14ac:dyDescent="0.2">
      <c r="A1153">
        <v>2021</v>
      </c>
      <c r="B1153">
        <v>10</v>
      </c>
      <c r="D1153">
        <v>607</v>
      </c>
      <c r="E1153" t="s">
        <v>185</v>
      </c>
      <c r="F1153" t="s">
        <v>186</v>
      </c>
      <c r="G1153">
        <v>111.6</v>
      </c>
      <c r="H1153">
        <v>128.4</v>
      </c>
      <c r="I1153">
        <v>119.9</v>
      </c>
      <c r="J1153">
        <v>90</v>
      </c>
      <c r="K1153">
        <v>120</v>
      </c>
      <c r="L1153">
        <v>93</v>
      </c>
      <c r="M1153">
        <v>116</v>
      </c>
      <c r="N1153">
        <v>2</v>
      </c>
      <c r="O1153">
        <v>4</v>
      </c>
      <c r="P1153">
        <v>5</v>
      </c>
      <c r="Q1153">
        <v>4</v>
      </c>
      <c r="R1153">
        <v>3</v>
      </c>
      <c r="W1153">
        <v>18</v>
      </c>
      <c r="X1153">
        <v>18</v>
      </c>
      <c r="Y1153">
        <v>1.4999999999999999E-2</v>
      </c>
      <c r="Z1153">
        <v>1</v>
      </c>
      <c r="AA1153">
        <v>16</v>
      </c>
    </row>
    <row r="1154" spans="1:27" x14ac:dyDescent="0.2">
      <c r="A1154">
        <v>2021</v>
      </c>
      <c r="B1154">
        <v>10</v>
      </c>
      <c r="D1154">
        <v>608</v>
      </c>
      <c r="E1154" t="s">
        <v>188</v>
      </c>
      <c r="F1154" t="s">
        <v>189</v>
      </c>
      <c r="G1154">
        <v>102.3</v>
      </c>
      <c r="H1154">
        <v>117.7</v>
      </c>
      <c r="I1154">
        <v>105.3</v>
      </c>
      <c r="J1154">
        <v>90</v>
      </c>
      <c r="K1154">
        <v>120</v>
      </c>
      <c r="L1154">
        <v>93</v>
      </c>
      <c r="M1154">
        <v>116</v>
      </c>
      <c r="N1154">
        <v>2</v>
      </c>
      <c r="O1154">
        <v>6</v>
      </c>
      <c r="P1154">
        <v>3</v>
      </c>
      <c r="Q1154">
        <v>5</v>
      </c>
      <c r="R1154">
        <v>3</v>
      </c>
      <c r="W1154">
        <v>19</v>
      </c>
      <c r="X1154">
        <v>19</v>
      </c>
      <c r="Y1154">
        <v>1.4999999999999999E-2</v>
      </c>
      <c r="Z1154">
        <v>1</v>
      </c>
      <c r="AA1154">
        <v>16</v>
      </c>
    </row>
  </sheetData>
  <autoFilter ref="A3:BK3" xr:uid="{00000000-0009-0000-0000-00001A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A00-000000000000}"/>
    <hyperlink ref="AC1" location="index!A1" display="العودة للفهرس" xr:uid="{00000000-0004-0000-1A00-000001000000}"/>
  </hyperlinks>
  <pageMargins left="0.7" right="0.7" top="0.75" bottom="0.75" header="0.3" footer="0.3"/>
  <pageSetup scale="25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28" customWidth="1"/>
    <col min="2" max="3" width="18" style="128" customWidth="1"/>
    <col min="4" max="4" width="37.75" style="128" customWidth="1"/>
    <col min="5" max="5" width="18" style="128" customWidth="1"/>
    <col min="6" max="6" width="40.625" style="128" customWidth="1"/>
    <col min="7" max="7" width="38" style="128" customWidth="1"/>
    <col min="8" max="8" width="19.875" style="128" customWidth="1"/>
    <col min="9" max="9" width="16.25" style="128" customWidth="1"/>
    <col min="10" max="10" width="24.75" style="128" customWidth="1"/>
    <col min="11" max="11" width="15.625" style="128" customWidth="1"/>
    <col min="12" max="12" width="8.375" style="128" bestFit="1" customWidth="1"/>
    <col min="13" max="13" width="12.75" style="128" bestFit="1" customWidth="1"/>
    <col min="14" max="14" width="17.25" style="128" bestFit="1" customWidth="1"/>
    <col min="15" max="23" width="8.375" style="136" hidden="1" customWidth="1"/>
    <col min="24" max="24" width="21.125" style="128" customWidth="1"/>
    <col min="25" max="25" width="14" style="128" customWidth="1"/>
    <col min="26" max="26" width="19.375" style="137" customWidth="1"/>
    <col min="27" max="27" width="21.125" style="128" customWidth="1"/>
    <col min="28" max="28" width="37.75" style="128" customWidth="1"/>
    <col min="29" max="29" width="20.75" style="128" customWidth="1"/>
    <col min="30" max="31" width="9.125" style="128" customWidth="1"/>
    <col min="32" max="16384" width="9.125" style="128"/>
  </cols>
  <sheetData>
    <row r="1" spans="1:64" s="85" customFormat="1" ht="41.25" customHeight="1" x14ac:dyDescent="0.2">
      <c r="A1" s="113"/>
      <c r="B1" s="116"/>
      <c r="C1" s="116"/>
      <c r="D1" s="120" t="s">
        <v>83</v>
      </c>
      <c r="F1" s="121" t="s">
        <v>84</v>
      </c>
      <c r="G1" s="122"/>
      <c r="H1" s="122" t="s">
        <v>85</v>
      </c>
      <c r="I1" s="123">
        <f>B4</f>
        <v>0</v>
      </c>
      <c r="J1" s="247" t="s">
        <v>86</v>
      </c>
      <c r="K1" s="116">
        <f>A4</f>
        <v>0</v>
      </c>
      <c r="L1" s="225"/>
      <c r="M1" s="225"/>
      <c r="N1" s="226"/>
      <c r="O1" s="124"/>
      <c r="P1" s="124"/>
      <c r="Q1" s="124"/>
      <c r="R1" s="124"/>
      <c r="S1" s="124"/>
      <c r="T1" s="124"/>
      <c r="U1" s="124"/>
      <c r="V1" s="124"/>
      <c r="W1" s="124"/>
      <c r="X1" s="66" t="s">
        <v>80</v>
      </c>
      <c r="Y1" s="125"/>
      <c r="Z1" s="124"/>
      <c r="AA1" s="225"/>
      <c r="AB1" s="121"/>
      <c r="AC1" s="125"/>
      <c r="AD1" s="66" t="s">
        <v>80</v>
      </c>
      <c r="AE1" s="226"/>
      <c r="AF1" s="23"/>
      <c r="AG1" s="23"/>
      <c r="AH1" s="294"/>
      <c r="AI1" s="295"/>
      <c r="AJ1" s="295"/>
      <c r="AK1" s="295"/>
      <c r="AL1" s="296"/>
      <c r="AM1" s="231"/>
      <c r="AN1" s="231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">
      <c r="A2" s="289" t="s">
        <v>87</v>
      </c>
      <c r="B2" s="287" t="s">
        <v>88</v>
      </c>
      <c r="C2" s="387" t="s">
        <v>275</v>
      </c>
      <c r="D2" s="290" t="s">
        <v>816</v>
      </c>
      <c r="E2" s="290" t="s">
        <v>90</v>
      </c>
      <c r="F2" s="290" t="s">
        <v>91</v>
      </c>
      <c r="G2" s="290" t="s">
        <v>92</v>
      </c>
      <c r="H2" s="297" t="s">
        <v>93</v>
      </c>
      <c r="I2" s="298"/>
      <c r="J2" s="299" t="s">
        <v>94</v>
      </c>
      <c r="K2" s="300" t="s">
        <v>95</v>
      </c>
      <c r="L2" s="302" t="s">
        <v>96</v>
      </c>
      <c r="M2" s="301" t="s">
        <v>97</v>
      </c>
      <c r="N2" s="303" t="s">
        <v>98</v>
      </c>
      <c r="O2" s="304" t="s">
        <v>99</v>
      </c>
      <c r="P2" s="305"/>
      <c r="Q2" s="305"/>
      <c r="R2" s="305"/>
      <c r="S2" s="305"/>
      <c r="T2" s="305"/>
      <c r="U2" s="305"/>
      <c r="V2" s="305"/>
      <c r="W2" s="298"/>
      <c r="X2" s="292" t="s">
        <v>100</v>
      </c>
      <c r="Y2" s="292" t="s">
        <v>101</v>
      </c>
      <c r="Z2" s="292" t="s">
        <v>102</v>
      </c>
      <c r="AA2" s="307" t="s">
        <v>103</v>
      </c>
      <c r="AB2" s="290" t="s">
        <v>817</v>
      </c>
      <c r="AC2" s="292" t="s">
        <v>106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227" customFormat="1" ht="93" customHeight="1" thickBot="1" x14ac:dyDescent="0.25">
      <c r="A3" s="289"/>
      <c r="B3" s="288"/>
      <c r="C3" s="388"/>
      <c r="D3" s="291"/>
      <c r="E3" s="291"/>
      <c r="F3" s="291"/>
      <c r="G3" s="291"/>
      <c r="H3" s="248" t="s">
        <v>108</v>
      </c>
      <c r="I3" s="248" t="s">
        <v>109</v>
      </c>
      <c r="J3" s="291"/>
      <c r="K3" s="291"/>
      <c r="L3" s="291"/>
      <c r="M3" s="291"/>
      <c r="N3" s="291"/>
      <c r="O3" s="97" t="s">
        <v>110</v>
      </c>
      <c r="P3" s="97" t="s">
        <v>111</v>
      </c>
      <c r="Q3" s="97" t="s">
        <v>112</v>
      </c>
      <c r="R3" s="97" t="s">
        <v>113</v>
      </c>
      <c r="S3" s="97" t="s">
        <v>114</v>
      </c>
      <c r="T3" s="97" t="s">
        <v>115</v>
      </c>
      <c r="U3" s="97" t="s">
        <v>116</v>
      </c>
      <c r="V3" s="97" t="s">
        <v>117</v>
      </c>
      <c r="W3" s="97" t="s">
        <v>118</v>
      </c>
      <c r="X3" s="293"/>
      <c r="Y3" s="293"/>
      <c r="Z3" s="293"/>
      <c r="AA3" s="291"/>
      <c r="AB3" s="291"/>
      <c r="AC3" s="293"/>
    </row>
    <row r="4" spans="1:64" ht="45.75" customHeight="1" thickTop="1" thickBot="1" x14ac:dyDescent="0.25">
      <c r="B4" s="129"/>
      <c r="C4" s="148"/>
      <c r="D4" s="249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1"/>
      <c r="Y4" s="131"/>
      <c r="Z4" s="81"/>
      <c r="AA4" s="131"/>
      <c r="AB4" s="249"/>
      <c r="AC4" s="132" t="str">
        <f t="shared" ref="AC4:AC67" si="0">IFERROR(X4/Y4,"")</f>
        <v/>
      </c>
    </row>
    <row r="5" spans="1:64" ht="45.75" customHeight="1" thickTop="1" thickBot="1" x14ac:dyDescent="0.25">
      <c r="B5" s="129"/>
      <c r="C5" s="148"/>
      <c r="D5" s="249"/>
      <c r="E5" s="130"/>
      <c r="F5" s="130"/>
      <c r="G5" s="130"/>
      <c r="H5" s="130"/>
      <c r="I5" s="130"/>
      <c r="J5" s="130"/>
      <c r="K5" s="133"/>
      <c r="L5" s="133"/>
      <c r="M5" s="133"/>
      <c r="N5" s="133"/>
      <c r="O5" s="81"/>
      <c r="P5" s="81"/>
      <c r="Q5" s="81"/>
      <c r="R5" s="81"/>
      <c r="S5" s="81"/>
      <c r="T5" s="81"/>
      <c r="U5" s="81"/>
      <c r="V5" s="81"/>
      <c r="W5" s="81"/>
      <c r="X5" s="131"/>
      <c r="Y5" s="131"/>
      <c r="Z5" s="81"/>
      <c r="AA5" s="131"/>
      <c r="AB5" s="249"/>
      <c r="AC5" s="132" t="str">
        <f t="shared" si="0"/>
        <v/>
      </c>
    </row>
    <row r="6" spans="1:64" ht="45.75" customHeight="1" thickTop="1" thickBot="1" x14ac:dyDescent="0.25">
      <c r="B6" s="129"/>
      <c r="C6" s="148"/>
      <c r="D6" s="249"/>
      <c r="E6" s="130"/>
      <c r="F6" s="130"/>
      <c r="G6" s="130"/>
      <c r="H6" s="130"/>
      <c r="I6" s="130"/>
      <c r="J6" s="130"/>
      <c r="K6" s="133"/>
      <c r="L6" s="133"/>
      <c r="M6" s="133"/>
      <c r="N6" s="133"/>
      <c r="O6" s="81"/>
      <c r="P6" s="81"/>
      <c r="Q6" s="81"/>
      <c r="R6" s="81"/>
      <c r="S6" s="81"/>
      <c r="T6" s="81"/>
      <c r="U6" s="81"/>
      <c r="V6" s="81"/>
      <c r="W6" s="81"/>
      <c r="X6" s="131"/>
      <c r="Y6" s="131"/>
      <c r="Z6" s="81"/>
      <c r="AA6" s="131"/>
      <c r="AB6" s="249"/>
      <c r="AC6" s="132" t="str">
        <f t="shared" si="0"/>
        <v/>
      </c>
    </row>
    <row r="7" spans="1:64" ht="45.75" customHeight="1" thickTop="1" thickBot="1" x14ac:dyDescent="0.25">
      <c r="B7" s="129"/>
      <c r="C7" s="148"/>
      <c r="D7" s="249"/>
      <c r="E7" s="130"/>
      <c r="F7" s="130"/>
      <c r="G7" s="130"/>
      <c r="H7" s="130"/>
      <c r="I7" s="130"/>
      <c r="J7" s="130"/>
      <c r="K7" s="133"/>
      <c r="L7" s="133"/>
      <c r="M7" s="133"/>
      <c r="N7" s="133"/>
      <c r="O7" s="81"/>
      <c r="P7" s="81"/>
      <c r="Q7" s="81"/>
      <c r="R7" s="81"/>
      <c r="S7" s="81"/>
      <c r="T7" s="81"/>
      <c r="U7" s="81"/>
      <c r="V7" s="81"/>
      <c r="W7" s="81"/>
      <c r="X7" s="131"/>
      <c r="Y7" s="131"/>
      <c r="Z7" s="81"/>
      <c r="AA7" s="131"/>
      <c r="AB7" s="249"/>
      <c r="AC7" s="132" t="str">
        <f t="shared" si="0"/>
        <v/>
      </c>
    </row>
    <row r="8" spans="1:64" ht="45.75" customHeight="1" thickTop="1" thickBot="1" x14ac:dyDescent="0.25">
      <c r="B8" s="129"/>
      <c r="C8" s="148"/>
      <c r="D8" s="249"/>
      <c r="E8" s="130"/>
      <c r="F8" s="130"/>
      <c r="G8" s="130"/>
      <c r="H8" s="130"/>
      <c r="I8" s="130"/>
      <c r="J8" s="130"/>
      <c r="K8" s="133"/>
      <c r="L8" s="133"/>
      <c r="M8" s="133"/>
      <c r="N8" s="133"/>
      <c r="O8" s="81"/>
      <c r="P8" s="81"/>
      <c r="Q8" s="81"/>
      <c r="R8" s="81"/>
      <c r="S8" s="81"/>
      <c r="T8" s="81"/>
      <c r="U8" s="81"/>
      <c r="V8" s="81"/>
      <c r="W8" s="81"/>
      <c r="X8" s="131"/>
      <c r="Y8" s="131"/>
      <c r="Z8" s="81"/>
      <c r="AA8" s="131"/>
      <c r="AB8" s="249"/>
      <c r="AC8" s="132" t="str">
        <f t="shared" si="0"/>
        <v/>
      </c>
    </row>
    <row r="9" spans="1:64" ht="45.75" customHeight="1" thickTop="1" thickBot="1" x14ac:dyDescent="0.25">
      <c r="B9" s="129"/>
      <c r="C9" s="148"/>
      <c r="D9" s="249"/>
      <c r="E9" s="130"/>
      <c r="F9" s="130"/>
      <c r="G9" s="130"/>
      <c r="H9" s="130"/>
      <c r="I9" s="130"/>
      <c r="J9" s="130"/>
      <c r="K9" s="133"/>
      <c r="L9" s="133"/>
      <c r="M9" s="133"/>
      <c r="N9" s="133"/>
      <c r="O9" s="81"/>
      <c r="P9" s="81"/>
      <c r="Q9" s="81"/>
      <c r="R9" s="81"/>
      <c r="S9" s="81"/>
      <c r="T9" s="81"/>
      <c r="U9" s="81"/>
      <c r="V9" s="81"/>
      <c r="W9" s="81"/>
      <c r="X9" s="131"/>
      <c r="Y9" s="131"/>
      <c r="Z9" s="81"/>
      <c r="AA9" s="131"/>
      <c r="AB9" s="249"/>
      <c r="AC9" s="132" t="str">
        <f t="shared" si="0"/>
        <v/>
      </c>
    </row>
    <row r="10" spans="1:64" ht="45.75" customHeight="1" thickTop="1" thickBot="1" x14ac:dyDescent="0.25">
      <c r="B10" s="129"/>
      <c r="C10" s="148"/>
      <c r="D10" s="249"/>
      <c r="E10" s="130"/>
      <c r="F10" s="130"/>
      <c r="G10" s="130"/>
      <c r="H10" s="130"/>
      <c r="I10" s="130"/>
      <c r="J10" s="130"/>
      <c r="K10" s="133"/>
      <c r="L10" s="133"/>
      <c r="M10" s="133"/>
      <c r="N10" s="133"/>
      <c r="O10" s="81"/>
      <c r="P10" s="81"/>
      <c r="Q10" s="81"/>
      <c r="R10" s="81"/>
      <c r="S10" s="81"/>
      <c r="T10" s="81"/>
      <c r="U10" s="81"/>
      <c r="V10" s="81"/>
      <c r="W10" s="81"/>
      <c r="X10" s="131"/>
      <c r="Y10" s="131"/>
      <c r="Z10" s="81"/>
      <c r="AA10" s="131"/>
      <c r="AB10" s="249"/>
      <c r="AC10" s="132" t="str">
        <f t="shared" si="0"/>
        <v/>
      </c>
    </row>
    <row r="11" spans="1:64" ht="45.75" customHeight="1" thickTop="1" thickBot="1" x14ac:dyDescent="0.25">
      <c r="B11" s="129"/>
      <c r="C11" s="148"/>
      <c r="D11" s="249"/>
      <c r="E11" s="130"/>
      <c r="F11" s="130"/>
      <c r="G11" s="130"/>
      <c r="H11" s="130"/>
      <c r="I11" s="130"/>
      <c r="J11" s="130"/>
      <c r="K11" s="133"/>
      <c r="L11" s="133"/>
      <c r="M11" s="133"/>
      <c r="N11" s="133"/>
      <c r="O11" s="81"/>
      <c r="P11" s="81"/>
      <c r="Q11" s="81"/>
      <c r="R11" s="81"/>
      <c r="S11" s="81"/>
      <c r="T11" s="81"/>
      <c r="U11" s="81"/>
      <c r="V11" s="81"/>
      <c r="W11" s="81"/>
      <c r="X11" s="131"/>
      <c r="Y11" s="131"/>
      <c r="Z11" s="81"/>
      <c r="AA11" s="131"/>
      <c r="AB11" s="249"/>
      <c r="AC11" s="132" t="str">
        <f t="shared" si="0"/>
        <v/>
      </c>
    </row>
    <row r="12" spans="1:64" ht="45.75" customHeight="1" thickTop="1" thickBot="1" x14ac:dyDescent="0.25">
      <c r="B12" s="129"/>
      <c r="C12" s="148"/>
      <c r="D12" s="249"/>
      <c r="E12" s="130"/>
      <c r="F12" s="130"/>
      <c r="G12" s="130"/>
      <c r="H12" s="130"/>
      <c r="I12" s="130"/>
      <c r="J12" s="130"/>
      <c r="K12" s="133"/>
      <c r="L12" s="133"/>
      <c r="M12" s="133"/>
      <c r="N12" s="133"/>
      <c r="O12" s="81"/>
      <c r="P12" s="81"/>
      <c r="Q12" s="81"/>
      <c r="R12" s="81"/>
      <c r="S12" s="81"/>
      <c r="T12" s="81"/>
      <c r="U12" s="81"/>
      <c r="V12" s="81"/>
      <c r="W12" s="81"/>
      <c r="X12" s="131"/>
      <c r="Y12" s="131"/>
      <c r="Z12" s="81"/>
      <c r="AA12" s="131"/>
      <c r="AB12" s="249"/>
      <c r="AC12" s="132" t="str">
        <f t="shared" si="0"/>
        <v/>
      </c>
    </row>
    <row r="13" spans="1:64" ht="45.75" customHeight="1" thickTop="1" thickBot="1" x14ac:dyDescent="0.25">
      <c r="B13" s="129"/>
      <c r="C13" s="148"/>
      <c r="D13" s="249"/>
      <c r="E13" s="130"/>
      <c r="F13" s="130"/>
      <c r="G13" s="130"/>
      <c r="H13" s="130"/>
      <c r="I13" s="130"/>
      <c r="J13" s="130"/>
      <c r="K13" s="133"/>
      <c r="L13" s="133"/>
      <c r="M13" s="133"/>
      <c r="N13" s="133"/>
      <c r="O13" s="81"/>
      <c r="P13" s="81"/>
      <c r="Q13" s="81"/>
      <c r="R13" s="81"/>
      <c r="S13" s="81"/>
      <c r="T13" s="81"/>
      <c r="U13" s="81"/>
      <c r="V13" s="81"/>
      <c r="W13" s="81"/>
      <c r="X13" s="131"/>
      <c r="Y13" s="131"/>
      <c r="Z13" s="81"/>
      <c r="AA13" s="131"/>
      <c r="AB13" s="249"/>
      <c r="AC13" s="132" t="str">
        <f t="shared" si="0"/>
        <v/>
      </c>
    </row>
    <row r="14" spans="1:64" ht="45.75" customHeight="1" thickTop="1" thickBot="1" x14ac:dyDescent="0.25">
      <c r="B14" s="129"/>
      <c r="C14" s="148"/>
      <c r="D14" s="249"/>
      <c r="E14" s="130"/>
      <c r="F14" s="130"/>
      <c r="G14" s="130"/>
      <c r="H14" s="130"/>
      <c r="I14" s="130"/>
      <c r="J14" s="130"/>
      <c r="K14" s="133"/>
      <c r="L14" s="133"/>
      <c r="M14" s="133"/>
      <c r="N14" s="133"/>
      <c r="O14" s="81"/>
      <c r="P14" s="81"/>
      <c r="Q14" s="81"/>
      <c r="R14" s="81"/>
      <c r="S14" s="81"/>
      <c r="T14" s="81"/>
      <c r="U14" s="81"/>
      <c r="V14" s="81"/>
      <c r="W14" s="81"/>
      <c r="X14" s="131"/>
      <c r="Y14" s="131"/>
      <c r="Z14" s="81"/>
      <c r="AA14" s="131"/>
      <c r="AB14" s="249"/>
      <c r="AC14" s="132" t="str">
        <f t="shared" si="0"/>
        <v/>
      </c>
    </row>
    <row r="15" spans="1:64" ht="45.75" customHeight="1" thickTop="1" thickBot="1" x14ac:dyDescent="0.25">
      <c r="B15" s="129"/>
      <c r="C15" s="148"/>
      <c r="D15" s="249"/>
      <c r="E15" s="130"/>
      <c r="F15" s="130"/>
      <c r="G15" s="130"/>
      <c r="H15" s="130"/>
      <c r="I15" s="130"/>
      <c r="J15" s="130"/>
      <c r="K15" s="133"/>
      <c r="L15" s="133"/>
      <c r="M15" s="133"/>
      <c r="N15" s="133"/>
      <c r="O15" s="81"/>
      <c r="P15" s="81"/>
      <c r="Q15" s="81"/>
      <c r="R15" s="81"/>
      <c r="S15" s="81"/>
      <c r="T15" s="81"/>
      <c r="U15" s="81"/>
      <c r="V15" s="81"/>
      <c r="W15" s="81"/>
      <c r="X15" s="131"/>
      <c r="Y15" s="131"/>
      <c r="Z15" s="81"/>
      <c r="AA15" s="131"/>
      <c r="AB15" s="249"/>
      <c r="AC15" s="132" t="str">
        <f t="shared" si="0"/>
        <v/>
      </c>
    </row>
    <row r="16" spans="1:64" ht="45.75" customHeight="1" thickTop="1" thickBot="1" x14ac:dyDescent="0.25">
      <c r="B16" s="129"/>
      <c r="C16" s="148"/>
      <c r="D16" s="249"/>
      <c r="E16" s="130"/>
      <c r="F16" s="130"/>
      <c r="G16" s="130"/>
      <c r="H16" s="130"/>
      <c r="I16" s="130"/>
      <c r="J16" s="130"/>
      <c r="K16" s="133"/>
      <c r="L16" s="133"/>
      <c r="M16" s="133"/>
      <c r="N16" s="133"/>
      <c r="O16" s="81"/>
      <c r="P16" s="81"/>
      <c r="Q16" s="81"/>
      <c r="R16" s="81"/>
      <c r="S16" s="81"/>
      <c r="T16" s="81"/>
      <c r="U16" s="81"/>
      <c r="V16" s="81"/>
      <c r="W16" s="81"/>
      <c r="X16" s="131"/>
      <c r="Y16" s="131"/>
      <c r="Z16" s="81"/>
      <c r="AA16" s="131"/>
      <c r="AB16" s="249"/>
      <c r="AC16" s="132" t="str">
        <f t="shared" si="0"/>
        <v/>
      </c>
    </row>
    <row r="17" spans="2:29" ht="45.75" customHeight="1" thickTop="1" thickBot="1" x14ac:dyDescent="0.25">
      <c r="B17" s="129"/>
      <c r="C17" s="148"/>
      <c r="D17" s="249"/>
      <c r="E17" s="130"/>
      <c r="F17" s="130"/>
      <c r="G17" s="130"/>
      <c r="H17" s="130"/>
      <c r="I17" s="130"/>
      <c r="J17" s="130"/>
      <c r="K17" s="133"/>
      <c r="L17" s="133"/>
      <c r="M17" s="133"/>
      <c r="N17" s="133"/>
      <c r="O17" s="81"/>
      <c r="P17" s="81"/>
      <c r="Q17" s="81"/>
      <c r="R17" s="81"/>
      <c r="S17" s="81"/>
      <c r="T17" s="81"/>
      <c r="U17" s="81"/>
      <c r="V17" s="81"/>
      <c r="W17" s="81"/>
      <c r="X17" s="131"/>
      <c r="Y17" s="131"/>
      <c r="Z17" s="81"/>
      <c r="AA17" s="131"/>
      <c r="AB17" s="249"/>
      <c r="AC17" s="132" t="str">
        <f t="shared" si="0"/>
        <v/>
      </c>
    </row>
    <row r="18" spans="2:29" ht="45.75" customHeight="1" thickTop="1" thickBot="1" x14ac:dyDescent="0.25">
      <c r="B18" s="129"/>
      <c r="C18" s="148"/>
      <c r="D18" s="249"/>
      <c r="E18" s="130"/>
      <c r="F18" s="130"/>
      <c r="G18" s="130"/>
      <c r="H18" s="130"/>
      <c r="I18" s="130"/>
      <c r="J18" s="130"/>
      <c r="K18" s="133"/>
      <c r="L18" s="133"/>
      <c r="M18" s="133"/>
      <c r="N18" s="133"/>
      <c r="O18" s="81"/>
      <c r="P18" s="81"/>
      <c r="Q18" s="81"/>
      <c r="R18" s="81"/>
      <c r="S18" s="81"/>
      <c r="T18" s="81"/>
      <c r="U18" s="81"/>
      <c r="V18" s="81"/>
      <c r="W18" s="81"/>
      <c r="X18" s="131"/>
      <c r="Y18" s="131"/>
      <c r="Z18" s="81"/>
      <c r="AA18" s="131"/>
      <c r="AB18" s="249"/>
      <c r="AC18" s="132" t="str">
        <f t="shared" si="0"/>
        <v/>
      </c>
    </row>
    <row r="19" spans="2:29" ht="45.75" customHeight="1" thickTop="1" thickBot="1" x14ac:dyDescent="0.25">
      <c r="B19" s="129"/>
      <c r="C19" s="148"/>
      <c r="D19" s="249"/>
      <c r="E19" s="130"/>
      <c r="F19" s="130"/>
      <c r="G19" s="130"/>
      <c r="H19" s="130"/>
      <c r="I19" s="130"/>
      <c r="J19" s="130"/>
      <c r="K19" s="133"/>
      <c r="L19" s="133"/>
      <c r="M19" s="133"/>
      <c r="N19" s="133"/>
      <c r="O19" s="81"/>
      <c r="P19" s="81"/>
      <c r="Q19" s="81"/>
      <c r="R19" s="81"/>
      <c r="S19" s="81"/>
      <c r="T19" s="81"/>
      <c r="U19" s="81"/>
      <c r="V19" s="81"/>
      <c r="W19" s="81"/>
      <c r="X19" s="131"/>
      <c r="Y19" s="131"/>
      <c r="Z19" s="81"/>
      <c r="AA19" s="131"/>
      <c r="AB19" s="249"/>
      <c r="AC19" s="132" t="str">
        <f t="shared" si="0"/>
        <v/>
      </c>
    </row>
    <row r="20" spans="2:29" ht="45.75" customHeight="1" thickTop="1" thickBot="1" x14ac:dyDescent="0.25">
      <c r="B20" s="129"/>
      <c r="C20" s="148"/>
      <c r="D20" s="249"/>
      <c r="E20" s="130"/>
      <c r="F20" s="130"/>
      <c r="G20" s="130"/>
      <c r="H20" s="130"/>
      <c r="I20" s="130"/>
      <c r="J20" s="130"/>
      <c r="K20" s="133"/>
      <c r="L20" s="133"/>
      <c r="M20" s="133"/>
      <c r="N20" s="133"/>
      <c r="O20" s="81"/>
      <c r="P20" s="81"/>
      <c r="Q20" s="81"/>
      <c r="R20" s="81"/>
      <c r="S20" s="81"/>
      <c r="T20" s="81"/>
      <c r="U20" s="81"/>
      <c r="V20" s="81"/>
      <c r="W20" s="81"/>
      <c r="X20" s="131"/>
      <c r="Y20" s="131"/>
      <c r="Z20" s="81"/>
      <c r="AA20" s="131"/>
      <c r="AB20" s="249"/>
      <c r="AC20" s="132" t="str">
        <f t="shared" si="0"/>
        <v/>
      </c>
    </row>
    <row r="21" spans="2:29" ht="45.75" customHeight="1" thickTop="1" thickBot="1" x14ac:dyDescent="0.25">
      <c r="B21" s="129"/>
      <c r="C21" s="148"/>
      <c r="D21" s="249"/>
      <c r="E21" s="130"/>
      <c r="F21" s="130"/>
      <c r="G21" s="130"/>
      <c r="H21" s="130"/>
      <c r="I21" s="130"/>
      <c r="J21" s="130"/>
      <c r="K21" s="133"/>
      <c r="L21" s="133"/>
      <c r="M21" s="133"/>
      <c r="N21" s="133"/>
      <c r="O21" s="81"/>
      <c r="P21" s="81"/>
      <c r="Q21" s="81"/>
      <c r="R21" s="81"/>
      <c r="S21" s="81"/>
      <c r="T21" s="81"/>
      <c r="U21" s="81"/>
      <c r="V21" s="81"/>
      <c r="W21" s="81"/>
      <c r="X21" s="131"/>
      <c r="Y21" s="131"/>
      <c r="Z21" s="81"/>
      <c r="AA21" s="131"/>
      <c r="AB21" s="249"/>
      <c r="AC21" s="132" t="str">
        <f t="shared" si="0"/>
        <v/>
      </c>
    </row>
    <row r="22" spans="2:29" ht="45.75" customHeight="1" thickTop="1" thickBot="1" x14ac:dyDescent="0.25">
      <c r="B22" s="129"/>
      <c r="C22" s="148"/>
      <c r="D22" s="249"/>
      <c r="E22" s="130"/>
      <c r="F22" s="130"/>
      <c r="G22" s="130"/>
      <c r="H22" s="130"/>
      <c r="I22" s="130"/>
      <c r="J22" s="130"/>
      <c r="K22" s="133"/>
      <c r="L22" s="133"/>
      <c r="M22" s="133"/>
      <c r="N22" s="133"/>
      <c r="O22" s="81"/>
      <c r="P22" s="81"/>
      <c r="Q22" s="81"/>
      <c r="R22" s="81"/>
      <c r="S22" s="81"/>
      <c r="T22" s="81"/>
      <c r="U22" s="81"/>
      <c r="V22" s="81"/>
      <c r="W22" s="81"/>
      <c r="X22" s="131"/>
      <c r="Y22" s="131"/>
      <c r="Z22" s="81"/>
      <c r="AA22" s="131"/>
      <c r="AB22" s="249"/>
      <c r="AC22" s="132" t="str">
        <f t="shared" si="0"/>
        <v/>
      </c>
    </row>
    <row r="23" spans="2:29" ht="45.75" customHeight="1" thickTop="1" thickBot="1" x14ac:dyDescent="0.25">
      <c r="B23" s="129"/>
      <c r="C23" s="148"/>
      <c r="D23" s="249"/>
      <c r="E23" s="130"/>
      <c r="F23" s="130"/>
      <c r="G23" s="130"/>
      <c r="H23" s="130"/>
      <c r="I23" s="130"/>
      <c r="J23" s="130"/>
      <c r="K23" s="133"/>
      <c r="L23" s="133"/>
      <c r="M23" s="133"/>
      <c r="N23" s="133"/>
      <c r="O23" s="81"/>
      <c r="P23" s="81"/>
      <c r="Q23" s="81"/>
      <c r="R23" s="81"/>
      <c r="S23" s="81"/>
      <c r="T23" s="81"/>
      <c r="U23" s="81"/>
      <c r="V23" s="81"/>
      <c r="W23" s="81"/>
      <c r="X23" s="131"/>
      <c r="Y23" s="131"/>
      <c r="Z23" s="81"/>
      <c r="AA23" s="131"/>
      <c r="AB23" s="249"/>
      <c r="AC23" s="132" t="str">
        <f t="shared" si="0"/>
        <v/>
      </c>
    </row>
    <row r="24" spans="2:29" ht="45.75" customHeight="1" thickTop="1" thickBot="1" x14ac:dyDescent="0.25">
      <c r="B24" s="129"/>
      <c r="C24" s="148"/>
      <c r="D24" s="249"/>
      <c r="E24" s="130"/>
      <c r="F24" s="130"/>
      <c r="G24" s="130"/>
      <c r="H24" s="130"/>
      <c r="I24" s="130"/>
      <c r="J24" s="130"/>
      <c r="K24" s="133"/>
      <c r="L24" s="133"/>
      <c r="M24" s="133"/>
      <c r="N24" s="133"/>
      <c r="O24" s="81"/>
      <c r="P24" s="81"/>
      <c r="Q24" s="81"/>
      <c r="R24" s="81"/>
      <c r="S24" s="81"/>
      <c r="T24" s="81"/>
      <c r="U24" s="81"/>
      <c r="V24" s="81"/>
      <c r="W24" s="81"/>
      <c r="X24" s="131"/>
      <c r="Y24" s="131"/>
      <c r="Z24" s="81"/>
      <c r="AA24" s="131"/>
      <c r="AB24" s="249"/>
      <c r="AC24" s="132" t="str">
        <f t="shared" si="0"/>
        <v/>
      </c>
    </row>
    <row r="25" spans="2:29" ht="45.75" customHeight="1" thickTop="1" thickBot="1" x14ac:dyDescent="0.25">
      <c r="B25" s="129"/>
      <c r="C25" s="148"/>
      <c r="D25" s="249"/>
      <c r="E25" s="130"/>
      <c r="F25" s="130"/>
      <c r="G25" s="130"/>
      <c r="H25" s="130"/>
      <c r="I25" s="130"/>
      <c r="J25" s="130"/>
      <c r="K25" s="133"/>
      <c r="L25" s="133"/>
      <c r="M25" s="133"/>
      <c r="N25" s="133"/>
      <c r="O25" s="81"/>
      <c r="P25" s="81"/>
      <c r="Q25" s="81"/>
      <c r="R25" s="81"/>
      <c r="S25" s="81"/>
      <c r="T25" s="81"/>
      <c r="U25" s="81"/>
      <c r="V25" s="81"/>
      <c r="W25" s="81"/>
      <c r="X25" s="131"/>
      <c r="Y25" s="131"/>
      <c r="Z25" s="81"/>
      <c r="AA25" s="131"/>
      <c r="AB25" s="249"/>
      <c r="AC25" s="132" t="str">
        <f t="shared" si="0"/>
        <v/>
      </c>
    </row>
    <row r="26" spans="2:29" ht="45.75" customHeight="1" thickTop="1" thickBot="1" x14ac:dyDescent="0.25">
      <c r="B26" s="129"/>
      <c r="C26" s="148"/>
      <c r="D26" s="249"/>
      <c r="E26" s="130"/>
      <c r="F26" s="130"/>
      <c r="G26" s="130"/>
      <c r="H26" s="130"/>
      <c r="I26" s="130"/>
      <c r="J26" s="130"/>
      <c r="K26" s="133"/>
      <c r="L26" s="133"/>
      <c r="M26" s="133"/>
      <c r="N26" s="133"/>
      <c r="O26" s="81"/>
      <c r="P26" s="81"/>
      <c r="Q26" s="81"/>
      <c r="R26" s="81"/>
      <c r="S26" s="81"/>
      <c r="T26" s="81"/>
      <c r="U26" s="81"/>
      <c r="V26" s="81"/>
      <c r="W26" s="81"/>
      <c r="X26" s="131"/>
      <c r="Y26" s="131"/>
      <c r="Z26" s="81"/>
      <c r="AA26" s="131"/>
      <c r="AB26" s="249"/>
      <c r="AC26" s="132" t="str">
        <f t="shared" si="0"/>
        <v/>
      </c>
    </row>
    <row r="27" spans="2:29" ht="45.75" customHeight="1" thickTop="1" thickBot="1" x14ac:dyDescent="0.25">
      <c r="B27" s="129"/>
      <c r="C27" s="148"/>
      <c r="D27" s="249"/>
      <c r="E27" s="130"/>
      <c r="F27" s="130"/>
      <c r="G27" s="130"/>
      <c r="H27" s="130"/>
      <c r="I27" s="130"/>
      <c r="J27" s="130"/>
      <c r="K27" s="133"/>
      <c r="L27" s="133"/>
      <c r="M27" s="133"/>
      <c r="N27" s="133"/>
      <c r="O27" s="81"/>
      <c r="P27" s="81"/>
      <c r="Q27" s="81"/>
      <c r="R27" s="81"/>
      <c r="S27" s="81"/>
      <c r="T27" s="81"/>
      <c r="U27" s="81"/>
      <c r="V27" s="81"/>
      <c r="W27" s="81"/>
      <c r="X27" s="131"/>
      <c r="Y27" s="131"/>
      <c r="Z27" s="81"/>
      <c r="AA27" s="131"/>
      <c r="AB27" s="249"/>
      <c r="AC27" s="132" t="str">
        <f t="shared" si="0"/>
        <v/>
      </c>
    </row>
    <row r="28" spans="2:29" ht="45.75" customHeight="1" thickTop="1" thickBot="1" x14ac:dyDescent="0.25">
      <c r="B28" s="129"/>
      <c r="C28" s="148"/>
      <c r="D28" s="249"/>
      <c r="E28" s="130"/>
      <c r="F28" s="130"/>
      <c r="G28" s="130"/>
      <c r="H28" s="130"/>
      <c r="I28" s="130"/>
      <c r="J28" s="130"/>
      <c r="K28" s="133"/>
      <c r="L28" s="133"/>
      <c r="M28" s="133"/>
      <c r="N28" s="133"/>
      <c r="O28" s="81"/>
      <c r="P28" s="81"/>
      <c r="Q28" s="81"/>
      <c r="R28" s="81"/>
      <c r="S28" s="81"/>
      <c r="T28" s="81"/>
      <c r="U28" s="81"/>
      <c r="V28" s="81"/>
      <c r="W28" s="81"/>
      <c r="X28" s="131"/>
      <c r="Y28" s="131"/>
      <c r="Z28" s="81"/>
      <c r="AA28" s="131"/>
      <c r="AB28" s="249"/>
      <c r="AC28" s="132" t="str">
        <f t="shared" si="0"/>
        <v/>
      </c>
    </row>
    <row r="29" spans="2:29" ht="45.75" customHeight="1" thickTop="1" thickBot="1" x14ac:dyDescent="0.25">
      <c r="B29" s="129"/>
      <c r="C29" s="148"/>
      <c r="D29" s="249"/>
      <c r="E29" s="130"/>
      <c r="F29" s="130"/>
      <c r="G29" s="130"/>
      <c r="H29" s="130"/>
      <c r="I29" s="130"/>
      <c r="J29" s="130"/>
      <c r="K29" s="133"/>
      <c r="L29" s="133"/>
      <c r="M29" s="133"/>
      <c r="N29" s="133"/>
      <c r="O29" s="81"/>
      <c r="P29" s="81"/>
      <c r="Q29" s="81"/>
      <c r="R29" s="81"/>
      <c r="S29" s="81"/>
      <c r="T29" s="81"/>
      <c r="U29" s="81"/>
      <c r="V29" s="81"/>
      <c r="W29" s="81"/>
      <c r="X29" s="131"/>
      <c r="Y29" s="131"/>
      <c r="Z29" s="81"/>
      <c r="AA29" s="131"/>
      <c r="AB29" s="249"/>
      <c r="AC29" s="132" t="str">
        <f t="shared" si="0"/>
        <v/>
      </c>
    </row>
    <row r="30" spans="2:29" ht="45.75" customHeight="1" thickTop="1" thickBot="1" x14ac:dyDescent="0.25">
      <c r="B30" s="129"/>
      <c r="C30" s="148"/>
      <c r="D30" s="249"/>
      <c r="E30" s="130"/>
      <c r="F30" s="130"/>
      <c r="G30" s="130"/>
      <c r="H30" s="130"/>
      <c r="I30" s="130"/>
      <c r="J30" s="130"/>
      <c r="K30" s="133"/>
      <c r="L30" s="133"/>
      <c r="M30" s="133"/>
      <c r="N30" s="133"/>
      <c r="O30" s="81"/>
      <c r="P30" s="81"/>
      <c r="Q30" s="81"/>
      <c r="R30" s="81"/>
      <c r="S30" s="81"/>
      <c r="T30" s="81"/>
      <c r="U30" s="81"/>
      <c r="V30" s="81"/>
      <c r="W30" s="81"/>
      <c r="X30" s="131"/>
      <c r="Y30" s="131"/>
      <c r="Z30" s="81"/>
      <c r="AA30" s="131"/>
      <c r="AB30" s="249"/>
      <c r="AC30" s="132" t="str">
        <f t="shared" si="0"/>
        <v/>
      </c>
    </row>
    <row r="31" spans="2:29" ht="45.75" customHeight="1" thickTop="1" thickBot="1" x14ac:dyDescent="0.25">
      <c r="B31" s="129"/>
      <c r="C31" s="148"/>
      <c r="D31" s="249"/>
      <c r="E31" s="130"/>
      <c r="F31" s="130"/>
      <c r="G31" s="130"/>
      <c r="H31" s="130"/>
      <c r="I31" s="130"/>
      <c r="J31" s="130"/>
      <c r="K31" s="133"/>
      <c r="L31" s="133"/>
      <c r="M31" s="133"/>
      <c r="N31" s="133"/>
      <c r="O31" s="81"/>
      <c r="P31" s="81"/>
      <c r="Q31" s="81"/>
      <c r="R31" s="81"/>
      <c r="S31" s="81"/>
      <c r="T31" s="81"/>
      <c r="U31" s="81"/>
      <c r="V31" s="81"/>
      <c r="W31" s="81"/>
      <c r="X31" s="131"/>
      <c r="Y31" s="131"/>
      <c r="Z31" s="81"/>
      <c r="AA31" s="131"/>
      <c r="AB31" s="249"/>
      <c r="AC31" s="132" t="str">
        <f t="shared" si="0"/>
        <v/>
      </c>
    </row>
    <row r="32" spans="2:29" ht="45.75" customHeight="1" thickTop="1" thickBot="1" x14ac:dyDescent="0.25">
      <c r="B32" s="129"/>
      <c r="C32" s="148"/>
      <c r="D32" s="249"/>
      <c r="E32" s="130"/>
      <c r="F32" s="130"/>
      <c r="G32" s="130"/>
      <c r="H32" s="130"/>
      <c r="I32" s="130"/>
      <c r="J32" s="130"/>
      <c r="K32" s="133"/>
      <c r="L32" s="133"/>
      <c r="M32" s="133"/>
      <c r="N32" s="133"/>
      <c r="O32" s="81"/>
      <c r="P32" s="81"/>
      <c r="Q32" s="81"/>
      <c r="R32" s="81"/>
      <c r="S32" s="81"/>
      <c r="T32" s="81"/>
      <c r="U32" s="81"/>
      <c r="V32" s="81"/>
      <c r="W32" s="81"/>
      <c r="X32" s="131"/>
      <c r="Y32" s="131"/>
      <c r="Z32" s="81"/>
      <c r="AA32" s="131"/>
      <c r="AB32" s="249"/>
      <c r="AC32" s="132" t="str">
        <f t="shared" si="0"/>
        <v/>
      </c>
    </row>
    <row r="33" spans="2:29" ht="45.75" customHeight="1" thickTop="1" thickBot="1" x14ac:dyDescent="0.25">
      <c r="B33" s="129"/>
      <c r="C33" s="148"/>
      <c r="D33" s="249"/>
      <c r="E33" s="130"/>
      <c r="F33" s="130"/>
      <c r="G33" s="130"/>
      <c r="H33" s="130"/>
      <c r="I33" s="130"/>
      <c r="J33" s="130"/>
      <c r="K33" s="133"/>
      <c r="L33" s="133"/>
      <c r="M33" s="133"/>
      <c r="N33" s="133"/>
      <c r="O33" s="81"/>
      <c r="P33" s="81"/>
      <c r="Q33" s="81"/>
      <c r="R33" s="81"/>
      <c r="S33" s="81"/>
      <c r="T33" s="81"/>
      <c r="U33" s="81"/>
      <c r="V33" s="81"/>
      <c r="W33" s="81"/>
      <c r="X33" s="131"/>
      <c r="Y33" s="131"/>
      <c r="Z33" s="81"/>
      <c r="AA33" s="131"/>
      <c r="AB33" s="249"/>
      <c r="AC33" s="132" t="str">
        <f t="shared" si="0"/>
        <v/>
      </c>
    </row>
    <row r="34" spans="2:29" ht="45.75" customHeight="1" thickTop="1" thickBot="1" x14ac:dyDescent="0.25">
      <c r="B34" s="129"/>
      <c r="C34" s="148"/>
      <c r="D34" s="249"/>
      <c r="E34" s="130"/>
      <c r="F34" s="130"/>
      <c r="G34" s="130"/>
      <c r="H34" s="130"/>
      <c r="I34" s="130"/>
      <c r="J34" s="130"/>
      <c r="K34" s="133"/>
      <c r="L34" s="133"/>
      <c r="M34" s="133"/>
      <c r="N34" s="133"/>
      <c r="O34" s="81"/>
      <c r="P34" s="81"/>
      <c r="Q34" s="81"/>
      <c r="R34" s="81"/>
      <c r="S34" s="81"/>
      <c r="T34" s="81"/>
      <c r="U34" s="81"/>
      <c r="V34" s="81"/>
      <c r="W34" s="81"/>
      <c r="X34" s="131"/>
      <c r="Y34" s="131"/>
      <c r="Z34" s="81"/>
      <c r="AA34" s="131"/>
      <c r="AB34" s="249"/>
      <c r="AC34" s="132" t="str">
        <f t="shared" si="0"/>
        <v/>
      </c>
    </row>
    <row r="35" spans="2:29" ht="45.75" customHeight="1" thickTop="1" thickBot="1" x14ac:dyDescent="0.25">
      <c r="B35" s="129"/>
      <c r="C35" s="148"/>
      <c r="D35" s="249"/>
      <c r="E35" s="130"/>
      <c r="F35" s="130"/>
      <c r="G35" s="130"/>
      <c r="H35" s="130"/>
      <c r="I35" s="130"/>
      <c r="J35" s="130"/>
      <c r="K35" s="133"/>
      <c r="L35" s="133"/>
      <c r="M35" s="133"/>
      <c r="N35" s="133"/>
      <c r="O35" s="81"/>
      <c r="P35" s="81"/>
      <c r="Q35" s="81"/>
      <c r="R35" s="81"/>
      <c r="S35" s="81"/>
      <c r="T35" s="81"/>
      <c r="U35" s="81"/>
      <c r="V35" s="81"/>
      <c r="W35" s="81"/>
      <c r="X35" s="131"/>
      <c r="Y35" s="131"/>
      <c r="Z35" s="81"/>
      <c r="AA35" s="131"/>
      <c r="AB35" s="249"/>
      <c r="AC35" s="132" t="str">
        <f t="shared" si="0"/>
        <v/>
      </c>
    </row>
    <row r="36" spans="2:29" ht="45.75" customHeight="1" thickTop="1" thickBot="1" x14ac:dyDescent="0.25">
      <c r="B36" s="129"/>
      <c r="C36" s="148"/>
      <c r="D36" s="249"/>
      <c r="E36" s="130"/>
      <c r="F36" s="130"/>
      <c r="G36" s="130"/>
      <c r="H36" s="130"/>
      <c r="I36" s="130"/>
      <c r="J36" s="130"/>
      <c r="K36" s="133"/>
      <c r="L36" s="133"/>
      <c r="M36" s="133"/>
      <c r="N36" s="133"/>
      <c r="O36" s="81"/>
      <c r="P36" s="81"/>
      <c r="Q36" s="81"/>
      <c r="R36" s="81"/>
      <c r="S36" s="81"/>
      <c r="T36" s="81"/>
      <c r="U36" s="81"/>
      <c r="V36" s="81"/>
      <c r="W36" s="81"/>
      <c r="X36" s="131"/>
      <c r="Y36" s="131"/>
      <c r="Z36" s="81"/>
      <c r="AA36" s="131"/>
      <c r="AB36" s="249"/>
      <c r="AC36" s="132" t="str">
        <f t="shared" si="0"/>
        <v/>
      </c>
    </row>
    <row r="37" spans="2:29" s="135" customFormat="1" ht="45.75" customHeight="1" thickTop="1" thickBot="1" x14ac:dyDescent="0.25">
      <c r="B37" s="129"/>
      <c r="C37" s="148"/>
      <c r="D37" s="249"/>
      <c r="E37" s="130"/>
      <c r="F37" s="130"/>
      <c r="G37" s="130"/>
      <c r="H37" s="130"/>
      <c r="I37" s="130"/>
      <c r="J37" s="130"/>
      <c r="K37" s="134"/>
      <c r="L37" s="134"/>
      <c r="M37" s="134"/>
      <c r="N37" s="134"/>
      <c r="O37" s="81"/>
      <c r="P37" s="81"/>
      <c r="Q37" s="81"/>
      <c r="R37" s="81"/>
      <c r="S37" s="81"/>
      <c r="T37" s="81"/>
      <c r="U37" s="81"/>
      <c r="V37" s="81"/>
      <c r="W37" s="81"/>
      <c r="X37" s="131"/>
      <c r="Y37" s="131"/>
      <c r="Z37" s="81"/>
      <c r="AA37" s="131"/>
      <c r="AB37" s="249"/>
      <c r="AC37" s="132" t="str">
        <f t="shared" si="0"/>
        <v/>
      </c>
    </row>
    <row r="38" spans="2:29" ht="45.75" customHeight="1" thickTop="1" thickBot="1" x14ac:dyDescent="0.25">
      <c r="B38" s="129"/>
      <c r="C38" s="148"/>
      <c r="D38" s="249"/>
      <c r="E38" s="130"/>
      <c r="F38" s="130"/>
      <c r="G38" s="130"/>
      <c r="H38" s="130"/>
      <c r="I38" s="130"/>
      <c r="J38" s="130"/>
      <c r="K38" s="133"/>
      <c r="L38" s="133"/>
      <c r="M38" s="133"/>
      <c r="N38" s="133"/>
      <c r="O38" s="81"/>
      <c r="P38" s="81"/>
      <c r="Q38" s="81"/>
      <c r="R38" s="81"/>
      <c r="S38" s="81"/>
      <c r="T38" s="81"/>
      <c r="U38" s="81"/>
      <c r="V38" s="81"/>
      <c r="W38" s="81"/>
      <c r="X38" s="131"/>
      <c r="Y38" s="131"/>
      <c r="Z38" s="81"/>
      <c r="AA38" s="131"/>
      <c r="AB38" s="249"/>
      <c r="AC38" s="132" t="str">
        <f t="shared" si="0"/>
        <v/>
      </c>
    </row>
    <row r="39" spans="2:29" ht="45.75" customHeight="1" thickTop="1" thickBot="1" x14ac:dyDescent="0.25">
      <c r="B39" s="129"/>
      <c r="C39" s="148"/>
      <c r="D39" s="249"/>
      <c r="E39" s="130"/>
      <c r="F39" s="130"/>
      <c r="G39" s="130"/>
      <c r="H39" s="130"/>
      <c r="I39" s="130"/>
      <c r="J39" s="130"/>
      <c r="K39" s="133"/>
      <c r="L39" s="133"/>
      <c r="M39" s="133"/>
      <c r="N39" s="133"/>
      <c r="O39" s="81"/>
      <c r="P39" s="81"/>
      <c r="Q39" s="81"/>
      <c r="R39" s="81"/>
      <c r="S39" s="81"/>
      <c r="T39" s="81"/>
      <c r="U39" s="81"/>
      <c r="V39" s="81"/>
      <c r="W39" s="81"/>
      <c r="X39" s="131"/>
      <c r="Y39" s="131"/>
      <c r="Z39" s="81"/>
      <c r="AA39" s="131"/>
      <c r="AB39" s="249"/>
      <c r="AC39" s="132" t="str">
        <f t="shared" si="0"/>
        <v/>
      </c>
    </row>
    <row r="40" spans="2:29" ht="45.75" customHeight="1" thickTop="1" thickBot="1" x14ac:dyDescent="0.25">
      <c r="B40" s="129"/>
      <c r="C40" s="148"/>
      <c r="D40" s="249"/>
      <c r="E40" s="130"/>
      <c r="F40" s="130"/>
      <c r="G40" s="130"/>
      <c r="H40" s="130"/>
      <c r="I40" s="130"/>
      <c r="J40" s="130"/>
      <c r="K40" s="133"/>
      <c r="L40" s="133"/>
      <c r="M40" s="133"/>
      <c r="N40" s="133"/>
      <c r="O40" s="81"/>
      <c r="P40" s="81"/>
      <c r="Q40" s="81"/>
      <c r="R40" s="81"/>
      <c r="S40" s="81"/>
      <c r="T40" s="81"/>
      <c r="U40" s="81"/>
      <c r="V40" s="81"/>
      <c r="W40" s="81"/>
      <c r="X40" s="131"/>
      <c r="Y40" s="131"/>
      <c r="Z40" s="81"/>
      <c r="AA40" s="131"/>
      <c r="AB40" s="249"/>
      <c r="AC40" s="132" t="str">
        <f t="shared" si="0"/>
        <v/>
      </c>
    </row>
    <row r="41" spans="2:29" ht="45.75" customHeight="1" thickTop="1" thickBot="1" x14ac:dyDescent="0.25">
      <c r="B41" s="129"/>
      <c r="C41" s="148"/>
      <c r="D41" s="249"/>
      <c r="E41" s="130"/>
      <c r="F41" s="130"/>
      <c r="G41" s="130"/>
      <c r="H41" s="130"/>
      <c r="I41" s="130"/>
      <c r="J41" s="130"/>
      <c r="K41" s="133"/>
      <c r="L41" s="133"/>
      <c r="M41" s="133"/>
      <c r="N41" s="133"/>
      <c r="O41" s="81"/>
      <c r="P41" s="81"/>
      <c r="Q41" s="81"/>
      <c r="R41" s="81"/>
      <c r="S41" s="81"/>
      <c r="T41" s="81"/>
      <c r="U41" s="81"/>
      <c r="V41" s="81"/>
      <c r="W41" s="81"/>
      <c r="X41" s="131"/>
      <c r="Y41" s="131"/>
      <c r="Z41" s="81"/>
      <c r="AA41" s="131"/>
      <c r="AB41" s="249"/>
      <c r="AC41" s="132" t="str">
        <f t="shared" si="0"/>
        <v/>
      </c>
    </row>
    <row r="42" spans="2:29" ht="45.75" customHeight="1" thickTop="1" thickBot="1" x14ac:dyDescent="0.25">
      <c r="B42" s="129"/>
      <c r="C42" s="148"/>
      <c r="D42" s="249"/>
      <c r="E42" s="130"/>
      <c r="F42" s="130"/>
      <c r="G42" s="130"/>
      <c r="H42" s="130"/>
      <c r="I42" s="130"/>
      <c r="J42" s="130"/>
      <c r="K42" s="133"/>
      <c r="L42" s="133"/>
      <c r="M42" s="133"/>
      <c r="N42" s="133"/>
      <c r="O42" s="81"/>
      <c r="P42" s="81"/>
      <c r="Q42" s="81"/>
      <c r="R42" s="81"/>
      <c r="S42" s="81"/>
      <c r="T42" s="81"/>
      <c r="U42" s="81"/>
      <c r="V42" s="81"/>
      <c r="W42" s="81"/>
      <c r="X42" s="131"/>
      <c r="Y42" s="131"/>
      <c r="Z42" s="81"/>
      <c r="AA42" s="131"/>
      <c r="AB42" s="249"/>
      <c r="AC42" s="132" t="str">
        <f t="shared" si="0"/>
        <v/>
      </c>
    </row>
    <row r="43" spans="2:29" ht="45.75" customHeight="1" thickTop="1" thickBot="1" x14ac:dyDescent="0.25">
      <c r="B43" s="129"/>
      <c r="C43" s="148"/>
      <c r="D43" s="249"/>
      <c r="E43" s="130"/>
      <c r="F43" s="130"/>
      <c r="G43" s="130"/>
      <c r="H43" s="130"/>
      <c r="I43" s="130"/>
      <c r="J43" s="130"/>
      <c r="K43" s="133"/>
      <c r="L43" s="133"/>
      <c r="M43" s="133"/>
      <c r="N43" s="133"/>
      <c r="O43" s="81"/>
      <c r="P43" s="81"/>
      <c r="Q43" s="81"/>
      <c r="R43" s="81"/>
      <c r="S43" s="81"/>
      <c r="T43" s="81"/>
      <c r="U43" s="81"/>
      <c r="V43" s="81"/>
      <c r="W43" s="81"/>
      <c r="X43" s="131"/>
      <c r="Y43" s="131"/>
      <c r="Z43" s="81"/>
      <c r="AA43" s="131"/>
      <c r="AB43" s="249"/>
      <c r="AC43" s="132" t="str">
        <f t="shared" si="0"/>
        <v/>
      </c>
    </row>
    <row r="44" spans="2:29" ht="45.75" customHeight="1" thickTop="1" thickBot="1" x14ac:dyDescent="0.25">
      <c r="B44" s="129"/>
      <c r="C44" s="148"/>
      <c r="D44" s="249"/>
      <c r="E44" s="130"/>
      <c r="F44" s="130"/>
      <c r="G44" s="130"/>
      <c r="H44" s="130"/>
      <c r="I44" s="130"/>
      <c r="J44" s="130"/>
      <c r="K44" s="133"/>
      <c r="L44" s="133"/>
      <c r="M44" s="133"/>
      <c r="N44" s="133"/>
      <c r="O44" s="81"/>
      <c r="P44" s="81"/>
      <c r="Q44" s="81"/>
      <c r="R44" s="81"/>
      <c r="S44" s="81"/>
      <c r="T44" s="81"/>
      <c r="U44" s="81"/>
      <c r="V44" s="81"/>
      <c r="W44" s="81"/>
      <c r="X44" s="131"/>
      <c r="Y44" s="131"/>
      <c r="Z44" s="81"/>
      <c r="AA44" s="131"/>
      <c r="AB44" s="249"/>
      <c r="AC44" s="132" t="str">
        <f t="shared" si="0"/>
        <v/>
      </c>
    </row>
    <row r="45" spans="2:29" ht="45.75" customHeight="1" thickTop="1" thickBot="1" x14ac:dyDescent="0.25">
      <c r="B45" s="129"/>
      <c r="C45" s="148"/>
      <c r="D45" s="249"/>
      <c r="E45" s="130"/>
      <c r="F45" s="130"/>
      <c r="G45" s="130"/>
      <c r="H45" s="130"/>
      <c r="I45" s="130"/>
      <c r="J45" s="130"/>
      <c r="K45" s="133"/>
      <c r="L45" s="133"/>
      <c r="M45" s="133"/>
      <c r="N45" s="133"/>
      <c r="O45" s="81"/>
      <c r="P45" s="81"/>
      <c r="Q45" s="81"/>
      <c r="R45" s="81"/>
      <c r="S45" s="81"/>
      <c r="T45" s="81"/>
      <c r="U45" s="81"/>
      <c r="V45" s="81"/>
      <c r="W45" s="81"/>
      <c r="X45" s="131"/>
      <c r="Y45" s="131"/>
      <c r="Z45" s="81"/>
      <c r="AA45" s="131"/>
      <c r="AB45" s="249"/>
      <c r="AC45" s="132" t="str">
        <f t="shared" si="0"/>
        <v/>
      </c>
    </row>
    <row r="46" spans="2:29" ht="45.75" customHeight="1" thickTop="1" thickBot="1" x14ac:dyDescent="0.25">
      <c r="B46" s="129"/>
      <c r="C46" s="148"/>
      <c r="D46" s="249"/>
      <c r="E46" s="130"/>
      <c r="F46" s="130"/>
      <c r="G46" s="130"/>
      <c r="H46" s="130"/>
      <c r="I46" s="130"/>
      <c r="J46" s="130"/>
      <c r="K46" s="133"/>
      <c r="L46" s="133"/>
      <c r="M46" s="133"/>
      <c r="N46" s="133"/>
      <c r="O46" s="81"/>
      <c r="P46" s="81"/>
      <c r="Q46" s="81"/>
      <c r="R46" s="81"/>
      <c r="S46" s="81"/>
      <c r="T46" s="81"/>
      <c r="U46" s="81"/>
      <c r="V46" s="81"/>
      <c r="W46" s="81"/>
      <c r="X46" s="131"/>
      <c r="Y46" s="131"/>
      <c r="Z46" s="81"/>
      <c r="AA46" s="131"/>
      <c r="AB46" s="249"/>
      <c r="AC46" s="132" t="str">
        <f t="shared" si="0"/>
        <v/>
      </c>
    </row>
    <row r="47" spans="2:29" ht="45.75" customHeight="1" thickTop="1" thickBot="1" x14ac:dyDescent="0.25">
      <c r="B47" s="129"/>
      <c r="C47" s="148"/>
      <c r="D47" s="249"/>
      <c r="E47" s="130"/>
      <c r="F47" s="130"/>
      <c r="G47" s="130"/>
      <c r="H47" s="130"/>
      <c r="I47" s="130"/>
      <c r="J47" s="130"/>
      <c r="K47" s="133"/>
      <c r="L47" s="133"/>
      <c r="M47" s="133"/>
      <c r="N47" s="133"/>
      <c r="O47" s="81"/>
      <c r="P47" s="81"/>
      <c r="Q47" s="81"/>
      <c r="R47" s="81"/>
      <c r="S47" s="81"/>
      <c r="T47" s="81"/>
      <c r="U47" s="81"/>
      <c r="V47" s="81"/>
      <c r="W47" s="81"/>
      <c r="X47" s="131"/>
      <c r="Y47" s="131"/>
      <c r="Z47" s="81"/>
      <c r="AA47" s="131"/>
      <c r="AB47" s="249"/>
      <c r="AC47" s="132" t="str">
        <f t="shared" si="0"/>
        <v/>
      </c>
    </row>
    <row r="48" spans="2:29" ht="45.75" customHeight="1" thickTop="1" thickBot="1" x14ac:dyDescent="0.25">
      <c r="B48" s="129"/>
      <c r="C48" s="148"/>
      <c r="D48" s="249"/>
      <c r="E48" s="130"/>
      <c r="F48" s="130"/>
      <c r="G48" s="130"/>
      <c r="H48" s="130"/>
      <c r="I48" s="130"/>
      <c r="J48" s="130"/>
      <c r="K48" s="133"/>
      <c r="L48" s="133"/>
      <c r="M48" s="133"/>
      <c r="N48" s="133"/>
      <c r="O48" s="81"/>
      <c r="P48" s="81"/>
      <c r="Q48" s="81"/>
      <c r="R48" s="81"/>
      <c r="S48" s="81"/>
      <c r="T48" s="81"/>
      <c r="U48" s="81"/>
      <c r="V48" s="81"/>
      <c r="W48" s="81"/>
      <c r="X48" s="131"/>
      <c r="Y48" s="131"/>
      <c r="Z48" s="81"/>
      <c r="AA48" s="131"/>
      <c r="AB48" s="249"/>
      <c r="AC48" s="132" t="str">
        <f t="shared" si="0"/>
        <v/>
      </c>
    </row>
    <row r="49" spans="2:29" ht="45.75" customHeight="1" thickTop="1" thickBot="1" x14ac:dyDescent="0.25">
      <c r="B49" s="129"/>
      <c r="C49" s="148"/>
      <c r="D49" s="249"/>
      <c r="E49" s="130"/>
      <c r="F49" s="130"/>
      <c r="G49" s="130"/>
      <c r="H49" s="130"/>
      <c r="I49" s="130"/>
      <c r="J49" s="130"/>
      <c r="K49" s="133"/>
      <c r="L49" s="133"/>
      <c r="M49" s="133"/>
      <c r="N49" s="133"/>
      <c r="O49" s="81"/>
      <c r="P49" s="81"/>
      <c r="Q49" s="81"/>
      <c r="R49" s="81"/>
      <c r="S49" s="81"/>
      <c r="T49" s="81"/>
      <c r="U49" s="81"/>
      <c r="V49" s="81"/>
      <c r="W49" s="81"/>
      <c r="X49" s="131"/>
      <c r="Y49" s="131"/>
      <c r="Z49" s="81"/>
      <c r="AA49" s="131"/>
      <c r="AB49" s="249"/>
      <c r="AC49" s="132" t="str">
        <f t="shared" si="0"/>
        <v/>
      </c>
    </row>
    <row r="50" spans="2:29" ht="45.75" customHeight="1" thickTop="1" thickBot="1" x14ac:dyDescent="0.25">
      <c r="B50" s="129"/>
      <c r="C50" s="148"/>
      <c r="D50" s="249"/>
      <c r="E50" s="130"/>
      <c r="F50" s="130"/>
      <c r="G50" s="130"/>
      <c r="H50" s="130"/>
      <c r="I50" s="130"/>
      <c r="J50" s="130"/>
      <c r="K50" s="133"/>
      <c r="L50" s="133"/>
      <c r="M50" s="133"/>
      <c r="N50" s="133"/>
      <c r="O50" s="81"/>
      <c r="P50" s="81"/>
      <c r="Q50" s="81"/>
      <c r="R50" s="81"/>
      <c r="S50" s="81"/>
      <c r="T50" s="81"/>
      <c r="U50" s="81"/>
      <c r="V50" s="81"/>
      <c r="W50" s="81"/>
      <c r="X50" s="131"/>
      <c r="Y50" s="131"/>
      <c r="Z50" s="81"/>
      <c r="AA50" s="131"/>
      <c r="AB50" s="249"/>
      <c r="AC50" s="132" t="str">
        <f t="shared" si="0"/>
        <v/>
      </c>
    </row>
    <row r="51" spans="2:29" ht="45.75" customHeight="1" thickTop="1" thickBot="1" x14ac:dyDescent="0.25">
      <c r="B51" s="129"/>
      <c r="C51" s="148"/>
      <c r="D51" s="249"/>
      <c r="E51" s="130"/>
      <c r="F51" s="130"/>
      <c r="G51" s="130"/>
      <c r="H51" s="130"/>
      <c r="I51" s="130"/>
      <c r="J51" s="130"/>
      <c r="K51" s="133"/>
      <c r="L51" s="133"/>
      <c r="M51" s="133"/>
      <c r="N51" s="133"/>
      <c r="O51" s="81"/>
      <c r="P51" s="81"/>
      <c r="Q51" s="81"/>
      <c r="R51" s="81"/>
      <c r="S51" s="81"/>
      <c r="T51" s="81"/>
      <c r="U51" s="81"/>
      <c r="V51" s="81"/>
      <c r="W51" s="81"/>
      <c r="X51" s="131"/>
      <c r="Y51" s="131"/>
      <c r="Z51" s="81"/>
      <c r="AA51" s="131"/>
      <c r="AB51" s="249"/>
      <c r="AC51" s="132" t="str">
        <f t="shared" si="0"/>
        <v/>
      </c>
    </row>
    <row r="52" spans="2:29" ht="45.75" customHeight="1" thickTop="1" thickBot="1" x14ac:dyDescent="0.25">
      <c r="B52" s="129"/>
      <c r="C52" s="148"/>
      <c r="D52" s="249"/>
      <c r="E52" s="130"/>
      <c r="F52" s="130"/>
      <c r="G52" s="130"/>
      <c r="H52" s="130"/>
      <c r="I52" s="130"/>
      <c r="J52" s="130"/>
      <c r="K52" s="133"/>
      <c r="L52" s="133"/>
      <c r="M52" s="133"/>
      <c r="N52" s="133"/>
      <c r="O52" s="81"/>
      <c r="P52" s="81"/>
      <c r="Q52" s="81"/>
      <c r="R52" s="81"/>
      <c r="S52" s="81"/>
      <c r="T52" s="81"/>
      <c r="U52" s="81"/>
      <c r="V52" s="81"/>
      <c r="W52" s="81"/>
      <c r="X52" s="131"/>
      <c r="Y52" s="131"/>
      <c r="Z52" s="81"/>
      <c r="AA52" s="131"/>
      <c r="AB52" s="249"/>
      <c r="AC52" s="132" t="str">
        <f t="shared" si="0"/>
        <v/>
      </c>
    </row>
    <row r="53" spans="2:29" ht="45.75" customHeight="1" thickTop="1" thickBot="1" x14ac:dyDescent="0.25">
      <c r="B53" s="129"/>
      <c r="C53" s="148"/>
      <c r="D53" s="249"/>
      <c r="E53" s="130"/>
      <c r="F53" s="130"/>
      <c r="G53" s="130"/>
      <c r="H53" s="130"/>
      <c r="I53" s="130"/>
      <c r="J53" s="130"/>
      <c r="K53" s="133"/>
      <c r="L53" s="133"/>
      <c r="M53" s="133"/>
      <c r="N53" s="133"/>
      <c r="O53" s="81"/>
      <c r="P53" s="81"/>
      <c r="Q53" s="81"/>
      <c r="R53" s="81"/>
      <c r="S53" s="81"/>
      <c r="T53" s="81"/>
      <c r="U53" s="81"/>
      <c r="V53" s="81"/>
      <c r="W53" s="81"/>
      <c r="X53" s="131"/>
      <c r="Y53" s="131"/>
      <c r="Z53" s="81"/>
      <c r="AA53" s="131"/>
      <c r="AB53" s="249"/>
      <c r="AC53" s="132" t="str">
        <f t="shared" si="0"/>
        <v/>
      </c>
    </row>
    <row r="54" spans="2:29" ht="45.75" customHeight="1" thickTop="1" thickBot="1" x14ac:dyDescent="0.25">
      <c r="B54" s="129"/>
      <c r="C54" s="148"/>
      <c r="D54" s="249"/>
      <c r="E54" s="130"/>
      <c r="F54" s="130"/>
      <c r="G54" s="130"/>
      <c r="H54" s="130"/>
      <c r="I54" s="130"/>
      <c r="J54" s="130"/>
      <c r="K54" s="133"/>
      <c r="L54" s="133"/>
      <c r="M54" s="133"/>
      <c r="N54" s="133"/>
      <c r="O54" s="81"/>
      <c r="P54" s="81"/>
      <c r="Q54" s="81"/>
      <c r="R54" s="81"/>
      <c r="S54" s="81"/>
      <c r="T54" s="81"/>
      <c r="U54" s="81"/>
      <c r="V54" s="81"/>
      <c r="W54" s="81"/>
      <c r="X54" s="131"/>
      <c r="Y54" s="131"/>
      <c r="Z54" s="81"/>
      <c r="AA54" s="131"/>
      <c r="AB54" s="249"/>
      <c r="AC54" s="132" t="str">
        <f t="shared" si="0"/>
        <v/>
      </c>
    </row>
    <row r="55" spans="2:29" ht="45.75" customHeight="1" thickTop="1" thickBot="1" x14ac:dyDescent="0.25">
      <c r="B55" s="129"/>
      <c r="C55" s="148"/>
      <c r="D55" s="249"/>
      <c r="E55" s="130"/>
      <c r="F55" s="130"/>
      <c r="G55" s="130"/>
      <c r="H55" s="130"/>
      <c r="I55" s="130"/>
      <c r="J55" s="130"/>
      <c r="K55" s="133"/>
      <c r="L55" s="133"/>
      <c r="M55" s="133"/>
      <c r="N55" s="133"/>
      <c r="O55" s="81"/>
      <c r="P55" s="81"/>
      <c r="Q55" s="81"/>
      <c r="R55" s="81"/>
      <c r="S55" s="81"/>
      <c r="T55" s="81"/>
      <c r="U55" s="81"/>
      <c r="V55" s="81"/>
      <c r="W55" s="81"/>
      <c r="X55" s="131"/>
      <c r="Y55" s="131"/>
      <c r="Z55" s="81"/>
      <c r="AA55" s="131"/>
      <c r="AB55" s="249"/>
      <c r="AC55" s="132" t="str">
        <f t="shared" si="0"/>
        <v/>
      </c>
    </row>
    <row r="56" spans="2:29" ht="45.75" customHeight="1" thickTop="1" thickBot="1" x14ac:dyDescent="0.25">
      <c r="B56" s="129"/>
      <c r="C56" s="148"/>
      <c r="D56" s="249"/>
      <c r="E56" s="130"/>
      <c r="F56" s="130"/>
      <c r="G56" s="130"/>
      <c r="H56" s="130"/>
      <c r="I56" s="130"/>
      <c r="J56" s="130"/>
      <c r="K56" s="133"/>
      <c r="L56" s="133"/>
      <c r="M56" s="133"/>
      <c r="N56" s="133"/>
      <c r="O56" s="81"/>
      <c r="P56" s="81"/>
      <c r="Q56" s="81"/>
      <c r="R56" s="81"/>
      <c r="S56" s="81"/>
      <c r="T56" s="81"/>
      <c r="U56" s="81"/>
      <c r="V56" s="81"/>
      <c r="W56" s="81"/>
      <c r="X56" s="131"/>
      <c r="Y56" s="131"/>
      <c r="Z56" s="81"/>
      <c r="AA56" s="131"/>
      <c r="AB56" s="249"/>
      <c r="AC56" s="132" t="str">
        <f t="shared" si="0"/>
        <v/>
      </c>
    </row>
    <row r="57" spans="2:29" ht="45.75" customHeight="1" thickTop="1" thickBot="1" x14ac:dyDescent="0.25">
      <c r="B57" s="129"/>
      <c r="C57" s="148"/>
      <c r="D57" s="249"/>
      <c r="E57" s="130"/>
      <c r="F57" s="130"/>
      <c r="G57" s="130"/>
      <c r="H57" s="130"/>
      <c r="I57" s="130"/>
      <c r="J57" s="130"/>
      <c r="K57" s="133"/>
      <c r="L57" s="133"/>
      <c r="M57" s="133"/>
      <c r="N57" s="133"/>
      <c r="O57" s="81"/>
      <c r="P57" s="81"/>
      <c r="Q57" s="81"/>
      <c r="R57" s="81"/>
      <c r="S57" s="81"/>
      <c r="T57" s="81"/>
      <c r="U57" s="81"/>
      <c r="V57" s="81"/>
      <c r="W57" s="81"/>
      <c r="X57" s="131"/>
      <c r="Y57" s="131"/>
      <c r="Z57" s="81"/>
      <c r="AA57" s="131"/>
      <c r="AB57" s="249"/>
      <c r="AC57" s="132" t="str">
        <f t="shared" si="0"/>
        <v/>
      </c>
    </row>
    <row r="58" spans="2:29" ht="45.75" customHeight="1" thickTop="1" thickBot="1" x14ac:dyDescent="0.25">
      <c r="B58" s="129"/>
      <c r="C58" s="148"/>
      <c r="D58" s="249"/>
      <c r="E58" s="130"/>
      <c r="F58" s="130"/>
      <c r="G58" s="130"/>
      <c r="H58" s="130"/>
      <c r="I58" s="130"/>
      <c r="J58" s="130"/>
      <c r="K58" s="133"/>
      <c r="L58" s="133"/>
      <c r="M58" s="133"/>
      <c r="N58" s="133"/>
      <c r="O58" s="81"/>
      <c r="P58" s="81"/>
      <c r="Q58" s="81"/>
      <c r="R58" s="81"/>
      <c r="S58" s="81"/>
      <c r="T58" s="81"/>
      <c r="U58" s="81"/>
      <c r="V58" s="81"/>
      <c r="W58" s="81"/>
      <c r="X58" s="131"/>
      <c r="Y58" s="131"/>
      <c r="Z58" s="81"/>
      <c r="AA58" s="131"/>
      <c r="AB58" s="249"/>
      <c r="AC58" s="132" t="str">
        <f t="shared" si="0"/>
        <v/>
      </c>
    </row>
    <row r="59" spans="2:29" ht="45.75" customHeight="1" thickTop="1" thickBot="1" x14ac:dyDescent="0.25">
      <c r="B59" s="129"/>
      <c r="C59" s="148"/>
      <c r="D59" s="249"/>
      <c r="E59" s="130"/>
      <c r="F59" s="130"/>
      <c r="G59" s="130"/>
      <c r="H59" s="130"/>
      <c r="I59" s="130"/>
      <c r="J59" s="130"/>
      <c r="K59" s="133"/>
      <c r="L59" s="133"/>
      <c r="M59" s="133"/>
      <c r="N59" s="133"/>
      <c r="O59" s="81"/>
      <c r="P59" s="81"/>
      <c r="Q59" s="81"/>
      <c r="R59" s="81"/>
      <c r="S59" s="81"/>
      <c r="T59" s="81"/>
      <c r="U59" s="81"/>
      <c r="V59" s="81"/>
      <c r="W59" s="81"/>
      <c r="X59" s="131"/>
      <c r="Y59" s="131"/>
      <c r="Z59" s="81"/>
      <c r="AA59" s="131"/>
      <c r="AB59" s="249"/>
      <c r="AC59" s="132" t="str">
        <f t="shared" si="0"/>
        <v/>
      </c>
    </row>
    <row r="60" spans="2:29" ht="45.75" customHeight="1" thickTop="1" thickBot="1" x14ac:dyDescent="0.25">
      <c r="B60" s="129"/>
      <c r="C60" s="148"/>
      <c r="D60" s="249"/>
      <c r="E60" s="130"/>
      <c r="F60" s="130"/>
      <c r="G60" s="130"/>
      <c r="H60" s="130"/>
      <c r="I60" s="130"/>
      <c r="J60" s="130"/>
      <c r="K60" s="133"/>
      <c r="L60" s="133"/>
      <c r="M60" s="133"/>
      <c r="N60" s="133"/>
      <c r="O60" s="81"/>
      <c r="P60" s="81"/>
      <c r="Q60" s="81"/>
      <c r="R60" s="81"/>
      <c r="S60" s="81"/>
      <c r="T60" s="81"/>
      <c r="U60" s="81"/>
      <c r="V60" s="81"/>
      <c r="W60" s="81"/>
      <c r="X60" s="131"/>
      <c r="Y60" s="131"/>
      <c r="Z60" s="81"/>
      <c r="AA60" s="131"/>
      <c r="AB60" s="249"/>
      <c r="AC60" s="132" t="str">
        <f t="shared" si="0"/>
        <v/>
      </c>
    </row>
    <row r="61" spans="2:29" ht="45.75" customHeight="1" thickTop="1" thickBot="1" x14ac:dyDescent="0.25">
      <c r="B61" s="129">
        <v>58</v>
      </c>
      <c r="C61" s="148"/>
      <c r="D61" s="249"/>
      <c r="E61" s="130"/>
      <c r="F61" s="130"/>
      <c r="G61" s="130"/>
      <c r="H61" s="130"/>
      <c r="I61" s="130"/>
      <c r="J61" s="130"/>
      <c r="K61" s="133"/>
      <c r="L61" s="133"/>
      <c r="M61" s="133"/>
      <c r="N61" s="133"/>
      <c r="O61" s="81"/>
      <c r="P61" s="81"/>
      <c r="Q61" s="81"/>
      <c r="R61" s="81"/>
      <c r="S61" s="81"/>
      <c r="T61" s="81"/>
      <c r="U61" s="81"/>
      <c r="V61" s="81"/>
      <c r="W61" s="81"/>
      <c r="X61" s="131"/>
      <c r="Y61" s="131"/>
      <c r="Z61" s="81"/>
      <c r="AA61" s="131"/>
      <c r="AB61" s="249"/>
      <c r="AC61" s="132" t="str">
        <f t="shared" si="0"/>
        <v/>
      </c>
    </row>
    <row r="62" spans="2:29" x14ac:dyDescent="0.2"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81"/>
      <c r="P62" s="81"/>
      <c r="Q62" s="81"/>
      <c r="R62" s="81"/>
      <c r="S62" s="81"/>
      <c r="T62" s="81"/>
      <c r="U62" s="81"/>
      <c r="V62" s="81"/>
      <c r="W62" s="81"/>
      <c r="X62" s="133"/>
      <c r="Y62" s="133"/>
      <c r="Z62" s="81"/>
      <c r="AA62" s="131"/>
      <c r="AB62" s="133"/>
      <c r="AC62" s="132" t="str">
        <f t="shared" si="0"/>
        <v/>
      </c>
    </row>
    <row r="63" spans="2:29" x14ac:dyDescent="0.2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81"/>
      <c r="P63" s="81"/>
      <c r="Q63" s="81"/>
      <c r="R63" s="81"/>
      <c r="S63" s="81"/>
      <c r="T63" s="81"/>
      <c r="U63" s="81"/>
      <c r="V63" s="81"/>
      <c r="W63" s="81"/>
      <c r="X63" s="133"/>
      <c r="Y63" s="133"/>
      <c r="Z63" s="81"/>
      <c r="AA63" s="131"/>
      <c r="AB63" s="133"/>
      <c r="AC63" s="132" t="str">
        <f t="shared" si="0"/>
        <v/>
      </c>
    </row>
    <row r="64" spans="2:29" x14ac:dyDescent="0.2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81"/>
      <c r="P64" s="81"/>
      <c r="Q64" s="81"/>
      <c r="R64" s="81"/>
      <c r="S64" s="81"/>
      <c r="T64" s="81"/>
      <c r="U64" s="81"/>
      <c r="V64" s="81"/>
      <c r="W64" s="81"/>
      <c r="X64" s="133"/>
      <c r="Y64" s="133"/>
      <c r="Z64" s="81"/>
      <c r="AA64" s="131"/>
      <c r="AB64" s="133"/>
      <c r="AC64" s="132" t="str">
        <f t="shared" si="0"/>
        <v/>
      </c>
    </row>
    <row r="65" spans="4:29" x14ac:dyDescent="0.2"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81"/>
      <c r="P65" s="81"/>
      <c r="Q65" s="81"/>
      <c r="R65" s="81"/>
      <c r="S65" s="81"/>
      <c r="T65" s="81"/>
      <c r="U65" s="81"/>
      <c r="V65" s="81"/>
      <c r="W65" s="81"/>
      <c r="X65" s="133"/>
      <c r="Y65" s="133"/>
      <c r="Z65" s="81"/>
      <c r="AA65" s="131"/>
      <c r="AB65" s="133"/>
      <c r="AC65" s="132" t="str">
        <f t="shared" si="0"/>
        <v/>
      </c>
    </row>
    <row r="66" spans="4:29" x14ac:dyDescent="0.2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81"/>
      <c r="P66" s="81"/>
      <c r="Q66" s="81"/>
      <c r="R66" s="81"/>
      <c r="S66" s="81"/>
      <c r="T66" s="81"/>
      <c r="U66" s="81"/>
      <c r="V66" s="81"/>
      <c r="W66" s="81"/>
      <c r="X66" s="133"/>
      <c r="Y66" s="133"/>
      <c r="Z66" s="81"/>
      <c r="AA66" s="131"/>
      <c r="AB66" s="133"/>
      <c r="AC66" s="132" t="str">
        <f t="shared" si="0"/>
        <v/>
      </c>
    </row>
    <row r="67" spans="4:29" x14ac:dyDescent="0.2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81"/>
      <c r="P67" s="81"/>
      <c r="Q67" s="81"/>
      <c r="R67" s="81"/>
      <c r="S67" s="81"/>
      <c r="T67" s="81"/>
      <c r="U67" s="81"/>
      <c r="V67" s="81"/>
      <c r="W67" s="81"/>
      <c r="X67" s="133"/>
      <c r="Y67" s="133"/>
      <c r="Z67" s="81"/>
      <c r="AA67" s="131"/>
      <c r="AB67" s="133"/>
      <c r="AC67" s="132" t="str">
        <f t="shared" si="0"/>
        <v/>
      </c>
    </row>
    <row r="68" spans="4:29" x14ac:dyDescent="0.2"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81"/>
      <c r="P68" s="81"/>
      <c r="Q68" s="81"/>
      <c r="R68" s="81"/>
      <c r="S68" s="81"/>
      <c r="T68" s="81"/>
      <c r="U68" s="81"/>
      <c r="V68" s="81"/>
      <c r="W68" s="81"/>
      <c r="X68" s="133"/>
      <c r="Y68" s="133"/>
      <c r="Z68" s="81"/>
      <c r="AA68" s="131"/>
      <c r="AB68" s="133"/>
      <c r="AC68" s="132" t="str">
        <f t="shared" ref="AC68:AC131" si="1">IFERROR(X68/Y68,"")</f>
        <v/>
      </c>
    </row>
    <row r="69" spans="4:29" x14ac:dyDescent="0.2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81"/>
      <c r="P69" s="81"/>
      <c r="Q69" s="81"/>
      <c r="R69" s="81"/>
      <c r="S69" s="81"/>
      <c r="T69" s="81"/>
      <c r="U69" s="81"/>
      <c r="V69" s="81"/>
      <c r="W69" s="81"/>
      <c r="X69" s="133"/>
      <c r="Y69" s="133"/>
      <c r="Z69" s="81"/>
      <c r="AA69" s="131"/>
      <c r="AB69" s="133"/>
      <c r="AC69" s="132" t="str">
        <f t="shared" si="1"/>
        <v/>
      </c>
    </row>
    <row r="70" spans="4:29" x14ac:dyDescent="0.2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81"/>
      <c r="P70" s="81"/>
      <c r="Q70" s="81"/>
      <c r="R70" s="81"/>
      <c r="S70" s="81"/>
      <c r="T70" s="81"/>
      <c r="U70" s="81"/>
      <c r="V70" s="81"/>
      <c r="W70" s="81"/>
      <c r="X70" s="133"/>
      <c r="Y70" s="133"/>
      <c r="Z70" s="81"/>
      <c r="AA70" s="131"/>
      <c r="AB70" s="133"/>
      <c r="AC70" s="132" t="str">
        <f t="shared" si="1"/>
        <v/>
      </c>
    </row>
    <row r="71" spans="4:29" x14ac:dyDescent="0.2"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81"/>
      <c r="P71" s="81"/>
      <c r="Q71" s="81"/>
      <c r="R71" s="81"/>
      <c r="S71" s="81"/>
      <c r="T71" s="81"/>
      <c r="U71" s="81"/>
      <c r="V71" s="81"/>
      <c r="W71" s="81"/>
      <c r="X71" s="133"/>
      <c r="Y71" s="133"/>
      <c r="Z71" s="81"/>
      <c r="AA71" s="131"/>
      <c r="AB71" s="133"/>
      <c r="AC71" s="132" t="str">
        <f t="shared" si="1"/>
        <v/>
      </c>
    </row>
    <row r="72" spans="4:29" x14ac:dyDescent="0.2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81"/>
      <c r="P72" s="81"/>
      <c r="Q72" s="81"/>
      <c r="R72" s="81"/>
      <c r="S72" s="81"/>
      <c r="T72" s="81"/>
      <c r="U72" s="81"/>
      <c r="V72" s="81"/>
      <c r="W72" s="81"/>
      <c r="X72" s="133"/>
      <c r="Y72" s="133"/>
      <c r="Z72" s="81"/>
      <c r="AA72" s="131"/>
      <c r="AB72" s="133"/>
      <c r="AC72" s="132" t="str">
        <f t="shared" si="1"/>
        <v/>
      </c>
    </row>
    <row r="73" spans="4:29" x14ac:dyDescent="0.2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81"/>
      <c r="P73" s="81"/>
      <c r="Q73" s="81"/>
      <c r="R73" s="81"/>
      <c r="S73" s="81"/>
      <c r="T73" s="81"/>
      <c r="U73" s="81"/>
      <c r="V73" s="81"/>
      <c r="W73" s="81"/>
      <c r="X73" s="133"/>
      <c r="Y73" s="133"/>
      <c r="Z73" s="81"/>
      <c r="AA73" s="131"/>
      <c r="AB73" s="133"/>
      <c r="AC73" s="132" t="str">
        <f t="shared" si="1"/>
        <v/>
      </c>
    </row>
    <row r="74" spans="4:29" x14ac:dyDescent="0.2"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81"/>
      <c r="P74" s="81"/>
      <c r="Q74" s="81"/>
      <c r="R74" s="81"/>
      <c r="S74" s="81"/>
      <c r="T74" s="81"/>
      <c r="U74" s="81"/>
      <c r="V74" s="81"/>
      <c r="W74" s="81"/>
      <c r="X74" s="133"/>
      <c r="Y74" s="133"/>
      <c r="Z74" s="81"/>
      <c r="AA74" s="131"/>
      <c r="AB74" s="133"/>
      <c r="AC74" s="132" t="str">
        <f t="shared" si="1"/>
        <v/>
      </c>
    </row>
    <row r="75" spans="4:29" x14ac:dyDescent="0.2"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81"/>
      <c r="P75" s="81"/>
      <c r="Q75" s="81"/>
      <c r="R75" s="81"/>
      <c r="S75" s="81"/>
      <c r="T75" s="81"/>
      <c r="U75" s="81"/>
      <c r="V75" s="81"/>
      <c r="W75" s="81"/>
      <c r="X75" s="133"/>
      <c r="Y75" s="133"/>
      <c r="Z75" s="81"/>
      <c r="AA75" s="131"/>
      <c r="AB75" s="133"/>
      <c r="AC75" s="132" t="str">
        <f t="shared" si="1"/>
        <v/>
      </c>
    </row>
    <row r="76" spans="4:29" x14ac:dyDescent="0.2"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81"/>
      <c r="P76" s="81"/>
      <c r="Q76" s="81"/>
      <c r="R76" s="81"/>
      <c r="S76" s="81"/>
      <c r="T76" s="81"/>
      <c r="U76" s="81"/>
      <c r="V76" s="81"/>
      <c r="W76" s="81"/>
      <c r="X76" s="133"/>
      <c r="Y76" s="133"/>
      <c r="Z76" s="81"/>
      <c r="AA76" s="131"/>
      <c r="AB76" s="133"/>
      <c r="AC76" s="132" t="str">
        <f t="shared" si="1"/>
        <v/>
      </c>
    </row>
    <row r="77" spans="4:29" x14ac:dyDescent="0.2"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81"/>
      <c r="P77" s="81"/>
      <c r="Q77" s="81"/>
      <c r="R77" s="81"/>
      <c r="S77" s="81"/>
      <c r="T77" s="81"/>
      <c r="U77" s="81"/>
      <c r="V77" s="81"/>
      <c r="W77" s="81"/>
      <c r="X77" s="133"/>
      <c r="Y77" s="133"/>
      <c r="Z77" s="81"/>
      <c r="AA77" s="131"/>
      <c r="AB77" s="133"/>
      <c r="AC77" s="132" t="str">
        <f t="shared" si="1"/>
        <v/>
      </c>
    </row>
    <row r="78" spans="4:29" x14ac:dyDescent="0.2"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81"/>
      <c r="P78" s="81"/>
      <c r="Q78" s="81"/>
      <c r="R78" s="81"/>
      <c r="S78" s="81"/>
      <c r="T78" s="81"/>
      <c r="U78" s="81"/>
      <c r="V78" s="81"/>
      <c r="W78" s="81"/>
      <c r="X78" s="133"/>
      <c r="Y78" s="133"/>
      <c r="Z78" s="81"/>
      <c r="AA78" s="131"/>
      <c r="AB78" s="133"/>
      <c r="AC78" s="132" t="str">
        <f t="shared" si="1"/>
        <v/>
      </c>
    </row>
    <row r="79" spans="4:29" x14ac:dyDescent="0.2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81"/>
      <c r="P79" s="81"/>
      <c r="Q79" s="81"/>
      <c r="R79" s="81"/>
      <c r="S79" s="81"/>
      <c r="T79" s="81"/>
      <c r="U79" s="81"/>
      <c r="V79" s="81"/>
      <c r="W79" s="81"/>
      <c r="X79" s="133"/>
      <c r="Y79" s="133"/>
      <c r="Z79" s="81"/>
      <c r="AA79" s="131"/>
      <c r="AB79" s="133"/>
      <c r="AC79" s="132" t="str">
        <f t="shared" si="1"/>
        <v/>
      </c>
    </row>
    <row r="80" spans="4:29" x14ac:dyDescent="0.2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81"/>
      <c r="P80" s="81"/>
      <c r="Q80" s="81"/>
      <c r="R80" s="81"/>
      <c r="S80" s="81"/>
      <c r="T80" s="81"/>
      <c r="U80" s="81"/>
      <c r="V80" s="81"/>
      <c r="W80" s="81"/>
      <c r="X80" s="133"/>
      <c r="Y80" s="133"/>
      <c r="Z80" s="81"/>
      <c r="AA80" s="131"/>
      <c r="AB80" s="133"/>
      <c r="AC80" s="132" t="str">
        <f t="shared" si="1"/>
        <v/>
      </c>
    </row>
    <row r="81" spans="4:29" x14ac:dyDescent="0.2"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81"/>
      <c r="P81" s="81"/>
      <c r="Q81" s="81"/>
      <c r="R81" s="81"/>
      <c r="S81" s="81"/>
      <c r="T81" s="81"/>
      <c r="U81" s="81"/>
      <c r="V81" s="81"/>
      <c r="W81" s="81"/>
      <c r="X81" s="133"/>
      <c r="Y81" s="133"/>
      <c r="Z81" s="81"/>
      <c r="AA81" s="131"/>
      <c r="AB81" s="133"/>
      <c r="AC81" s="132" t="str">
        <f t="shared" si="1"/>
        <v/>
      </c>
    </row>
    <row r="82" spans="4:29" x14ac:dyDescent="0.2"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81"/>
      <c r="P82" s="81"/>
      <c r="Q82" s="81"/>
      <c r="R82" s="81"/>
      <c r="S82" s="81"/>
      <c r="T82" s="81"/>
      <c r="U82" s="81"/>
      <c r="V82" s="81"/>
      <c r="W82" s="81"/>
      <c r="X82" s="133"/>
      <c r="Y82" s="133"/>
      <c r="Z82" s="81"/>
      <c r="AA82" s="131"/>
      <c r="AB82" s="133"/>
      <c r="AC82" s="132" t="str">
        <f t="shared" si="1"/>
        <v/>
      </c>
    </row>
    <row r="83" spans="4:29" x14ac:dyDescent="0.2"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81"/>
      <c r="P83" s="81"/>
      <c r="Q83" s="81"/>
      <c r="R83" s="81"/>
      <c r="S83" s="81"/>
      <c r="T83" s="81"/>
      <c r="U83" s="81"/>
      <c r="V83" s="81"/>
      <c r="W83" s="81"/>
      <c r="X83" s="133"/>
      <c r="Y83" s="133"/>
      <c r="Z83" s="81"/>
      <c r="AA83" s="131"/>
      <c r="AB83" s="133"/>
      <c r="AC83" s="132" t="str">
        <f t="shared" si="1"/>
        <v/>
      </c>
    </row>
    <row r="84" spans="4:29" x14ac:dyDescent="0.2"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81"/>
      <c r="P84" s="81"/>
      <c r="Q84" s="81"/>
      <c r="R84" s="81"/>
      <c r="S84" s="81"/>
      <c r="T84" s="81"/>
      <c r="U84" s="81"/>
      <c r="V84" s="81"/>
      <c r="W84" s="81"/>
      <c r="X84" s="133"/>
      <c r="Y84" s="133"/>
      <c r="Z84" s="81"/>
      <c r="AA84" s="131"/>
      <c r="AB84" s="133"/>
      <c r="AC84" s="132" t="str">
        <f t="shared" si="1"/>
        <v/>
      </c>
    </row>
    <row r="85" spans="4:29" x14ac:dyDescent="0.2"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81"/>
      <c r="P85" s="81"/>
      <c r="Q85" s="81"/>
      <c r="R85" s="81"/>
      <c r="S85" s="81"/>
      <c r="T85" s="81"/>
      <c r="U85" s="81"/>
      <c r="V85" s="81"/>
      <c r="W85" s="81"/>
      <c r="X85" s="133"/>
      <c r="Y85" s="133"/>
      <c r="Z85" s="81"/>
      <c r="AA85" s="131"/>
      <c r="AB85" s="133"/>
      <c r="AC85" s="132" t="str">
        <f t="shared" si="1"/>
        <v/>
      </c>
    </row>
    <row r="86" spans="4:29" x14ac:dyDescent="0.2"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81"/>
      <c r="P86" s="81"/>
      <c r="Q86" s="81"/>
      <c r="R86" s="81"/>
      <c r="S86" s="81"/>
      <c r="T86" s="81"/>
      <c r="U86" s="81"/>
      <c r="V86" s="81"/>
      <c r="W86" s="81"/>
      <c r="X86" s="133"/>
      <c r="Y86" s="133"/>
      <c r="Z86" s="81"/>
      <c r="AA86" s="131"/>
      <c r="AB86" s="133"/>
      <c r="AC86" s="132" t="str">
        <f t="shared" si="1"/>
        <v/>
      </c>
    </row>
    <row r="87" spans="4:29" x14ac:dyDescent="0.2"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81"/>
      <c r="P87" s="81"/>
      <c r="Q87" s="81"/>
      <c r="R87" s="81"/>
      <c r="S87" s="81"/>
      <c r="T87" s="81"/>
      <c r="U87" s="81"/>
      <c r="V87" s="81"/>
      <c r="W87" s="81"/>
      <c r="X87" s="133"/>
      <c r="Y87" s="133"/>
      <c r="Z87" s="81"/>
      <c r="AA87" s="131"/>
      <c r="AB87" s="133"/>
      <c r="AC87" s="132" t="str">
        <f t="shared" si="1"/>
        <v/>
      </c>
    </row>
    <row r="88" spans="4:29" x14ac:dyDescent="0.2"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81"/>
      <c r="P88" s="81"/>
      <c r="Q88" s="81"/>
      <c r="R88" s="81"/>
      <c r="S88" s="81"/>
      <c r="T88" s="81"/>
      <c r="U88" s="81"/>
      <c r="V88" s="81"/>
      <c r="W88" s="81"/>
      <c r="X88" s="133"/>
      <c r="Y88" s="133"/>
      <c r="Z88" s="81"/>
      <c r="AA88" s="131"/>
      <c r="AB88" s="133"/>
      <c r="AC88" s="132" t="str">
        <f t="shared" si="1"/>
        <v/>
      </c>
    </row>
    <row r="89" spans="4:29" x14ac:dyDescent="0.2"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81"/>
      <c r="P89" s="81"/>
      <c r="Q89" s="81"/>
      <c r="R89" s="81"/>
      <c r="S89" s="81"/>
      <c r="T89" s="81"/>
      <c r="U89" s="81"/>
      <c r="V89" s="81"/>
      <c r="W89" s="81"/>
      <c r="X89" s="133"/>
      <c r="Y89" s="133"/>
      <c r="Z89" s="81"/>
      <c r="AA89" s="131"/>
      <c r="AB89" s="133"/>
      <c r="AC89" s="132" t="str">
        <f t="shared" si="1"/>
        <v/>
      </c>
    </row>
    <row r="90" spans="4:29" x14ac:dyDescent="0.2"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81"/>
      <c r="P90" s="81"/>
      <c r="Q90" s="81"/>
      <c r="R90" s="81"/>
      <c r="S90" s="81"/>
      <c r="T90" s="81"/>
      <c r="U90" s="81"/>
      <c r="V90" s="81"/>
      <c r="W90" s="81"/>
      <c r="X90" s="133"/>
      <c r="Y90" s="133"/>
      <c r="Z90" s="81"/>
      <c r="AA90" s="131"/>
      <c r="AB90" s="133"/>
      <c r="AC90" s="132" t="str">
        <f t="shared" si="1"/>
        <v/>
      </c>
    </row>
    <row r="91" spans="4:29" x14ac:dyDescent="0.2"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81"/>
      <c r="P91" s="81"/>
      <c r="Q91" s="81"/>
      <c r="R91" s="81"/>
      <c r="S91" s="81"/>
      <c r="T91" s="81"/>
      <c r="U91" s="81"/>
      <c r="V91" s="81"/>
      <c r="W91" s="81"/>
      <c r="X91" s="133"/>
      <c r="Y91" s="133"/>
      <c r="Z91" s="81"/>
      <c r="AA91" s="131"/>
      <c r="AB91" s="133"/>
      <c r="AC91" s="132" t="str">
        <f t="shared" si="1"/>
        <v/>
      </c>
    </row>
    <row r="92" spans="4:29" x14ac:dyDescent="0.2"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81"/>
      <c r="P92" s="81"/>
      <c r="Q92" s="81"/>
      <c r="R92" s="81"/>
      <c r="S92" s="81"/>
      <c r="T92" s="81"/>
      <c r="U92" s="81"/>
      <c r="V92" s="81"/>
      <c r="W92" s="81"/>
      <c r="X92" s="133"/>
      <c r="Y92" s="133"/>
      <c r="Z92" s="81"/>
      <c r="AA92" s="131"/>
      <c r="AB92" s="133"/>
      <c r="AC92" s="132" t="str">
        <f t="shared" si="1"/>
        <v/>
      </c>
    </row>
    <row r="93" spans="4:29" x14ac:dyDescent="0.2"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81"/>
      <c r="P93" s="81"/>
      <c r="Q93" s="81"/>
      <c r="R93" s="81"/>
      <c r="S93" s="81"/>
      <c r="T93" s="81"/>
      <c r="U93" s="81"/>
      <c r="V93" s="81"/>
      <c r="W93" s="81"/>
      <c r="X93" s="133"/>
      <c r="Y93" s="133"/>
      <c r="Z93" s="81"/>
      <c r="AA93" s="131"/>
      <c r="AB93" s="133"/>
      <c r="AC93" s="132" t="str">
        <f t="shared" si="1"/>
        <v/>
      </c>
    </row>
    <row r="94" spans="4:29" x14ac:dyDescent="0.2"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81"/>
      <c r="P94" s="81"/>
      <c r="Q94" s="81"/>
      <c r="R94" s="81"/>
      <c r="S94" s="81"/>
      <c r="T94" s="81"/>
      <c r="U94" s="81"/>
      <c r="V94" s="81"/>
      <c r="W94" s="81"/>
      <c r="X94" s="133"/>
      <c r="Y94" s="133"/>
      <c r="Z94" s="81"/>
      <c r="AA94" s="131"/>
      <c r="AB94" s="133"/>
      <c r="AC94" s="132" t="str">
        <f t="shared" si="1"/>
        <v/>
      </c>
    </row>
    <row r="95" spans="4:29" x14ac:dyDescent="0.2"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81"/>
      <c r="P95" s="81"/>
      <c r="Q95" s="81"/>
      <c r="R95" s="81"/>
      <c r="S95" s="81"/>
      <c r="T95" s="81"/>
      <c r="U95" s="81"/>
      <c r="V95" s="81"/>
      <c r="W95" s="81"/>
      <c r="X95" s="133"/>
      <c r="Y95" s="133"/>
      <c r="Z95" s="81"/>
      <c r="AA95" s="131"/>
      <c r="AB95" s="133"/>
      <c r="AC95" s="132" t="str">
        <f t="shared" si="1"/>
        <v/>
      </c>
    </row>
    <row r="96" spans="4:29" x14ac:dyDescent="0.2"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81"/>
      <c r="P96" s="81"/>
      <c r="Q96" s="81"/>
      <c r="R96" s="81"/>
      <c r="S96" s="81"/>
      <c r="T96" s="81"/>
      <c r="U96" s="81"/>
      <c r="V96" s="81"/>
      <c r="W96" s="81"/>
      <c r="X96" s="133"/>
      <c r="Y96" s="133"/>
      <c r="Z96" s="81"/>
      <c r="AA96" s="131"/>
      <c r="AB96" s="133"/>
      <c r="AC96" s="132" t="str">
        <f t="shared" si="1"/>
        <v/>
      </c>
    </row>
    <row r="97" spans="4:29" x14ac:dyDescent="0.2"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81"/>
      <c r="P97" s="81"/>
      <c r="Q97" s="81"/>
      <c r="R97" s="81"/>
      <c r="S97" s="81"/>
      <c r="T97" s="81"/>
      <c r="U97" s="81"/>
      <c r="V97" s="81"/>
      <c r="W97" s="81"/>
      <c r="X97" s="133"/>
      <c r="Y97" s="133"/>
      <c r="Z97" s="81"/>
      <c r="AA97" s="131"/>
      <c r="AB97" s="133"/>
      <c r="AC97" s="132" t="str">
        <f t="shared" si="1"/>
        <v/>
      </c>
    </row>
    <row r="98" spans="4:29" x14ac:dyDescent="0.2"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81"/>
      <c r="P98" s="81"/>
      <c r="Q98" s="81"/>
      <c r="R98" s="81"/>
      <c r="S98" s="81"/>
      <c r="T98" s="81"/>
      <c r="U98" s="81"/>
      <c r="V98" s="81"/>
      <c r="W98" s="81"/>
      <c r="X98" s="133"/>
      <c r="Y98" s="133"/>
      <c r="Z98" s="81"/>
      <c r="AA98" s="131"/>
      <c r="AB98" s="133"/>
      <c r="AC98" s="132" t="str">
        <f t="shared" si="1"/>
        <v/>
      </c>
    </row>
    <row r="99" spans="4:29" x14ac:dyDescent="0.2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81"/>
      <c r="P99" s="81"/>
      <c r="Q99" s="81"/>
      <c r="R99" s="81"/>
      <c r="S99" s="81"/>
      <c r="T99" s="81"/>
      <c r="U99" s="81"/>
      <c r="V99" s="81"/>
      <c r="W99" s="81"/>
      <c r="X99" s="133"/>
      <c r="Y99" s="133"/>
      <c r="Z99" s="81"/>
      <c r="AA99" s="131"/>
      <c r="AB99" s="133"/>
      <c r="AC99" s="132" t="str">
        <f t="shared" si="1"/>
        <v/>
      </c>
    </row>
    <row r="100" spans="4:29" x14ac:dyDescent="0.2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81"/>
      <c r="P100" s="81"/>
      <c r="Q100" s="81"/>
      <c r="R100" s="81"/>
      <c r="S100" s="81"/>
      <c r="T100" s="81"/>
      <c r="U100" s="81"/>
      <c r="V100" s="81"/>
      <c r="W100" s="81"/>
      <c r="X100" s="133"/>
      <c r="Y100" s="133"/>
      <c r="Z100" s="81"/>
      <c r="AA100" s="131"/>
      <c r="AB100" s="133"/>
      <c r="AC100" s="132" t="str">
        <f t="shared" si="1"/>
        <v/>
      </c>
    </row>
    <row r="101" spans="4:29" x14ac:dyDescent="0.2"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81"/>
      <c r="P101" s="81"/>
      <c r="Q101" s="81"/>
      <c r="R101" s="81"/>
      <c r="S101" s="81"/>
      <c r="T101" s="81"/>
      <c r="U101" s="81"/>
      <c r="V101" s="81"/>
      <c r="W101" s="81"/>
      <c r="X101" s="133"/>
      <c r="Y101" s="133"/>
      <c r="Z101" s="81"/>
      <c r="AA101" s="131"/>
      <c r="AB101" s="133"/>
      <c r="AC101" s="132" t="str">
        <f t="shared" si="1"/>
        <v/>
      </c>
    </row>
    <row r="102" spans="4:29" x14ac:dyDescent="0.2"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81"/>
      <c r="P102" s="81"/>
      <c r="Q102" s="81"/>
      <c r="R102" s="81"/>
      <c r="S102" s="81"/>
      <c r="T102" s="81"/>
      <c r="U102" s="81"/>
      <c r="V102" s="81"/>
      <c r="W102" s="81"/>
      <c r="X102" s="133"/>
      <c r="Y102" s="133"/>
      <c r="Z102" s="81"/>
      <c r="AA102" s="131"/>
      <c r="AB102" s="133"/>
      <c r="AC102" s="132" t="str">
        <f t="shared" si="1"/>
        <v/>
      </c>
    </row>
    <row r="103" spans="4:29" x14ac:dyDescent="0.2"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81"/>
      <c r="P103" s="81"/>
      <c r="Q103" s="81"/>
      <c r="R103" s="81"/>
      <c r="S103" s="81"/>
      <c r="T103" s="81"/>
      <c r="U103" s="81"/>
      <c r="V103" s="81"/>
      <c r="W103" s="81"/>
      <c r="X103" s="133"/>
      <c r="Y103" s="133"/>
      <c r="Z103" s="81"/>
      <c r="AA103" s="131"/>
      <c r="AB103" s="133"/>
      <c r="AC103" s="132" t="str">
        <f t="shared" si="1"/>
        <v/>
      </c>
    </row>
    <row r="104" spans="4:29" x14ac:dyDescent="0.2"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81"/>
      <c r="P104" s="81"/>
      <c r="Q104" s="81"/>
      <c r="R104" s="81"/>
      <c r="S104" s="81"/>
      <c r="T104" s="81"/>
      <c r="U104" s="81"/>
      <c r="V104" s="81"/>
      <c r="W104" s="81"/>
      <c r="X104" s="133"/>
      <c r="Y104" s="133"/>
      <c r="Z104" s="81"/>
      <c r="AA104" s="131"/>
      <c r="AB104" s="133"/>
      <c r="AC104" s="132" t="str">
        <f t="shared" si="1"/>
        <v/>
      </c>
    </row>
    <row r="105" spans="4:29" x14ac:dyDescent="0.2"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81"/>
      <c r="P105" s="81"/>
      <c r="Q105" s="81"/>
      <c r="R105" s="81"/>
      <c r="S105" s="81"/>
      <c r="T105" s="81"/>
      <c r="U105" s="81"/>
      <c r="V105" s="81"/>
      <c r="W105" s="81"/>
      <c r="X105" s="133"/>
      <c r="Y105" s="133"/>
      <c r="Z105" s="81"/>
      <c r="AA105" s="131"/>
      <c r="AB105" s="133"/>
      <c r="AC105" s="132" t="str">
        <f t="shared" si="1"/>
        <v/>
      </c>
    </row>
    <row r="106" spans="4:29" x14ac:dyDescent="0.2"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81"/>
      <c r="P106" s="81"/>
      <c r="Q106" s="81"/>
      <c r="R106" s="81"/>
      <c r="S106" s="81"/>
      <c r="T106" s="81"/>
      <c r="U106" s="81"/>
      <c r="V106" s="81"/>
      <c r="W106" s="81"/>
      <c r="X106" s="133"/>
      <c r="Y106" s="133"/>
      <c r="Z106" s="81"/>
      <c r="AA106" s="131"/>
      <c r="AB106" s="133"/>
      <c r="AC106" s="132" t="str">
        <f t="shared" si="1"/>
        <v/>
      </c>
    </row>
    <row r="107" spans="4:29" x14ac:dyDescent="0.2"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81"/>
      <c r="P107" s="81"/>
      <c r="Q107" s="81"/>
      <c r="R107" s="81"/>
      <c r="S107" s="81"/>
      <c r="T107" s="81"/>
      <c r="U107" s="81"/>
      <c r="V107" s="81"/>
      <c r="W107" s="81"/>
      <c r="X107" s="133"/>
      <c r="Y107" s="133"/>
      <c r="Z107" s="81"/>
      <c r="AA107" s="131"/>
      <c r="AB107" s="133"/>
      <c r="AC107" s="132" t="str">
        <f t="shared" si="1"/>
        <v/>
      </c>
    </row>
    <row r="108" spans="4:29" x14ac:dyDescent="0.2"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81"/>
      <c r="P108" s="81"/>
      <c r="Q108" s="81"/>
      <c r="R108" s="81"/>
      <c r="S108" s="81"/>
      <c r="T108" s="81"/>
      <c r="U108" s="81"/>
      <c r="V108" s="81"/>
      <c r="W108" s="81"/>
      <c r="X108" s="133"/>
      <c r="Y108" s="133"/>
      <c r="Z108" s="81"/>
      <c r="AA108" s="131"/>
      <c r="AB108" s="133"/>
      <c r="AC108" s="132" t="str">
        <f t="shared" si="1"/>
        <v/>
      </c>
    </row>
    <row r="109" spans="4:29" x14ac:dyDescent="0.2"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81"/>
      <c r="P109" s="81"/>
      <c r="Q109" s="81"/>
      <c r="R109" s="81"/>
      <c r="S109" s="81"/>
      <c r="T109" s="81"/>
      <c r="U109" s="81"/>
      <c r="V109" s="81"/>
      <c r="W109" s="81"/>
      <c r="X109" s="133"/>
      <c r="Y109" s="133"/>
      <c r="Z109" s="81"/>
      <c r="AA109" s="131"/>
      <c r="AB109" s="133"/>
      <c r="AC109" s="132" t="str">
        <f t="shared" si="1"/>
        <v/>
      </c>
    </row>
    <row r="110" spans="4:29" x14ac:dyDescent="0.2"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81"/>
      <c r="P110" s="81"/>
      <c r="Q110" s="81"/>
      <c r="R110" s="81"/>
      <c r="S110" s="81"/>
      <c r="T110" s="81"/>
      <c r="U110" s="81"/>
      <c r="V110" s="81"/>
      <c r="W110" s="81"/>
      <c r="X110" s="133"/>
      <c r="Y110" s="133"/>
      <c r="Z110" s="81"/>
      <c r="AA110" s="131"/>
      <c r="AB110" s="133"/>
      <c r="AC110" s="132" t="str">
        <f t="shared" si="1"/>
        <v/>
      </c>
    </row>
    <row r="111" spans="4:29" x14ac:dyDescent="0.2"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81"/>
      <c r="P111" s="81"/>
      <c r="Q111" s="81"/>
      <c r="R111" s="81"/>
      <c r="S111" s="81"/>
      <c r="T111" s="81"/>
      <c r="U111" s="81"/>
      <c r="V111" s="81"/>
      <c r="W111" s="81"/>
      <c r="X111" s="133"/>
      <c r="Y111" s="133"/>
      <c r="Z111" s="81"/>
      <c r="AA111" s="131"/>
      <c r="AB111" s="133"/>
      <c r="AC111" s="132" t="str">
        <f t="shared" si="1"/>
        <v/>
      </c>
    </row>
    <row r="112" spans="4:29" x14ac:dyDescent="0.2"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81"/>
      <c r="P112" s="81"/>
      <c r="Q112" s="81"/>
      <c r="R112" s="81"/>
      <c r="S112" s="81"/>
      <c r="T112" s="81"/>
      <c r="U112" s="81"/>
      <c r="V112" s="81"/>
      <c r="W112" s="81"/>
      <c r="X112" s="133"/>
      <c r="Y112" s="133"/>
      <c r="Z112" s="81"/>
      <c r="AA112" s="131"/>
      <c r="AB112" s="133"/>
      <c r="AC112" s="132" t="str">
        <f t="shared" si="1"/>
        <v/>
      </c>
    </row>
    <row r="113" spans="4:29" x14ac:dyDescent="0.2"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81"/>
      <c r="P113" s="81"/>
      <c r="Q113" s="81"/>
      <c r="R113" s="81"/>
      <c r="S113" s="81"/>
      <c r="T113" s="81"/>
      <c r="U113" s="81"/>
      <c r="V113" s="81"/>
      <c r="W113" s="81"/>
      <c r="X113" s="133"/>
      <c r="Y113" s="133"/>
      <c r="Z113" s="81"/>
      <c r="AA113" s="131"/>
      <c r="AB113" s="133"/>
      <c r="AC113" s="132" t="str">
        <f t="shared" si="1"/>
        <v/>
      </c>
    </row>
    <row r="114" spans="4:29" x14ac:dyDescent="0.2"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81"/>
      <c r="P114" s="81"/>
      <c r="Q114" s="81"/>
      <c r="R114" s="81"/>
      <c r="S114" s="81"/>
      <c r="T114" s="81"/>
      <c r="U114" s="81"/>
      <c r="V114" s="81"/>
      <c r="W114" s="81"/>
      <c r="X114" s="133"/>
      <c r="Y114" s="133"/>
      <c r="Z114" s="81"/>
      <c r="AA114" s="131"/>
      <c r="AB114" s="133"/>
      <c r="AC114" s="132" t="str">
        <f t="shared" si="1"/>
        <v/>
      </c>
    </row>
    <row r="115" spans="4:29" x14ac:dyDescent="0.2"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81"/>
      <c r="P115" s="81"/>
      <c r="Q115" s="81"/>
      <c r="R115" s="81"/>
      <c r="S115" s="81"/>
      <c r="T115" s="81"/>
      <c r="U115" s="81"/>
      <c r="V115" s="81"/>
      <c r="W115" s="81"/>
      <c r="X115" s="133"/>
      <c r="Y115" s="133"/>
      <c r="Z115" s="81"/>
      <c r="AA115" s="131"/>
      <c r="AB115" s="133"/>
      <c r="AC115" s="132" t="str">
        <f t="shared" si="1"/>
        <v/>
      </c>
    </row>
    <row r="116" spans="4:29" x14ac:dyDescent="0.2"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81"/>
      <c r="P116" s="81"/>
      <c r="Q116" s="81"/>
      <c r="R116" s="81"/>
      <c r="S116" s="81"/>
      <c r="T116" s="81"/>
      <c r="U116" s="81"/>
      <c r="V116" s="81"/>
      <c r="W116" s="81"/>
      <c r="X116" s="133"/>
      <c r="Y116" s="133"/>
      <c r="Z116" s="81"/>
      <c r="AA116" s="131"/>
      <c r="AB116" s="133"/>
      <c r="AC116" s="132" t="str">
        <f t="shared" si="1"/>
        <v/>
      </c>
    </row>
    <row r="117" spans="4:29" x14ac:dyDescent="0.2"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81"/>
      <c r="P117" s="81"/>
      <c r="Q117" s="81"/>
      <c r="R117" s="81"/>
      <c r="S117" s="81"/>
      <c r="T117" s="81"/>
      <c r="U117" s="81"/>
      <c r="V117" s="81"/>
      <c r="W117" s="81"/>
      <c r="X117" s="133"/>
      <c r="Y117" s="133"/>
      <c r="Z117" s="81"/>
      <c r="AA117" s="131"/>
      <c r="AB117" s="133"/>
      <c r="AC117" s="132" t="str">
        <f t="shared" si="1"/>
        <v/>
      </c>
    </row>
    <row r="118" spans="4:29" x14ac:dyDescent="0.2"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81"/>
      <c r="P118" s="81"/>
      <c r="Q118" s="81"/>
      <c r="R118" s="81"/>
      <c r="S118" s="81"/>
      <c r="T118" s="81"/>
      <c r="U118" s="81"/>
      <c r="V118" s="81"/>
      <c r="W118" s="81"/>
      <c r="X118" s="133"/>
      <c r="Y118" s="133"/>
      <c r="Z118" s="81"/>
      <c r="AA118" s="131"/>
      <c r="AB118" s="133"/>
      <c r="AC118" s="132" t="str">
        <f t="shared" si="1"/>
        <v/>
      </c>
    </row>
    <row r="119" spans="4:29" x14ac:dyDescent="0.2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81"/>
      <c r="P119" s="81"/>
      <c r="Q119" s="81"/>
      <c r="R119" s="81"/>
      <c r="S119" s="81"/>
      <c r="T119" s="81"/>
      <c r="U119" s="81"/>
      <c r="V119" s="81"/>
      <c r="W119" s="81"/>
      <c r="X119" s="133"/>
      <c r="Y119" s="133"/>
      <c r="Z119" s="81"/>
      <c r="AA119" s="131"/>
      <c r="AB119" s="133"/>
      <c r="AC119" s="132" t="str">
        <f t="shared" si="1"/>
        <v/>
      </c>
    </row>
    <row r="120" spans="4:29" x14ac:dyDescent="0.2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81"/>
      <c r="P120" s="81"/>
      <c r="Q120" s="81"/>
      <c r="R120" s="81"/>
      <c r="S120" s="81"/>
      <c r="T120" s="81"/>
      <c r="U120" s="81"/>
      <c r="V120" s="81"/>
      <c r="W120" s="81"/>
      <c r="X120" s="133"/>
      <c r="Y120" s="133"/>
      <c r="Z120" s="81"/>
      <c r="AA120" s="131"/>
      <c r="AB120" s="133"/>
      <c r="AC120" s="132" t="str">
        <f t="shared" si="1"/>
        <v/>
      </c>
    </row>
    <row r="121" spans="4:29" x14ac:dyDescent="0.2"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81"/>
      <c r="P121" s="81"/>
      <c r="Q121" s="81"/>
      <c r="R121" s="81"/>
      <c r="S121" s="81"/>
      <c r="T121" s="81"/>
      <c r="U121" s="81"/>
      <c r="V121" s="81"/>
      <c r="W121" s="81"/>
      <c r="X121" s="133"/>
      <c r="Y121" s="133"/>
      <c r="Z121" s="81"/>
      <c r="AA121" s="131"/>
      <c r="AB121" s="133"/>
      <c r="AC121" s="132" t="str">
        <f t="shared" si="1"/>
        <v/>
      </c>
    </row>
    <row r="122" spans="4:29" x14ac:dyDescent="0.2"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81"/>
      <c r="P122" s="81"/>
      <c r="Q122" s="81"/>
      <c r="R122" s="81"/>
      <c r="S122" s="81"/>
      <c r="T122" s="81"/>
      <c r="U122" s="81"/>
      <c r="V122" s="81"/>
      <c r="W122" s="81"/>
      <c r="X122" s="133"/>
      <c r="Y122" s="133"/>
      <c r="Z122" s="81"/>
      <c r="AA122" s="131"/>
      <c r="AB122" s="133"/>
      <c r="AC122" s="132" t="str">
        <f t="shared" si="1"/>
        <v/>
      </c>
    </row>
    <row r="123" spans="4:29" x14ac:dyDescent="0.2"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81"/>
      <c r="P123" s="81"/>
      <c r="Q123" s="81"/>
      <c r="R123" s="81"/>
      <c r="S123" s="81"/>
      <c r="T123" s="81"/>
      <c r="U123" s="81"/>
      <c r="V123" s="81"/>
      <c r="W123" s="81"/>
      <c r="X123" s="133"/>
      <c r="Y123" s="133"/>
      <c r="Z123" s="81"/>
      <c r="AA123" s="131"/>
      <c r="AB123" s="133"/>
      <c r="AC123" s="132" t="str">
        <f t="shared" si="1"/>
        <v/>
      </c>
    </row>
    <row r="124" spans="4:29" x14ac:dyDescent="0.2"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81"/>
      <c r="P124" s="81"/>
      <c r="Q124" s="81"/>
      <c r="R124" s="81"/>
      <c r="S124" s="81"/>
      <c r="T124" s="81"/>
      <c r="U124" s="81"/>
      <c r="V124" s="81"/>
      <c r="W124" s="81"/>
      <c r="X124" s="133"/>
      <c r="Y124" s="133"/>
      <c r="Z124" s="81"/>
      <c r="AA124" s="131"/>
      <c r="AB124" s="133"/>
      <c r="AC124" s="132" t="str">
        <f t="shared" si="1"/>
        <v/>
      </c>
    </row>
    <row r="125" spans="4:29" x14ac:dyDescent="0.2"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81"/>
      <c r="P125" s="81"/>
      <c r="Q125" s="81"/>
      <c r="R125" s="81"/>
      <c r="S125" s="81"/>
      <c r="T125" s="81"/>
      <c r="U125" s="81"/>
      <c r="V125" s="81"/>
      <c r="W125" s="81"/>
      <c r="X125" s="133"/>
      <c r="Y125" s="133"/>
      <c r="Z125" s="81"/>
      <c r="AA125" s="131"/>
      <c r="AB125" s="133"/>
      <c r="AC125" s="132" t="str">
        <f t="shared" si="1"/>
        <v/>
      </c>
    </row>
    <row r="126" spans="4:29" x14ac:dyDescent="0.2"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81"/>
      <c r="P126" s="81"/>
      <c r="Q126" s="81"/>
      <c r="R126" s="81"/>
      <c r="S126" s="81"/>
      <c r="T126" s="81"/>
      <c r="U126" s="81"/>
      <c r="V126" s="81"/>
      <c r="W126" s="81"/>
      <c r="X126" s="133"/>
      <c r="Y126" s="133"/>
      <c r="Z126" s="81"/>
      <c r="AA126" s="131"/>
      <c r="AB126" s="133"/>
      <c r="AC126" s="132" t="str">
        <f t="shared" si="1"/>
        <v/>
      </c>
    </row>
    <row r="127" spans="4:29" x14ac:dyDescent="0.2"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81"/>
      <c r="P127" s="81"/>
      <c r="Q127" s="81"/>
      <c r="R127" s="81"/>
      <c r="S127" s="81"/>
      <c r="T127" s="81"/>
      <c r="U127" s="81"/>
      <c r="V127" s="81"/>
      <c r="W127" s="81"/>
      <c r="X127" s="133"/>
      <c r="Y127" s="133"/>
      <c r="Z127" s="81"/>
      <c r="AA127" s="131"/>
      <c r="AB127" s="133"/>
      <c r="AC127" s="132" t="str">
        <f t="shared" si="1"/>
        <v/>
      </c>
    </row>
    <row r="128" spans="4:29" x14ac:dyDescent="0.2"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81"/>
      <c r="P128" s="81"/>
      <c r="Q128" s="81"/>
      <c r="R128" s="81"/>
      <c r="S128" s="81"/>
      <c r="T128" s="81"/>
      <c r="U128" s="81"/>
      <c r="V128" s="81"/>
      <c r="W128" s="81"/>
      <c r="X128" s="133"/>
      <c r="Y128" s="133"/>
      <c r="Z128" s="81"/>
      <c r="AA128" s="131"/>
      <c r="AB128" s="133"/>
      <c r="AC128" s="132" t="str">
        <f t="shared" si="1"/>
        <v/>
      </c>
    </row>
    <row r="129" spans="4:29" x14ac:dyDescent="0.2"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81"/>
      <c r="P129" s="81"/>
      <c r="Q129" s="81"/>
      <c r="R129" s="81"/>
      <c r="S129" s="81"/>
      <c r="T129" s="81"/>
      <c r="U129" s="81"/>
      <c r="V129" s="81"/>
      <c r="W129" s="81"/>
      <c r="X129" s="133"/>
      <c r="Y129" s="133"/>
      <c r="Z129" s="81"/>
      <c r="AA129" s="131"/>
      <c r="AB129" s="133"/>
      <c r="AC129" s="132" t="str">
        <f t="shared" si="1"/>
        <v/>
      </c>
    </row>
    <row r="130" spans="4:29" x14ac:dyDescent="0.2"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81"/>
      <c r="P130" s="81"/>
      <c r="Q130" s="81"/>
      <c r="R130" s="81"/>
      <c r="S130" s="81"/>
      <c r="T130" s="81"/>
      <c r="U130" s="81"/>
      <c r="V130" s="81"/>
      <c r="W130" s="81"/>
      <c r="X130" s="133"/>
      <c r="Y130" s="133"/>
      <c r="Z130" s="81"/>
      <c r="AA130" s="131"/>
      <c r="AB130" s="133"/>
      <c r="AC130" s="132" t="str">
        <f t="shared" si="1"/>
        <v/>
      </c>
    </row>
    <row r="131" spans="4:29" x14ac:dyDescent="0.2"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81"/>
      <c r="P131" s="81"/>
      <c r="Q131" s="81"/>
      <c r="R131" s="81"/>
      <c r="S131" s="81"/>
      <c r="T131" s="81"/>
      <c r="U131" s="81"/>
      <c r="V131" s="81"/>
      <c r="W131" s="81"/>
      <c r="X131" s="133"/>
      <c r="Y131" s="133"/>
      <c r="Z131" s="81"/>
      <c r="AA131" s="131"/>
      <c r="AB131" s="133"/>
      <c r="AC131" s="132" t="str">
        <f t="shared" si="1"/>
        <v/>
      </c>
    </row>
    <row r="132" spans="4:29" x14ac:dyDescent="0.2"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81"/>
      <c r="P132" s="81"/>
      <c r="Q132" s="81"/>
      <c r="R132" s="81"/>
      <c r="S132" s="81"/>
      <c r="T132" s="81"/>
      <c r="U132" s="81"/>
      <c r="V132" s="81"/>
      <c r="W132" s="81"/>
      <c r="X132" s="133"/>
      <c r="Y132" s="133"/>
      <c r="Z132" s="81"/>
      <c r="AA132" s="131"/>
      <c r="AB132" s="133"/>
      <c r="AC132" s="132" t="str">
        <f t="shared" ref="AC132:AC195" si="2">IFERROR(X132/Y132,"")</f>
        <v/>
      </c>
    </row>
    <row r="133" spans="4:29" x14ac:dyDescent="0.2"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81"/>
      <c r="P133" s="81"/>
      <c r="Q133" s="81"/>
      <c r="R133" s="81"/>
      <c r="S133" s="81"/>
      <c r="T133" s="81"/>
      <c r="U133" s="81"/>
      <c r="V133" s="81"/>
      <c r="W133" s="81"/>
      <c r="X133" s="133"/>
      <c r="Y133" s="133"/>
      <c r="Z133" s="81"/>
      <c r="AA133" s="131"/>
      <c r="AB133" s="133"/>
      <c r="AC133" s="132" t="str">
        <f t="shared" si="2"/>
        <v/>
      </c>
    </row>
    <row r="134" spans="4:29" x14ac:dyDescent="0.2"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81"/>
      <c r="P134" s="81"/>
      <c r="Q134" s="81"/>
      <c r="R134" s="81"/>
      <c r="S134" s="81"/>
      <c r="T134" s="81"/>
      <c r="U134" s="81"/>
      <c r="V134" s="81"/>
      <c r="W134" s="81"/>
      <c r="X134" s="133"/>
      <c r="Y134" s="133"/>
      <c r="Z134" s="81"/>
      <c r="AA134" s="131"/>
      <c r="AB134" s="133"/>
      <c r="AC134" s="132" t="str">
        <f t="shared" si="2"/>
        <v/>
      </c>
    </row>
    <row r="135" spans="4:29" x14ac:dyDescent="0.2"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81"/>
      <c r="P135" s="81"/>
      <c r="Q135" s="81"/>
      <c r="R135" s="81"/>
      <c r="S135" s="81"/>
      <c r="T135" s="81"/>
      <c r="U135" s="81"/>
      <c r="V135" s="81"/>
      <c r="W135" s="81"/>
      <c r="X135" s="133"/>
      <c r="Y135" s="133"/>
      <c r="Z135" s="81"/>
      <c r="AA135" s="131"/>
      <c r="AB135" s="133"/>
      <c r="AC135" s="132" t="str">
        <f t="shared" si="2"/>
        <v/>
      </c>
    </row>
    <row r="136" spans="4:29" x14ac:dyDescent="0.2"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81"/>
      <c r="P136" s="81"/>
      <c r="Q136" s="81"/>
      <c r="R136" s="81"/>
      <c r="S136" s="81"/>
      <c r="T136" s="81"/>
      <c r="U136" s="81"/>
      <c r="V136" s="81"/>
      <c r="W136" s="81"/>
      <c r="X136" s="133"/>
      <c r="Y136" s="133"/>
      <c r="Z136" s="81"/>
      <c r="AA136" s="131"/>
      <c r="AB136" s="133"/>
      <c r="AC136" s="132" t="str">
        <f t="shared" si="2"/>
        <v/>
      </c>
    </row>
    <row r="137" spans="4:29" x14ac:dyDescent="0.2"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81"/>
      <c r="P137" s="81"/>
      <c r="Q137" s="81"/>
      <c r="R137" s="81"/>
      <c r="S137" s="81"/>
      <c r="T137" s="81"/>
      <c r="U137" s="81"/>
      <c r="V137" s="81"/>
      <c r="W137" s="81"/>
      <c r="X137" s="133"/>
      <c r="Y137" s="133"/>
      <c r="Z137" s="81"/>
      <c r="AA137" s="131"/>
      <c r="AB137" s="133"/>
      <c r="AC137" s="132" t="str">
        <f t="shared" si="2"/>
        <v/>
      </c>
    </row>
    <row r="138" spans="4:29" x14ac:dyDescent="0.2"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81"/>
      <c r="P138" s="81"/>
      <c r="Q138" s="81"/>
      <c r="R138" s="81"/>
      <c r="S138" s="81"/>
      <c r="T138" s="81"/>
      <c r="U138" s="81"/>
      <c r="V138" s="81"/>
      <c r="W138" s="81"/>
      <c r="X138" s="133"/>
      <c r="Y138" s="133"/>
      <c r="Z138" s="81"/>
      <c r="AA138" s="131"/>
      <c r="AB138" s="133"/>
      <c r="AC138" s="132" t="str">
        <f t="shared" si="2"/>
        <v/>
      </c>
    </row>
    <row r="139" spans="4:29" x14ac:dyDescent="0.2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81"/>
      <c r="P139" s="81"/>
      <c r="Q139" s="81"/>
      <c r="R139" s="81"/>
      <c r="S139" s="81"/>
      <c r="T139" s="81"/>
      <c r="U139" s="81"/>
      <c r="V139" s="81"/>
      <c r="W139" s="81"/>
      <c r="X139" s="133"/>
      <c r="Y139" s="133"/>
      <c r="Z139" s="81"/>
      <c r="AA139" s="131"/>
      <c r="AB139" s="133"/>
      <c r="AC139" s="132" t="str">
        <f t="shared" si="2"/>
        <v/>
      </c>
    </row>
    <row r="140" spans="4:29" x14ac:dyDescent="0.2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81"/>
      <c r="P140" s="81"/>
      <c r="Q140" s="81"/>
      <c r="R140" s="81"/>
      <c r="S140" s="81"/>
      <c r="T140" s="81"/>
      <c r="U140" s="81"/>
      <c r="V140" s="81"/>
      <c r="W140" s="81"/>
      <c r="X140" s="133"/>
      <c r="Y140" s="133"/>
      <c r="Z140" s="81"/>
      <c r="AA140" s="131"/>
      <c r="AB140" s="133"/>
      <c r="AC140" s="132" t="str">
        <f t="shared" si="2"/>
        <v/>
      </c>
    </row>
    <row r="141" spans="4:29" x14ac:dyDescent="0.2"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81"/>
      <c r="P141" s="81"/>
      <c r="Q141" s="81"/>
      <c r="R141" s="81"/>
      <c r="S141" s="81"/>
      <c r="T141" s="81"/>
      <c r="U141" s="81"/>
      <c r="V141" s="81"/>
      <c r="W141" s="81"/>
      <c r="X141" s="133"/>
      <c r="Y141" s="133"/>
      <c r="Z141" s="81"/>
      <c r="AA141" s="131"/>
      <c r="AB141" s="133"/>
      <c r="AC141" s="132" t="str">
        <f t="shared" si="2"/>
        <v/>
      </c>
    </row>
    <row r="142" spans="4:29" x14ac:dyDescent="0.2"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81"/>
      <c r="P142" s="81"/>
      <c r="Q142" s="81"/>
      <c r="R142" s="81"/>
      <c r="S142" s="81"/>
      <c r="T142" s="81"/>
      <c r="U142" s="81"/>
      <c r="V142" s="81"/>
      <c r="W142" s="81"/>
      <c r="X142" s="133"/>
      <c r="Y142" s="133"/>
      <c r="Z142" s="81"/>
      <c r="AA142" s="131"/>
      <c r="AB142" s="133"/>
      <c r="AC142" s="132" t="str">
        <f t="shared" si="2"/>
        <v/>
      </c>
    </row>
    <row r="143" spans="4:29" x14ac:dyDescent="0.2"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81"/>
      <c r="P143" s="81"/>
      <c r="Q143" s="81"/>
      <c r="R143" s="81"/>
      <c r="S143" s="81"/>
      <c r="T143" s="81"/>
      <c r="U143" s="81"/>
      <c r="V143" s="81"/>
      <c r="W143" s="81"/>
      <c r="X143" s="133"/>
      <c r="Y143" s="133"/>
      <c r="Z143" s="81"/>
      <c r="AA143" s="131"/>
      <c r="AB143" s="133"/>
      <c r="AC143" s="132" t="str">
        <f t="shared" si="2"/>
        <v/>
      </c>
    </row>
    <row r="144" spans="4:29" x14ac:dyDescent="0.2"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81"/>
      <c r="P144" s="81"/>
      <c r="Q144" s="81"/>
      <c r="R144" s="81"/>
      <c r="S144" s="81"/>
      <c r="T144" s="81"/>
      <c r="U144" s="81"/>
      <c r="V144" s="81"/>
      <c r="W144" s="81"/>
      <c r="X144" s="133"/>
      <c r="Y144" s="133"/>
      <c r="Z144" s="81"/>
      <c r="AA144" s="131"/>
      <c r="AB144" s="133"/>
      <c r="AC144" s="132" t="str">
        <f t="shared" si="2"/>
        <v/>
      </c>
    </row>
    <row r="145" spans="4:29" x14ac:dyDescent="0.2"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81"/>
      <c r="P145" s="81"/>
      <c r="Q145" s="81"/>
      <c r="R145" s="81"/>
      <c r="S145" s="81"/>
      <c r="T145" s="81"/>
      <c r="U145" s="81"/>
      <c r="V145" s="81"/>
      <c r="W145" s="81"/>
      <c r="X145" s="133"/>
      <c r="Y145" s="133"/>
      <c r="Z145" s="81"/>
      <c r="AA145" s="131"/>
      <c r="AB145" s="133"/>
      <c r="AC145" s="132" t="str">
        <f t="shared" si="2"/>
        <v/>
      </c>
    </row>
    <row r="146" spans="4:29" x14ac:dyDescent="0.2"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81"/>
      <c r="P146" s="81"/>
      <c r="Q146" s="81"/>
      <c r="R146" s="81"/>
      <c r="S146" s="81"/>
      <c r="T146" s="81"/>
      <c r="U146" s="81"/>
      <c r="V146" s="81"/>
      <c r="W146" s="81"/>
      <c r="X146" s="133"/>
      <c r="Y146" s="133"/>
      <c r="Z146" s="81"/>
      <c r="AA146" s="131"/>
      <c r="AB146" s="133"/>
      <c r="AC146" s="132" t="str">
        <f t="shared" si="2"/>
        <v/>
      </c>
    </row>
    <row r="147" spans="4:29" x14ac:dyDescent="0.2"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81"/>
      <c r="P147" s="81"/>
      <c r="Q147" s="81"/>
      <c r="R147" s="81"/>
      <c r="S147" s="81"/>
      <c r="T147" s="81"/>
      <c r="U147" s="81"/>
      <c r="V147" s="81"/>
      <c r="W147" s="81"/>
      <c r="X147" s="133"/>
      <c r="Y147" s="133"/>
      <c r="Z147" s="81"/>
      <c r="AA147" s="131"/>
      <c r="AB147" s="133"/>
      <c r="AC147" s="132" t="str">
        <f t="shared" si="2"/>
        <v/>
      </c>
    </row>
    <row r="148" spans="4:29" x14ac:dyDescent="0.2"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81"/>
      <c r="P148" s="81"/>
      <c r="Q148" s="81"/>
      <c r="R148" s="81"/>
      <c r="S148" s="81"/>
      <c r="T148" s="81"/>
      <c r="U148" s="81"/>
      <c r="V148" s="81"/>
      <c r="W148" s="81"/>
      <c r="X148" s="133"/>
      <c r="Y148" s="133"/>
      <c r="Z148" s="81"/>
      <c r="AA148" s="131"/>
      <c r="AB148" s="133"/>
      <c r="AC148" s="132" t="str">
        <f t="shared" si="2"/>
        <v/>
      </c>
    </row>
    <row r="149" spans="4:29" x14ac:dyDescent="0.2"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81"/>
      <c r="P149" s="81"/>
      <c r="Q149" s="81"/>
      <c r="R149" s="81"/>
      <c r="S149" s="81"/>
      <c r="T149" s="81"/>
      <c r="U149" s="81"/>
      <c r="V149" s="81"/>
      <c r="W149" s="81"/>
      <c r="X149" s="133"/>
      <c r="Y149" s="133"/>
      <c r="Z149" s="81"/>
      <c r="AA149" s="131"/>
      <c r="AB149" s="133"/>
      <c r="AC149" s="132" t="str">
        <f t="shared" si="2"/>
        <v/>
      </c>
    </row>
    <row r="150" spans="4:29" x14ac:dyDescent="0.2"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81"/>
      <c r="P150" s="81"/>
      <c r="Q150" s="81"/>
      <c r="R150" s="81"/>
      <c r="S150" s="81"/>
      <c r="T150" s="81"/>
      <c r="U150" s="81"/>
      <c r="V150" s="81"/>
      <c r="W150" s="81"/>
      <c r="X150" s="133"/>
      <c r="Y150" s="133"/>
      <c r="Z150" s="81"/>
      <c r="AA150" s="131"/>
      <c r="AB150" s="133"/>
      <c r="AC150" s="132" t="str">
        <f t="shared" si="2"/>
        <v/>
      </c>
    </row>
    <row r="151" spans="4:29" x14ac:dyDescent="0.2"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81"/>
      <c r="P151" s="81"/>
      <c r="Q151" s="81"/>
      <c r="R151" s="81"/>
      <c r="S151" s="81"/>
      <c r="T151" s="81"/>
      <c r="U151" s="81"/>
      <c r="V151" s="81"/>
      <c r="W151" s="81"/>
      <c r="X151" s="133"/>
      <c r="Y151" s="133"/>
      <c r="Z151" s="81"/>
      <c r="AA151" s="131"/>
      <c r="AB151" s="133"/>
      <c r="AC151" s="132" t="str">
        <f t="shared" si="2"/>
        <v/>
      </c>
    </row>
    <row r="152" spans="4:29" x14ac:dyDescent="0.2"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81"/>
      <c r="P152" s="81"/>
      <c r="Q152" s="81"/>
      <c r="R152" s="81"/>
      <c r="S152" s="81"/>
      <c r="T152" s="81"/>
      <c r="U152" s="81"/>
      <c r="V152" s="81"/>
      <c r="W152" s="81"/>
      <c r="X152" s="133"/>
      <c r="Y152" s="133"/>
      <c r="Z152" s="81"/>
      <c r="AA152" s="131"/>
      <c r="AB152" s="133"/>
      <c r="AC152" s="132" t="str">
        <f t="shared" si="2"/>
        <v/>
      </c>
    </row>
    <row r="153" spans="4:29" x14ac:dyDescent="0.2"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81"/>
      <c r="P153" s="81"/>
      <c r="Q153" s="81"/>
      <c r="R153" s="81"/>
      <c r="S153" s="81"/>
      <c r="T153" s="81"/>
      <c r="U153" s="81"/>
      <c r="V153" s="81"/>
      <c r="W153" s="81"/>
      <c r="X153" s="133"/>
      <c r="Y153" s="133"/>
      <c r="Z153" s="81"/>
      <c r="AA153" s="131"/>
      <c r="AB153" s="133"/>
      <c r="AC153" s="132" t="str">
        <f t="shared" si="2"/>
        <v/>
      </c>
    </row>
    <row r="154" spans="4:29" x14ac:dyDescent="0.2"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81"/>
      <c r="P154" s="81"/>
      <c r="Q154" s="81"/>
      <c r="R154" s="81"/>
      <c r="S154" s="81"/>
      <c r="T154" s="81"/>
      <c r="U154" s="81"/>
      <c r="V154" s="81"/>
      <c r="W154" s="81"/>
      <c r="X154" s="133"/>
      <c r="Y154" s="133"/>
      <c r="Z154" s="81"/>
      <c r="AA154" s="131"/>
      <c r="AB154" s="133"/>
      <c r="AC154" s="132" t="str">
        <f t="shared" si="2"/>
        <v/>
      </c>
    </row>
    <row r="155" spans="4:29" x14ac:dyDescent="0.2"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81"/>
      <c r="P155" s="81"/>
      <c r="Q155" s="81"/>
      <c r="R155" s="81"/>
      <c r="S155" s="81"/>
      <c r="T155" s="81"/>
      <c r="U155" s="81"/>
      <c r="V155" s="81"/>
      <c r="W155" s="81"/>
      <c r="X155" s="133"/>
      <c r="Y155" s="133"/>
      <c r="Z155" s="81"/>
      <c r="AA155" s="131"/>
      <c r="AB155" s="133"/>
      <c r="AC155" s="132" t="str">
        <f t="shared" si="2"/>
        <v/>
      </c>
    </row>
    <row r="156" spans="4:29" x14ac:dyDescent="0.2"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81"/>
      <c r="P156" s="81"/>
      <c r="Q156" s="81"/>
      <c r="R156" s="81"/>
      <c r="S156" s="81"/>
      <c r="T156" s="81"/>
      <c r="U156" s="81"/>
      <c r="V156" s="81"/>
      <c r="W156" s="81"/>
      <c r="X156" s="133"/>
      <c r="Y156" s="133"/>
      <c r="Z156" s="81"/>
      <c r="AA156" s="131"/>
      <c r="AB156" s="133"/>
      <c r="AC156" s="132" t="str">
        <f t="shared" si="2"/>
        <v/>
      </c>
    </row>
    <row r="157" spans="4:29" x14ac:dyDescent="0.2"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81"/>
      <c r="P157" s="81"/>
      <c r="Q157" s="81"/>
      <c r="R157" s="81"/>
      <c r="S157" s="81"/>
      <c r="T157" s="81"/>
      <c r="U157" s="81"/>
      <c r="V157" s="81"/>
      <c r="W157" s="81"/>
      <c r="X157" s="133"/>
      <c r="Y157" s="133"/>
      <c r="Z157" s="81"/>
      <c r="AA157" s="131"/>
      <c r="AB157" s="133"/>
      <c r="AC157" s="132" t="str">
        <f t="shared" si="2"/>
        <v/>
      </c>
    </row>
    <row r="158" spans="4:29" x14ac:dyDescent="0.2"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81"/>
      <c r="P158" s="81"/>
      <c r="Q158" s="81"/>
      <c r="R158" s="81"/>
      <c r="S158" s="81"/>
      <c r="T158" s="81"/>
      <c r="U158" s="81"/>
      <c r="V158" s="81"/>
      <c r="W158" s="81"/>
      <c r="X158" s="133"/>
      <c r="Y158" s="133"/>
      <c r="Z158" s="81"/>
      <c r="AA158" s="131"/>
      <c r="AB158" s="133"/>
      <c r="AC158" s="132" t="str">
        <f t="shared" si="2"/>
        <v/>
      </c>
    </row>
    <row r="159" spans="4:29" x14ac:dyDescent="0.2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81"/>
      <c r="P159" s="81"/>
      <c r="Q159" s="81"/>
      <c r="R159" s="81"/>
      <c r="S159" s="81"/>
      <c r="T159" s="81"/>
      <c r="U159" s="81"/>
      <c r="V159" s="81"/>
      <c r="W159" s="81"/>
      <c r="X159" s="133"/>
      <c r="Y159" s="133"/>
      <c r="Z159" s="81"/>
      <c r="AA159" s="131"/>
      <c r="AB159" s="133"/>
      <c r="AC159" s="132" t="str">
        <f t="shared" si="2"/>
        <v/>
      </c>
    </row>
    <row r="160" spans="4:29" x14ac:dyDescent="0.2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81"/>
      <c r="P160" s="81"/>
      <c r="Q160" s="81"/>
      <c r="R160" s="81"/>
      <c r="S160" s="81"/>
      <c r="T160" s="81"/>
      <c r="U160" s="81"/>
      <c r="V160" s="81"/>
      <c r="W160" s="81"/>
      <c r="X160" s="133"/>
      <c r="Y160" s="133"/>
      <c r="Z160" s="81"/>
      <c r="AA160" s="131"/>
      <c r="AB160" s="133"/>
      <c r="AC160" s="132" t="str">
        <f t="shared" si="2"/>
        <v/>
      </c>
    </row>
    <row r="161" spans="4:29" x14ac:dyDescent="0.2"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81"/>
      <c r="P161" s="81"/>
      <c r="Q161" s="81"/>
      <c r="R161" s="81"/>
      <c r="S161" s="81"/>
      <c r="T161" s="81"/>
      <c r="U161" s="81"/>
      <c r="V161" s="81"/>
      <c r="W161" s="81"/>
      <c r="X161" s="133"/>
      <c r="Y161" s="133"/>
      <c r="Z161" s="81"/>
      <c r="AA161" s="131"/>
      <c r="AB161" s="133"/>
      <c r="AC161" s="132" t="str">
        <f t="shared" si="2"/>
        <v/>
      </c>
    </row>
    <row r="162" spans="4:29" x14ac:dyDescent="0.2"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81"/>
      <c r="P162" s="81"/>
      <c r="Q162" s="81"/>
      <c r="R162" s="81"/>
      <c r="S162" s="81"/>
      <c r="T162" s="81"/>
      <c r="U162" s="81"/>
      <c r="V162" s="81"/>
      <c r="W162" s="81"/>
      <c r="X162" s="133"/>
      <c r="Y162" s="133"/>
      <c r="Z162" s="81"/>
      <c r="AA162" s="131"/>
      <c r="AB162" s="133"/>
      <c r="AC162" s="132" t="str">
        <f t="shared" si="2"/>
        <v/>
      </c>
    </row>
    <row r="163" spans="4:29" x14ac:dyDescent="0.2"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81"/>
      <c r="P163" s="81"/>
      <c r="Q163" s="81"/>
      <c r="R163" s="81"/>
      <c r="S163" s="81"/>
      <c r="T163" s="81"/>
      <c r="U163" s="81"/>
      <c r="V163" s="81"/>
      <c r="W163" s="81"/>
      <c r="X163" s="133"/>
      <c r="Y163" s="133"/>
      <c r="Z163" s="81"/>
      <c r="AA163" s="131"/>
      <c r="AB163" s="133"/>
      <c r="AC163" s="132" t="str">
        <f t="shared" si="2"/>
        <v/>
      </c>
    </row>
    <row r="164" spans="4:29" x14ac:dyDescent="0.2"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81"/>
      <c r="P164" s="81"/>
      <c r="Q164" s="81"/>
      <c r="R164" s="81"/>
      <c r="S164" s="81"/>
      <c r="T164" s="81"/>
      <c r="U164" s="81"/>
      <c r="V164" s="81"/>
      <c r="W164" s="81"/>
      <c r="X164" s="133"/>
      <c r="Y164" s="133"/>
      <c r="Z164" s="81"/>
      <c r="AA164" s="131"/>
      <c r="AB164" s="133"/>
      <c r="AC164" s="132" t="str">
        <f t="shared" si="2"/>
        <v/>
      </c>
    </row>
    <row r="165" spans="4:29" x14ac:dyDescent="0.2"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81"/>
      <c r="P165" s="81"/>
      <c r="Q165" s="81"/>
      <c r="R165" s="81"/>
      <c r="S165" s="81"/>
      <c r="T165" s="81"/>
      <c r="U165" s="81"/>
      <c r="V165" s="81"/>
      <c r="W165" s="81"/>
      <c r="X165" s="133"/>
      <c r="Y165" s="133"/>
      <c r="Z165" s="81"/>
      <c r="AA165" s="131"/>
      <c r="AB165" s="133"/>
      <c r="AC165" s="132" t="str">
        <f t="shared" si="2"/>
        <v/>
      </c>
    </row>
    <row r="166" spans="4:29" x14ac:dyDescent="0.2"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81"/>
      <c r="P166" s="81"/>
      <c r="Q166" s="81"/>
      <c r="R166" s="81"/>
      <c r="S166" s="81"/>
      <c r="T166" s="81"/>
      <c r="U166" s="81"/>
      <c r="V166" s="81"/>
      <c r="W166" s="81"/>
      <c r="X166" s="133"/>
      <c r="Y166" s="133"/>
      <c r="Z166" s="81"/>
      <c r="AA166" s="131"/>
      <c r="AB166" s="133"/>
      <c r="AC166" s="132" t="str">
        <f t="shared" si="2"/>
        <v/>
      </c>
    </row>
    <row r="167" spans="4:29" x14ac:dyDescent="0.2"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81"/>
      <c r="P167" s="81"/>
      <c r="Q167" s="81"/>
      <c r="R167" s="81"/>
      <c r="S167" s="81"/>
      <c r="T167" s="81"/>
      <c r="U167" s="81"/>
      <c r="V167" s="81"/>
      <c r="W167" s="81"/>
      <c r="X167" s="133"/>
      <c r="Y167" s="133"/>
      <c r="Z167" s="81"/>
      <c r="AA167" s="131"/>
      <c r="AB167" s="133"/>
      <c r="AC167" s="132" t="str">
        <f t="shared" si="2"/>
        <v/>
      </c>
    </row>
    <row r="168" spans="4:29" x14ac:dyDescent="0.2"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81"/>
      <c r="P168" s="81"/>
      <c r="Q168" s="81"/>
      <c r="R168" s="81"/>
      <c r="S168" s="81"/>
      <c r="T168" s="81"/>
      <c r="U168" s="81"/>
      <c r="V168" s="81"/>
      <c r="W168" s="81"/>
      <c r="X168" s="133"/>
      <c r="Y168" s="133"/>
      <c r="Z168" s="81"/>
      <c r="AA168" s="131"/>
      <c r="AB168" s="133"/>
      <c r="AC168" s="132" t="str">
        <f t="shared" si="2"/>
        <v/>
      </c>
    </row>
    <row r="169" spans="4:29" x14ac:dyDescent="0.2"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81"/>
      <c r="P169" s="81"/>
      <c r="Q169" s="81"/>
      <c r="R169" s="81"/>
      <c r="S169" s="81"/>
      <c r="T169" s="81"/>
      <c r="U169" s="81"/>
      <c r="V169" s="81"/>
      <c r="W169" s="81"/>
      <c r="X169" s="133"/>
      <c r="Y169" s="133"/>
      <c r="Z169" s="81"/>
      <c r="AA169" s="131"/>
      <c r="AB169" s="133"/>
      <c r="AC169" s="132" t="str">
        <f t="shared" si="2"/>
        <v/>
      </c>
    </row>
    <row r="170" spans="4:29" x14ac:dyDescent="0.2"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81"/>
      <c r="P170" s="81"/>
      <c r="Q170" s="81"/>
      <c r="R170" s="81"/>
      <c r="S170" s="81"/>
      <c r="T170" s="81"/>
      <c r="U170" s="81"/>
      <c r="V170" s="81"/>
      <c r="W170" s="81"/>
      <c r="X170" s="133"/>
      <c r="Y170" s="133"/>
      <c r="Z170" s="81"/>
      <c r="AA170" s="131"/>
      <c r="AB170" s="133"/>
      <c r="AC170" s="132" t="str">
        <f t="shared" si="2"/>
        <v/>
      </c>
    </row>
    <row r="171" spans="4:29" x14ac:dyDescent="0.2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2" t="str">
        <f t="shared" si="2"/>
        <v/>
      </c>
    </row>
    <row r="172" spans="4:29" x14ac:dyDescent="0.2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2" t="str">
        <f t="shared" si="2"/>
        <v/>
      </c>
    </row>
    <row r="173" spans="4:29" x14ac:dyDescent="0.2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2" t="str">
        <f t="shared" si="2"/>
        <v/>
      </c>
    </row>
    <row r="174" spans="4:29" x14ac:dyDescent="0.2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2" t="str">
        <f t="shared" si="2"/>
        <v/>
      </c>
    </row>
    <row r="175" spans="4:29" x14ac:dyDescent="0.2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2" t="str">
        <f t="shared" si="2"/>
        <v/>
      </c>
    </row>
    <row r="176" spans="4:29" x14ac:dyDescent="0.2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2" t="str">
        <f t="shared" si="2"/>
        <v/>
      </c>
    </row>
    <row r="177" spans="15:29" x14ac:dyDescent="0.2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2" t="str">
        <f t="shared" si="2"/>
        <v/>
      </c>
    </row>
    <row r="178" spans="15:29" x14ac:dyDescent="0.2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2" t="str">
        <f t="shared" si="2"/>
        <v/>
      </c>
    </row>
    <row r="179" spans="15:29" x14ac:dyDescent="0.2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2" t="str">
        <f t="shared" si="2"/>
        <v/>
      </c>
    </row>
    <row r="180" spans="15:29" x14ac:dyDescent="0.2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2" t="str">
        <f t="shared" si="2"/>
        <v/>
      </c>
    </row>
    <row r="181" spans="15:29" x14ac:dyDescent="0.2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2" t="str">
        <f t="shared" si="2"/>
        <v/>
      </c>
    </row>
    <row r="182" spans="15:29" x14ac:dyDescent="0.2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2" t="str">
        <f t="shared" si="2"/>
        <v/>
      </c>
    </row>
    <row r="183" spans="15:29" x14ac:dyDescent="0.2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2" t="str">
        <f t="shared" si="2"/>
        <v/>
      </c>
    </row>
    <row r="184" spans="15:29" x14ac:dyDescent="0.2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2" t="str">
        <f t="shared" si="2"/>
        <v/>
      </c>
    </row>
    <row r="185" spans="15:29" x14ac:dyDescent="0.2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2" t="str">
        <f t="shared" si="2"/>
        <v/>
      </c>
    </row>
    <row r="186" spans="15:29" x14ac:dyDescent="0.2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2" t="str">
        <f t="shared" si="2"/>
        <v/>
      </c>
    </row>
    <row r="187" spans="15:29" x14ac:dyDescent="0.2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2" t="str">
        <f t="shared" si="2"/>
        <v/>
      </c>
    </row>
    <row r="188" spans="15:29" x14ac:dyDescent="0.2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2" t="str">
        <f t="shared" si="2"/>
        <v/>
      </c>
    </row>
    <row r="189" spans="15:29" x14ac:dyDescent="0.2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2" t="str">
        <f t="shared" si="2"/>
        <v/>
      </c>
    </row>
    <row r="190" spans="15:29" x14ac:dyDescent="0.2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2" t="str">
        <f t="shared" si="2"/>
        <v/>
      </c>
    </row>
    <row r="191" spans="15:29" x14ac:dyDescent="0.2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2" t="str">
        <f t="shared" si="2"/>
        <v/>
      </c>
    </row>
    <row r="192" spans="15:29" x14ac:dyDescent="0.2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2" t="str">
        <f t="shared" si="2"/>
        <v/>
      </c>
    </row>
    <row r="193" spans="15:29" x14ac:dyDescent="0.2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2" t="str">
        <f t="shared" si="2"/>
        <v/>
      </c>
    </row>
    <row r="194" spans="15:29" x14ac:dyDescent="0.2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2" t="str">
        <f t="shared" si="2"/>
        <v/>
      </c>
    </row>
    <row r="195" spans="15:29" x14ac:dyDescent="0.2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2" t="str">
        <f t="shared" si="2"/>
        <v/>
      </c>
    </row>
    <row r="196" spans="15:29" x14ac:dyDescent="0.2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2" t="str">
        <f t="shared" ref="AC196:AC241" si="3">IFERROR(X196/Y196,"")</f>
        <v/>
      </c>
    </row>
    <row r="197" spans="15:29" x14ac:dyDescent="0.2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2" t="str">
        <f t="shared" si="3"/>
        <v/>
      </c>
    </row>
    <row r="198" spans="15:29" x14ac:dyDescent="0.2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2" t="str">
        <f t="shared" si="3"/>
        <v/>
      </c>
    </row>
    <row r="199" spans="15:29" x14ac:dyDescent="0.2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2" t="str">
        <f t="shared" si="3"/>
        <v/>
      </c>
    </row>
    <row r="200" spans="15:29" x14ac:dyDescent="0.2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2" t="str">
        <f t="shared" si="3"/>
        <v/>
      </c>
    </row>
    <row r="201" spans="15:29" x14ac:dyDescent="0.2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2" t="str">
        <f t="shared" si="3"/>
        <v/>
      </c>
    </row>
    <row r="202" spans="15:29" x14ac:dyDescent="0.2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2" t="str">
        <f t="shared" si="3"/>
        <v/>
      </c>
    </row>
    <row r="203" spans="15:29" x14ac:dyDescent="0.2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2" t="str">
        <f t="shared" si="3"/>
        <v/>
      </c>
    </row>
    <row r="204" spans="15:29" x14ac:dyDescent="0.2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2" t="str">
        <f t="shared" si="3"/>
        <v/>
      </c>
    </row>
    <row r="205" spans="15:29" x14ac:dyDescent="0.2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2" t="str">
        <f t="shared" si="3"/>
        <v/>
      </c>
    </row>
    <row r="206" spans="15:29" x14ac:dyDescent="0.2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2" t="str">
        <f t="shared" si="3"/>
        <v/>
      </c>
    </row>
    <row r="207" spans="15:29" x14ac:dyDescent="0.2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2" t="str">
        <f t="shared" si="3"/>
        <v/>
      </c>
    </row>
    <row r="208" spans="15:29" x14ac:dyDescent="0.2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2" t="str">
        <f t="shared" si="3"/>
        <v/>
      </c>
    </row>
    <row r="209" spans="15:29" x14ac:dyDescent="0.2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2" t="str">
        <f t="shared" si="3"/>
        <v/>
      </c>
    </row>
    <row r="210" spans="15:29" x14ac:dyDescent="0.2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2" t="str">
        <f t="shared" si="3"/>
        <v/>
      </c>
    </row>
    <row r="211" spans="15:29" x14ac:dyDescent="0.2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2" t="str">
        <f t="shared" si="3"/>
        <v/>
      </c>
    </row>
    <row r="212" spans="15:29" x14ac:dyDescent="0.2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2" t="str">
        <f t="shared" si="3"/>
        <v/>
      </c>
    </row>
    <row r="213" spans="15:29" x14ac:dyDescent="0.2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2" t="str">
        <f t="shared" si="3"/>
        <v/>
      </c>
    </row>
    <row r="214" spans="15:29" x14ac:dyDescent="0.2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2" t="str">
        <f t="shared" si="3"/>
        <v/>
      </c>
    </row>
    <row r="215" spans="15:29" x14ac:dyDescent="0.2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2" t="str">
        <f t="shared" si="3"/>
        <v/>
      </c>
    </row>
    <row r="216" spans="15:29" x14ac:dyDescent="0.2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2" t="str">
        <f t="shared" si="3"/>
        <v/>
      </c>
    </row>
    <row r="217" spans="15:29" x14ac:dyDescent="0.2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2" t="str">
        <f t="shared" si="3"/>
        <v/>
      </c>
    </row>
    <row r="218" spans="15:29" x14ac:dyDescent="0.2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2" t="str">
        <f t="shared" si="3"/>
        <v/>
      </c>
    </row>
    <row r="219" spans="15:29" x14ac:dyDescent="0.2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2" t="str">
        <f t="shared" si="3"/>
        <v/>
      </c>
    </row>
    <row r="220" spans="15:29" x14ac:dyDescent="0.2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2" t="str">
        <f t="shared" si="3"/>
        <v/>
      </c>
    </row>
    <row r="221" spans="15:29" x14ac:dyDescent="0.2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2" t="str">
        <f t="shared" si="3"/>
        <v/>
      </c>
    </row>
    <row r="222" spans="15:29" x14ac:dyDescent="0.2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2" t="str">
        <f t="shared" si="3"/>
        <v/>
      </c>
    </row>
    <row r="223" spans="15:29" x14ac:dyDescent="0.2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2" t="str">
        <f t="shared" si="3"/>
        <v/>
      </c>
    </row>
    <row r="224" spans="15:29" x14ac:dyDescent="0.2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2" t="str">
        <f t="shared" si="3"/>
        <v/>
      </c>
    </row>
    <row r="225" spans="15:29" x14ac:dyDescent="0.2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2" t="str">
        <f t="shared" si="3"/>
        <v/>
      </c>
    </row>
    <row r="226" spans="15:29" x14ac:dyDescent="0.2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2" t="str">
        <f t="shared" si="3"/>
        <v/>
      </c>
    </row>
    <row r="227" spans="15:29" x14ac:dyDescent="0.2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2" t="str">
        <f t="shared" si="3"/>
        <v/>
      </c>
    </row>
    <row r="228" spans="15:29" x14ac:dyDescent="0.2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2" t="str">
        <f t="shared" si="3"/>
        <v/>
      </c>
    </row>
    <row r="229" spans="15:29" x14ac:dyDescent="0.2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2" t="str">
        <f t="shared" si="3"/>
        <v/>
      </c>
    </row>
    <row r="230" spans="15:29" x14ac:dyDescent="0.2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2" t="str">
        <f t="shared" si="3"/>
        <v/>
      </c>
    </row>
    <row r="231" spans="15:29" x14ac:dyDescent="0.2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2" t="str">
        <f t="shared" si="3"/>
        <v/>
      </c>
    </row>
    <row r="232" spans="15:29" x14ac:dyDescent="0.2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2" t="str">
        <f t="shared" si="3"/>
        <v/>
      </c>
    </row>
    <row r="233" spans="15:29" x14ac:dyDescent="0.2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2" t="str">
        <f t="shared" si="3"/>
        <v/>
      </c>
    </row>
    <row r="234" spans="15:29" x14ac:dyDescent="0.2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2" t="str">
        <f t="shared" si="3"/>
        <v/>
      </c>
    </row>
    <row r="235" spans="15:29" x14ac:dyDescent="0.2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2" t="str">
        <f t="shared" si="3"/>
        <v/>
      </c>
    </row>
    <row r="236" spans="15:29" x14ac:dyDescent="0.2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2" t="str">
        <f t="shared" si="3"/>
        <v/>
      </c>
    </row>
    <row r="237" spans="15:29" x14ac:dyDescent="0.2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2" t="str">
        <f t="shared" si="3"/>
        <v/>
      </c>
    </row>
    <row r="238" spans="15:29" x14ac:dyDescent="0.2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2" t="str">
        <f t="shared" si="3"/>
        <v/>
      </c>
    </row>
    <row r="239" spans="15:29" x14ac:dyDescent="0.2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2" t="str">
        <f t="shared" si="3"/>
        <v/>
      </c>
    </row>
    <row r="240" spans="15:29" x14ac:dyDescent="0.2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2" t="str">
        <f t="shared" si="3"/>
        <v/>
      </c>
    </row>
    <row r="241" spans="15:29" x14ac:dyDescent="0.2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2" t="str">
        <f t="shared" si="3"/>
        <v/>
      </c>
    </row>
    <row r="242" spans="15:29" x14ac:dyDescent="0.2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B000000}"/>
  <mergeCells count="21"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  <mergeCell ref="M2:M3"/>
    <mergeCell ref="N2:N3"/>
    <mergeCell ref="O2:W2"/>
    <mergeCell ref="X2:X3"/>
    <mergeCell ref="Y2:Y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B00-000000000000}"/>
    <hyperlink ref="AD1" location="index!A1" display="العودة للفهرس" xr:uid="{00000000-0004-0000-1B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25" defaultRowHeight="20.25" x14ac:dyDescent="0.2"/>
  <cols>
    <col min="1" max="1" width="9.125" style="128" hidden="1" customWidth="1"/>
    <col min="2" max="2" width="18" style="128" hidden="1" customWidth="1"/>
    <col min="3" max="3" width="15.375" style="128" customWidth="1"/>
    <col min="4" max="4" width="18" style="128" hidden="1" customWidth="1"/>
    <col min="5" max="5" width="40.625" style="128" customWidth="1"/>
    <col min="6" max="6" width="38" style="128" customWidth="1"/>
    <col min="7" max="7" width="19.875" style="128" customWidth="1"/>
    <col min="8" max="8" width="16.25" style="128" customWidth="1"/>
    <col min="9" max="9" width="24.75" style="128" customWidth="1"/>
    <col min="10" max="10" width="15.625" style="128" customWidth="1"/>
    <col min="11" max="11" width="8.375" style="128" bestFit="1" customWidth="1"/>
    <col min="12" max="12" width="12.75" style="128" bestFit="1" customWidth="1"/>
    <col min="13" max="13" width="17.25" style="128" bestFit="1" customWidth="1"/>
    <col min="14" max="22" width="8.375" style="136" hidden="1" customWidth="1"/>
    <col min="23" max="23" width="21.125" style="128" customWidth="1"/>
    <col min="24" max="24" width="14" style="128" customWidth="1"/>
    <col min="25" max="25" width="19.375" style="137" customWidth="1"/>
    <col min="26" max="26" width="21.125" style="128" customWidth="1"/>
    <col min="27" max="28" width="37.75" style="128" customWidth="1"/>
    <col min="29" max="29" width="20.75" style="128" customWidth="1"/>
    <col min="30" max="30" width="24.25" style="128" customWidth="1"/>
    <col min="31" max="32" width="9.125" style="128" customWidth="1"/>
    <col min="33" max="16384" width="9.125" style="128"/>
  </cols>
  <sheetData>
    <row r="1" spans="1:65" s="85" customFormat="1" ht="41.25" customHeight="1" x14ac:dyDescent="0.2">
      <c r="A1" s="113"/>
      <c r="B1" s="116"/>
      <c r="C1" s="120" t="s">
        <v>83</v>
      </c>
      <c r="E1" s="121" t="s">
        <v>84</v>
      </c>
      <c r="F1" s="122"/>
      <c r="G1" s="122" t="s">
        <v>85</v>
      </c>
      <c r="H1" s="123">
        <f>B4</f>
        <v>10</v>
      </c>
      <c r="I1" s="247" t="s">
        <v>86</v>
      </c>
      <c r="J1" s="116">
        <f>A4</f>
        <v>2021</v>
      </c>
      <c r="K1" s="225"/>
      <c r="L1" s="225"/>
      <c r="M1" s="226"/>
      <c r="N1" s="124"/>
      <c r="O1" s="124"/>
      <c r="P1" s="124"/>
      <c r="Q1" s="124"/>
      <c r="R1" s="124"/>
      <c r="S1" s="124"/>
      <c r="T1" s="124"/>
      <c r="U1" s="124"/>
      <c r="V1" s="124"/>
      <c r="W1" s="66" t="s">
        <v>80</v>
      </c>
      <c r="X1" s="125"/>
      <c r="Y1" s="124"/>
      <c r="Z1" s="225"/>
      <c r="AB1" s="121"/>
      <c r="AC1" s="125"/>
      <c r="AE1" s="66" t="s">
        <v>80</v>
      </c>
      <c r="AF1" s="226"/>
      <c r="AG1" s="23"/>
      <c r="AH1" s="23"/>
      <c r="AI1" s="294"/>
      <c r="AJ1" s="295"/>
      <c r="AK1" s="295"/>
      <c r="AL1" s="295"/>
      <c r="AM1" s="296"/>
      <c r="AN1" s="231"/>
      <c r="AO1" s="231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">
      <c r="A2" s="289" t="s">
        <v>87</v>
      </c>
      <c r="B2" s="287" t="s">
        <v>88</v>
      </c>
      <c r="C2" s="290" t="s">
        <v>89</v>
      </c>
      <c r="D2" s="290" t="s">
        <v>90</v>
      </c>
      <c r="E2" s="290" t="s">
        <v>91</v>
      </c>
      <c r="F2" s="290" t="s">
        <v>92</v>
      </c>
      <c r="G2" s="297" t="s">
        <v>93</v>
      </c>
      <c r="H2" s="298"/>
      <c r="I2" s="299" t="s">
        <v>94</v>
      </c>
      <c r="J2" s="300" t="s">
        <v>95</v>
      </c>
      <c r="K2" s="302" t="s">
        <v>96</v>
      </c>
      <c r="L2" s="301" t="s">
        <v>97</v>
      </c>
      <c r="M2" s="303" t="s">
        <v>98</v>
      </c>
      <c r="N2" s="304" t="s">
        <v>99</v>
      </c>
      <c r="O2" s="305"/>
      <c r="P2" s="305"/>
      <c r="Q2" s="305"/>
      <c r="R2" s="305"/>
      <c r="S2" s="305"/>
      <c r="T2" s="305"/>
      <c r="U2" s="305"/>
      <c r="V2" s="298"/>
      <c r="W2" s="292" t="s">
        <v>100</v>
      </c>
      <c r="X2" s="292" t="s">
        <v>101</v>
      </c>
      <c r="Y2" s="292" t="s">
        <v>102</v>
      </c>
      <c r="Z2" s="307" t="s">
        <v>103</v>
      </c>
      <c r="AA2" s="290" t="s">
        <v>104</v>
      </c>
      <c r="AB2" s="290" t="s">
        <v>105</v>
      </c>
      <c r="AC2" s="292" t="s">
        <v>106</v>
      </c>
      <c r="AD2" s="306" t="s">
        <v>107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227" customFormat="1" ht="93" customHeight="1" thickBot="1" x14ac:dyDescent="0.25">
      <c r="A3" s="289"/>
      <c r="B3" s="288"/>
      <c r="C3" s="291"/>
      <c r="D3" s="291"/>
      <c r="E3" s="291"/>
      <c r="F3" s="291"/>
      <c r="G3" s="248" t="s">
        <v>108</v>
      </c>
      <c r="H3" s="248" t="s">
        <v>109</v>
      </c>
      <c r="I3" s="291"/>
      <c r="J3" s="291"/>
      <c r="K3" s="291"/>
      <c r="L3" s="291"/>
      <c r="M3" s="291"/>
      <c r="N3" s="97" t="s">
        <v>110</v>
      </c>
      <c r="O3" s="97" t="s">
        <v>111</v>
      </c>
      <c r="P3" s="97" t="s">
        <v>112</v>
      </c>
      <c r="Q3" s="97" t="s">
        <v>113</v>
      </c>
      <c r="R3" s="97" t="s">
        <v>114</v>
      </c>
      <c r="S3" s="97" t="s">
        <v>115</v>
      </c>
      <c r="T3" s="97" t="s">
        <v>116</v>
      </c>
      <c r="U3" s="97" t="s">
        <v>117</v>
      </c>
      <c r="V3" s="97" t="s">
        <v>118</v>
      </c>
      <c r="W3" s="293"/>
      <c r="X3" s="293"/>
      <c r="Y3" s="293"/>
      <c r="Z3" s="291"/>
      <c r="AA3" s="291"/>
      <c r="AB3" s="291"/>
      <c r="AC3" s="293"/>
      <c r="AD3" s="293"/>
    </row>
    <row r="4" spans="1:65" ht="45.75" customHeight="1" thickTop="1" thickBot="1" x14ac:dyDescent="0.25">
      <c r="A4">
        <v>2021</v>
      </c>
      <c r="B4" s="129">
        <v>10</v>
      </c>
      <c r="C4" s="130" t="s">
        <v>119</v>
      </c>
      <c r="D4" s="130">
        <v>306</v>
      </c>
      <c r="E4" s="130" t="s">
        <v>120</v>
      </c>
      <c r="F4" s="130" t="s">
        <v>121</v>
      </c>
      <c r="G4" s="130">
        <v>182.28</v>
      </c>
      <c r="H4" s="130">
        <v>209.72</v>
      </c>
      <c r="I4" s="130">
        <v>189.4</v>
      </c>
      <c r="J4" s="87">
        <v>20</v>
      </c>
      <c r="K4" s="87">
        <v>180</v>
      </c>
      <c r="L4" s="87">
        <v>22</v>
      </c>
      <c r="M4" s="87">
        <v>165</v>
      </c>
      <c r="N4" s="81">
        <v>2</v>
      </c>
      <c r="O4" s="81">
        <v>6</v>
      </c>
      <c r="P4" s="81">
        <v>3</v>
      </c>
      <c r="Q4" s="81">
        <v>2</v>
      </c>
      <c r="R4" s="81">
        <v>1</v>
      </c>
      <c r="S4" s="81"/>
      <c r="T4" s="81"/>
      <c r="U4" s="81"/>
      <c r="V4" s="81"/>
      <c r="W4" s="131">
        <v>14</v>
      </c>
      <c r="X4" s="131">
        <v>154</v>
      </c>
      <c r="Y4" s="81">
        <v>0.02</v>
      </c>
      <c r="Z4" s="131">
        <v>1</v>
      </c>
      <c r="AA4" s="249">
        <v>44481</v>
      </c>
      <c r="AB4" s="249"/>
      <c r="AC4" s="132"/>
      <c r="AD4" s="138"/>
    </row>
    <row r="5" spans="1:65" ht="45.75" customHeight="1" thickTop="1" thickBot="1" x14ac:dyDescent="0.25">
      <c r="A5">
        <v>2021</v>
      </c>
      <c r="B5" s="129">
        <v>10</v>
      </c>
      <c r="C5" s="130" t="s">
        <v>122</v>
      </c>
      <c r="D5" s="130">
        <v>556</v>
      </c>
      <c r="E5" s="130" t="s">
        <v>123</v>
      </c>
      <c r="F5" s="130" t="s">
        <v>124</v>
      </c>
      <c r="G5" s="130">
        <v>1003.106</v>
      </c>
      <c r="H5" s="130">
        <v>1141.6859999999999</v>
      </c>
      <c r="I5" s="130">
        <v>281.89999999999998</v>
      </c>
      <c r="J5" s="133">
        <v>20</v>
      </c>
      <c r="K5" s="133">
        <v>180</v>
      </c>
      <c r="L5" s="133">
        <v>22</v>
      </c>
      <c r="M5" s="133">
        <v>162</v>
      </c>
      <c r="N5" s="81">
        <v>2</v>
      </c>
      <c r="O5" s="81">
        <v>3</v>
      </c>
      <c r="P5" s="81">
        <v>2</v>
      </c>
      <c r="Q5" s="81">
        <v>2</v>
      </c>
      <c r="R5" s="81">
        <v>0</v>
      </c>
      <c r="S5" s="81"/>
      <c r="T5" s="81"/>
      <c r="U5" s="81"/>
      <c r="V5" s="81"/>
      <c r="W5" s="131">
        <v>9</v>
      </c>
      <c r="X5" s="131">
        <v>153</v>
      </c>
      <c r="Y5" s="81">
        <v>1.4999999999999999E-2</v>
      </c>
      <c r="Z5" s="131">
        <v>4</v>
      </c>
      <c r="AA5" s="249">
        <v>44481</v>
      </c>
      <c r="AB5" s="249"/>
      <c r="AC5" s="132"/>
      <c r="AD5" s="138"/>
    </row>
    <row r="6" spans="1:65" ht="45.75" customHeight="1" thickTop="1" thickBot="1" x14ac:dyDescent="0.25">
      <c r="A6">
        <v>2021</v>
      </c>
      <c r="B6" s="129">
        <v>10</v>
      </c>
      <c r="C6" s="130" t="s">
        <v>125</v>
      </c>
      <c r="D6" s="130">
        <v>557</v>
      </c>
      <c r="E6" s="130" t="s">
        <v>126</v>
      </c>
      <c r="F6" s="130" t="s">
        <v>127</v>
      </c>
      <c r="G6" s="130">
        <v>171.262</v>
      </c>
      <c r="H6" s="130">
        <v>194.922</v>
      </c>
      <c r="I6" s="130">
        <v>95.6</v>
      </c>
      <c r="J6" s="133">
        <v>20</v>
      </c>
      <c r="K6" s="133">
        <v>180</v>
      </c>
      <c r="L6" s="133">
        <v>22</v>
      </c>
      <c r="M6" s="133">
        <v>162</v>
      </c>
      <c r="N6" s="81">
        <v>2</v>
      </c>
      <c r="O6" s="81">
        <v>5</v>
      </c>
      <c r="P6" s="81">
        <v>4</v>
      </c>
      <c r="Q6" s="81">
        <v>3</v>
      </c>
      <c r="R6" s="81"/>
      <c r="S6" s="81"/>
      <c r="T6" s="81"/>
      <c r="U6" s="81"/>
      <c r="V6" s="81"/>
      <c r="W6" s="131">
        <v>13</v>
      </c>
      <c r="X6" s="131">
        <v>157</v>
      </c>
      <c r="Y6" s="81">
        <v>1.4999999999999999E-2</v>
      </c>
      <c r="Z6" s="131">
        <v>2</v>
      </c>
      <c r="AA6" s="249">
        <v>44481</v>
      </c>
      <c r="AB6" s="249"/>
      <c r="AC6" s="132"/>
      <c r="AD6" s="138"/>
    </row>
    <row r="7" spans="1:65" ht="45.75" customHeight="1" thickTop="1" thickBot="1" x14ac:dyDescent="0.25">
      <c r="A7">
        <v>2021</v>
      </c>
      <c r="B7" s="129">
        <v>10</v>
      </c>
      <c r="C7" s="130" t="s">
        <v>128</v>
      </c>
      <c r="D7" s="130">
        <v>659</v>
      </c>
      <c r="E7" s="130" t="s">
        <v>129</v>
      </c>
      <c r="F7" s="130" t="s">
        <v>130</v>
      </c>
      <c r="G7" s="130">
        <v>283.24099999999999</v>
      </c>
      <c r="H7" s="130">
        <v>322.37099999999998</v>
      </c>
      <c r="I7" s="130">
        <v>317.8</v>
      </c>
      <c r="J7" s="133">
        <v>40</v>
      </c>
      <c r="K7" s="133">
        <v>180</v>
      </c>
      <c r="L7" s="133">
        <v>58</v>
      </c>
      <c r="M7" s="133">
        <v>123</v>
      </c>
      <c r="N7" s="81">
        <v>4</v>
      </c>
      <c r="O7" s="81">
        <v>5</v>
      </c>
      <c r="P7" s="81">
        <v>4</v>
      </c>
      <c r="Q7" s="81">
        <v>4</v>
      </c>
      <c r="R7" s="81">
        <v>2</v>
      </c>
      <c r="S7" s="81"/>
      <c r="T7" s="81"/>
      <c r="U7" s="81"/>
      <c r="V7" s="81"/>
      <c r="W7" s="131">
        <v>19</v>
      </c>
      <c r="X7" s="131">
        <v>649</v>
      </c>
      <c r="Y7" s="81">
        <v>1.4999999999999999E-2</v>
      </c>
      <c r="Z7" s="131">
        <v>1</v>
      </c>
      <c r="AA7" s="249">
        <v>44481</v>
      </c>
      <c r="AB7" s="249"/>
      <c r="AC7" s="132"/>
      <c r="AD7" s="138"/>
    </row>
    <row r="8" spans="1:65" ht="45.75" customHeight="1" thickTop="1" thickBot="1" x14ac:dyDescent="0.25">
      <c r="A8">
        <v>2021</v>
      </c>
      <c r="B8" s="129">
        <v>10</v>
      </c>
      <c r="C8" s="130" t="s">
        <v>131</v>
      </c>
      <c r="D8" s="130">
        <v>167</v>
      </c>
      <c r="E8" s="130" t="s">
        <v>132</v>
      </c>
      <c r="F8" s="130" t="s">
        <v>133</v>
      </c>
      <c r="G8" s="130">
        <v>825.84</v>
      </c>
      <c r="H8" s="130">
        <v>950.16</v>
      </c>
      <c r="I8" s="130">
        <v>941.8</v>
      </c>
      <c r="J8" s="133">
        <v>55</v>
      </c>
      <c r="K8" s="133">
        <v>131</v>
      </c>
      <c r="L8" s="133">
        <v>54</v>
      </c>
      <c r="M8" s="133">
        <v>134</v>
      </c>
      <c r="N8" s="81">
        <v>4</v>
      </c>
      <c r="O8" s="81">
        <v>8</v>
      </c>
      <c r="P8" s="81">
        <v>5</v>
      </c>
      <c r="Q8" s="81">
        <v>3</v>
      </c>
      <c r="R8" s="81">
        <v>1</v>
      </c>
      <c r="S8" s="81"/>
      <c r="T8" s="81"/>
      <c r="U8" s="81"/>
      <c r="V8" s="81"/>
      <c r="W8" s="131">
        <v>18</v>
      </c>
      <c r="X8" s="131">
        <v>1482</v>
      </c>
      <c r="Y8" s="81">
        <v>1.4999999999999999E-2</v>
      </c>
      <c r="Z8" s="131">
        <v>2</v>
      </c>
      <c r="AA8" s="249">
        <v>44480</v>
      </c>
      <c r="AB8" s="249"/>
      <c r="AC8" s="132"/>
      <c r="AD8" s="138"/>
    </row>
    <row r="9" spans="1:65" ht="45.75" customHeight="1" thickTop="1" thickBot="1" x14ac:dyDescent="0.25">
      <c r="A9">
        <v>2021</v>
      </c>
      <c r="B9" s="129">
        <v>10</v>
      </c>
      <c r="C9" s="130" t="s">
        <v>134</v>
      </c>
      <c r="D9" s="130">
        <v>253</v>
      </c>
      <c r="E9" s="130" t="s">
        <v>135</v>
      </c>
      <c r="F9" s="130" t="s">
        <v>136</v>
      </c>
      <c r="G9" s="130">
        <v>188.79</v>
      </c>
      <c r="H9" s="130">
        <v>217.21</v>
      </c>
      <c r="I9" s="130">
        <v>194.8</v>
      </c>
      <c r="J9" s="133">
        <v>121</v>
      </c>
      <c r="K9" s="133">
        <v>89</v>
      </c>
      <c r="L9" s="133">
        <v>114</v>
      </c>
      <c r="M9" s="133">
        <v>96</v>
      </c>
      <c r="N9" s="81">
        <v>4</v>
      </c>
      <c r="O9" s="81">
        <v>7</v>
      </c>
      <c r="P9" s="81">
        <v>7</v>
      </c>
      <c r="Q9" s="81">
        <v>4</v>
      </c>
      <c r="R9" s="81">
        <v>1</v>
      </c>
      <c r="S9" s="81"/>
      <c r="T9" s="81"/>
      <c r="U9" s="81"/>
      <c r="V9" s="81"/>
      <c r="W9" s="131">
        <v>22</v>
      </c>
      <c r="X9" s="131">
        <v>3322</v>
      </c>
      <c r="Y9" s="81">
        <v>1.4999999999999999E-2</v>
      </c>
      <c r="Z9" s="131">
        <v>2</v>
      </c>
      <c r="AA9" s="249">
        <v>44480</v>
      </c>
      <c r="AB9" s="249"/>
      <c r="AC9" s="132"/>
      <c r="AD9" s="138"/>
    </row>
    <row r="10" spans="1:65" ht="45.75" customHeight="1" thickTop="1" thickBot="1" x14ac:dyDescent="0.25">
      <c r="A10">
        <v>2021</v>
      </c>
      <c r="B10" s="129">
        <v>10</v>
      </c>
      <c r="C10" s="130" t="s">
        <v>137</v>
      </c>
      <c r="D10" s="130">
        <v>669</v>
      </c>
      <c r="E10" s="130" t="s">
        <v>138</v>
      </c>
      <c r="F10" s="130" t="s">
        <v>139</v>
      </c>
      <c r="G10" s="130">
        <v>897.71400000000006</v>
      </c>
      <c r="H10" s="130">
        <v>1021.734</v>
      </c>
      <c r="I10" s="130">
        <v>525.70000000000005</v>
      </c>
      <c r="J10" s="133">
        <v>40</v>
      </c>
      <c r="K10" s="133">
        <v>180</v>
      </c>
      <c r="L10" s="133">
        <v>38</v>
      </c>
      <c r="M10" s="133">
        <v>193</v>
      </c>
      <c r="N10" s="81">
        <v>5</v>
      </c>
      <c r="O10" s="81">
        <v>10</v>
      </c>
      <c r="P10" s="81">
        <v>8</v>
      </c>
      <c r="Q10" s="81">
        <v>5</v>
      </c>
      <c r="R10" s="81">
        <v>2</v>
      </c>
      <c r="S10" s="81"/>
      <c r="T10" s="81"/>
      <c r="U10" s="81"/>
      <c r="V10" s="81"/>
      <c r="W10" s="131">
        <v>29</v>
      </c>
      <c r="X10" s="131">
        <v>413</v>
      </c>
      <c r="Y10" s="81">
        <v>1.4999999999999999E-2</v>
      </c>
      <c r="Z10" s="131">
        <v>2</v>
      </c>
      <c r="AA10" s="249">
        <v>44480</v>
      </c>
      <c r="AB10" s="249">
        <v>44464</v>
      </c>
      <c r="AC10" s="132"/>
      <c r="AD10" s="138"/>
    </row>
    <row r="11" spans="1:65" ht="45.75" customHeight="1" thickTop="1" thickBot="1" x14ac:dyDescent="0.25">
      <c r="A11">
        <v>2021</v>
      </c>
      <c r="B11" s="129">
        <v>10</v>
      </c>
      <c r="C11" s="130" t="s">
        <v>140</v>
      </c>
      <c r="D11" s="130">
        <v>669</v>
      </c>
      <c r="E11" s="130" t="s">
        <v>138</v>
      </c>
      <c r="F11" s="130" t="s">
        <v>139</v>
      </c>
      <c r="G11" s="130">
        <v>897.71400000000006</v>
      </c>
      <c r="H11" s="130">
        <v>1021.734</v>
      </c>
      <c r="I11" s="130">
        <v>507.9</v>
      </c>
      <c r="J11" s="133">
        <v>40</v>
      </c>
      <c r="K11" s="133">
        <v>180</v>
      </c>
      <c r="L11" s="133">
        <v>38</v>
      </c>
      <c r="M11" s="133">
        <v>193</v>
      </c>
      <c r="N11" s="81"/>
      <c r="O11" s="81"/>
      <c r="P11" s="81"/>
      <c r="Q11" s="81"/>
      <c r="R11" s="81"/>
      <c r="S11" s="81"/>
      <c r="T11" s="81"/>
      <c r="U11" s="81"/>
      <c r="V11" s="81"/>
      <c r="W11" s="131"/>
      <c r="X11" s="131"/>
      <c r="Y11" s="81">
        <v>1.4999999999999999E-2</v>
      </c>
      <c r="Z11" s="131">
        <v>2</v>
      </c>
      <c r="AA11" s="249">
        <v>44480</v>
      </c>
      <c r="AB11" s="249"/>
      <c r="AC11" s="132"/>
      <c r="AD11" s="138"/>
    </row>
    <row r="12" spans="1:65" ht="45.75" customHeight="1" thickTop="1" thickBot="1" x14ac:dyDescent="0.25">
      <c r="A12">
        <v>2021</v>
      </c>
      <c r="B12" s="129">
        <v>10</v>
      </c>
      <c r="C12" s="130" t="s">
        <v>141</v>
      </c>
      <c r="D12" s="130">
        <v>281</v>
      </c>
      <c r="E12" s="130" t="s">
        <v>142</v>
      </c>
      <c r="F12" s="130" t="s">
        <v>143</v>
      </c>
      <c r="G12" s="130">
        <v>265.05</v>
      </c>
      <c r="H12" s="130">
        <v>304.95</v>
      </c>
      <c r="I12" s="130">
        <v>301.39999999999998</v>
      </c>
      <c r="J12" s="133">
        <v>120</v>
      </c>
      <c r="K12" s="133">
        <v>120</v>
      </c>
      <c r="L12" s="133">
        <v>122</v>
      </c>
      <c r="M12" s="133">
        <v>118</v>
      </c>
      <c r="N12" s="81">
        <v>8</v>
      </c>
      <c r="O12" s="81">
        <v>8</v>
      </c>
      <c r="P12" s="81">
        <v>12</v>
      </c>
      <c r="Q12" s="81">
        <v>4</v>
      </c>
      <c r="R12" s="81">
        <v>4</v>
      </c>
      <c r="S12" s="81"/>
      <c r="T12" s="81"/>
      <c r="U12" s="81"/>
      <c r="V12" s="81"/>
      <c r="W12" s="131">
        <v>34</v>
      </c>
      <c r="X12" s="131">
        <v>2996</v>
      </c>
      <c r="Y12" s="81">
        <v>1.4999999999999999E-2</v>
      </c>
      <c r="Z12" s="131">
        <v>3</v>
      </c>
      <c r="AA12" s="249">
        <v>44479</v>
      </c>
      <c r="AB12" s="249">
        <v>44472</v>
      </c>
      <c r="AC12" s="132"/>
      <c r="AD12" s="138"/>
    </row>
    <row r="13" spans="1:65" ht="45.75" customHeight="1" thickTop="1" thickBot="1" x14ac:dyDescent="0.25">
      <c r="A13">
        <v>2021</v>
      </c>
      <c r="B13" s="129">
        <v>10</v>
      </c>
      <c r="C13" s="130" t="s">
        <v>141</v>
      </c>
      <c r="D13" s="130">
        <v>281</v>
      </c>
      <c r="E13" s="130" t="s">
        <v>144</v>
      </c>
      <c r="F13" s="130" t="s">
        <v>145</v>
      </c>
      <c r="G13" s="130">
        <v>292.95</v>
      </c>
      <c r="H13" s="130">
        <v>337.05</v>
      </c>
      <c r="I13" s="130">
        <v>301.39999999999998</v>
      </c>
      <c r="J13" s="133">
        <v>120</v>
      </c>
      <c r="K13" s="133"/>
      <c r="L13" s="133">
        <v>122</v>
      </c>
      <c r="M13" s="133">
        <v>118</v>
      </c>
      <c r="N13" s="81">
        <v>8</v>
      </c>
      <c r="O13" s="81">
        <v>8</v>
      </c>
      <c r="P13" s="81">
        <v>12</v>
      </c>
      <c r="Q13" s="81">
        <v>4</v>
      </c>
      <c r="R13" s="81">
        <v>4</v>
      </c>
      <c r="S13" s="81"/>
      <c r="T13" s="81"/>
      <c r="U13" s="81"/>
      <c r="V13" s="81"/>
      <c r="W13" s="131">
        <v>34</v>
      </c>
      <c r="X13" s="131">
        <v>2996</v>
      </c>
      <c r="Y13" s="81">
        <v>1.4999999999999999E-2</v>
      </c>
      <c r="Z13" s="131">
        <v>3</v>
      </c>
      <c r="AA13" s="249">
        <v>44479</v>
      </c>
      <c r="AB13" s="249">
        <v>44472</v>
      </c>
      <c r="AC13" s="132"/>
      <c r="AD13" s="138"/>
    </row>
    <row r="14" spans="1:65" ht="45.75" customHeight="1" thickTop="1" thickBot="1" x14ac:dyDescent="0.25">
      <c r="A14">
        <v>2021</v>
      </c>
      <c r="B14" s="129">
        <v>10</v>
      </c>
      <c r="C14" s="130" t="s">
        <v>141</v>
      </c>
      <c r="D14" s="130">
        <v>281</v>
      </c>
      <c r="E14" s="130" t="s">
        <v>146</v>
      </c>
      <c r="F14" s="130" t="s">
        <v>147</v>
      </c>
      <c r="G14" s="130">
        <v>320.85000000000002</v>
      </c>
      <c r="H14" s="130">
        <v>369.15</v>
      </c>
      <c r="I14" s="130">
        <v>301.39999999999998</v>
      </c>
      <c r="J14" s="133">
        <v>120</v>
      </c>
      <c r="K14" s="133"/>
      <c r="L14" s="133">
        <v>122</v>
      </c>
      <c r="M14" s="133">
        <v>118</v>
      </c>
      <c r="N14" s="81">
        <v>8</v>
      </c>
      <c r="O14" s="81">
        <v>8</v>
      </c>
      <c r="P14" s="81">
        <v>12</v>
      </c>
      <c r="Q14" s="81">
        <v>4</v>
      </c>
      <c r="R14" s="81">
        <v>4</v>
      </c>
      <c r="S14" s="81"/>
      <c r="T14" s="81"/>
      <c r="U14" s="81"/>
      <c r="V14" s="81"/>
      <c r="W14" s="131">
        <v>34</v>
      </c>
      <c r="X14" s="131">
        <v>2996</v>
      </c>
      <c r="Y14" s="81">
        <v>1.4999999999999999E-2</v>
      </c>
      <c r="Z14" s="131">
        <v>3</v>
      </c>
      <c r="AA14" s="249">
        <v>44479</v>
      </c>
      <c r="AB14" s="249">
        <v>44472</v>
      </c>
      <c r="AC14" s="132"/>
      <c r="AD14" s="138"/>
    </row>
    <row r="15" spans="1:65" ht="45.75" customHeight="1" thickTop="1" thickBot="1" x14ac:dyDescent="0.25">
      <c r="A15">
        <v>2021</v>
      </c>
      <c r="B15" s="129">
        <v>10</v>
      </c>
      <c r="C15" s="130" t="s">
        <v>148</v>
      </c>
      <c r="D15" s="130">
        <v>271</v>
      </c>
      <c r="E15" s="130" t="s">
        <v>149</v>
      </c>
      <c r="F15" s="130" t="s">
        <v>150</v>
      </c>
      <c r="G15" s="130">
        <v>149.72999999999999</v>
      </c>
      <c r="H15" s="130">
        <v>172.27</v>
      </c>
      <c r="I15" s="130">
        <v>162.80000000000001</v>
      </c>
      <c r="J15" s="133">
        <v>151</v>
      </c>
      <c r="K15" s="133">
        <v>95</v>
      </c>
      <c r="L15" s="133">
        <v>149</v>
      </c>
      <c r="M15" s="133">
        <v>97</v>
      </c>
      <c r="N15" s="81">
        <v>2</v>
      </c>
      <c r="O15" s="81">
        <v>6</v>
      </c>
      <c r="P15" s="81">
        <v>7</v>
      </c>
      <c r="Q15" s="81">
        <v>2</v>
      </c>
      <c r="R15" s="81">
        <v>14</v>
      </c>
      <c r="S15" s="81"/>
      <c r="T15" s="81"/>
      <c r="U15" s="81">
        <v>1</v>
      </c>
      <c r="V15" s="81"/>
      <c r="W15" s="131">
        <v>30</v>
      </c>
      <c r="X15" s="131">
        <v>3670</v>
      </c>
      <c r="Y15" s="81">
        <v>1.4999999999999999E-2</v>
      </c>
      <c r="Z15" s="131">
        <v>2</v>
      </c>
      <c r="AA15" s="249">
        <v>44475</v>
      </c>
      <c r="AB15" s="249"/>
      <c r="AC15" s="132"/>
      <c r="AD15" s="138"/>
    </row>
    <row r="16" spans="1:65" ht="45.75" customHeight="1" thickTop="1" thickBot="1" x14ac:dyDescent="0.25">
      <c r="A16">
        <v>2021</v>
      </c>
      <c r="B16" s="129">
        <v>10</v>
      </c>
      <c r="C16" s="130" t="s">
        <v>151</v>
      </c>
      <c r="D16" s="130">
        <v>437</v>
      </c>
      <c r="E16" s="130" t="s">
        <v>152</v>
      </c>
      <c r="F16" s="130" t="s">
        <v>153</v>
      </c>
      <c r="G16" s="130">
        <v>158.08799999999999</v>
      </c>
      <c r="H16" s="130">
        <v>179.928</v>
      </c>
      <c r="I16" s="130">
        <v>91.1</v>
      </c>
      <c r="J16" s="133">
        <v>120</v>
      </c>
      <c r="K16" s="133">
        <v>120</v>
      </c>
      <c r="L16" s="133">
        <v>126</v>
      </c>
      <c r="M16" s="133">
        <v>115</v>
      </c>
      <c r="N16" s="81">
        <v>9</v>
      </c>
      <c r="O16" s="81">
        <v>19</v>
      </c>
      <c r="P16" s="81">
        <v>18</v>
      </c>
      <c r="Q16" s="81">
        <v>4</v>
      </c>
      <c r="R16" s="81">
        <v>9</v>
      </c>
      <c r="S16" s="81"/>
      <c r="T16" s="81"/>
      <c r="U16" s="81"/>
      <c r="V16" s="81"/>
      <c r="W16" s="131">
        <v>56</v>
      </c>
      <c r="X16" s="131">
        <v>6106</v>
      </c>
      <c r="Y16" s="81">
        <v>1.4999999999999999E-2</v>
      </c>
      <c r="Z16" s="131">
        <v>7</v>
      </c>
      <c r="AA16" s="249">
        <v>44475</v>
      </c>
      <c r="AB16" s="249">
        <v>44540</v>
      </c>
      <c r="AC16" s="132"/>
      <c r="AD16" s="138"/>
    </row>
    <row r="17" spans="1:30" ht="45.75" customHeight="1" thickTop="1" thickBot="1" x14ac:dyDescent="0.25">
      <c r="A17">
        <v>2021</v>
      </c>
      <c r="B17" s="129">
        <v>10</v>
      </c>
      <c r="C17" s="130" t="s">
        <v>154</v>
      </c>
      <c r="D17" s="130">
        <v>674</v>
      </c>
      <c r="E17" s="130" t="s">
        <v>155</v>
      </c>
      <c r="F17" s="130" t="s">
        <v>156</v>
      </c>
      <c r="G17" s="130">
        <v>240.89599999999999</v>
      </c>
      <c r="H17" s="130">
        <v>274.17599999999999</v>
      </c>
      <c r="I17" s="130">
        <v>264</v>
      </c>
      <c r="J17" s="133">
        <v>40</v>
      </c>
      <c r="K17" s="133">
        <v>180</v>
      </c>
      <c r="L17" s="133">
        <v>67</v>
      </c>
      <c r="M17" s="133">
        <v>108</v>
      </c>
      <c r="N17" s="81">
        <v>11</v>
      </c>
      <c r="O17" s="81">
        <v>11</v>
      </c>
      <c r="P17" s="81">
        <v>7</v>
      </c>
      <c r="Q17" s="81">
        <v>2</v>
      </c>
      <c r="R17" s="81">
        <v>8</v>
      </c>
      <c r="S17" s="81"/>
      <c r="T17" s="81"/>
      <c r="U17" s="81"/>
      <c r="V17" s="81"/>
      <c r="W17" s="131">
        <v>39</v>
      </c>
      <c r="X17" s="131">
        <v>439</v>
      </c>
      <c r="Y17" s="81">
        <v>1.4999999999999999E-2</v>
      </c>
      <c r="Z17" s="131">
        <v>4</v>
      </c>
      <c r="AA17" s="249">
        <v>44475</v>
      </c>
      <c r="AB17" s="249">
        <v>44481</v>
      </c>
      <c r="AC17" s="132"/>
      <c r="AD17" s="138"/>
    </row>
    <row r="18" spans="1:30" ht="45.75" customHeight="1" thickTop="1" thickBot="1" x14ac:dyDescent="0.25">
      <c r="A18">
        <v>2021</v>
      </c>
      <c r="B18" s="129">
        <v>10</v>
      </c>
      <c r="C18" s="130" t="s">
        <v>157</v>
      </c>
      <c r="D18" s="130">
        <v>122</v>
      </c>
      <c r="E18" s="130" t="s">
        <v>158</v>
      </c>
      <c r="F18" s="130" t="s">
        <v>159</v>
      </c>
      <c r="G18" s="130">
        <v>267.39999999999998</v>
      </c>
      <c r="H18" s="130">
        <v>292.60000000000002</v>
      </c>
      <c r="I18" s="130">
        <v>285.60000000000002</v>
      </c>
      <c r="J18" s="133">
        <v>63</v>
      </c>
      <c r="K18" s="133">
        <v>115</v>
      </c>
      <c r="L18" s="133">
        <v>65</v>
      </c>
      <c r="M18" s="133">
        <v>111</v>
      </c>
      <c r="N18" s="81">
        <v>13</v>
      </c>
      <c r="O18" s="81">
        <v>21</v>
      </c>
      <c r="P18" s="81">
        <v>25</v>
      </c>
      <c r="Q18" s="81">
        <v>4</v>
      </c>
      <c r="R18" s="81">
        <v>9</v>
      </c>
      <c r="S18" s="81"/>
      <c r="T18" s="81"/>
      <c r="U18" s="81"/>
      <c r="V18" s="81"/>
      <c r="W18" s="131">
        <v>72</v>
      </c>
      <c r="X18" s="131">
        <v>2572</v>
      </c>
      <c r="Y18" s="81">
        <v>1.4999999999999999E-2</v>
      </c>
      <c r="Z18" s="131">
        <v>5</v>
      </c>
      <c r="AA18" s="249">
        <v>44474</v>
      </c>
      <c r="AB18" s="249"/>
      <c r="AC18" s="132"/>
      <c r="AD18" s="138"/>
    </row>
    <row r="19" spans="1:30" ht="45.75" customHeight="1" thickTop="1" thickBot="1" x14ac:dyDescent="0.25">
      <c r="A19">
        <v>2021</v>
      </c>
      <c r="B19" s="129">
        <v>10</v>
      </c>
      <c r="C19" s="130" t="s">
        <v>160</v>
      </c>
      <c r="D19" s="130">
        <v>50</v>
      </c>
      <c r="E19" s="130" t="s">
        <v>161</v>
      </c>
      <c r="F19" s="130" t="s">
        <v>162</v>
      </c>
      <c r="G19" s="130">
        <v>51.57</v>
      </c>
      <c r="H19" s="130">
        <v>56.43</v>
      </c>
      <c r="I19" s="130">
        <v>55</v>
      </c>
      <c r="J19" s="133">
        <v>101</v>
      </c>
      <c r="K19" s="133">
        <v>107</v>
      </c>
      <c r="L19" s="133">
        <v>68</v>
      </c>
      <c r="M19" s="133">
        <v>105</v>
      </c>
      <c r="N19" s="81">
        <v>30</v>
      </c>
      <c r="O19" s="81">
        <v>33</v>
      </c>
      <c r="P19" s="81">
        <v>28</v>
      </c>
      <c r="Q19" s="81">
        <v>4</v>
      </c>
      <c r="R19" s="81">
        <v>6</v>
      </c>
      <c r="S19" s="81"/>
      <c r="T19" s="81"/>
      <c r="U19" s="81"/>
      <c r="V19" s="81"/>
      <c r="W19" s="131">
        <v>101</v>
      </c>
      <c r="X19" s="131">
        <v>9341</v>
      </c>
      <c r="Y19" s="81">
        <v>1.4999999999999999E-2</v>
      </c>
      <c r="Z19" s="131">
        <v>6</v>
      </c>
      <c r="AA19" s="249">
        <v>44474</v>
      </c>
      <c r="AB19" s="249">
        <v>44481</v>
      </c>
      <c r="AC19" s="132"/>
      <c r="AD19" s="138"/>
    </row>
    <row r="20" spans="1:30" ht="45.75" customHeight="1" thickTop="1" thickBot="1" x14ac:dyDescent="0.25">
      <c r="A20">
        <v>2021</v>
      </c>
      <c r="B20" s="129">
        <v>10</v>
      </c>
      <c r="C20" s="130" t="s">
        <v>163</v>
      </c>
      <c r="D20" s="130">
        <v>155</v>
      </c>
      <c r="E20" s="130" t="s">
        <v>164</v>
      </c>
      <c r="F20" s="130" t="s">
        <v>165</v>
      </c>
      <c r="G20" s="130">
        <v>113.46</v>
      </c>
      <c r="H20" s="130">
        <v>130.54</v>
      </c>
      <c r="I20" s="130">
        <v>127.7</v>
      </c>
      <c r="J20" s="133">
        <v>61</v>
      </c>
      <c r="K20" s="133">
        <v>177</v>
      </c>
      <c r="L20" s="133">
        <v>81</v>
      </c>
      <c r="M20" s="133">
        <v>134</v>
      </c>
      <c r="N20" s="81">
        <v>9</v>
      </c>
      <c r="O20" s="81">
        <v>20</v>
      </c>
      <c r="P20" s="81">
        <v>13</v>
      </c>
      <c r="Q20" s="81">
        <v>3</v>
      </c>
      <c r="R20" s="81">
        <v>6</v>
      </c>
      <c r="S20" s="81"/>
      <c r="T20" s="81"/>
      <c r="U20" s="81"/>
      <c r="V20" s="81"/>
      <c r="W20" s="131">
        <v>49</v>
      </c>
      <c r="X20" s="131">
        <v>5377</v>
      </c>
      <c r="Y20" s="81">
        <v>0.02</v>
      </c>
      <c r="Z20" s="131">
        <v>6</v>
      </c>
      <c r="AA20" s="249">
        <v>44473</v>
      </c>
      <c r="AB20" s="249">
        <v>44481</v>
      </c>
      <c r="AC20" s="132"/>
      <c r="AD20" s="138"/>
    </row>
    <row r="21" spans="1:30" ht="45.75" customHeight="1" thickTop="1" thickBot="1" x14ac:dyDescent="0.25">
      <c r="A21">
        <v>2021</v>
      </c>
      <c r="B21" s="129">
        <v>10</v>
      </c>
      <c r="C21" s="130" t="s">
        <v>166</v>
      </c>
      <c r="D21" s="130">
        <v>439</v>
      </c>
      <c r="E21" s="130" t="s">
        <v>167</v>
      </c>
      <c r="F21" s="130" t="s">
        <v>168</v>
      </c>
      <c r="G21" s="130">
        <v>308.7</v>
      </c>
      <c r="H21" s="130">
        <v>377.3</v>
      </c>
      <c r="I21" s="130">
        <v>334.7</v>
      </c>
      <c r="J21" s="133">
        <v>45</v>
      </c>
      <c r="K21" s="133">
        <v>320</v>
      </c>
      <c r="L21" s="133">
        <v>64</v>
      </c>
      <c r="M21" s="133">
        <v>228</v>
      </c>
      <c r="N21" s="81">
        <v>8</v>
      </c>
      <c r="O21" s="81">
        <v>11</v>
      </c>
      <c r="P21" s="81">
        <v>19</v>
      </c>
      <c r="Q21" s="81"/>
      <c r="R21" s="81"/>
      <c r="S21" s="81"/>
      <c r="T21" s="81"/>
      <c r="U21" s="81"/>
      <c r="V21" s="81"/>
      <c r="W21" s="131">
        <v>38</v>
      </c>
      <c r="X21" s="131">
        <v>2558</v>
      </c>
      <c r="Y21" s="81">
        <v>1.4999999999999999E-2</v>
      </c>
      <c r="Z21" s="131">
        <v>4</v>
      </c>
      <c r="AA21" s="249">
        <v>44473</v>
      </c>
      <c r="AB21" s="249">
        <v>44479</v>
      </c>
      <c r="AC21" s="132"/>
      <c r="AD21" s="138"/>
    </row>
    <row r="22" spans="1:30" ht="45.75" customHeight="1" thickTop="1" thickBot="1" x14ac:dyDescent="0.25">
      <c r="A22">
        <v>2021</v>
      </c>
      <c r="B22" s="129">
        <v>10</v>
      </c>
      <c r="C22" s="130" t="s">
        <v>169</v>
      </c>
      <c r="D22" s="130">
        <v>49</v>
      </c>
      <c r="E22" s="130" t="s">
        <v>170</v>
      </c>
      <c r="F22" s="130" t="s">
        <v>171</v>
      </c>
      <c r="G22" s="130">
        <v>95.5</v>
      </c>
      <c r="H22" s="130">
        <v>104.5</v>
      </c>
      <c r="I22" s="130">
        <v>102.2</v>
      </c>
      <c r="J22" s="133">
        <v>101</v>
      </c>
      <c r="K22" s="133">
        <v>107</v>
      </c>
      <c r="L22" s="133">
        <v>68</v>
      </c>
      <c r="M22" s="133">
        <v>105</v>
      </c>
      <c r="N22" s="81">
        <v>27</v>
      </c>
      <c r="O22" s="81">
        <v>29</v>
      </c>
      <c r="P22" s="81">
        <v>26</v>
      </c>
      <c r="Q22" s="81">
        <v>8</v>
      </c>
      <c r="R22" s="81">
        <v>5</v>
      </c>
      <c r="S22" s="81"/>
      <c r="T22" s="81"/>
      <c r="U22" s="81"/>
      <c r="V22" s="81"/>
      <c r="W22" s="131">
        <v>95</v>
      </c>
      <c r="X22" s="131">
        <v>9475</v>
      </c>
      <c r="Y22" s="81">
        <v>1.4999999999999999E-2</v>
      </c>
      <c r="Z22" s="131">
        <v>6</v>
      </c>
      <c r="AA22" s="249">
        <v>44473</v>
      </c>
      <c r="AB22" s="249">
        <v>44481</v>
      </c>
      <c r="AC22" s="132"/>
      <c r="AD22" s="138"/>
    </row>
    <row r="23" spans="1:30" ht="45.75" customHeight="1" thickTop="1" thickBot="1" x14ac:dyDescent="0.25">
      <c r="A23">
        <v>2021</v>
      </c>
      <c r="B23" s="129">
        <v>10</v>
      </c>
      <c r="C23" s="130" t="s">
        <v>172</v>
      </c>
      <c r="D23" s="130">
        <v>655</v>
      </c>
      <c r="E23" s="130" t="s">
        <v>173</v>
      </c>
      <c r="F23" s="130" t="s">
        <v>174</v>
      </c>
      <c r="G23" s="130">
        <v>137.63999999999999</v>
      </c>
      <c r="H23" s="130">
        <v>158.36000000000001</v>
      </c>
      <c r="I23" s="130">
        <v>135.9</v>
      </c>
      <c r="J23" s="133">
        <v>60</v>
      </c>
      <c r="K23" s="133">
        <v>180</v>
      </c>
      <c r="L23" s="133">
        <v>72</v>
      </c>
      <c r="M23" s="133">
        <v>154</v>
      </c>
      <c r="N23" s="81">
        <v>7</v>
      </c>
      <c r="O23" s="81">
        <v>8</v>
      </c>
      <c r="P23" s="81">
        <v>6</v>
      </c>
      <c r="Q23" s="81">
        <v>2</v>
      </c>
      <c r="R23" s="81"/>
      <c r="S23" s="81"/>
      <c r="T23" s="81"/>
      <c r="U23" s="81"/>
      <c r="V23" s="81"/>
      <c r="W23" s="131">
        <v>23</v>
      </c>
      <c r="X23" s="131">
        <v>2133</v>
      </c>
      <c r="Y23" s="81">
        <v>0.02</v>
      </c>
      <c r="Z23" s="131">
        <v>5</v>
      </c>
      <c r="AA23" s="249">
        <v>44473</v>
      </c>
      <c r="AB23" s="249"/>
      <c r="AC23" s="132"/>
      <c r="AD23" s="138"/>
    </row>
    <row r="24" spans="1:30" ht="45.75" customHeight="1" thickTop="1" thickBot="1" x14ac:dyDescent="0.25">
      <c r="A24">
        <v>2021</v>
      </c>
      <c r="B24" s="129">
        <v>10</v>
      </c>
      <c r="C24" s="130" t="s">
        <v>175</v>
      </c>
      <c r="D24" s="130">
        <v>656</v>
      </c>
      <c r="E24" s="130" t="s">
        <v>176</v>
      </c>
      <c r="F24" s="130" t="s">
        <v>177</v>
      </c>
      <c r="G24" s="130">
        <v>137.63999999999999</v>
      </c>
      <c r="H24" s="130">
        <v>158.36000000000001</v>
      </c>
      <c r="I24" s="130">
        <v>135.9</v>
      </c>
      <c r="J24" s="133">
        <v>60</v>
      </c>
      <c r="K24" s="133">
        <v>180</v>
      </c>
      <c r="L24" s="133">
        <v>72</v>
      </c>
      <c r="M24" s="133">
        <v>154</v>
      </c>
      <c r="N24" s="81">
        <v>6</v>
      </c>
      <c r="O24" s="81">
        <v>9</v>
      </c>
      <c r="P24" s="81">
        <v>6</v>
      </c>
      <c r="Q24" s="81">
        <v>3</v>
      </c>
      <c r="R24" s="81"/>
      <c r="S24" s="81"/>
      <c r="T24" s="81"/>
      <c r="U24" s="81"/>
      <c r="V24" s="81"/>
      <c r="W24" s="131">
        <v>24</v>
      </c>
      <c r="X24" s="131">
        <v>2134</v>
      </c>
      <c r="Y24" s="81">
        <v>0.02</v>
      </c>
      <c r="Z24" s="131">
        <v>5</v>
      </c>
      <c r="AA24" s="249">
        <v>44473</v>
      </c>
      <c r="AB24" s="249"/>
      <c r="AC24" s="132"/>
      <c r="AD24" s="138"/>
    </row>
    <row r="25" spans="1:30" ht="45.75" customHeight="1" thickTop="1" thickBot="1" x14ac:dyDescent="0.25">
      <c r="A25">
        <v>2021</v>
      </c>
      <c r="B25" s="129">
        <v>10</v>
      </c>
      <c r="C25" s="130" t="s">
        <v>178</v>
      </c>
      <c r="D25" s="130">
        <v>657</v>
      </c>
      <c r="E25" s="130" t="s">
        <v>179</v>
      </c>
      <c r="F25" s="130" t="s">
        <v>180</v>
      </c>
      <c r="G25" s="130">
        <v>83.7</v>
      </c>
      <c r="H25" s="130">
        <v>96.3</v>
      </c>
      <c r="I25" s="130">
        <v>101.1</v>
      </c>
      <c r="J25" s="133">
        <v>60</v>
      </c>
      <c r="K25" s="133">
        <v>180</v>
      </c>
      <c r="L25" s="133">
        <v>72</v>
      </c>
      <c r="M25" s="133">
        <v>154</v>
      </c>
      <c r="N25" s="81">
        <v>7</v>
      </c>
      <c r="O25" s="81">
        <v>7</v>
      </c>
      <c r="P25" s="81">
        <v>8</v>
      </c>
      <c r="Q25" s="81"/>
      <c r="R25" s="81"/>
      <c r="S25" s="81"/>
      <c r="T25" s="81"/>
      <c r="U25" s="81"/>
      <c r="V25" s="81"/>
      <c r="W25" s="131">
        <v>22</v>
      </c>
      <c r="X25" s="131">
        <v>2392</v>
      </c>
      <c r="Y25" s="81">
        <v>0.02</v>
      </c>
      <c r="Z25" s="131">
        <v>6</v>
      </c>
      <c r="AA25" s="249">
        <v>44473</v>
      </c>
      <c r="AB25" s="249">
        <v>44481</v>
      </c>
      <c r="AC25" s="132"/>
      <c r="AD25" s="138"/>
    </row>
    <row r="26" spans="1:30" ht="45.75" customHeight="1" thickTop="1" thickBot="1" x14ac:dyDescent="0.25">
      <c r="A26">
        <v>2021</v>
      </c>
      <c r="B26" s="129">
        <v>10</v>
      </c>
      <c r="C26" s="130" t="s">
        <v>181</v>
      </c>
      <c r="D26" s="130">
        <v>658</v>
      </c>
      <c r="E26" s="130" t="s">
        <v>182</v>
      </c>
      <c r="F26" s="130" t="s">
        <v>183</v>
      </c>
      <c r="G26" s="130">
        <v>83.7</v>
      </c>
      <c r="H26" s="130">
        <v>96.3</v>
      </c>
      <c r="I26" s="130">
        <v>101.1</v>
      </c>
      <c r="J26" s="133">
        <v>60</v>
      </c>
      <c r="K26" s="133">
        <v>180</v>
      </c>
      <c r="L26" s="133">
        <v>72</v>
      </c>
      <c r="M26" s="133">
        <v>154</v>
      </c>
      <c r="N26" s="81">
        <v>7</v>
      </c>
      <c r="O26" s="81">
        <v>7</v>
      </c>
      <c r="P26" s="81">
        <v>8</v>
      </c>
      <c r="Q26" s="81"/>
      <c r="R26" s="81"/>
      <c r="S26" s="81"/>
      <c r="T26" s="81"/>
      <c r="U26" s="81"/>
      <c r="V26" s="81"/>
      <c r="W26" s="131">
        <v>22</v>
      </c>
      <c r="X26" s="131">
        <v>2392</v>
      </c>
      <c r="Y26" s="81">
        <v>0.02</v>
      </c>
      <c r="Z26" s="131">
        <v>6</v>
      </c>
      <c r="AA26" s="249">
        <v>44473</v>
      </c>
      <c r="AB26" s="249">
        <v>44481</v>
      </c>
      <c r="AC26" s="132"/>
      <c r="AD26" s="138"/>
    </row>
    <row r="27" spans="1:30" ht="45.75" customHeight="1" thickTop="1" thickBot="1" x14ac:dyDescent="0.25">
      <c r="A27">
        <v>2021</v>
      </c>
      <c r="B27" s="129">
        <v>10</v>
      </c>
      <c r="C27" s="130" t="s">
        <v>184</v>
      </c>
      <c r="D27" s="130">
        <v>607</v>
      </c>
      <c r="E27" s="130" t="s">
        <v>185</v>
      </c>
      <c r="F27" s="130" t="s">
        <v>186</v>
      </c>
      <c r="G27" s="130">
        <v>111.6</v>
      </c>
      <c r="H27" s="130">
        <v>128.4</v>
      </c>
      <c r="I27" s="130">
        <v>119.1</v>
      </c>
      <c r="J27" s="133">
        <v>90</v>
      </c>
      <c r="K27" s="133">
        <v>120</v>
      </c>
      <c r="L27" s="133">
        <v>93</v>
      </c>
      <c r="M27" s="133">
        <v>117</v>
      </c>
      <c r="N27" s="81">
        <v>21</v>
      </c>
      <c r="O27" s="81">
        <v>25</v>
      </c>
      <c r="P27" s="81">
        <v>32</v>
      </c>
      <c r="Q27" s="81">
        <v>4</v>
      </c>
      <c r="R27" s="81">
        <v>4</v>
      </c>
      <c r="S27" s="81"/>
      <c r="T27" s="81"/>
      <c r="U27" s="81"/>
      <c r="V27" s="81"/>
      <c r="W27" s="131">
        <v>86</v>
      </c>
      <c r="X27" s="131">
        <v>9374</v>
      </c>
      <c r="Y27" s="81">
        <v>1.4999999999999999E-2</v>
      </c>
      <c r="Z27" s="131">
        <v>7</v>
      </c>
      <c r="AA27" s="249">
        <v>44472</v>
      </c>
      <c r="AB27" s="249">
        <v>44481</v>
      </c>
      <c r="AC27" s="132"/>
      <c r="AD27" s="138"/>
    </row>
    <row r="28" spans="1:30" ht="45.75" customHeight="1" thickTop="1" thickBot="1" x14ac:dyDescent="0.25">
      <c r="A28">
        <v>2021</v>
      </c>
      <c r="B28" s="129">
        <v>10</v>
      </c>
      <c r="C28" s="130" t="s">
        <v>187</v>
      </c>
      <c r="D28" s="130">
        <v>608</v>
      </c>
      <c r="E28" s="130" t="s">
        <v>188</v>
      </c>
      <c r="F28" s="130" t="s">
        <v>189</v>
      </c>
      <c r="G28" s="130">
        <v>102.3</v>
      </c>
      <c r="H28" s="130">
        <v>117.7</v>
      </c>
      <c r="I28" s="130">
        <v>106.4</v>
      </c>
      <c r="J28" s="133">
        <v>90</v>
      </c>
      <c r="K28" s="133">
        <v>120</v>
      </c>
      <c r="L28" s="133">
        <v>93</v>
      </c>
      <c r="M28" s="133">
        <v>117</v>
      </c>
      <c r="N28" s="81">
        <v>17</v>
      </c>
      <c r="O28" s="81">
        <v>29</v>
      </c>
      <c r="P28" s="81">
        <v>31</v>
      </c>
      <c r="Q28" s="81">
        <v>5</v>
      </c>
      <c r="R28" s="81">
        <v>4</v>
      </c>
      <c r="S28" s="81"/>
      <c r="T28" s="81"/>
      <c r="U28" s="81"/>
      <c r="V28" s="81"/>
      <c r="W28" s="131">
        <v>86</v>
      </c>
      <c r="X28" s="131">
        <v>9374</v>
      </c>
      <c r="Y28" s="81">
        <v>1.4999999999999999E-2</v>
      </c>
      <c r="Z28" s="131">
        <v>7</v>
      </c>
      <c r="AA28" s="249">
        <v>44472</v>
      </c>
      <c r="AB28" s="249">
        <v>44481</v>
      </c>
      <c r="AC28" s="132"/>
      <c r="AD28" s="138"/>
    </row>
    <row r="29" spans="1:30" ht="45.75" customHeight="1" thickTop="1" thickBot="1" x14ac:dyDescent="0.25">
      <c r="A29">
        <v>2021</v>
      </c>
      <c r="B29" s="129">
        <v>10</v>
      </c>
      <c r="C29" s="130" t="s">
        <v>190</v>
      </c>
      <c r="D29" s="130">
        <v>609</v>
      </c>
      <c r="E29" s="130" t="s">
        <v>191</v>
      </c>
      <c r="F29" s="130" t="s">
        <v>192</v>
      </c>
      <c r="G29" s="130">
        <v>46.5</v>
      </c>
      <c r="H29" s="130">
        <v>53.5</v>
      </c>
      <c r="I29" s="130">
        <v>51.6</v>
      </c>
      <c r="J29" s="133">
        <v>90</v>
      </c>
      <c r="K29" s="133">
        <v>120</v>
      </c>
      <c r="L29" s="133">
        <v>94</v>
      </c>
      <c r="M29" s="133">
        <v>116</v>
      </c>
      <c r="N29" s="81">
        <v>15</v>
      </c>
      <c r="O29" s="81">
        <v>22</v>
      </c>
      <c r="P29" s="81">
        <v>33</v>
      </c>
      <c r="Q29" s="81">
        <v>2</v>
      </c>
      <c r="R29" s="81">
        <v>7</v>
      </c>
      <c r="S29" s="81"/>
      <c r="T29" s="81"/>
      <c r="U29" s="81"/>
      <c r="V29" s="81"/>
      <c r="W29" s="131">
        <v>79</v>
      </c>
      <c r="X29" s="131">
        <v>9367</v>
      </c>
      <c r="Y29" s="81">
        <v>1.4999999999999999E-2</v>
      </c>
      <c r="Z29" s="131">
        <v>7</v>
      </c>
      <c r="AA29" s="249">
        <v>44472</v>
      </c>
      <c r="AB29" s="249">
        <v>44481</v>
      </c>
      <c r="AC29" s="132"/>
      <c r="AD29" s="138"/>
    </row>
    <row r="30" spans="1:30" ht="45.75" customHeight="1" thickTop="1" thickBot="1" x14ac:dyDescent="0.25">
      <c r="A30">
        <v>2021</v>
      </c>
      <c r="B30" s="129">
        <v>10</v>
      </c>
      <c r="C30" s="130" t="s">
        <v>193</v>
      </c>
      <c r="D30" s="130">
        <v>253</v>
      </c>
      <c r="E30" s="130" t="s">
        <v>135</v>
      </c>
      <c r="F30" s="130" t="s">
        <v>136</v>
      </c>
      <c r="G30" s="130">
        <v>188.79</v>
      </c>
      <c r="H30" s="130">
        <v>217.21</v>
      </c>
      <c r="I30" s="130">
        <v>203.9</v>
      </c>
      <c r="J30" s="133">
        <v>121</v>
      </c>
      <c r="K30" s="133">
        <v>89</v>
      </c>
      <c r="L30" s="133">
        <v>117</v>
      </c>
      <c r="M30" s="133">
        <v>93</v>
      </c>
      <c r="N30" s="81">
        <v>16</v>
      </c>
      <c r="O30" s="81">
        <v>27</v>
      </c>
      <c r="P30" s="81">
        <v>26</v>
      </c>
      <c r="Q30" s="81">
        <v>1</v>
      </c>
      <c r="R30" s="81">
        <v>1</v>
      </c>
      <c r="S30" s="81"/>
      <c r="T30" s="81"/>
      <c r="U30" s="81"/>
      <c r="V30" s="81"/>
      <c r="W30" s="131">
        <v>67</v>
      </c>
      <c r="X30" s="131">
        <v>7767</v>
      </c>
      <c r="Y30" s="81">
        <v>1.4999999999999999E-2</v>
      </c>
      <c r="Z30" s="131">
        <v>6</v>
      </c>
      <c r="AA30" s="249">
        <v>44469</v>
      </c>
      <c r="AB30" s="249">
        <v>44479</v>
      </c>
      <c r="AC30" s="132"/>
      <c r="AD30" s="138"/>
    </row>
    <row r="31" spans="1:30" ht="45.75" customHeight="1" thickTop="1" thickBot="1" x14ac:dyDescent="0.25">
      <c r="A31">
        <v>2021</v>
      </c>
      <c r="B31" s="129">
        <v>10</v>
      </c>
      <c r="C31" s="130" t="s">
        <v>194</v>
      </c>
      <c r="D31" s="130">
        <v>646</v>
      </c>
      <c r="E31" s="130" t="s">
        <v>195</v>
      </c>
      <c r="F31" s="130" t="s">
        <v>196</v>
      </c>
      <c r="G31" s="130">
        <v>197.16</v>
      </c>
      <c r="H31" s="130">
        <v>226.84</v>
      </c>
      <c r="I31" s="130">
        <v>214.9</v>
      </c>
      <c r="J31" s="133">
        <v>37</v>
      </c>
      <c r="K31" s="133">
        <v>195</v>
      </c>
      <c r="L31" s="133">
        <v>50</v>
      </c>
      <c r="M31" s="133">
        <v>145</v>
      </c>
      <c r="N31" s="81">
        <v>8</v>
      </c>
      <c r="O31" s="81">
        <v>7</v>
      </c>
      <c r="P31" s="81">
        <v>7</v>
      </c>
      <c r="Q31" s="81"/>
      <c r="R31" s="81"/>
      <c r="S31" s="81"/>
      <c r="T31" s="81"/>
      <c r="U31" s="81"/>
      <c r="V31" s="81"/>
      <c r="W31" s="131">
        <v>22</v>
      </c>
      <c r="X31" s="131">
        <v>1326</v>
      </c>
      <c r="Y31" s="81">
        <v>0.02</v>
      </c>
      <c r="Z31" s="131">
        <v>2</v>
      </c>
      <c r="AA31" s="249">
        <v>44469</v>
      </c>
      <c r="AB31" s="249"/>
      <c r="AC31" s="132"/>
      <c r="AD31" s="138"/>
    </row>
    <row r="32" spans="1:30" ht="45.75" customHeight="1" thickTop="1" thickBot="1" x14ac:dyDescent="0.25">
      <c r="A32">
        <v>2021</v>
      </c>
      <c r="B32" s="129">
        <v>10</v>
      </c>
      <c r="C32" s="130" t="s">
        <v>197</v>
      </c>
      <c r="D32" s="130">
        <v>647</v>
      </c>
      <c r="E32" s="130" t="s">
        <v>198</v>
      </c>
      <c r="F32" s="130" t="s">
        <v>199</v>
      </c>
      <c r="G32" s="130">
        <v>197.16</v>
      </c>
      <c r="H32" s="130">
        <v>226.84</v>
      </c>
      <c r="I32" s="130">
        <v>214.8</v>
      </c>
      <c r="J32" s="133">
        <v>37</v>
      </c>
      <c r="K32" s="133">
        <v>195</v>
      </c>
      <c r="L32" s="133">
        <v>50</v>
      </c>
      <c r="M32" s="133">
        <v>145</v>
      </c>
      <c r="N32" s="81">
        <v>5</v>
      </c>
      <c r="O32" s="81">
        <v>8</v>
      </c>
      <c r="P32" s="81">
        <v>7</v>
      </c>
      <c r="Q32" s="81"/>
      <c r="R32" s="81"/>
      <c r="S32" s="81"/>
      <c r="T32" s="81"/>
      <c r="U32" s="81"/>
      <c r="V32" s="81"/>
      <c r="W32" s="131">
        <v>20</v>
      </c>
      <c r="X32" s="131">
        <v>1324</v>
      </c>
      <c r="Y32" s="81">
        <v>0.02</v>
      </c>
      <c r="Z32" s="131">
        <v>2</v>
      </c>
      <c r="AA32" s="249">
        <v>44469</v>
      </c>
      <c r="AB32" s="249"/>
      <c r="AC32" s="132"/>
      <c r="AD32" s="138"/>
    </row>
    <row r="33" spans="1:30" ht="45.75" customHeight="1" thickTop="1" thickBot="1" x14ac:dyDescent="0.25">
      <c r="A33">
        <v>2021</v>
      </c>
      <c r="B33" s="129">
        <v>10</v>
      </c>
      <c r="C33" s="130" t="s">
        <v>200</v>
      </c>
      <c r="D33" s="130">
        <v>660</v>
      </c>
      <c r="E33" s="130" t="s">
        <v>201</v>
      </c>
      <c r="F33" s="130" t="s">
        <v>202</v>
      </c>
      <c r="G33" s="130">
        <v>1190.365</v>
      </c>
      <c r="H33" s="130">
        <v>1354.8150000000001</v>
      </c>
      <c r="I33" s="130">
        <v>364.4</v>
      </c>
      <c r="J33" s="133">
        <v>20</v>
      </c>
      <c r="K33" s="133">
        <v>180</v>
      </c>
      <c r="L33" s="133">
        <v>22</v>
      </c>
      <c r="M33" s="133">
        <v>167</v>
      </c>
      <c r="N33" s="81">
        <v>7</v>
      </c>
      <c r="O33" s="81">
        <v>8</v>
      </c>
      <c r="P33" s="81">
        <v>11</v>
      </c>
      <c r="Q33" s="81">
        <v>0</v>
      </c>
      <c r="R33" s="81">
        <v>2</v>
      </c>
      <c r="S33" s="81"/>
      <c r="T33" s="81"/>
      <c r="U33" s="81"/>
      <c r="V33" s="81"/>
      <c r="W33" s="131">
        <v>29</v>
      </c>
      <c r="X33" s="131">
        <v>1541</v>
      </c>
      <c r="Y33" s="81">
        <v>1.4999999999999999E-2</v>
      </c>
      <c r="Z33" s="131">
        <v>21</v>
      </c>
      <c r="AA33" s="249">
        <v>44469</v>
      </c>
      <c r="AB33" s="249">
        <v>44475</v>
      </c>
      <c r="AC33" s="132"/>
      <c r="AD33" s="138"/>
    </row>
    <row r="34" spans="1:30" ht="45.75" customHeight="1" thickTop="1" thickBot="1" x14ac:dyDescent="0.25">
      <c r="A34">
        <v>2021</v>
      </c>
      <c r="B34" s="129">
        <v>10</v>
      </c>
      <c r="C34" s="130" t="s">
        <v>203</v>
      </c>
      <c r="D34" s="130">
        <v>661</v>
      </c>
      <c r="E34" s="130" t="s">
        <v>204</v>
      </c>
      <c r="F34" s="130" t="s">
        <v>205</v>
      </c>
      <c r="G34" s="130">
        <v>129.858</v>
      </c>
      <c r="H34" s="130">
        <v>147.798</v>
      </c>
      <c r="I34" s="130">
        <v>143.5</v>
      </c>
      <c r="J34" s="133">
        <v>20</v>
      </c>
      <c r="K34" s="133">
        <v>180</v>
      </c>
      <c r="L34" s="133">
        <v>21</v>
      </c>
      <c r="M34" s="133">
        <v>170</v>
      </c>
      <c r="N34" s="81">
        <v>4</v>
      </c>
      <c r="O34" s="81">
        <v>4</v>
      </c>
      <c r="P34" s="81">
        <v>6</v>
      </c>
      <c r="Q34" s="81"/>
      <c r="R34" s="81">
        <v>1</v>
      </c>
      <c r="S34" s="81"/>
      <c r="T34" s="81"/>
      <c r="U34" s="81"/>
      <c r="V34" s="81"/>
      <c r="W34" s="131">
        <v>15</v>
      </c>
      <c r="X34" s="131">
        <v>1068</v>
      </c>
      <c r="Y34" s="81">
        <v>1.4999999999999999E-2</v>
      </c>
      <c r="Z34" s="131">
        <v>6</v>
      </c>
      <c r="AA34" s="249">
        <v>44469</v>
      </c>
      <c r="AB34" s="249">
        <v>44475</v>
      </c>
      <c r="AC34" s="132"/>
      <c r="AD34" s="138"/>
    </row>
    <row r="35" spans="1:30" ht="45.75" customHeight="1" thickTop="1" thickBot="1" x14ac:dyDescent="0.25">
      <c r="A35">
        <v>2021</v>
      </c>
      <c r="B35" s="129">
        <v>10</v>
      </c>
      <c r="C35" s="130" t="s">
        <v>206</v>
      </c>
      <c r="D35" s="130">
        <v>140</v>
      </c>
      <c r="E35" s="130" t="s">
        <v>207</v>
      </c>
      <c r="F35" s="130" t="s">
        <v>208</v>
      </c>
      <c r="G35" s="130">
        <v>451.05</v>
      </c>
      <c r="H35" s="130">
        <v>518.95000000000005</v>
      </c>
      <c r="I35" s="130">
        <v>467.1</v>
      </c>
      <c r="J35" s="133">
        <v>60</v>
      </c>
      <c r="K35" s="133">
        <v>120</v>
      </c>
      <c r="L35" s="133">
        <v>60</v>
      </c>
      <c r="M35" s="133">
        <v>122</v>
      </c>
      <c r="N35" s="81">
        <v>14</v>
      </c>
      <c r="O35" s="81">
        <v>20</v>
      </c>
      <c r="P35" s="81">
        <v>23</v>
      </c>
      <c r="Q35" s="81"/>
      <c r="R35" s="81"/>
      <c r="S35" s="81"/>
      <c r="T35" s="81"/>
      <c r="U35" s="81"/>
      <c r="V35" s="81"/>
      <c r="W35" s="131">
        <v>57</v>
      </c>
      <c r="X35" s="131">
        <v>3032</v>
      </c>
      <c r="Y35" s="81">
        <v>1.4999999999999999E-2</v>
      </c>
      <c r="Z35" s="131">
        <v>3</v>
      </c>
      <c r="AA35" s="249">
        <v>44468</v>
      </c>
      <c r="AB35" s="249"/>
      <c r="AC35" s="132"/>
      <c r="AD35" s="138"/>
    </row>
    <row r="36" spans="1:30" ht="45.75" customHeight="1" thickTop="1" thickBot="1" x14ac:dyDescent="0.25">
      <c r="A36">
        <v>2021</v>
      </c>
      <c r="B36" s="129">
        <v>10</v>
      </c>
      <c r="C36" s="130" t="s">
        <v>209</v>
      </c>
      <c r="D36" s="130">
        <v>168</v>
      </c>
      <c r="E36" s="130" t="s">
        <v>210</v>
      </c>
      <c r="F36" s="130" t="s">
        <v>211</v>
      </c>
      <c r="G36" s="130">
        <v>575.66999999999996</v>
      </c>
      <c r="H36" s="130">
        <v>662.33</v>
      </c>
      <c r="I36" s="130"/>
      <c r="J36" s="133">
        <v>90</v>
      </c>
      <c r="K36" s="133">
        <v>116</v>
      </c>
      <c r="L36" s="133"/>
      <c r="M36" s="133"/>
      <c r="N36" s="81"/>
      <c r="O36" s="81"/>
      <c r="P36" s="81"/>
      <c r="Q36" s="81"/>
      <c r="R36" s="81"/>
      <c r="S36" s="81"/>
      <c r="T36" s="81"/>
      <c r="U36" s="81"/>
      <c r="V36" s="81"/>
      <c r="W36" s="131"/>
      <c r="X36" s="131"/>
      <c r="Y36" s="81">
        <v>1.4999999999999999E-2</v>
      </c>
      <c r="Z36" s="131">
        <v>1</v>
      </c>
      <c r="AA36" s="249">
        <v>44468</v>
      </c>
      <c r="AB36" s="249">
        <v>44472</v>
      </c>
      <c r="AC36" s="132"/>
      <c r="AD36" s="138"/>
    </row>
    <row r="37" spans="1:30" s="135" customFormat="1" ht="45.75" customHeight="1" thickTop="1" thickBot="1" x14ac:dyDescent="0.25">
      <c r="A37">
        <v>2021</v>
      </c>
      <c r="B37" s="129">
        <v>10</v>
      </c>
      <c r="C37" s="130" t="s">
        <v>212</v>
      </c>
      <c r="D37" s="130">
        <v>178</v>
      </c>
      <c r="E37" s="130" t="s">
        <v>213</v>
      </c>
      <c r="F37" s="130" t="s">
        <v>214</v>
      </c>
      <c r="G37" s="130">
        <v>46.5</v>
      </c>
      <c r="H37" s="130">
        <v>53.5</v>
      </c>
      <c r="I37" s="130">
        <v>51.3</v>
      </c>
      <c r="J37" s="134">
        <v>60</v>
      </c>
      <c r="K37" s="134">
        <v>120</v>
      </c>
      <c r="L37" s="134">
        <v>60</v>
      </c>
      <c r="M37" s="134">
        <v>122</v>
      </c>
      <c r="N37" s="81">
        <v>16</v>
      </c>
      <c r="O37" s="81">
        <v>27</v>
      </c>
      <c r="P37" s="81">
        <v>26</v>
      </c>
      <c r="Q37" s="81"/>
      <c r="R37" s="81"/>
      <c r="S37" s="81"/>
      <c r="T37" s="81"/>
      <c r="U37" s="81"/>
      <c r="V37" s="81"/>
      <c r="W37" s="131">
        <v>69</v>
      </c>
      <c r="X37" s="131">
        <v>2939</v>
      </c>
      <c r="Y37" s="81">
        <v>1.4999999999999999E-2</v>
      </c>
      <c r="Z37" s="131">
        <v>3</v>
      </c>
      <c r="AA37" s="249">
        <v>44468</v>
      </c>
      <c r="AB37" s="249"/>
      <c r="AC37" s="132"/>
      <c r="AD37" s="138"/>
    </row>
    <row r="38" spans="1:30" ht="45.75" customHeight="1" thickTop="1" thickBot="1" x14ac:dyDescent="0.25">
      <c r="A38">
        <v>2021</v>
      </c>
      <c r="B38" s="129">
        <v>10</v>
      </c>
      <c r="C38" s="130" t="s">
        <v>215</v>
      </c>
      <c r="D38" s="130">
        <v>219</v>
      </c>
      <c r="E38" s="130" t="s">
        <v>216</v>
      </c>
      <c r="F38" s="130" t="s">
        <v>217</v>
      </c>
      <c r="G38" s="130">
        <v>106.175</v>
      </c>
      <c r="H38" s="130">
        <v>122.1583333</v>
      </c>
      <c r="I38" s="130">
        <v>124.5</v>
      </c>
      <c r="J38" s="133">
        <v>238</v>
      </c>
      <c r="K38" s="133">
        <v>91</v>
      </c>
      <c r="L38" s="133">
        <v>215</v>
      </c>
      <c r="M38" s="133">
        <v>101</v>
      </c>
      <c r="N38" s="81">
        <v>8</v>
      </c>
      <c r="O38" s="81">
        <v>3</v>
      </c>
      <c r="P38" s="81">
        <v>11</v>
      </c>
      <c r="Q38" s="81">
        <v>3</v>
      </c>
      <c r="R38" s="81">
        <v>2</v>
      </c>
      <c r="S38" s="81"/>
      <c r="T38" s="81"/>
      <c r="U38" s="81"/>
      <c r="V38" s="81"/>
      <c r="W38" s="131">
        <v>27</v>
      </c>
      <c r="X38" s="131">
        <v>2646</v>
      </c>
      <c r="Y38" s="81">
        <v>1.4999999999999999E-2</v>
      </c>
      <c r="Z38" s="131">
        <v>1</v>
      </c>
      <c r="AA38" s="249">
        <v>44468</v>
      </c>
      <c r="AB38" s="249"/>
      <c r="AC38" s="132"/>
      <c r="AD38" s="138"/>
    </row>
    <row r="39" spans="1:30" ht="45.75" customHeight="1" thickTop="1" thickBot="1" x14ac:dyDescent="0.25">
      <c r="A39">
        <v>2021</v>
      </c>
      <c r="B39" s="129">
        <v>10</v>
      </c>
      <c r="C39" s="130" t="s">
        <v>218</v>
      </c>
      <c r="D39" s="130">
        <v>280</v>
      </c>
      <c r="E39" s="130" t="s">
        <v>219</v>
      </c>
      <c r="F39" s="130" t="s">
        <v>220</v>
      </c>
      <c r="G39" s="130">
        <v>300.39</v>
      </c>
      <c r="H39" s="130">
        <v>345.61</v>
      </c>
      <c r="I39" s="130"/>
      <c r="J39" s="133">
        <v>105</v>
      </c>
      <c r="K39" s="133">
        <v>103</v>
      </c>
      <c r="L39" s="133"/>
      <c r="M39" s="133"/>
      <c r="N39" s="81"/>
      <c r="O39" s="81"/>
      <c r="P39" s="81"/>
      <c r="Q39" s="81"/>
      <c r="R39" s="81"/>
      <c r="S39" s="81"/>
      <c r="T39" s="81"/>
      <c r="U39" s="81"/>
      <c r="V39" s="81"/>
      <c r="W39" s="131"/>
      <c r="X39" s="131"/>
      <c r="Y39" s="81">
        <v>1.4999999999999999E-2</v>
      </c>
      <c r="Z39" s="131">
        <v>1</v>
      </c>
      <c r="AA39" s="249">
        <v>44468</v>
      </c>
      <c r="AB39" s="249"/>
      <c r="AC39" s="132"/>
      <c r="AD39" s="138"/>
    </row>
    <row r="40" spans="1:30" ht="45.75" customHeight="1" thickTop="1" thickBot="1" x14ac:dyDescent="0.25">
      <c r="A40">
        <v>2021</v>
      </c>
      <c r="B40" s="129">
        <v>10</v>
      </c>
      <c r="C40" s="130" t="s">
        <v>221</v>
      </c>
      <c r="D40" s="130">
        <v>438</v>
      </c>
      <c r="E40" s="130" t="s">
        <v>222</v>
      </c>
      <c r="F40" s="130" t="s">
        <v>223</v>
      </c>
      <c r="G40" s="130">
        <v>315.23500000000001</v>
      </c>
      <c r="H40" s="130">
        <v>358.78500000000003</v>
      </c>
      <c r="I40" s="130">
        <v>175.1</v>
      </c>
      <c r="J40" s="133">
        <v>67</v>
      </c>
      <c r="K40" s="133">
        <v>161</v>
      </c>
      <c r="L40" s="133">
        <v>74</v>
      </c>
      <c r="M40" s="133">
        <v>147</v>
      </c>
      <c r="N40" s="81">
        <v>14</v>
      </c>
      <c r="O40" s="81">
        <v>17</v>
      </c>
      <c r="P40" s="81">
        <v>19</v>
      </c>
      <c r="Q40" s="81">
        <v>2</v>
      </c>
      <c r="R40" s="81">
        <v>1</v>
      </c>
      <c r="S40" s="81"/>
      <c r="T40" s="81"/>
      <c r="U40" s="81"/>
      <c r="V40" s="81"/>
      <c r="W40" s="131">
        <v>52</v>
      </c>
      <c r="X40" s="131">
        <v>6292</v>
      </c>
      <c r="Y40" s="81">
        <v>1.4999999999999999E-2</v>
      </c>
      <c r="Z40" s="131">
        <v>10</v>
      </c>
      <c r="AA40" s="249">
        <v>44468</v>
      </c>
      <c r="AB40" s="249">
        <v>44357</v>
      </c>
      <c r="AC40" s="132"/>
      <c r="AD40" s="138"/>
    </row>
    <row r="41" spans="1:30" ht="45.75" customHeight="1" thickTop="1" thickBot="1" x14ac:dyDescent="0.25">
      <c r="A41">
        <v>2021</v>
      </c>
      <c r="B41" s="129">
        <v>10</v>
      </c>
      <c r="C41" s="130" t="s">
        <v>221</v>
      </c>
      <c r="D41" s="130">
        <v>438</v>
      </c>
      <c r="E41" s="130" t="s">
        <v>222</v>
      </c>
      <c r="F41" s="130" t="s">
        <v>223</v>
      </c>
      <c r="G41" s="130">
        <v>315.23500000000001</v>
      </c>
      <c r="H41" s="130">
        <v>358.78500000000003</v>
      </c>
      <c r="I41" s="130">
        <v>175.1</v>
      </c>
      <c r="J41" s="133">
        <v>67</v>
      </c>
      <c r="K41" s="133">
        <v>161</v>
      </c>
      <c r="L41" s="133">
        <v>74</v>
      </c>
      <c r="M41" s="133">
        <v>147</v>
      </c>
      <c r="N41" s="81">
        <v>14</v>
      </c>
      <c r="O41" s="81">
        <v>17</v>
      </c>
      <c r="P41" s="81">
        <v>19</v>
      </c>
      <c r="Q41" s="81">
        <v>2</v>
      </c>
      <c r="R41" s="81">
        <v>1</v>
      </c>
      <c r="S41" s="81"/>
      <c r="T41" s="81"/>
      <c r="U41" s="81"/>
      <c r="V41" s="81"/>
      <c r="W41" s="131">
        <v>52</v>
      </c>
      <c r="X41" s="131">
        <v>6292</v>
      </c>
      <c r="Y41" s="81">
        <v>1.4999999999999999E-2</v>
      </c>
      <c r="Z41" s="131">
        <v>10</v>
      </c>
      <c r="AA41" s="249">
        <v>44468</v>
      </c>
      <c r="AB41" s="249">
        <v>44475</v>
      </c>
      <c r="AC41" s="132"/>
      <c r="AD41" s="138"/>
    </row>
    <row r="42" spans="1:30" ht="45.75" customHeight="1" thickTop="1" thickBot="1" x14ac:dyDescent="0.25">
      <c r="A42">
        <v>2021</v>
      </c>
      <c r="B42" s="129">
        <v>10</v>
      </c>
      <c r="C42" s="130" t="s">
        <v>224</v>
      </c>
      <c r="D42" s="130">
        <v>655</v>
      </c>
      <c r="E42" s="130" t="s">
        <v>173</v>
      </c>
      <c r="F42" s="130" t="s">
        <v>174</v>
      </c>
      <c r="G42" s="130">
        <v>137.63999999999999</v>
      </c>
      <c r="H42" s="130">
        <v>158.36000000000001</v>
      </c>
      <c r="I42" s="130"/>
      <c r="J42" s="133">
        <v>60</v>
      </c>
      <c r="K42" s="133">
        <v>180</v>
      </c>
      <c r="L42" s="133"/>
      <c r="M42" s="133"/>
      <c r="N42" s="81"/>
      <c r="O42" s="81"/>
      <c r="P42" s="81"/>
      <c r="Q42" s="81"/>
      <c r="R42" s="81"/>
      <c r="S42" s="81"/>
      <c r="T42" s="81"/>
      <c r="U42" s="81"/>
      <c r="V42" s="81"/>
      <c r="W42" s="131"/>
      <c r="X42" s="131"/>
      <c r="Y42" s="81">
        <v>0.02</v>
      </c>
      <c r="Z42" s="131">
        <v>1</v>
      </c>
      <c r="AA42" s="249">
        <v>44468</v>
      </c>
      <c r="AB42" s="249"/>
      <c r="AC42" s="132"/>
      <c r="AD42" s="138"/>
    </row>
    <row r="43" spans="1:30" ht="45.75" customHeight="1" thickTop="1" thickBot="1" x14ac:dyDescent="0.25">
      <c r="A43">
        <v>2021</v>
      </c>
      <c r="B43" s="129">
        <v>10</v>
      </c>
      <c r="C43" s="130" t="s">
        <v>225</v>
      </c>
      <c r="D43" s="130">
        <v>656</v>
      </c>
      <c r="E43" s="130" t="s">
        <v>176</v>
      </c>
      <c r="F43" s="130" t="s">
        <v>177</v>
      </c>
      <c r="G43" s="130">
        <v>137.63999999999999</v>
      </c>
      <c r="H43" s="130">
        <v>158.36000000000001</v>
      </c>
      <c r="I43" s="130"/>
      <c r="J43" s="133">
        <v>60</v>
      </c>
      <c r="K43" s="133">
        <v>180</v>
      </c>
      <c r="L43" s="133"/>
      <c r="M43" s="133"/>
      <c r="N43" s="81"/>
      <c r="O43" s="81"/>
      <c r="P43" s="81"/>
      <c r="Q43" s="81"/>
      <c r="R43" s="81"/>
      <c r="S43" s="81"/>
      <c r="T43" s="81"/>
      <c r="U43" s="81"/>
      <c r="V43" s="81"/>
      <c r="W43" s="131"/>
      <c r="X43" s="131"/>
      <c r="Y43" s="81">
        <v>0.02</v>
      </c>
      <c r="Z43" s="131">
        <v>1</v>
      </c>
      <c r="AA43" s="249">
        <v>44468</v>
      </c>
      <c r="AB43" s="249"/>
      <c r="AC43" s="132"/>
      <c r="AD43" s="138"/>
    </row>
    <row r="44" spans="1:30" ht="45.75" customHeight="1" thickTop="1" thickBot="1" x14ac:dyDescent="0.25">
      <c r="A44">
        <v>2021</v>
      </c>
      <c r="B44" s="129">
        <v>10</v>
      </c>
      <c r="C44" s="130" t="s">
        <v>226</v>
      </c>
      <c r="D44" s="130">
        <v>657</v>
      </c>
      <c r="E44" s="130" t="s">
        <v>179</v>
      </c>
      <c r="F44" s="130" t="s">
        <v>180</v>
      </c>
      <c r="G44" s="130">
        <v>83.7</v>
      </c>
      <c r="H44" s="130">
        <v>96.3</v>
      </c>
      <c r="I44" s="130"/>
      <c r="J44" s="133">
        <v>60</v>
      </c>
      <c r="K44" s="133">
        <v>180</v>
      </c>
      <c r="L44" s="133"/>
      <c r="M44" s="133"/>
      <c r="N44" s="81"/>
      <c r="O44" s="81"/>
      <c r="P44" s="81"/>
      <c r="Q44" s="81"/>
      <c r="R44" s="81"/>
      <c r="S44" s="81"/>
      <c r="T44" s="81"/>
      <c r="U44" s="81"/>
      <c r="V44" s="81"/>
      <c r="W44" s="131"/>
      <c r="X44" s="131"/>
      <c r="Y44" s="81">
        <v>0.02</v>
      </c>
      <c r="Z44" s="131">
        <v>1</v>
      </c>
      <c r="AA44" s="249">
        <v>44468</v>
      </c>
      <c r="AB44" s="249"/>
      <c r="AC44" s="132"/>
      <c r="AD44" s="138"/>
    </row>
    <row r="45" spans="1:30" ht="45.75" customHeight="1" thickTop="1" thickBot="1" x14ac:dyDescent="0.25">
      <c r="A45">
        <v>2021</v>
      </c>
      <c r="B45" s="129">
        <v>10</v>
      </c>
      <c r="C45" s="130" t="s">
        <v>227</v>
      </c>
      <c r="D45" s="130">
        <v>658</v>
      </c>
      <c r="E45" s="130" t="s">
        <v>182</v>
      </c>
      <c r="F45" s="130" t="s">
        <v>183</v>
      </c>
      <c r="G45" s="130">
        <v>83.7</v>
      </c>
      <c r="H45" s="130">
        <v>96.3</v>
      </c>
      <c r="I45" s="130"/>
      <c r="J45" s="133">
        <v>60</v>
      </c>
      <c r="K45" s="133">
        <v>180</v>
      </c>
      <c r="L45" s="133"/>
      <c r="M45" s="133"/>
      <c r="N45" s="81"/>
      <c r="O45" s="81"/>
      <c r="P45" s="81"/>
      <c r="Q45" s="81"/>
      <c r="R45" s="81"/>
      <c r="S45" s="81"/>
      <c r="T45" s="81"/>
      <c r="U45" s="81"/>
      <c r="V45" s="81"/>
      <c r="W45" s="131"/>
      <c r="X45" s="131"/>
      <c r="Y45" s="81">
        <v>0.02</v>
      </c>
      <c r="Z45" s="131">
        <v>1</v>
      </c>
      <c r="AA45" s="249">
        <v>44468</v>
      </c>
      <c r="AB45" s="249"/>
      <c r="AC45" s="132"/>
      <c r="AD45" s="138"/>
    </row>
    <row r="46" spans="1:30" ht="45.75" customHeight="1" thickTop="1" thickBot="1" x14ac:dyDescent="0.25">
      <c r="A46">
        <v>2021</v>
      </c>
      <c r="B46" s="129">
        <v>10</v>
      </c>
      <c r="C46" s="130" t="s">
        <v>228</v>
      </c>
      <c r="D46" s="130">
        <v>225</v>
      </c>
      <c r="E46" s="130" t="s">
        <v>229</v>
      </c>
      <c r="F46" s="130" t="s">
        <v>230</v>
      </c>
      <c r="G46" s="130">
        <v>345.96</v>
      </c>
      <c r="H46" s="130">
        <v>398.04</v>
      </c>
      <c r="I46" s="130"/>
      <c r="J46" s="133">
        <v>169</v>
      </c>
      <c r="K46" s="133">
        <v>128</v>
      </c>
      <c r="L46" s="133"/>
      <c r="M46" s="133"/>
      <c r="N46" s="81"/>
      <c r="O46" s="81"/>
      <c r="P46" s="81"/>
      <c r="Q46" s="81"/>
      <c r="R46" s="81"/>
      <c r="S46" s="81"/>
      <c r="T46" s="81"/>
      <c r="U46" s="81"/>
      <c r="V46" s="81"/>
      <c r="W46" s="131"/>
      <c r="X46" s="131"/>
      <c r="Y46" s="81">
        <v>1.4999999999999999E-2</v>
      </c>
      <c r="Z46" s="131">
        <v>1</v>
      </c>
      <c r="AA46" s="249">
        <v>44467</v>
      </c>
      <c r="AB46" s="249">
        <v>44468</v>
      </c>
      <c r="AC46" s="132"/>
      <c r="AD46" s="138"/>
    </row>
    <row r="47" spans="1:30" ht="45.75" customHeight="1" thickTop="1" thickBot="1" x14ac:dyDescent="0.25">
      <c r="A47">
        <v>2021</v>
      </c>
      <c r="B47" s="129">
        <v>10</v>
      </c>
      <c r="C47" s="130" t="s">
        <v>231</v>
      </c>
      <c r="D47" s="130">
        <v>627</v>
      </c>
      <c r="E47" s="130" t="s">
        <v>232</v>
      </c>
      <c r="F47" s="130" t="s">
        <v>233</v>
      </c>
      <c r="G47" s="130">
        <v>384.97815000000003</v>
      </c>
      <c r="H47" s="130">
        <v>452.02184999999997</v>
      </c>
      <c r="I47" s="130">
        <v>428.6</v>
      </c>
      <c r="J47" s="133">
        <v>18</v>
      </c>
      <c r="K47" s="133">
        <v>200</v>
      </c>
      <c r="L47" s="133">
        <v>25</v>
      </c>
      <c r="M47" s="133">
        <v>146</v>
      </c>
      <c r="N47" s="81">
        <v>6</v>
      </c>
      <c r="O47" s="81">
        <v>6</v>
      </c>
      <c r="P47" s="81">
        <v>11</v>
      </c>
      <c r="Q47" s="81"/>
      <c r="R47" s="81"/>
      <c r="S47" s="81"/>
      <c r="T47" s="81"/>
      <c r="U47" s="81"/>
      <c r="V47" s="81"/>
      <c r="W47" s="131">
        <v>23</v>
      </c>
      <c r="X47" s="131">
        <v>788</v>
      </c>
      <c r="Y47" s="81">
        <v>1.4999999999999999E-2</v>
      </c>
      <c r="Z47" s="131">
        <v>3</v>
      </c>
      <c r="AA47" s="249">
        <v>44467</v>
      </c>
      <c r="AB47" s="249">
        <v>44474</v>
      </c>
      <c r="AC47" s="132"/>
      <c r="AD47" s="138"/>
    </row>
    <row r="48" spans="1:30" ht="45.75" customHeight="1" thickTop="1" thickBot="1" x14ac:dyDescent="0.25">
      <c r="A48">
        <v>2021</v>
      </c>
      <c r="B48" s="129">
        <v>10</v>
      </c>
      <c r="C48" s="130" t="s">
        <v>234</v>
      </c>
      <c r="D48" s="130">
        <v>628</v>
      </c>
      <c r="E48" s="130" t="s">
        <v>235</v>
      </c>
      <c r="F48" s="130" t="s">
        <v>236</v>
      </c>
      <c r="G48" s="130">
        <v>303.99599999999998</v>
      </c>
      <c r="H48" s="130">
        <v>356.00400000000002</v>
      </c>
      <c r="I48" s="130">
        <v>325.5</v>
      </c>
      <c r="J48" s="133">
        <v>18</v>
      </c>
      <c r="K48" s="133">
        <v>200</v>
      </c>
      <c r="L48" s="133">
        <v>25</v>
      </c>
      <c r="M48" s="133">
        <v>146</v>
      </c>
      <c r="N48" s="81">
        <v>6</v>
      </c>
      <c r="O48" s="81">
        <v>9</v>
      </c>
      <c r="P48" s="81">
        <v>9</v>
      </c>
      <c r="Q48" s="81"/>
      <c r="R48" s="81"/>
      <c r="S48" s="81"/>
      <c r="T48" s="81"/>
      <c r="U48" s="81"/>
      <c r="V48" s="81"/>
      <c r="W48" s="131">
        <v>24</v>
      </c>
      <c r="X48" s="131">
        <v>789</v>
      </c>
      <c r="Y48" s="81">
        <v>1.4999999999999999E-2</v>
      </c>
      <c r="Z48" s="131">
        <v>3</v>
      </c>
      <c r="AA48" s="249">
        <v>44467</v>
      </c>
      <c r="AB48" s="249">
        <v>44474</v>
      </c>
      <c r="AC48" s="132"/>
      <c r="AD48" s="138"/>
    </row>
    <row r="49" spans="1:30" ht="45.75" customHeight="1" thickTop="1" thickBot="1" x14ac:dyDescent="0.25">
      <c r="A49">
        <v>2021</v>
      </c>
      <c r="B49" s="129">
        <v>10</v>
      </c>
      <c r="C49" s="130" t="s">
        <v>237</v>
      </c>
      <c r="D49" s="130">
        <v>629</v>
      </c>
      <c r="E49" s="130" t="s">
        <v>238</v>
      </c>
      <c r="F49" s="130" t="s">
        <v>239</v>
      </c>
      <c r="G49" s="130">
        <v>203.983</v>
      </c>
      <c r="H49" s="130">
        <v>238.017</v>
      </c>
      <c r="I49" s="130">
        <v>229.5</v>
      </c>
      <c r="J49" s="133">
        <v>18</v>
      </c>
      <c r="K49" s="133">
        <v>200</v>
      </c>
      <c r="L49" s="133">
        <v>25</v>
      </c>
      <c r="M49" s="133">
        <v>146</v>
      </c>
      <c r="N49" s="81">
        <v>6</v>
      </c>
      <c r="O49" s="81">
        <v>6</v>
      </c>
      <c r="P49" s="81">
        <v>11</v>
      </c>
      <c r="Q49" s="81"/>
      <c r="R49" s="81"/>
      <c r="S49" s="81"/>
      <c r="T49" s="81"/>
      <c r="U49" s="81"/>
      <c r="V49" s="81"/>
      <c r="W49" s="131">
        <v>23</v>
      </c>
      <c r="X49" s="131">
        <v>788</v>
      </c>
      <c r="Y49" s="81">
        <v>1.4999999999999999E-2</v>
      </c>
      <c r="Z49" s="131">
        <v>3</v>
      </c>
      <c r="AA49" s="249">
        <v>44467</v>
      </c>
      <c r="AB49" s="249">
        <v>44474</v>
      </c>
      <c r="AC49" s="132"/>
      <c r="AD49" s="138"/>
    </row>
    <row r="50" spans="1:30" ht="45.75" customHeight="1" thickTop="1" thickBot="1" x14ac:dyDescent="0.25">
      <c r="A50">
        <v>2021</v>
      </c>
      <c r="B50" s="129">
        <v>10</v>
      </c>
      <c r="C50" s="130" t="s">
        <v>240</v>
      </c>
      <c r="D50" s="130">
        <v>630</v>
      </c>
      <c r="E50" s="130" t="s">
        <v>241</v>
      </c>
      <c r="F50" s="130" t="s">
        <v>242</v>
      </c>
      <c r="G50" s="130">
        <v>197.84299999999999</v>
      </c>
      <c r="H50" s="130">
        <v>230.15700000000001</v>
      </c>
      <c r="I50" s="130">
        <v>111.2</v>
      </c>
      <c r="J50" s="133">
        <v>18</v>
      </c>
      <c r="K50" s="133">
        <v>200</v>
      </c>
      <c r="L50" s="133">
        <v>25</v>
      </c>
      <c r="M50" s="133">
        <v>146</v>
      </c>
      <c r="N50" s="81">
        <v>6</v>
      </c>
      <c r="O50" s="81">
        <v>11</v>
      </c>
      <c r="P50" s="81">
        <v>21</v>
      </c>
      <c r="Q50" s="81"/>
      <c r="R50" s="81"/>
      <c r="S50" s="81"/>
      <c r="T50" s="81"/>
      <c r="U50" s="81"/>
      <c r="V50" s="81"/>
      <c r="W50" s="131">
        <v>38</v>
      </c>
      <c r="X50" s="131">
        <v>803</v>
      </c>
      <c r="Y50" s="81">
        <v>1.4999999999999999E-2</v>
      </c>
      <c r="Z50" s="131">
        <v>5</v>
      </c>
      <c r="AA50" s="249">
        <v>44467</v>
      </c>
      <c r="AB50" s="249">
        <v>44474</v>
      </c>
      <c r="AC50" s="132"/>
      <c r="AD50" s="138"/>
    </row>
    <row r="51" spans="1:30" ht="45.75" customHeight="1" thickTop="1" thickBot="1" x14ac:dyDescent="0.25">
      <c r="A51">
        <v>2021</v>
      </c>
      <c r="B51" s="129">
        <v>10</v>
      </c>
      <c r="C51" s="130" t="s">
        <v>243</v>
      </c>
      <c r="D51" s="130">
        <v>299</v>
      </c>
      <c r="E51" s="130" t="s">
        <v>244</v>
      </c>
      <c r="F51" s="130" t="s">
        <v>245</v>
      </c>
      <c r="G51" s="130">
        <v>106.95</v>
      </c>
      <c r="H51" s="130">
        <v>123.05</v>
      </c>
      <c r="I51" s="130">
        <v>110.3</v>
      </c>
      <c r="J51" s="133">
        <v>70</v>
      </c>
      <c r="K51" s="133">
        <v>154</v>
      </c>
      <c r="L51" s="133">
        <v>87</v>
      </c>
      <c r="M51" s="133">
        <v>126</v>
      </c>
      <c r="N51" s="81">
        <v>23</v>
      </c>
      <c r="O51" s="81">
        <v>31</v>
      </c>
      <c r="P51" s="81">
        <v>30</v>
      </c>
      <c r="Q51" s="81">
        <v>9</v>
      </c>
      <c r="R51" s="81">
        <v>12</v>
      </c>
      <c r="S51" s="81"/>
      <c r="T51" s="81"/>
      <c r="U51" s="81"/>
      <c r="V51" s="81"/>
      <c r="W51" s="131">
        <v>102</v>
      </c>
      <c r="X51" s="131">
        <v>10590</v>
      </c>
      <c r="Y51" s="81">
        <v>0.02</v>
      </c>
      <c r="Z51" s="131">
        <v>8</v>
      </c>
      <c r="AA51" s="249">
        <v>44466</v>
      </c>
      <c r="AB51" s="249"/>
      <c r="AC51" s="132"/>
      <c r="AD51" s="138"/>
    </row>
    <row r="52" spans="1:30" ht="45.75" customHeight="1" thickTop="1" thickBot="1" x14ac:dyDescent="0.25">
      <c r="A52">
        <v>2021</v>
      </c>
      <c r="B52" s="129">
        <v>10</v>
      </c>
      <c r="C52" s="130" t="s">
        <v>246</v>
      </c>
      <c r="D52" s="130">
        <v>449</v>
      </c>
      <c r="E52" s="130" t="s">
        <v>247</v>
      </c>
      <c r="F52" s="130" t="s">
        <v>248</v>
      </c>
      <c r="G52" s="130">
        <v>40.985999999999997</v>
      </c>
      <c r="H52" s="130">
        <v>50.048000000000002</v>
      </c>
      <c r="I52" s="130">
        <v>46.4</v>
      </c>
      <c r="J52" s="133">
        <v>108</v>
      </c>
      <c r="K52" s="133">
        <v>100</v>
      </c>
      <c r="L52" s="133">
        <v>114</v>
      </c>
      <c r="M52" s="133">
        <v>95</v>
      </c>
      <c r="N52" s="81">
        <v>20</v>
      </c>
      <c r="O52" s="81">
        <v>21</v>
      </c>
      <c r="P52" s="81">
        <v>33</v>
      </c>
      <c r="Q52" s="81">
        <v>2</v>
      </c>
      <c r="R52" s="81"/>
      <c r="S52" s="81"/>
      <c r="T52" s="81"/>
      <c r="U52" s="81"/>
      <c r="V52" s="81"/>
      <c r="W52" s="131">
        <v>76</v>
      </c>
      <c r="X52" s="131">
        <v>9976</v>
      </c>
      <c r="Y52" s="81">
        <v>1.4999999999999999E-2</v>
      </c>
      <c r="Z52" s="131">
        <v>6</v>
      </c>
      <c r="AA52" s="249">
        <v>44466</v>
      </c>
      <c r="AB52" s="249">
        <v>44479</v>
      </c>
      <c r="AC52" s="132"/>
      <c r="AD52" s="138"/>
    </row>
    <row r="53" spans="1:30" ht="45.75" customHeight="1" thickTop="1" thickBot="1" x14ac:dyDescent="0.25">
      <c r="A53">
        <v>2021</v>
      </c>
      <c r="B53" s="129">
        <v>10</v>
      </c>
      <c r="C53" s="130" t="s">
        <v>249</v>
      </c>
      <c r="D53" s="130">
        <v>81</v>
      </c>
      <c r="E53" s="130" t="s">
        <v>250</v>
      </c>
      <c r="F53" s="130" t="s">
        <v>251</v>
      </c>
      <c r="G53" s="130">
        <v>360.84</v>
      </c>
      <c r="H53" s="130">
        <v>415.16</v>
      </c>
      <c r="I53" s="130">
        <v>405.3</v>
      </c>
      <c r="J53" s="133">
        <v>60</v>
      </c>
      <c r="K53" s="133">
        <v>120</v>
      </c>
      <c r="L53" s="133">
        <v>62</v>
      </c>
      <c r="M53" s="133">
        <v>117</v>
      </c>
      <c r="N53" s="81">
        <v>2</v>
      </c>
      <c r="O53" s="81">
        <v>2</v>
      </c>
      <c r="P53" s="81">
        <v>8</v>
      </c>
      <c r="Q53" s="81"/>
      <c r="R53" s="81"/>
      <c r="S53" s="81"/>
      <c r="T53" s="81"/>
      <c r="U53" s="81"/>
      <c r="V53" s="81"/>
      <c r="W53" s="131">
        <v>12</v>
      </c>
      <c r="X53" s="131">
        <v>382</v>
      </c>
      <c r="Y53" s="81">
        <v>1.4999999999999999E-2</v>
      </c>
      <c r="Z53" s="131">
        <v>1</v>
      </c>
      <c r="AA53" s="249">
        <v>44466</v>
      </c>
      <c r="AB53" s="249">
        <v>44473</v>
      </c>
      <c r="AC53" s="132"/>
      <c r="AD53" s="138"/>
    </row>
    <row r="54" spans="1:30" ht="45.75" customHeight="1" thickTop="1" thickBot="1" x14ac:dyDescent="0.25">
      <c r="A54">
        <v>2021</v>
      </c>
      <c r="B54" s="129">
        <v>10</v>
      </c>
      <c r="C54" s="130" t="s">
        <v>252</v>
      </c>
      <c r="D54" s="130">
        <v>674</v>
      </c>
      <c r="E54" s="130" t="s">
        <v>155</v>
      </c>
      <c r="F54" s="130" t="s">
        <v>156</v>
      </c>
      <c r="G54" s="130">
        <v>240.89599999999999</v>
      </c>
      <c r="H54" s="130">
        <v>274.17599999999999</v>
      </c>
      <c r="I54" s="130"/>
      <c r="J54" s="133">
        <v>40</v>
      </c>
      <c r="K54" s="133">
        <v>180</v>
      </c>
      <c r="L54" s="133"/>
      <c r="M54" s="133"/>
      <c r="N54" s="81">
        <v>2</v>
      </c>
      <c r="O54" s="81">
        <v>3</v>
      </c>
      <c r="P54" s="81">
        <v>1</v>
      </c>
      <c r="Q54" s="81"/>
      <c r="R54" s="81"/>
      <c r="S54" s="81"/>
      <c r="T54" s="81"/>
      <c r="U54" s="81"/>
      <c r="V54" s="81"/>
      <c r="W54" s="131">
        <v>6</v>
      </c>
      <c r="X54" s="131">
        <v>971</v>
      </c>
      <c r="Y54" s="81">
        <v>1.4999999999999999E-2</v>
      </c>
      <c r="Z54" s="131">
        <v>2</v>
      </c>
      <c r="AA54" s="249">
        <v>44464</v>
      </c>
      <c r="AB54" s="249">
        <v>44467</v>
      </c>
      <c r="AC54" s="132"/>
      <c r="AD54" s="138"/>
    </row>
    <row r="55" spans="1:30" ht="45.75" customHeight="1" thickTop="1" thickBot="1" x14ac:dyDescent="0.25">
      <c r="A55">
        <v>2021</v>
      </c>
      <c r="B55" s="129">
        <v>10</v>
      </c>
      <c r="C55" s="130" t="s">
        <v>253</v>
      </c>
      <c r="D55" s="130">
        <v>670</v>
      </c>
      <c r="E55" s="130" t="s">
        <v>254</v>
      </c>
      <c r="F55" s="130" t="s">
        <v>255</v>
      </c>
      <c r="G55" s="130">
        <v>280.41800000000001</v>
      </c>
      <c r="H55" s="130">
        <v>319.15800000000002</v>
      </c>
      <c r="I55" s="130"/>
      <c r="J55" s="133">
        <v>96</v>
      </c>
      <c r="K55" s="133">
        <v>150</v>
      </c>
      <c r="L55" s="133"/>
      <c r="M55" s="133"/>
      <c r="N55" s="81"/>
      <c r="O55" s="81"/>
      <c r="P55" s="81"/>
      <c r="Q55" s="81"/>
      <c r="R55" s="81"/>
      <c r="S55" s="81"/>
      <c r="T55" s="81"/>
      <c r="U55" s="81"/>
      <c r="V55" s="81"/>
      <c r="W55" s="131"/>
      <c r="X55" s="131">
        <v>120</v>
      </c>
      <c r="Y55" s="81">
        <v>1.4999999999999999E-2</v>
      </c>
      <c r="Z55" s="131">
        <v>1</v>
      </c>
      <c r="AA55" s="249">
        <v>44462</v>
      </c>
      <c r="AB55" s="249">
        <v>44465</v>
      </c>
      <c r="AC55" s="132"/>
      <c r="AD55" s="138"/>
    </row>
    <row r="56" spans="1:30" ht="45.75" customHeight="1" thickTop="1" thickBot="1" x14ac:dyDescent="0.25">
      <c r="A56">
        <v>2021</v>
      </c>
      <c r="B56" s="129">
        <v>10</v>
      </c>
      <c r="C56" s="130" t="s">
        <v>256</v>
      </c>
      <c r="D56" s="130">
        <v>273</v>
      </c>
      <c r="E56" s="130" t="s">
        <v>257</v>
      </c>
      <c r="F56" s="130" t="s">
        <v>258</v>
      </c>
      <c r="G56" s="130">
        <v>524.52</v>
      </c>
      <c r="H56" s="130">
        <v>603.48</v>
      </c>
      <c r="I56" s="130"/>
      <c r="J56" s="133">
        <v>93</v>
      </c>
      <c r="K56" s="133">
        <v>116</v>
      </c>
      <c r="L56" s="133"/>
      <c r="M56" s="133"/>
      <c r="N56" s="81"/>
      <c r="O56" s="81"/>
      <c r="P56" s="81"/>
      <c r="Q56" s="81"/>
      <c r="R56" s="81"/>
      <c r="S56" s="81"/>
      <c r="T56" s="81"/>
      <c r="U56" s="81"/>
      <c r="V56" s="81"/>
      <c r="W56" s="131"/>
      <c r="X56" s="131"/>
      <c r="Y56" s="81">
        <v>1.4999999999999999E-2</v>
      </c>
      <c r="Z56" s="131">
        <v>1</v>
      </c>
      <c r="AA56" s="249">
        <v>44458</v>
      </c>
      <c r="AB56" s="249">
        <v>44468</v>
      </c>
      <c r="AC56" s="132"/>
      <c r="AD56" s="138"/>
    </row>
    <row r="57" spans="1:30" ht="45.75" customHeight="1" thickTop="1" thickBot="1" x14ac:dyDescent="0.25">
      <c r="A57">
        <v>2021</v>
      </c>
      <c r="B57" s="129">
        <v>10</v>
      </c>
      <c r="C57" s="130" t="s">
        <v>259</v>
      </c>
      <c r="D57" s="130">
        <v>556</v>
      </c>
      <c r="E57" s="130" t="s">
        <v>123</v>
      </c>
      <c r="F57" s="130" t="s">
        <v>124</v>
      </c>
      <c r="G57" s="130">
        <v>1003.106</v>
      </c>
      <c r="H57" s="130">
        <v>1141.6859999999999</v>
      </c>
      <c r="I57" s="130">
        <v>281.89999999999998</v>
      </c>
      <c r="J57" s="133">
        <v>20</v>
      </c>
      <c r="K57" s="133">
        <v>180</v>
      </c>
      <c r="L57" s="133">
        <v>20</v>
      </c>
      <c r="M57" s="133">
        <v>181</v>
      </c>
      <c r="N57" s="81">
        <v>5</v>
      </c>
      <c r="O57" s="81">
        <v>5</v>
      </c>
      <c r="P57" s="81">
        <v>6</v>
      </c>
      <c r="Q57" s="81">
        <v>0</v>
      </c>
      <c r="R57" s="81">
        <v>1</v>
      </c>
      <c r="S57" s="81"/>
      <c r="T57" s="81"/>
      <c r="U57" s="81"/>
      <c r="V57" s="81"/>
      <c r="W57" s="131">
        <v>17</v>
      </c>
      <c r="X57" s="131">
        <v>833</v>
      </c>
      <c r="Y57" s="81">
        <v>1.4999999999999999E-2</v>
      </c>
      <c r="Z57" s="131">
        <v>8</v>
      </c>
      <c r="AA57" s="249">
        <v>44458</v>
      </c>
      <c r="AB57" s="249">
        <v>44473</v>
      </c>
      <c r="AC57" s="132"/>
      <c r="AD57" s="138"/>
    </row>
    <row r="58" spans="1:30" ht="45.75" customHeight="1" thickTop="1" thickBot="1" x14ac:dyDescent="0.25">
      <c r="A58">
        <v>2021</v>
      </c>
      <c r="B58" s="129">
        <v>10</v>
      </c>
      <c r="C58" s="130" t="s">
        <v>260</v>
      </c>
      <c r="D58" s="130">
        <v>557</v>
      </c>
      <c r="E58" s="130" t="s">
        <v>126</v>
      </c>
      <c r="F58" s="130" t="s">
        <v>127</v>
      </c>
      <c r="G58" s="130">
        <v>171.262</v>
      </c>
      <c r="H58" s="130">
        <v>194.922</v>
      </c>
      <c r="I58" s="130">
        <v>97.3</v>
      </c>
      <c r="J58" s="133">
        <v>20</v>
      </c>
      <c r="K58" s="133">
        <v>180</v>
      </c>
      <c r="L58" s="133">
        <v>20</v>
      </c>
      <c r="M58" s="133">
        <v>181</v>
      </c>
      <c r="N58" s="81">
        <v>2</v>
      </c>
      <c r="O58" s="81">
        <v>2</v>
      </c>
      <c r="P58" s="81">
        <v>2</v>
      </c>
      <c r="Q58" s="81">
        <v>1</v>
      </c>
      <c r="R58" s="81">
        <v>1</v>
      </c>
      <c r="S58" s="81"/>
      <c r="T58" s="81"/>
      <c r="U58" s="81"/>
      <c r="V58" s="81"/>
      <c r="W58" s="131">
        <v>6</v>
      </c>
      <c r="X58" s="131">
        <v>510</v>
      </c>
      <c r="Y58" s="81">
        <v>1.4999999999999999E-2</v>
      </c>
      <c r="Z58" s="131">
        <v>4</v>
      </c>
      <c r="AA58" s="249">
        <v>44458</v>
      </c>
      <c r="AB58" s="249">
        <v>44473</v>
      </c>
      <c r="AC58" s="132"/>
      <c r="AD58" s="138"/>
    </row>
    <row r="59" spans="1:30" ht="45.75" customHeight="1" thickTop="1" thickBot="1" x14ac:dyDescent="0.25">
      <c r="A59">
        <v>2021</v>
      </c>
      <c r="B59" s="129">
        <v>10</v>
      </c>
      <c r="C59" s="130" t="s">
        <v>261</v>
      </c>
      <c r="D59" s="130">
        <v>122</v>
      </c>
      <c r="E59" s="130" t="s">
        <v>158</v>
      </c>
      <c r="F59" s="130" t="s">
        <v>159</v>
      </c>
      <c r="G59" s="130">
        <v>267.39999999999998</v>
      </c>
      <c r="H59" s="130">
        <v>292.60000000000002</v>
      </c>
      <c r="I59" s="130"/>
      <c r="J59" s="133">
        <v>63</v>
      </c>
      <c r="K59" s="133">
        <v>115</v>
      </c>
      <c r="L59" s="133"/>
      <c r="M59" s="133"/>
      <c r="N59" s="81"/>
      <c r="O59" s="81"/>
      <c r="P59" s="81"/>
      <c r="Q59" s="81"/>
      <c r="R59" s="81"/>
      <c r="S59" s="81"/>
      <c r="T59" s="81"/>
      <c r="U59" s="81"/>
      <c r="V59" s="81"/>
      <c r="W59" s="131"/>
      <c r="X59" s="131">
        <v>600</v>
      </c>
      <c r="Y59" s="81">
        <v>1.4999999999999999E-2</v>
      </c>
      <c r="Z59" s="131">
        <v>2</v>
      </c>
      <c r="AA59" s="249">
        <v>44450</v>
      </c>
      <c r="AB59" s="249">
        <v>44458</v>
      </c>
      <c r="AC59" s="132"/>
      <c r="AD59" s="138"/>
    </row>
    <row r="60" spans="1:30" ht="45.75" customHeight="1" thickTop="1" thickBot="1" x14ac:dyDescent="0.25">
      <c r="A60">
        <v>2021</v>
      </c>
      <c r="B60" s="129">
        <v>10</v>
      </c>
      <c r="C60" s="130" t="s">
        <v>262</v>
      </c>
      <c r="D60" s="130">
        <v>254</v>
      </c>
      <c r="E60" s="130" t="s">
        <v>263</v>
      </c>
      <c r="F60" s="130" t="s">
        <v>136</v>
      </c>
      <c r="G60" s="130">
        <v>188.79</v>
      </c>
      <c r="H60" s="130">
        <v>217.21</v>
      </c>
      <c r="I60" s="130">
        <v>209.2</v>
      </c>
      <c r="J60" s="133">
        <v>88</v>
      </c>
      <c r="K60" s="133">
        <v>164</v>
      </c>
      <c r="L60" s="133">
        <v>104</v>
      </c>
      <c r="M60" s="133">
        <v>139</v>
      </c>
      <c r="N60" s="81">
        <v>27</v>
      </c>
      <c r="O60" s="81">
        <v>44</v>
      </c>
      <c r="P60" s="81">
        <v>47</v>
      </c>
      <c r="Q60" s="81">
        <v>9</v>
      </c>
      <c r="R60" s="81">
        <v>9</v>
      </c>
      <c r="S60" s="81"/>
      <c r="T60" s="81"/>
      <c r="U60" s="81"/>
      <c r="V60" s="81"/>
      <c r="W60" s="131">
        <v>128</v>
      </c>
      <c r="X60" s="131">
        <v>17584</v>
      </c>
      <c r="Y60" s="81">
        <v>0.02</v>
      </c>
      <c r="Z60" s="131">
        <v>8</v>
      </c>
      <c r="AA60" s="249">
        <v>44393</v>
      </c>
      <c r="AB60" s="249">
        <v>44385</v>
      </c>
      <c r="AC60" s="132"/>
      <c r="AD60" s="138"/>
    </row>
    <row r="61" spans="1:30" ht="45.75" customHeight="1" thickTop="1" thickBot="1" x14ac:dyDescent="0.25">
      <c r="A61">
        <v>2021</v>
      </c>
      <c r="B61" s="129">
        <v>10</v>
      </c>
      <c r="C61" s="130" t="s">
        <v>264</v>
      </c>
      <c r="D61" s="130">
        <v>165</v>
      </c>
      <c r="E61" s="130" t="s">
        <v>265</v>
      </c>
      <c r="F61" s="130" t="s">
        <v>266</v>
      </c>
      <c r="G61" s="130">
        <v>656.58</v>
      </c>
      <c r="H61" s="130">
        <v>755.42</v>
      </c>
      <c r="I61" s="130">
        <v>709.5</v>
      </c>
      <c r="J61" s="133">
        <v>60</v>
      </c>
      <c r="K61" s="133">
        <v>120</v>
      </c>
      <c r="L61" s="133">
        <v>48</v>
      </c>
      <c r="M61" s="133">
        <v>150</v>
      </c>
      <c r="N61" s="81">
        <v>2</v>
      </c>
      <c r="O61" s="81">
        <v>5</v>
      </c>
      <c r="P61" s="81">
        <v>3</v>
      </c>
      <c r="Q61" s="81"/>
      <c r="R61" s="81"/>
      <c r="S61" s="81"/>
      <c r="T61" s="81"/>
      <c r="U61" s="81"/>
      <c r="V61" s="81"/>
      <c r="W61" s="131">
        <v>8</v>
      </c>
      <c r="X61" s="131">
        <v>983</v>
      </c>
      <c r="Y61" s="81">
        <v>1.4999999999999999E-2</v>
      </c>
      <c r="Z61" s="131">
        <v>3</v>
      </c>
      <c r="AA61" s="249">
        <v>44326</v>
      </c>
      <c r="AB61" s="249">
        <v>44479</v>
      </c>
      <c r="AC61" s="132"/>
      <c r="AD61" s="138"/>
    </row>
    <row r="62" spans="1:30" x14ac:dyDescent="0.2">
      <c r="A62">
        <v>2021</v>
      </c>
      <c r="B62">
        <v>10</v>
      </c>
      <c r="C62" s="133" t="s">
        <v>267</v>
      </c>
      <c r="D62" s="133">
        <v>652</v>
      </c>
      <c r="E62" s="133" t="s">
        <v>268</v>
      </c>
      <c r="F62" s="133" t="s">
        <v>269</v>
      </c>
      <c r="G62" s="133">
        <v>15.903</v>
      </c>
      <c r="H62" s="133">
        <v>18.297000000000001</v>
      </c>
      <c r="I62" s="133"/>
      <c r="J62" s="133">
        <v>20</v>
      </c>
      <c r="K62" s="133"/>
      <c r="L62" s="133">
        <v>22</v>
      </c>
      <c r="M62" s="133">
        <v>165</v>
      </c>
      <c r="N62" s="81">
        <v>2</v>
      </c>
      <c r="O62" s="81">
        <v>6</v>
      </c>
      <c r="P62" s="81">
        <v>3</v>
      </c>
      <c r="Q62" s="81">
        <v>2</v>
      </c>
      <c r="R62" s="81">
        <v>1</v>
      </c>
      <c r="S62" s="81"/>
      <c r="T62" s="81"/>
      <c r="U62" s="81"/>
      <c r="V62" s="81"/>
      <c r="W62" s="133">
        <v>14</v>
      </c>
      <c r="X62" s="133">
        <v>154</v>
      </c>
      <c r="Y62" s="81">
        <v>0.02</v>
      </c>
      <c r="Z62" s="131">
        <v>1</v>
      </c>
      <c r="AA62" s="250">
        <v>44319</v>
      </c>
      <c r="AB62" s="133"/>
      <c r="AC62" s="132"/>
      <c r="AD62" s="138"/>
    </row>
    <row r="63" spans="1:30" x14ac:dyDescent="0.2">
      <c r="A63">
        <v>2021</v>
      </c>
      <c r="B63">
        <v>2</v>
      </c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81"/>
      <c r="O63" s="81"/>
      <c r="P63" s="81"/>
      <c r="Q63" s="81"/>
      <c r="R63" s="81"/>
      <c r="S63" s="81"/>
      <c r="T63" s="81"/>
      <c r="U63" s="81"/>
      <c r="V63" s="81"/>
      <c r="W63" s="133"/>
      <c r="X63" s="133"/>
      <c r="Y63" s="81"/>
      <c r="Z63" s="131"/>
      <c r="AA63" s="250"/>
      <c r="AB63" s="250"/>
      <c r="AC63" s="132"/>
      <c r="AD63" s="138"/>
    </row>
    <row r="64" spans="1:30" x14ac:dyDescent="0.2">
      <c r="A64">
        <v>2021</v>
      </c>
      <c r="B64">
        <v>2</v>
      </c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81"/>
      <c r="O64" s="81"/>
      <c r="P64" s="81"/>
      <c r="Q64" s="81"/>
      <c r="R64" s="81"/>
      <c r="S64" s="81"/>
      <c r="T64" s="81"/>
      <c r="U64" s="81"/>
      <c r="V64" s="81"/>
      <c r="W64" s="133"/>
      <c r="X64" s="133"/>
      <c r="Y64" s="81"/>
      <c r="Z64" s="131"/>
      <c r="AA64" s="250"/>
      <c r="AB64" s="250"/>
      <c r="AC64" s="132"/>
      <c r="AD64" s="138"/>
    </row>
    <row r="65" spans="1:30" x14ac:dyDescent="0.2">
      <c r="A65">
        <v>2021</v>
      </c>
      <c r="B65">
        <v>2</v>
      </c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81"/>
      <c r="O65" s="81"/>
      <c r="P65" s="81"/>
      <c r="Q65" s="81"/>
      <c r="R65" s="81"/>
      <c r="S65" s="81"/>
      <c r="T65" s="81"/>
      <c r="U65" s="81"/>
      <c r="V65" s="81"/>
      <c r="W65" s="133"/>
      <c r="X65" s="133"/>
      <c r="Y65" s="81"/>
      <c r="Z65" s="131"/>
      <c r="AA65" s="250"/>
      <c r="AB65" s="250"/>
      <c r="AC65" s="132"/>
      <c r="AD65" s="138"/>
    </row>
    <row r="66" spans="1:30" x14ac:dyDescent="0.2">
      <c r="A66">
        <v>2021</v>
      </c>
      <c r="B66">
        <v>2</v>
      </c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81"/>
      <c r="O66" s="81"/>
      <c r="P66" s="81"/>
      <c r="Q66" s="81"/>
      <c r="R66" s="81"/>
      <c r="S66" s="81"/>
      <c r="T66" s="81"/>
      <c r="U66" s="81"/>
      <c r="V66" s="81"/>
      <c r="W66" s="133"/>
      <c r="X66" s="133"/>
      <c r="Y66" s="81"/>
      <c r="Z66" s="131"/>
      <c r="AA66" s="250"/>
      <c r="AB66" s="250"/>
      <c r="AC66" s="132"/>
      <c r="AD66" s="138"/>
    </row>
    <row r="67" spans="1:30" x14ac:dyDescent="0.2">
      <c r="A67">
        <v>2021</v>
      </c>
      <c r="B67">
        <v>2</v>
      </c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81"/>
      <c r="O67" s="81"/>
      <c r="P67" s="81"/>
      <c r="Q67" s="81"/>
      <c r="R67" s="81"/>
      <c r="S67" s="81"/>
      <c r="T67" s="81"/>
      <c r="U67" s="81"/>
      <c r="V67" s="81"/>
      <c r="W67" s="133"/>
      <c r="X67" s="133"/>
      <c r="Y67" s="81"/>
      <c r="Z67" s="131"/>
      <c r="AA67" s="250"/>
      <c r="AB67" s="133"/>
      <c r="AC67" s="132"/>
      <c r="AD67" s="138"/>
    </row>
    <row r="68" spans="1:30" x14ac:dyDescent="0.2">
      <c r="A68">
        <v>2021</v>
      </c>
      <c r="B68">
        <v>2</v>
      </c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81"/>
      <c r="O68" s="81"/>
      <c r="P68" s="81"/>
      <c r="Q68" s="81"/>
      <c r="R68" s="81"/>
      <c r="S68" s="81"/>
      <c r="T68" s="81"/>
      <c r="U68" s="81"/>
      <c r="V68" s="81"/>
      <c r="W68" s="133"/>
      <c r="X68" s="133"/>
      <c r="Y68" s="81"/>
      <c r="Z68" s="131"/>
      <c r="AA68" s="250"/>
      <c r="AB68" s="133"/>
      <c r="AC68" s="132"/>
      <c r="AD68" s="138"/>
    </row>
    <row r="69" spans="1:30" x14ac:dyDescent="0.2">
      <c r="A69">
        <v>2021</v>
      </c>
      <c r="B69">
        <v>2</v>
      </c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81"/>
      <c r="O69" s="81"/>
      <c r="P69" s="81"/>
      <c r="Q69" s="81"/>
      <c r="R69" s="81"/>
      <c r="S69" s="81"/>
      <c r="T69" s="81"/>
      <c r="U69" s="81"/>
      <c r="V69" s="81"/>
      <c r="W69" s="133"/>
      <c r="X69" s="133"/>
      <c r="Y69" s="81"/>
      <c r="Z69" s="131"/>
      <c r="AA69" s="250"/>
      <c r="AB69" s="133"/>
      <c r="AC69" s="132"/>
      <c r="AD69" s="138"/>
    </row>
    <row r="70" spans="1:30" x14ac:dyDescent="0.2">
      <c r="A70">
        <v>2021</v>
      </c>
      <c r="B70">
        <v>2</v>
      </c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81"/>
      <c r="O70" s="81"/>
      <c r="P70" s="81"/>
      <c r="Q70" s="81"/>
      <c r="R70" s="81"/>
      <c r="S70" s="81"/>
      <c r="T70" s="81"/>
      <c r="U70" s="81"/>
      <c r="V70" s="81"/>
      <c r="W70" s="133"/>
      <c r="X70" s="133"/>
      <c r="Y70" s="81"/>
      <c r="Z70" s="131"/>
      <c r="AA70" s="250"/>
      <c r="AB70" s="133"/>
      <c r="AC70" s="132"/>
      <c r="AD70" s="138"/>
    </row>
    <row r="71" spans="1:30" x14ac:dyDescent="0.2">
      <c r="A71">
        <v>2021</v>
      </c>
      <c r="B71">
        <v>2</v>
      </c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81"/>
      <c r="O71" s="81"/>
      <c r="P71" s="81"/>
      <c r="Q71" s="81"/>
      <c r="R71" s="81"/>
      <c r="S71" s="81"/>
      <c r="T71" s="81"/>
      <c r="U71" s="81"/>
      <c r="V71" s="81"/>
      <c r="W71" s="133"/>
      <c r="X71" s="133"/>
      <c r="Y71" s="81"/>
      <c r="Z71" s="131"/>
      <c r="AA71" s="250"/>
      <c r="AB71" s="133"/>
      <c r="AC71" s="132"/>
      <c r="AD71" s="138"/>
    </row>
    <row r="72" spans="1:30" x14ac:dyDescent="0.2">
      <c r="A72">
        <v>2021</v>
      </c>
      <c r="B72">
        <v>2</v>
      </c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81"/>
      <c r="O72" s="81"/>
      <c r="P72" s="81"/>
      <c r="Q72" s="81"/>
      <c r="R72" s="81"/>
      <c r="S72" s="81"/>
      <c r="T72" s="81"/>
      <c r="U72" s="81"/>
      <c r="V72" s="81"/>
      <c r="W72" s="133"/>
      <c r="X72" s="133"/>
      <c r="Y72" s="81"/>
      <c r="Z72" s="131"/>
      <c r="AA72" s="250"/>
      <c r="AB72" s="133"/>
      <c r="AC72" s="132"/>
      <c r="AD72" s="138"/>
    </row>
    <row r="73" spans="1:30" x14ac:dyDescent="0.2">
      <c r="A73">
        <v>2021</v>
      </c>
      <c r="B73">
        <v>2</v>
      </c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81"/>
      <c r="O73" s="81"/>
      <c r="P73" s="81"/>
      <c r="Q73" s="81"/>
      <c r="R73" s="81"/>
      <c r="S73" s="81"/>
      <c r="T73" s="81"/>
      <c r="U73" s="81"/>
      <c r="V73" s="81"/>
      <c r="W73" s="133"/>
      <c r="X73" s="133"/>
      <c r="Y73" s="81"/>
      <c r="Z73" s="131"/>
      <c r="AA73" s="250"/>
      <c r="AB73" s="133"/>
      <c r="AC73" s="132"/>
      <c r="AD73" s="138"/>
    </row>
    <row r="74" spans="1:30" x14ac:dyDescent="0.2">
      <c r="A74">
        <v>2021</v>
      </c>
      <c r="B74">
        <v>2</v>
      </c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81"/>
      <c r="O74" s="81"/>
      <c r="P74" s="81"/>
      <c r="Q74" s="81"/>
      <c r="R74" s="81"/>
      <c r="S74" s="81"/>
      <c r="T74" s="81"/>
      <c r="U74" s="81"/>
      <c r="V74" s="81"/>
      <c r="W74" s="133"/>
      <c r="X74" s="133"/>
      <c r="Y74" s="81"/>
      <c r="Z74" s="131"/>
      <c r="AA74" s="250"/>
      <c r="AB74" s="250"/>
      <c r="AC74" s="132"/>
      <c r="AD74" s="138"/>
    </row>
    <row r="75" spans="1:30" x14ac:dyDescent="0.2">
      <c r="A75">
        <v>2021</v>
      </c>
      <c r="B75">
        <v>2</v>
      </c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81"/>
      <c r="O75" s="81"/>
      <c r="P75" s="81"/>
      <c r="Q75" s="81"/>
      <c r="R75" s="81"/>
      <c r="S75" s="81"/>
      <c r="T75" s="81"/>
      <c r="U75" s="81"/>
      <c r="V75" s="81"/>
      <c r="W75" s="133"/>
      <c r="X75" s="133"/>
      <c r="Y75" s="81"/>
      <c r="Z75" s="131"/>
      <c r="AA75" s="250"/>
      <c r="AB75" s="133"/>
      <c r="AC75" s="132"/>
      <c r="AD75" s="138"/>
    </row>
    <row r="76" spans="1:30" x14ac:dyDescent="0.2">
      <c r="A76">
        <v>2021</v>
      </c>
      <c r="B76">
        <v>2</v>
      </c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81"/>
      <c r="O76" s="81"/>
      <c r="P76" s="81"/>
      <c r="Q76" s="81"/>
      <c r="R76" s="81"/>
      <c r="S76" s="81"/>
      <c r="T76" s="81"/>
      <c r="U76" s="81"/>
      <c r="V76" s="81"/>
      <c r="W76" s="133"/>
      <c r="X76" s="133"/>
      <c r="Y76" s="81"/>
      <c r="Z76" s="131"/>
      <c r="AA76" s="250"/>
      <c r="AB76" s="133"/>
      <c r="AC76" s="132"/>
      <c r="AD76" s="138"/>
    </row>
    <row r="77" spans="1:30" x14ac:dyDescent="0.2">
      <c r="A77">
        <v>2021</v>
      </c>
      <c r="B77">
        <v>2</v>
      </c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81"/>
      <c r="O77" s="81"/>
      <c r="P77" s="81"/>
      <c r="Q77" s="81"/>
      <c r="R77" s="81"/>
      <c r="S77" s="81"/>
      <c r="T77" s="81"/>
      <c r="U77" s="81"/>
      <c r="V77" s="81"/>
      <c r="W77" s="133"/>
      <c r="X77" s="133"/>
      <c r="Y77" s="81"/>
      <c r="Z77" s="131"/>
      <c r="AA77" s="250"/>
      <c r="AB77" s="133"/>
      <c r="AC77" s="132"/>
      <c r="AD77" s="138"/>
    </row>
    <row r="78" spans="1:30" x14ac:dyDescent="0.2">
      <c r="A78">
        <v>2021</v>
      </c>
      <c r="B78">
        <v>2</v>
      </c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81"/>
      <c r="O78" s="81"/>
      <c r="P78" s="81"/>
      <c r="Q78" s="81"/>
      <c r="R78" s="81"/>
      <c r="S78" s="81"/>
      <c r="T78" s="81"/>
      <c r="U78" s="81"/>
      <c r="V78" s="81"/>
      <c r="W78" s="133"/>
      <c r="X78" s="133"/>
      <c r="Y78" s="81"/>
      <c r="Z78" s="131"/>
      <c r="AA78" s="250"/>
      <c r="AB78" s="133"/>
      <c r="AC78" s="132"/>
      <c r="AD78" s="138"/>
    </row>
    <row r="79" spans="1:30" x14ac:dyDescent="0.2">
      <c r="A79">
        <v>2021</v>
      </c>
      <c r="B79">
        <v>2</v>
      </c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81"/>
      <c r="O79" s="81"/>
      <c r="P79" s="81"/>
      <c r="Q79" s="81"/>
      <c r="R79" s="81"/>
      <c r="S79" s="81"/>
      <c r="T79" s="81"/>
      <c r="U79" s="81"/>
      <c r="V79" s="81"/>
      <c r="W79" s="133"/>
      <c r="X79" s="133"/>
      <c r="Y79" s="81"/>
      <c r="Z79" s="131"/>
      <c r="AA79" s="250"/>
      <c r="AB79" s="133"/>
      <c r="AC79" s="132"/>
      <c r="AD79" s="138"/>
    </row>
    <row r="80" spans="1:30" x14ac:dyDescent="0.2">
      <c r="A80">
        <v>2021</v>
      </c>
      <c r="B80">
        <v>2</v>
      </c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81"/>
      <c r="O80" s="81"/>
      <c r="P80" s="81"/>
      <c r="Q80" s="81"/>
      <c r="R80" s="81"/>
      <c r="S80" s="81"/>
      <c r="T80" s="81"/>
      <c r="U80" s="81"/>
      <c r="V80" s="81"/>
      <c r="W80" s="133"/>
      <c r="X80" s="133"/>
      <c r="Y80" s="81"/>
      <c r="Z80" s="131"/>
      <c r="AA80" s="250"/>
      <c r="AB80" s="133"/>
      <c r="AC80" s="132"/>
      <c r="AD80" s="138"/>
    </row>
    <row r="81" spans="1:30" x14ac:dyDescent="0.2">
      <c r="A81">
        <v>2021</v>
      </c>
      <c r="B81">
        <v>2</v>
      </c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81"/>
      <c r="O81" s="81"/>
      <c r="P81" s="81"/>
      <c r="Q81" s="81"/>
      <c r="R81" s="81"/>
      <c r="S81" s="81"/>
      <c r="T81" s="81"/>
      <c r="U81" s="81"/>
      <c r="V81" s="81"/>
      <c r="W81" s="133"/>
      <c r="X81" s="133"/>
      <c r="Y81" s="81"/>
      <c r="Z81" s="131"/>
      <c r="AA81" s="250"/>
      <c r="AB81" s="133"/>
      <c r="AC81" s="132"/>
      <c r="AD81" s="138"/>
    </row>
    <row r="82" spans="1:30" x14ac:dyDescent="0.2">
      <c r="A82">
        <v>2021</v>
      </c>
      <c r="B82">
        <v>2</v>
      </c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81"/>
      <c r="O82" s="81"/>
      <c r="P82" s="81"/>
      <c r="Q82" s="81"/>
      <c r="R82" s="81"/>
      <c r="S82" s="81"/>
      <c r="T82" s="81"/>
      <c r="U82" s="81"/>
      <c r="V82" s="81"/>
      <c r="W82" s="133"/>
      <c r="X82" s="133"/>
      <c r="Y82" s="81"/>
      <c r="Z82" s="131"/>
      <c r="AA82" s="250"/>
      <c r="AB82" s="250"/>
      <c r="AC82" s="132"/>
      <c r="AD82" s="138"/>
    </row>
    <row r="83" spans="1:30" x14ac:dyDescent="0.2">
      <c r="A83">
        <v>2021</v>
      </c>
      <c r="B83">
        <v>2</v>
      </c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81"/>
      <c r="O83" s="81"/>
      <c r="P83" s="81"/>
      <c r="Q83" s="81"/>
      <c r="R83" s="81"/>
      <c r="S83" s="81"/>
      <c r="T83" s="81"/>
      <c r="U83" s="81"/>
      <c r="V83" s="81"/>
      <c r="W83" s="133"/>
      <c r="X83" s="133"/>
      <c r="Y83" s="81"/>
      <c r="Z83" s="131"/>
      <c r="AA83" s="250"/>
      <c r="AB83" s="250"/>
      <c r="AC83" s="132"/>
      <c r="AD83" s="138"/>
    </row>
    <row r="84" spans="1:30" x14ac:dyDescent="0.2">
      <c r="A84">
        <v>2021</v>
      </c>
      <c r="B84">
        <v>2</v>
      </c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81"/>
      <c r="O84" s="81"/>
      <c r="P84" s="81"/>
      <c r="Q84" s="81"/>
      <c r="R84" s="81"/>
      <c r="S84" s="81"/>
      <c r="T84" s="81"/>
      <c r="U84" s="81"/>
      <c r="V84" s="81"/>
      <c r="W84" s="133"/>
      <c r="X84" s="133"/>
      <c r="Y84" s="81"/>
      <c r="Z84" s="131"/>
      <c r="AA84" s="250"/>
      <c r="AB84" s="250"/>
      <c r="AC84" s="132"/>
      <c r="AD84" s="138"/>
    </row>
    <row r="85" spans="1:30" x14ac:dyDescent="0.2">
      <c r="A85">
        <v>2021</v>
      </c>
      <c r="B85">
        <v>2</v>
      </c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81"/>
      <c r="O85" s="81"/>
      <c r="P85" s="81"/>
      <c r="Q85" s="81"/>
      <c r="R85" s="81"/>
      <c r="S85" s="81"/>
      <c r="T85" s="81"/>
      <c r="U85" s="81"/>
      <c r="V85" s="81"/>
      <c r="W85" s="133"/>
      <c r="X85" s="133"/>
      <c r="Y85" s="81"/>
      <c r="Z85" s="131"/>
      <c r="AA85" s="250"/>
      <c r="AB85" s="250"/>
      <c r="AC85" s="132"/>
      <c r="AD85" s="138"/>
    </row>
    <row r="86" spans="1:30" x14ac:dyDescent="0.2">
      <c r="A86">
        <v>2021</v>
      </c>
      <c r="B86">
        <v>2</v>
      </c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81"/>
      <c r="O86" s="81"/>
      <c r="P86" s="81"/>
      <c r="Q86" s="81"/>
      <c r="R86" s="81"/>
      <c r="S86" s="81"/>
      <c r="T86" s="81"/>
      <c r="U86" s="81"/>
      <c r="V86" s="81"/>
      <c r="W86" s="133"/>
      <c r="X86" s="133"/>
      <c r="Y86" s="81"/>
      <c r="Z86" s="131"/>
      <c r="AA86" s="250"/>
      <c r="AB86" s="133"/>
      <c r="AC86" s="132"/>
      <c r="AD86" s="138"/>
    </row>
    <row r="87" spans="1:30" x14ac:dyDescent="0.2">
      <c r="A87">
        <v>2021</v>
      </c>
      <c r="B87">
        <v>2</v>
      </c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81"/>
      <c r="O87" s="81"/>
      <c r="P87" s="81"/>
      <c r="Q87" s="81"/>
      <c r="R87" s="81"/>
      <c r="S87" s="81"/>
      <c r="T87" s="81"/>
      <c r="U87" s="81"/>
      <c r="V87" s="81"/>
      <c r="W87" s="133"/>
      <c r="X87" s="133"/>
      <c r="Y87" s="81"/>
      <c r="Z87" s="131"/>
      <c r="AA87" s="250"/>
      <c r="AB87" s="133"/>
      <c r="AC87" s="132"/>
      <c r="AD87" s="138"/>
    </row>
    <row r="88" spans="1:30" x14ac:dyDescent="0.2">
      <c r="A88">
        <v>2021</v>
      </c>
      <c r="B88">
        <v>2</v>
      </c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81"/>
      <c r="O88" s="81"/>
      <c r="P88" s="81"/>
      <c r="Q88" s="81"/>
      <c r="R88" s="81"/>
      <c r="S88" s="81"/>
      <c r="T88" s="81"/>
      <c r="U88" s="81"/>
      <c r="V88" s="81"/>
      <c r="W88" s="133"/>
      <c r="X88" s="133"/>
      <c r="Y88" s="81"/>
      <c r="Z88" s="131"/>
      <c r="AA88" s="250"/>
      <c r="AB88" s="133"/>
      <c r="AC88" s="132"/>
      <c r="AD88" s="138"/>
    </row>
    <row r="89" spans="1:30" x14ac:dyDescent="0.2">
      <c r="A89">
        <v>2021</v>
      </c>
      <c r="B89">
        <v>2</v>
      </c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81"/>
      <c r="O89" s="81"/>
      <c r="P89" s="81"/>
      <c r="Q89" s="81"/>
      <c r="R89" s="81"/>
      <c r="S89" s="81"/>
      <c r="T89" s="81"/>
      <c r="U89" s="81"/>
      <c r="V89" s="81"/>
      <c r="W89" s="133"/>
      <c r="X89" s="133"/>
      <c r="Y89" s="81"/>
      <c r="Z89" s="131"/>
      <c r="AA89" s="250"/>
      <c r="AB89" s="133"/>
      <c r="AC89" s="132"/>
      <c r="AD89" s="138"/>
    </row>
    <row r="90" spans="1:30" x14ac:dyDescent="0.2">
      <c r="A90">
        <v>2021</v>
      </c>
      <c r="B90">
        <v>2</v>
      </c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81"/>
      <c r="O90" s="81"/>
      <c r="P90" s="81"/>
      <c r="Q90" s="81"/>
      <c r="R90" s="81"/>
      <c r="S90" s="81"/>
      <c r="T90" s="81"/>
      <c r="U90" s="81"/>
      <c r="V90" s="81"/>
      <c r="W90" s="133"/>
      <c r="X90" s="133"/>
      <c r="Y90" s="81"/>
      <c r="Z90" s="131"/>
      <c r="AA90" s="250"/>
      <c r="AB90" s="133"/>
      <c r="AC90" s="132"/>
      <c r="AD90" s="138"/>
    </row>
    <row r="91" spans="1:30" x14ac:dyDescent="0.2">
      <c r="A91">
        <v>2021</v>
      </c>
      <c r="B91">
        <v>2</v>
      </c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81"/>
      <c r="O91" s="81"/>
      <c r="P91" s="81"/>
      <c r="Q91" s="81"/>
      <c r="R91" s="81"/>
      <c r="S91" s="81"/>
      <c r="T91" s="81"/>
      <c r="U91" s="81"/>
      <c r="V91" s="81"/>
      <c r="W91" s="133"/>
      <c r="X91" s="133"/>
      <c r="Y91" s="81"/>
      <c r="Z91" s="131"/>
      <c r="AA91" s="250"/>
      <c r="AB91" s="133"/>
      <c r="AC91" s="132"/>
      <c r="AD91" s="138"/>
    </row>
    <row r="92" spans="1:30" x14ac:dyDescent="0.2">
      <c r="A92">
        <v>2021</v>
      </c>
      <c r="B92">
        <v>2</v>
      </c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81"/>
      <c r="O92" s="81"/>
      <c r="P92" s="81"/>
      <c r="Q92" s="81"/>
      <c r="R92" s="81"/>
      <c r="S92" s="81"/>
      <c r="T92" s="81"/>
      <c r="U92" s="81"/>
      <c r="V92" s="81"/>
      <c r="W92" s="133"/>
      <c r="X92" s="133"/>
      <c r="Y92" s="81"/>
      <c r="Z92" s="131"/>
      <c r="AA92" s="250"/>
      <c r="AB92" s="133"/>
      <c r="AC92" s="132"/>
      <c r="AD92" s="138"/>
    </row>
    <row r="93" spans="1:30" x14ac:dyDescent="0.2">
      <c r="A93">
        <v>2021</v>
      </c>
      <c r="B93">
        <v>2</v>
      </c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81"/>
      <c r="O93" s="81"/>
      <c r="P93" s="81"/>
      <c r="Q93" s="81"/>
      <c r="R93" s="81"/>
      <c r="S93" s="81"/>
      <c r="T93" s="81"/>
      <c r="U93" s="81"/>
      <c r="V93" s="81"/>
      <c r="W93" s="133"/>
      <c r="X93" s="133"/>
      <c r="Y93" s="81"/>
      <c r="Z93" s="131"/>
      <c r="AA93" s="250"/>
      <c r="AB93" s="133"/>
      <c r="AC93" s="132"/>
      <c r="AD93" s="138"/>
    </row>
    <row r="94" spans="1:30" x14ac:dyDescent="0.2">
      <c r="A94">
        <v>2021</v>
      </c>
      <c r="B94">
        <v>2</v>
      </c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81"/>
      <c r="O94" s="81"/>
      <c r="P94" s="81"/>
      <c r="Q94" s="81"/>
      <c r="R94" s="81"/>
      <c r="S94" s="81"/>
      <c r="T94" s="81"/>
      <c r="U94" s="81"/>
      <c r="V94" s="81"/>
      <c r="W94" s="133"/>
      <c r="X94" s="133"/>
      <c r="Y94" s="81"/>
      <c r="Z94" s="131"/>
      <c r="AA94" s="250"/>
      <c r="AB94" s="133"/>
      <c r="AC94" s="132"/>
      <c r="AD94" s="138"/>
    </row>
    <row r="95" spans="1:30" x14ac:dyDescent="0.2">
      <c r="A95">
        <v>2021</v>
      </c>
      <c r="B95">
        <v>2</v>
      </c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81"/>
      <c r="O95" s="81"/>
      <c r="P95" s="81"/>
      <c r="Q95" s="81"/>
      <c r="R95" s="81"/>
      <c r="S95" s="81"/>
      <c r="T95" s="81"/>
      <c r="U95" s="81"/>
      <c r="V95" s="81"/>
      <c r="W95" s="133"/>
      <c r="X95" s="133"/>
      <c r="Y95" s="81"/>
      <c r="Z95" s="131"/>
      <c r="AA95" s="250"/>
      <c r="AB95" s="133"/>
      <c r="AC95" s="132"/>
      <c r="AD95" s="138"/>
    </row>
    <row r="96" spans="1:30" x14ac:dyDescent="0.2">
      <c r="A96">
        <v>2021</v>
      </c>
      <c r="B96">
        <v>2</v>
      </c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81"/>
      <c r="O96" s="81"/>
      <c r="P96" s="81"/>
      <c r="Q96" s="81"/>
      <c r="R96" s="81"/>
      <c r="S96" s="81"/>
      <c r="T96" s="81"/>
      <c r="U96" s="81"/>
      <c r="V96" s="81"/>
      <c r="W96" s="133"/>
      <c r="X96" s="133"/>
      <c r="Y96" s="81"/>
      <c r="Z96" s="131"/>
      <c r="AA96" s="250"/>
      <c r="AB96" s="133"/>
      <c r="AC96" s="132"/>
      <c r="AD96" s="138"/>
    </row>
    <row r="97" spans="1:30" x14ac:dyDescent="0.2">
      <c r="A97">
        <v>2021</v>
      </c>
      <c r="B97">
        <v>2</v>
      </c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81"/>
      <c r="O97" s="81"/>
      <c r="P97" s="81"/>
      <c r="Q97" s="81"/>
      <c r="R97" s="81"/>
      <c r="S97" s="81"/>
      <c r="T97" s="81"/>
      <c r="U97" s="81"/>
      <c r="V97" s="81"/>
      <c r="W97" s="133"/>
      <c r="X97" s="133"/>
      <c r="Y97" s="81"/>
      <c r="Z97" s="131"/>
      <c r="AA97" s="250"/>
      <c r="AB97" s="133"/>
      <c r="AC97" s="132"/>
      <c r="AD97" s="138"/>
    </row>
    <row r="98" spans="1:30" x14ac:dyDescent="0.2">
      <c r="A98">
        <v>2021</v>
      </c>
      <c r="B98">
        <v>2</v>
      </c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81"/>
      <c r="O98" s="81"/>
      <c r="P98" s="81"/>
      <c r="Q98" s="81"/>
      <c r="R98" s="81"/>
      <c r="S98" s="81"/>
      <c r="T98" s="81"/>
      <c r="U98" s="81"/>
      <c r="V98" s="81"/>
      <c r="W98" s="133"/>
      <c r="X98" s="133"/>
      <c r="Y98" s="81"/>
      <c r="Z98" s="131"/>
      <c r="AA98" s="250"/>
      <c r="AB98" s="250"/>
      <c r="AC98" s="132"/>
      <c r="AD98" s="138"/>
    </row>
    <row r="99" spans="1:30" x14ac:dyDescent="0.2">
      <c r="A99">
        <v>2021</v>
      </c>
      <c r="B99">
        <v>2</v>
      </c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81"/>
      <c r="O99" s="81"/>
      <c r="P99" s="81"/>
      <c r="Q99" s="81"/>
      <c r="R99" s="81"/>
      <c r="S99" s="81"/>
      <c r="T99" s="81"/>
      <c r="U99" s="81"/>
      <c r="V99" s="81"/>
      <c r="W99" s="133"/>
      <c r="X99" s="133"/>
      <c r="Y99" s="81"/>
      <c r="Z99" s="131"/>
      <c r="AA99" s="250"/>
      <c r="AB99" s="133"/>
      <c r="AC99" s="132"/>
      <c r="AD99" s="138"/>
    </row>
    <row r="100" spans="1:30" x14ac:dyDescent="0.2">
      <c r="A100">
        <v>2021</v>
      </c>
      <c r="B100">
        <v>2</v>
      </c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81"/>
      <c r="O100" s="81"/>
      <c r="P100" s="81"/>
      <c r="Q100" s="81"/>
      <c r="R100" s="81"/>
      <c r="S100" s="81"/>
      <c r="T100" s="81"/>
      <c r="U100" s="81"/>
      <c r="V100" s="81"/>
      <c r="W100" s="133"/>
      <c r="X100" s="133"/>
      <c r="Y100" s="81"/>
      <c r="Z100" s="131"/>
      <c r="AA100" s="250"/>
      <c r="AB100" s="250"/>
      <c r="AC100" s="132"/>
      <c r="AD100" s="138"/>
    </row>
    <row r="101" spans="1:30" x14ac:dyDescent="0.2">
      <c r="A101">
        <v>2021</v>
      </c>
      <c r="B101">
        <v>2</v>
      </c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81"/>
      <c r="O101" s="81"/>
      <c r="P101" s="81"/>
      <c r="Q101" s="81"/>
      <c r="R101" s="81"/>
      <c r="S101" s="81"/>
      <c r="T101" s="81"/>
      <c r="U101" s="81"/>
      <c r="V101" s="81"/>
      <c r="W101" s="133"/>
      <c r="X101" s="133"/>
      <c r="Y101" s="81"/>
      <c r="Z101" s="131"/>
      <c r="AA101" s="250"/>
      <c r="AB101" s="250"/>
      <c r="AC101" s="132"/>
      <c r="AD101" s="138"/>
    </row>
    <row r="102" spans="1:30" x14ac:dyDescent="0.2">
      <c r="A102">
        <v>2021</v>
      </c>
      <c r="B102">
        <v>2</v>
      </c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81"/>
      <c r="O102" s="81"/>
      <c r="P102" s="81"/>
      <c r="Q102" s="81"/>
      <c r="R102" s="81"/>
      <c r="S102" s="81"/>
      <c r="T102" s="81"/>
      <c r="U102" s="81"/>
      <c r="V102" s="81"/>
      <c r="W102" s="133"/>
      <c r="X102" s="133"/>
      <c r="Y102" s="81"/>
      <c r="Z102" s="131"/>
      <c r="AA102" s="250"/>
      <c r="AB102" s="250"/>
      <c r="AC102" s="132"/>
      <c r="AD102" s="138"/>
    </row>
    <row r="103" spans="1:30" x14ac:dyDescent="0.2">
      <c r="A103">
        <v>2021</v>
      </c>
      <c r="B103">
        <v>2</v>
      </c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81"/>
      <c r="O103" s="81"/>
      <c r="P103" s="81"/>
      <c r="Q103" s="81"/>
      <c r="R103" s="81"/>
      <c r="S103" s="81"/>
      <c r="T103" s="81"/>
      <c r="U103" s="81"/>
      <c r="V103" s="81"/>
      <c r="W103" s="133"/>
      <c r="X103" s="133"/>
      <c r="Y103" s="81"/>
      <c r="Z103" s="131"/>
      <c r="AA103" s="250"/>
      <c r="AB103" s="250"/>
      <c r="AC103" s="132"/>
      <c r="AD103" s="138"/>
    </row>
    <row r="104" spans="1:30" x14ac:dyDescent="0.2">
      <c r="A104">
        <v>2021</v>
      </c>
      <c r="B104">
        <v>2</v>
      </c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81"/>
      <c r="O104" s="81"/>
      <c r="P104" s="81"/>
      <c r="Q104" s="81"/>
      <c r="R104" s="81"/>
      <c r="S104" s="81"/>
      <c r="T104" s="81"/>
      <c r="U104" s="81"/>
      <c r="V104" s="81"/>
      <c r="W104" s="133"/>
      <c r="X104" s="133"/>
      <c r="Y104" s="81"/>
      <c r="Z104" s="131"/>
      <c r="AA104" s="250"/>
      <c r="AB104" s="133"/>
      <c r="AC104" s="132"/>
      <c r="AD104" s="138"/>
    </row>
    <row r="105" spans="1:30" x14ac:dyDescent="0.2">
      <c r="A105">
        <v>2021</v>
      </c>
      <c r="B105">
        <v>2</v>
      </c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81"/>
      <c r="O105" s="81"/>
      <c r="P105" s="81"/>
      <c r="Q105" s="81"/>
      <c r="R105" s="81"/>
      <c r="S105" s="81"/>
      <c r="T105" s="81"/>
      <c r="U105" s="81"/>
      <c r="V105" s="81"/>
      <c r="W105" s="133"/>
      <c r="X105" s="133"/>
      <c r="Y105" s="81"/>
      <c r="Z105" s="131"/>
      <c r="AA105" s="250"/>
      <c r="AB105" s="250"/>
      <c r="AC105" s="132"/>
      <c r="AD105" s="138"/>
    </row>
    <row r="106" spans="1:30" x14ac:dyDescent="0.2">
      <c r="A106">
        <v>2021</v>
      </c>
      <c r="B106">
        <v>2</v>
      </c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81"/>
      <c r="O106" s="81"/>
      <c r="P106" s="81"/>
      <c r="Q106" s="81"/>
      <c r="R106" s="81"/>
      <c r="S106" s="81"/>
      <c r="T106" s="81"/>
      <c r="U106" s="81"/>
      <c r="V106" s="81"/>
      <c r="W106" s="133"/>
      <c r="X106" s="133"/>
      <c r="Y106" s="81"/>
      <c r="Z106" s="131"/>
      <c r="AA106" s="250"/>
      <c r="AB106" s="250"/>
      <c r="AC106" s="132"/>
      <c r="AD106" s="138"/>
    </row>
    <row r="107" spans="1:30" x14ac:dyDescent="0.2">
      <c r="A107">
        <v>2021</v>
      </c>
      <c r="B107">
        <v>2</v>
      </c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81"/>
      <c r="O107" s="81"/>
      <c r="P107" s="81"/>
      <c r="Q107" s="81"/>
      <c r="R107" s="81"/>
      <c r="S107" s="81"/>
      <c r="T107" s="81"/>
      <c r="U107" s="81"/>
      <c r="V107" s="81"/>
      <c r="W107" s="133"/>
      <c r="X107" s="133"/>
      <c r="Y107" s="81"/>
      <c r="Z107" s="131"/>
      <c r="AA107" s="250"/>
      <c r="AB107" s="250"/>
      <c r="AC107" s="132"/>
      <c r="AD107" s="138"/>
    </row>
    <row r="108" spans="1:30" x14ac:dyDescent="0.2">
      <c r="A108">
        <v>2021</v>
      </c>
      <c r="B108">
        <v>2</v>
      </c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81"/>
      <c r="O108" s="81"/>
      <c r="P108" s="81"/>
      <c r="Q108" s="81"/>
      <c r="R108" s="81"/>
      <c r="S108" s="81"/>
      <c r="T108" s="81"/>
      <c r="U108" s="81"/>
      <c r="V108" s="81"/>
      <c r="W108" s="133"/>
      <c r="X108" s="133"/>
      <c r="Y108" s="81"/>
      <c r="Z108" s="131"/>
      <c r="AA108" s="250"/>
      <c r="AB108" s="133"/>
      <c r="AC108" s="132"/>
      <c r="AD108" s="138"/>
    </row>
    <row r="109" spans="1:30" x14ac:dyDescent="0.2">
      <c r="A109">
        <v>2021</v>
      </c>
      <c r="B109">
        <v>2</v>
      </c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81"/>
      <c r="O109" s="81"/>
      <c r="P109" s="81"/>
      <c r="Q109" s="81"/>
      <c r="R109" s="81"/>
      <c r="S109" s="81"/>
      <c r="T109" s="81"/>
      <c r="U109" s="81"/>
      <c r="V109" s="81"/>
      <c r="W109" s="133"/>
      <c r="X109" s="133"/>
      <c r="Y109" s="81"/>
      <c r="Z109" s="131"/>
      <c r="AA109" s="250"/>
      <c r="AB109" s="133"/>
      <c r="AC109" s="132"/>
      <c r="AD109" s="138"/>
    </row>
    <row r="110" spans="1:30" x14ac:dyDescent="0.2">
      <c r="A110">
        <v>2021</v>
      </c>
      <c r="B110">
        <v>2</v>
      </c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81"/>
      <c r="O110" s="81"/>
      <c r="P110" s="81"/>
      <c r="Q110" s="81"/>
      <c r="R110" s="81"/>
      <c r="S110" s="81"/>
      <c r="T110" s="81"/>
      <c r="U110" s="81"/>
      <c r="V110" s="81"/>
      <c r="W110" s="133"/>
      <c r="X110" s="133"/>
      <c r="Y110" s="81"/>
      <c r="Z110" s="131"/>
      <c r="AA110" s="250"/>
      <c r="AB110" s="133"/>
      <c r="AC110" s="132"/>
      <c r="AD110" s="138"/>
    </row>
    <row r="111" spans="1:30" x14ac:dyDescent="0.2">
      <c r="A111">
        <v>2021</v>
      </c>
      <c r="B111">
        <v>2</v>
      </c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81"/>
      <c r="O111" s="81"/>
      <c r="P111" s="81"/>
      <c r="Q111" s="81"/>
      <c r="R111" s="81"/>
      <c r="S111" s="81"/>
      <c r="T111" s="81"/>
      <c r="U111" s="81"/>
      <c r="V111" s="81"/>
      <c r="W111" s="133"/>
      <c r="X111" s="133"/>
      <c r="Y111" s="81"/>
      <c r="Z111" s="131"/>
      <c r="AA111" s="250"/>
      <c r="AB111" s="133"/>
      <c r="AC111" s="132"/>
      <c r="AD111" s="138"/>
    </row>
    <row r="112" spans="1:30" x14ac:dyDescent="0.2">
      <c r="A112">
        <v>2021</v>
      </c>
      <c r="B112">
        <v>2</v>
      </c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81"/>
      <c r="O112" s="81"/>
      <c r="P112" s="81"/>
      <c r="Q112" s="81"/>
      <c r="R112" s="81"/>
      <c r="S112" s="81"/>
      <c r="T112" s="81"/>
      <c r="U112" s="81"/>
      <c r="V112" s="81"/>
      <c r="W112" s="133"/>
      <c r="X112" s="133"/>
      <c r="Y112" s="81"/>
      <c r="Z112" s="131"/>
      <c r="AA112" s="250"/>
      <c r="AB112" s="133"/>
      <c r="AC112" s="132"/>
      <c r="AD112" s="138"/>
    </row>
    <row r="113" spans="1:30" x14ac:dyDescent="0.2">
      <c r="A113">
        <v>2021</v>
      </c>
      <c r="B113">
        <v>2</v>
      </c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81"/>
      <c r="O113" s="81"/>
      <c r="P113" s="81"/>
      <c r="Q113" s="81"/>
      <c r="R113" s="81"/>
      <c r="S113" s="81"/>
      <c r="T113" s="81"/>
      <c r="U113" s="81"/>
      <c r="V113" s="81"/>
      <c r="W113" s="133"/>
      <c r="X113" s="133"/>
      <c r="Y113" s="81"/>
      <c r="Z113" s="131"/>
      <c r="AA113" s="250"/>
      <c r="AB113" s="133"/>
      <c r="AC113" s="132"/>
      <c r="AD113" s="138"/>
    </row>
    <row r="114" spans="1:30" x14ac:dyDescent="0.2">
      <c r="A114">
        <v>2021</v>
      </c>
      <c r="B114">
        <v>2</v>
      </c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81"/>
      <c r="O114" s="81"/>
      <c r="P114" s="81"/>
      <c r="Q114" s="81"/>
      <c r="R114" s="81"/>
      <c r="S114" s="81"/>
      <c r="T114" s="81"/>
      <c r="U114" s="81"/>
      <c r="V114" s="81"/>
      <c r="W114" s="133"/>
      <c r="X114" s="133"/>
      <c r="Y114" s="81"/>
      <c r="Z114" s="131"/>
      <c r="AA114" s="250"/>
      <c r="AB114" s="133"/>
      <c r="AC114" s="132"/>
      <c r="AD114" s="138"/>
    </row>
    <row r="115" spans="1:30" x14ac:dyDescent="0.2">
      <c r="A115">
        <v>2021</v>
      </c>
      <c r="B115">
        <v>2</v>
      </c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81"/>
      <c r="O115" s="81"/>
      <c r="P115" s="81"/>
      <c r="Q115" s="81"/>
      <c r="R115" s="81"/>
      <c r="S115" s="81"/>
      <c r="T115" s="81"/>
      <c r="U115" s="81"/>
      <c r="V115" s="81"/>
      <c r="W115" s="133"/>
      <c r="X115" s="133"/>
      <c r="Y115" s="81"/>
      <c r="Z115" s="131"/>
      <c r="AA115" s="250"/>
      <c r="AB115" s="133"/>
      <c r="AC115" s="132"/>
      <c r="AD115" s="138"/>
    </row>
    <row r="116" spans="1:30" x14ac:dyDescent="0.2">
      <c r="A116">
        <v>2021</v>
      </c>
      <c r="B116">
        <v>2</v>
      </c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81"/>
      <c r="O116" s="81"/>
      <c r="P116" s="81"/>
      <c r="Q116" s="81"/>
      <c r="R116" s="81"/>
      <c r="S116" s="81"/>
      <c r="T116" s="81"/>
      <c r="U116" s="81"/>
      <c r="V116" s="81"/>
      <c r="W116" s="133"/>
      <c r="X116" s="133"/>
      <c r="Y116" s="81"/>
      <c r="Z116" s="131"/>
      <c r="AA116" s="250"/>
      <c r="AB116" s="133"/>
      <c r="AC116" s="132"/>
      <c r="AD116" s="138"/>
    </row>
    <row r="117" spans="1:30" x14ac:dyDescent="0.2">
      <c r="A117">
        <v>2021</v>
      </c>
      <c r="B117">
        <v>2</v>
      </c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81"/>
      <c r="O117" s="81"/>
      <c r="P117" s="81"/>
      <c r="Q117" s="81"/>
      <c r="R117" s="81"/>
      <c r="S117" s="81"/>
      <c r="T117" s="81"/>
      <c r="U117" s="81"/>
      <c r="V117" s="81"/>
      <c r="W117" s="133"/>
      <c r="X117" s="133"/>
      <c r="Y117" s="81"/>
      <c r="Z117" s="131"/>
      <c r="AA117" s="250"/>
      <c r="AB117" s="133"/>
      <c r="AC117" s="132"/>
      <c r="AD117" s="138"/>
    </row>
    <row r="118" spans="1:30" x14ac:dyDescent="0.2">
      <c r="A118">
        <v>2021</v>
      </c>
      <c r="B118">
        <v>2</v>
      </c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81"/>
      <c r="O118" s="81"/>
      <c r="P118" s="81"/>
      <c r="Q118" s="81"/>
      <c r="R118" s="81"/>
      <c r="S118" s="81"/>
      <c r="T118" s="81"/>
      <c r="U118" s="81"/>
      <c r="V118" s="81"/>
      <c r="W118" s="133"/>
      <c r="X118" s="133"/>
      <c r="Y118" s="81"/>
      <c r="Z118" s="131"/>
      <c r="AA118" s="250"/>
      <c r="AB118" s="250"/>
      <c r="AC118" s="132"/>
      <c r="AD118" s="138"/>
    </row>
    <row r="119" spans="1:30" x14ac:dyDescent="0.2">
      <c r="A119">
        <v>2021</v>
      </c>
      <c r="B119">
        <v>2</v>
      </c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81"/>
      <c r="O119" s="81"/>
      <c r="P119" s="81"/>
      <c r="Q119" s="81"/>
      <c r="R119" s="81"/>
      <c r="S119" s="81"/>
      <c r="T119" s="81"/>
      <c r="U119" s="81"/>
      <c r="V119" s="81"/>
      <c r="W119" s="133"/>
      <c r="X119" s="133"/>
      <c r="Y119" s="81"/>
      <c r="Z119" s="131"/>
      <c r="AA119" s="250"/>
      <c r="AB119" s="133"/>
      <c r="AC119" s="132"/>
      <c r="AD119" s="138"/>
    </row>
    <row r="120" spans="1:30" x14ac:dyDescent="0.2">
      <c r="A120">
        <v>2021</v>
      </c>
      <c r="B120">
        <v>2</v>
      </c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81"/>
      <c r="O120" s="81"/>
      <c r="P120" s="81"/>
      <c r="Q120" s="81"/>
      <c r="R120" s="81"/>
      <c r="S120" s="81"/>
      <c r="T120" s="81"/>
      <c r="U120" s="81"/>
      <c r="V120" s="81"/>
      <c r="W120" s="133"/>
      <c r="X120" s="133"/>
      <c r="Y120" s="81"/>
      <c r="Z120" s="131"/>
      <c r="AA120" s="250"/>
      <c r="AB120" s="133"/>
      <c r="AC120" s="132"/>
      <c r="AD120" s="138"/>
    </row>
    <row r="121" spans="1:30" x14ac:dyDescent="0.2">
      <c r="A121">
        <v>2021</v>
      </c>
      <c r="B121">
        <v>2</v>
      </c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81"/>
      <c r="O121" s="81"/>
      <c r="P121" s="81"/>
      <c r="Q121" s="81"/>
      <c r="R121" s="81"/>
      <c r="S121" s="81"/>
      <c r="T121" s="81"/>
      <c r="U121" s="81"/>
      <c r="V121" s="81"/>
      <c r="W121" s="133"/>
      <c r="X121" s="133"/>
      <c r="Y121" s="81"/>
      <c r="Z121" s="131"/>
      <c r="AA121" s="250"/>
      <c r="AB121" s="133"/>
      <c r="AC121" s="132"/>
      <c r="AD121" s="138"/>
    </row>
    <row r="122" spans="1:30" x14ac:dyDescent="0.2">
      <c r="A122">
        <v>2021</v>
      </c>
      <c r="B122">
        <v>2</v>
      </c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81"/>
      <c r="O122" s="81"/>
      <c r="P122" s="81"/>
      <c r="Q122" s="81"/>
      <c r="R122" s="81"/>
      <c r="S122" s="81"/>
      <c r="T122" s="81"/>
      <c r="U122" s="81"/>
      <c r="V122" s="81"/>
      <c r="W122" s="133"/>
      <c r="X122" s="133"/>
      <c r="Y122" s="81"/>
      <c r="Z122" s="131"/>
      <c r="AA122" s="250"/>
      <c r="AB122" s="133"/>
      <c r="AC122" s="132"/>
      <c r="AD122" s="138"/>
    </row>
    <row r="123" spans="1:30" x14ac:dyDescent="0.2">
      <c r="A123">
        <v>2021</v>
      </c>
      <c r="B123">
        <v>2</v>
      </c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81"/>
      <c r="O123" s="81"/>
      <c r="P123" s="81"/>
      <c r="Q123" s="81"/>
      <c r="R123" s="81"/>
      <c r="S123" s="81"/>
      <c r="T123" s="81"/>
      <c r="U123" s="81"/>
      <c r="V123" s="81"/>
      <c r="W123" s="133"/>
      <c r="X123" s="133"/>
      <c r="Y123" s="81"/>
      <c r="Z123" s="131"/>
      <c r="AA123" s="250"/>
      <c r="AB123" s="133"/>
      <c r="AC123" s="132"/>
      <c r="AD123" s="138"/>
    </row>
    <row r="124" spans="1:30" x14ac:dyDescent="0.2">
      <c r="A124">
        <v>2021</v>
      </c>
      <c r="B124">
        <v>2</v>
      </c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81"/>
      <c r="O124" s="81"/>
      <c r="P124" s="81"/>
      <c r="Q124" s="81"/>
      <c r="R124" s="81"/>
      <c r="S124" s="81"/>
      <c r="T124" s="81"/>
      <c r="U124" s="81"/>
      <c r="V124" s="81"/>
      <c r="W124" s="133"/>
      <c r="X124" s="133"/>
      <c r="Y124" s="81"/>
      <c r="Z124" s="131"/>
      <c r="AA124" s="250"/>
      <c r="AB124" s="250"/>
      <c r="AC124" s="132"/>
      <c r="AD124" s="138"/>
    </row>
    <row r="125" spans="1:30" x14ac:dyDescent="0.2">
      <c r="A125">
        <v>2021</v>
      </c>
      <c r="B125">
        <v>2</v>
      </c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81"/>
      <c r="O125" s="81"/>
      <c r="P125" s="81"/>
      <c r="Q125" s="81"/>
      <c r="R125" s="81"/>
      <c r="S125" s="81"/>
      <c r="T125" s="81"/>
      <c r="U125" s="81"/>
      <c r="V125" s="81"/>
      <c r="W125" s="133"/>
      <c r="X125" s="133"/>
      <c r="Y125" s="81"/>
      <c r="Z125" s="131"/>
      <c r="AA125" s="250"/>
      <c r="AB125" s="133"/>
      <c r="AC125" s="132"/>
      <c r="AD125" s="138"/>
    </row>
    <row r="126" spans="1:30" x14ac:dyDescent="0.2">
      <c r="A126">
        <v>2021</v>
      </c>
      <c r="B126">
        <v>2</v>
      </c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81"/>
      <c r="O126" s="81"/>
      <c r="P126" s="81"/>
      <c r="Q126" s="81"/>
      <c r="R126" s="81"/>
      <c r="S126" s="81"/>
      <c r="T126" s="81"/>
      <c r="U126" s="81"/>
      <c r="V126" s="81"/>
      <c r="W126" s="133"/>
      <c r="X126" s="133"/>
      <c r="Y126" s="81"/>
      <c r="Z126" s="131"/>
      <c r="AA126" s="250"/>
      <c r="AB126" s="133"/>
      <c r="AC126" s="132"/>
      <c r="AD126" s="138"/>
    </row>
    <row r="127" spans="1:30" x14ac:dyDescent="0.2"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81"/>
      <c r="O127" s="81"/>
      <c r="P127" s="81"/>
      <c r="Q127" s="81"/>
      <c r="R127" s="81"/>
      <c r="S127" s="81"/>
      <c r="T127" s="81"/>
      <c r="U127" s="81"/>
      <c r="V127" s="81"/>
      <c r="W127" s="133"/>
      <c r="X127" s="133"/>
      <c r="Y127" s="81"/>
      <c r="Z127" s="131"/>
      <c r="AA127" s="133"/>
      <c r="AB127" s="133"/>
      <c r="AC127" s="132" t="str">
        <f t="shared" ref="AC127:AC158" si="0">IFERROR(W127/X127,"")</f>
        <v/>
      </c>
      <c r="AD127" s="138" t="str">
        <f t="shared" ref="AD127:AD158" si="1">IF(AA127&lt;&gt;"",IF(AA127&lt;&gt;"","Pinding","wip"),IF(C127&lt;&gt;"","wip",""))</f>
        <v/>
      </c>
    </row>
    <row r="128" spans="1:30" x14ac:dyDescent="0.2"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/>
      <c r="Y128" s="81"/>
      <c r="Z128" s="131"/>
      <c r="AA128" s="133"/>
      <c r="AB128" s="133"/>
      <c r="AC128" s="132" t="str">
        <f t="shared" si="0"/>
        <v/>
      </c>
      <c r="AD128" s="138" t="str">
        <f t="shared" si="1"/>
        <v/>
      </c>
    </row>
    <row r="129" spans="3:30" x14ac:dyDescent="0.2"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81"/>
      <c r="O129" s="81"/>
      <c r="P129" s="81"/>
      <c r="Q129" s="81"/>
      <c r="R129" s="81"/>
      <c r="S129" s="81"/>
      <c r="T129" s="81"/>
      <c r="U129" s="81"/>
      <c r="V129" s="81"/>
      <c r="W129" s="133"/>
      <c r="X129" s="133"/>
      <c r="Y129" s="81"/>
      <c r="Z129" s="131"/>
      <c r="AA129" s="133"/>
      <c r="AB129" s="133"/>
      <c r="AC129" s="132" t="str">
        <f t="shared" si="0"/>
        <v/>
      </c>
      <c r="AD129" s="138" t="str">
        <f t="shared" si="1"/>
        <v/>
      </c>
    </row>
    <row r="130" spans="3:30" x14ac:dyDescent="0.2"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81"/>
      <c r="O130" s="81"/>
      <c r="P130" s="81"/>
      <c r="Q130" s="81"/>
      <c r="R130" s="81"/>
      <c r="S130" s="81"/>
      <c r="T130" s="81"/>
      <c r="U130" s="81"/>
      <c r="V130" s="81"/>
      <c r="W130" s="133"/>
      <c r="X130" s="133"/>
      <c r="Y130" s="81"/>
      <c r="Z130" s="131"/>
      <c r="AA130" s="133"/>
      <c r="AB130" s="133"/>
      <c r="AC130" s="132" t="str">
        <f t="shared" si="0"/>
        <v/>
      </c>
      <c r="AD130" s="138" t="str">
        <f t="shared" si="1"/>
        <v/>
      </c>
    </row>
    <row r="131" spans="3:30" x14ac:dyDescent="0.2"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81"/>
      <c r="O131" s="81"/>
      <c r="P131" s="81"/>
      <c r="Q131" s="81"/>
      <c r="R131" s="81"/>
      <c r="S131" s="81"/>
      <c r="T131" s="81"/>
      <c r="U131" s="81"/>
      <c r="V131" s="81"/>
      <c r="W131" s="133"/>
      <c r="X131" s="133"/>
      <c r="Y131" s="81"/>
      <c r="Z131" s="131"/>
      <c r="AA131" s="133"/>
      <c r="AB131" s="133"/>
      <c r="AC131" s="132" t="str">
        <f t="shared" si="0"/>
        <v/>
      </c>
      <c r="AD131" s="138" t="str">
        <f t="shared" si="1"/>
        <v/>
      </c>
    </row>
    <row r="132" spans="3:30" x14ac:dyDescent="0.2"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81"/>
      <c r="O132" s="81"/>
      <c r="P132" s="81"/>
      <c r="Q132" s="81"/>
      <c r="R132" s="81"/>
      <c r="S132" s="81"/>
      <c r="T132" s="81"/>
      <c r="U132" s="81"/>
      <c r="V132" s="81"/>
      <c r="W132" s="133"/>
      <c r="X132" s="133"/>
      <c r="Y132" s="81"/>
      <c r="Z132" s="131"/>
      <c r="AA132" s="133"/>
      <c r="AB132" s="133"/>
      <c r="AC132" s="132" t="str">
        <f t="shared" si="0"/>
        <v/>
      </c>
      <c r="AD132" s="138" t="str">
        <f t="shared" si="1"/>
        <v/>
      </c>
    </row>
    <row r="133" spans="3:30" x14ac:dyDescent="0.2"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81"/>
      <c r="O133" s="81"/>
      <c r="P133" s="81"/>
      <c r="Q133" s="81"/>
      <c r="R133" s="81"/>
      <c r="S133" s="81"/>
      <c r="T133" s="81"/>
      <c r="U133" s="81"/>
      <c r="V133" s="81"/>
      <c r="W133" s="133"/>
      <c r="X133" s="133"/>
      <c r="Y133" s="81"/>
      <c r="Z133" s="131"/>
      <c r="AA133" s="133"/>
      <c r="AB133" s="133"/>
      <c r="AC133" s="132" t="str">
        <f t="shared" si="0"/>
        <v/>
      </c>
      <c r="AD133" s="138" t="str">
        <f t="shared" si="1"/>
        <v/>
      </c>
    </row>
    <row r="134" spans="3:30" x14ac:dyDescent="0.2"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81"/>
      <c r="O134" s="81"/>
      <c r="P134" s="81"/>
      <c r="Q134" s="81"/>
      <c r="R134" s="81"/>
      <c r="S134" s="81"/>
      <c r="T134" s="81"/>
      <c r="U134" s="81"/>
      <c r="V134" s="81"/>
      <c r="W134" s="133"/>
      <c r="X134" s="133"/>
      <c r="Y134" s="81"/>
      <c r="Z134" s="131"/>
      <c r="AA134" s="133"/>
      <c r="AB134" s="133"/>
      <c r="AC134" s="132" t="str">
        <f t="shared" si="0"/>
        <v/>
      </c>
      <c r="AD134" s="138" t="str">
        <f t="shared" si="1"/>
        <v/>
      </c>
    </row>
    <row r="135" spans="3:30" x14ac:dyDescent="0.2"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81"/>
      <c r="O135" s="81"/>
      <c r="P135" s="81"/>
      <c r="Q135" s="81"/>
      <c r="R135" s="81"/>
      <c r="S135" s="81"/>
      <c r="T135" s="81"/>
      <c r="U135" s="81"/>
      <c r="V135" s="81"/>
      <c r="W135" s="133"/>
      <c r="X135" s="133"/>
      <c r="Y135" s="81"/>
      <c r="Z135" s="131"/>
      <c r="AA135" s="133"/>
      <c r="AB135" s="133"/>
      <c r="AC135" s="132" t="str">
        <f t="shared" si="0"/>
        <v/>
      </c>
      <c r="AD135" s="138" t="str">
        <f t="shared" si="1"/>
        <v/>
      </c>
    </row>
    <row r="136" spans="3:30" x14ac:dyDescent="0.2"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81"/>
      <c r="O136" s="81"/>
      <c r="P136" s="81"/>
      <c r="Q136" s="81"/>
      <c r="R136" s="81"/>
      <c r="S136" s="81"/>
      <c r="T136" s="81"/>
      <c r="U136" s="81"/>
      <c r="V136" s="81"/>
      <c r="W136" s="133"/>
      <c r="X136" s="133"/>
      <c r="Y136" s="81"/>
      <c r="Z136" s="131"/>
      <c r="AA136" s="133"/>
      <c r="AB136" s="133"/>
      <c r="AC136" s="132" t="str">
        <f t="shared" si="0"/>
        <v/>
      </c>
      <c r="AD136" s="138" t="str">
        <f t="shared" si="1"/>
        <v/>
      </c>
    </row>
    <row r="137" spans="3:30" x14ac:dyDescent="0.2"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81"/>
      <c r="O137" s="81"/>
      <c r="P137" s="81"/>
      <c r="Q137" s="81"/>
      <c r="R137" s="81"/>
      <c r="S137" s="81"/>
      <c r="T137" s="81"/>
      <c r="U137" s="81"/>
      <c r="V137" s="81"/>
      <c r="W137" s="133"/>
      <c r="X137" s="133"/>
      <c r="Y137" s="81"/>
      <c r="Z137" s="131"/>
      <c r="AA137" s="133"/>
      <c r="AB137" s="133"/>
      <c r="AC137" s="132" t="str">
        <f t="shared" si="0"/>
        <v/>
      </c>
      <c r="AD137" s="138" t="str">
        <f t="shared" si="1"/>
        <v/>
      </c>
    </row>
    <row r="138" spans="3:30" x14ac:dyDescent="0.2"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81"/>
      <c r="O138" s="81"/>
      <c r="P138" s="81"/>
      <c r="Q138" s="81"/>
      <c r="R138" s="81"/>
      <c r="S138" s="81"/>
      <c r="T138" s="81"/>
      <c r="U138" s="81"/>
      <c r="V138" s="81"/>
      <c r="W138" s="133"/>
      <c r="X138" s="133"/>
      <c r="Y138" s="81"/>
      <c r="Z138" s="131"/>
      <c r="AA138" s="133"/>
      <c r="AB138" s="133"/>
      <c r="AC138" s="132" t="str">
        <f t="shared" si="0"/>
        <v/>
      </c>
      <c r="AD138" s="138" t="str">
        <f t="shared" si="1"/>
        <v/>
      </c>
    </row>
    <row r="139" spans="3:30" x14ac:dyDescent="0.2"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81"/>
      <c r="O139" s="81"/>
      <c r="P139" s="81"/>
      <c r="Q139" s="81"/>
      <c r="R139" s="81"/>
      <c r="S139" s="81"/>
      <c r="T139" s="81"/>
      <c r="U139" s="81"/>
      <c r="V139" s="81"/>
      <c r="W139" s="133"/>
      <c r="X139" s="133"/>
      <c r="Y139" s="81"/>
      <c r="Z139" s="131"/>
      <c r="AA139" s="133"/>
      <c r="AB139" s="133"/>
      <c r="AC139" s="132" t="str">
        <f t="shared" si="0"/>
        <v/>
      </c>
      <c r="AD139" s="138" t="str">
        <f t="shared" si="1"/>
        <v/>
      </c>
    </row>
    <row r="140" spans="3:30" x14ac:dyDescent="0.2"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81"/>
      <c r="O140" s="81"/>
      <c r="P140" s="81"/>
      <c r="Q140" s="81"/>
      <c r="R140" s="81"/>
      <c r="S140" s="81"/>
      <c r="T140" s="81"/>
      <c r="U140" s="81"/>
      <c r="V140" s="81"/>
      <c r="W140" s="133"/>
      <c r="X140" s="133"/>
      <c r="Y140" s="81"/>
      <c r="Z140" s="131"/>
      <c r="AA140" s="133"/>
      <c r="AB140" s="133"/>
      <c r="AC140" s="132" t="str">
        <f t="shared" si="0"/>
        <v/>
      </c>
      <c r="AD140" s="138" t="str">
        <f t="shared" si="1"/>
        <v/>
      </c>
    </row>
    <row r="141" spans="3:30" x14ac:dyDescent="0.2"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81"/>
      <c r="O141" s="81"/>
      <c r="P141" s="81"/>
      <c r="Q141" s="81"/>
      <c r="R141" s="81"/>
      <c r="S141" s="81"/>
      <c r="T141" s="81"/>
      <c r="U141" s="81"/>
      <c r="V141" s="81"/>
      <c r="W141" s="133"/>
      <c r="X141" s="133"/>
      <c r="Y141" s="81"/>
      <c r="Z141" s="131"/>
      <c r="AA141" s="133"/>
      <c r="AB141" s="133"/>
      <c r="AC141" s="132" t="str">
        <f t="shared" si="0"/>
        <v/>
      </c>
      <c r="AD141" s="138" t="str">
        <f t="shared" si="1"/>
        <v/>
      </c>
    </row>
    <row r="142" spans="3:30" x14ac:dyDescent="0.2"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81"/>
      <c r="O142" s="81"/>
      <c r="P142" s="81"/>
      <c r="Q142" s="81"/>
      <c r="R142" s="81"/>
      <c r="S142" s="81"/>
      <c r="T142" s="81"/>
      <c r="U142" s="81"/>
      <c r="V142" s="81"/>
      <c r="W142" s="133"/>
      <c r="X142" s="133"/>
      <c r="Y142" s="81"/>
      <c r="Z142" s="131"/>
      <c r="AA142" s="133"/>
      <c r="AB142" s="133"/>
      <c r="AC142" s="132" t="str">
        <f t="shared" si="0"/>
        <v/>
      </c>
      <c r="AD142" s="138" t="str">
        <f t="shared" si="1"/>
        <v/>
      </c>
    </row>
    <row r="143" spans="3:30" x14ac:dyDescent="0.2"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81"/>
      <c r="O143" s="81"/>
      <c r="P143" s="81"/>
      <c r="Q143" s="81"/>
      <c r="R143" s="81"/>
      <c r="S143" s="81"/>
      <c r="T143" s="81"/>
      <c r="U143" s="81"/>
      <c r="V143" s="81"/>
      <c r="W143" s="133"/>
      <c r="X143" s="133"/>
      <c r="Y143" s="81"/>
      <c r="Z143" s="131"/>
      <c r="AA143" s="133"/>
      <c r="AB143" s="133"/>
      <c r="AC143" s="132" t="str">
        <f t="shared" si="0"/>
        <v/>
      </c>
      <c r="AD143" s="138" t="str">
        <f t="shared" si="1"/>
        <v/>
      </c>
    </row>
    <row r="144" spans="3:30" x14ac:dyDescent="0.2"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81"/>
      <c r="O144" s="81"/>
      <c r="P144" s="81"/>
      <c r="Q144" s="81"/>
      <c r="R144" s="81"/>
      <c r="S144" s="81"/>
      <c r="T144" s="81"/>
      <c r="U144" s="81"/>
      <c r="V144" s="81"/>
      <c r="W144" s="133"/>
      <c r="X144" s="133"/>
      <c r="Y144" s="81"/>
      <c r="Z144" s="131"/>
      <c r="AA144" s="133"/>
      <c r="AB144" s="133"/>
      <c r="AC144" s="132" t="str">
        <f t="shared" si="0"/>
        <v/>
      </c>
      <c r="AD144" s="138" t="str">
        <f t="shared" si="1"/>
        <v/>
      </c>
    </row>
    <row r="145" spans="3:30" x14ac:dyDescent="0.2"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81"/>
      <c r="O145" s="81"/>
      <c r="P145" s="81"/>
      <c r="Q145" s="81"/>
      <c r="R145" s="81"/>
      <c r="S145" s="81"/>
      <c r="T145" s="81"/>
      <c r="U145" s="81"/>
      <c r="V145" s="81"/>
      <c r="W145" s="133"/>
      <c r="X145" s="133"/>
      <c r="Y145" s="81"/>
      <c r="Z145" s="131"/>
      <c r="AA145" s="133"/>
      <c r="AB145" s="133"/>
      <c r="AC145" s="132" t="str">
        <f t="shared" si="0"/>
        <v/>
      </c>
      <c r="AD145" s="138" t="str">
        <f t="shared" si="1"/>
        <v/>
      </c>
    </row>
    <row r="146" spans="3:30" x14ac:dyDescent="0.2"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81"/>
      <c r="O146" s="81"/>
      <c r="P146" s="81"/>
      <c r="Q146" s="81"/>
      <c r="R146" s="81"/>
      <c r="S146" s="81"/>
      <c r="T146" s="81"/>
      <c r="U146" s="81"/>
      <c r="V146" s="81"/>
      <c r="W146" s="133"/>
      <c r="X146" s="133"/>
      <c r="Y146" s="81"/>
      <c r="Z146" s="131"/>
      <c r="AA146" s="133"/>
      <c r="AB146" s="133"/>
      <c r="AC146" s="132" t="str">
        <f t="shared" si="0"/>
        <v/>
      </c>
      <c r="AD146" s="138" t="str">
        <f t="shared" si="1"/>
        <v/>
      </c>
    </row>
    <row r="147" spans="3:30" x14ac:dyDescent="0.2"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81"/>
      <c r="O147" s="81"/>
      <c r="P147" s="81"/>
      <c r="Q147" s="81"/>
      <c r="R147" s="81"/>
      <c r="S147" s="81"/>
      <c r="T147" s="81"/>
      <c r="U147" s="81"/>
      <c r="V147" s="81"/>
      <c r="W147" s="133"/>
      <c r="X147" s="133"/>
      <c r="Y147" s="81"/>
      <c r="Z147" s="131"/>
      <c r="AA147" s="133"/>
      <c r="AB147" s="133"/>
      <c r="AC147" s="132" t="str">
        <f t="shared" si="0"/>
        <v/>
      </c>
      <c r="AD147" s="138" t="str">
        <f t="shared" si="1"/>
        <v/>
      </c>
    </row>
    <row r="148" spans="3:30" x14ac:dyDescent="0.2"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81"/>
      <c r="O148" s="81"/>
      <c r="P148" s="81"/>
      <c r="Q148" s="81"/>
      <c r="R148" s="81"/>
      <c r="S148" s="81"/>
      <c r="T148" s="81"/>
      <c r="U148" s="81"/>
      <c r="V148" s="81"/>
      <c r="W148" s="133"/>
      <c r="X148" s="133"/>
      <c r="Y148" s="81"/>
      <c r="Z148" s="131"/>
      <c r="AA148" s="133"/>
      <c r="AB148" s="133"/>
      <c r="AC148" s="132" t="str">
        <f t="shared" si="0"/>
        <v/>
      </c>
      <c r="AD148" s="138" t="str">
        <f t="shared" si="1"/>
        <v/>
      </c>
    </row>
    <row r="149" spans="3:30" x14ac:dyDescent="0.2"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81"/>
      <c r="O149" s="81"/>
      <c r="P149" s="81"/>
      <c r="Q149" s="81"/>
      <c r="R149" s="81"/>
      <c r="S149" s="81"/>
      <c r="T149" s="81"/>
      <c r="U149" s="81"/>
      <c r="V149" s="81"/>
      <c r="W149" s="133"/>
      <c r="X149" s="133"/>
      <c r="Y149" s="81"/>
      <c r="Z149" s="131"/>
      <c r="AA149" s="133"/>
      <c r="AB149" s="133"/>
      <c r="AC149" s="132" t="str">
        <f t="shared" si="0"/>
        <v/>
      </c>
      <c r="AD149" s="138" t="str">
        <f t="shared" si="1"/>
        <v/>
      </c>
    </row>
    <row r="150" spans="3:30" x14ac:dyDescent="0.2"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81"/>
      <c r="O150" s="81"/>
      <c r="P150" s="81"/>
      <c r="Q150" s="81"/>
      <c r="R150" s="81"/>
      <c r="S150" s="81"/>
      <c r="T150" s="81"/>
      <c r="U150" s="81"/>
      <c r="V150" s="81"/>
      <c r="W150" s="133"/>
      <c r="X150" s="133"/>
      <c r="Y150" s="81"/>
      <c r="Z150" s="131"/>
      <c r="AA150" s="133"/>
      <c r="AB150" s="133"/>
      <c r="AC150" s="132" t="str">
        <f t="shared" si="0"/>
        <v/>
      </c>
      <c r="AD150" s="138" t="str">
        <f t="shared" si="1"/>
        <v/>
      </c>
    </row>
    <row r="151" spans="3:30" x14ac:dyDescent="0.2"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81"/>
      <c r="O151" s="81"/>
      <c r="P151" s="81"/>
      <c r="Q151" s="81"/>
      <c r="R151" s="81"/>
      <c r="S151" s="81"/>
      <c r="T151" s="81"/>
      <c r="U151" s="81"/>
      <c r="V151" s="81"/>
      <c r="W151" s="133"/>
      <c r="X151" s="133"/>
      <c r="Y151" s="81"/>
      <c r="Z151" s="131"/>
      <c r="AA151" s="133"/>
      <c r="AB151" s="133"/>
      <c r="AC151" s="132" t="str">
        <f t="shared" si="0"/>
        <v/>
      </c>
      <c r="AD151" s="138" t="str">
        <f t="shared" si="1"/>
        <v/>
      </c>
    </row>
    <row r="152" spans="3:30" x14ac:dyDescent="0.2"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81"/>
      <c r="O152" s="81"/>
      <c r="P152" s="81"/>
      <c r="Q152" s="81"/>
      <c r="R152" s="81"/>
      <c r="S152" s="81"/>
      <c r="T152" s="81"/>
      <c r="U152" s="81"/>
      <c r="V152" s="81"/>
      <c r="W152" s="133"/>
      <c r="X152" s="133"/>
      <c r="Y152" s="81"/>
      <c r="Z152" s="131"/>
      <c r="AA152" s="133"/>
      <c r="AB152" s="133"/>
      <c r="AC152" s="132" t="str">
        <f t="shared" si="0"/>
        <v/>
      </c>
      <c r="AD152" s="138" t="str">
        <f t="shared" si="1"/>
        <v/>
      </c>
    </row>
    <row r="153" spans="3:30" x14ac:dyDescent="0.2"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81"/>
      <c r="O153" s="81"/>
      <c r="P153" s="81"/>
      <c r="Q153" s="81"/>
      <c r="R153" s="81"/>
      <c r="S153" s="81"/>
      <c r="T153" s="81"/>
      <c r="U153" s="81"/>
      <c r="V153" s="81"/>
      <c r="W153" s="133"/>
      <c r="X153" s="133"/>
      <c r="Y153" s="81"/>
      <c r="Z153" s="131"/>
      <c r="AA153" s="133"/>
      <c r="AB153" s="133"/>
      <c r="AC153" s="132" t="str">
        <f t="shared" si="0"/>
        <v/>
      </c>
      <c r="AD153" s="138" t="str">
        <f t="shared" si="1"/>
        <v/>
      </c>
    </row>
    <row r="154" spans="3:30" x14ac:dyDescent="0.2"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81"/>
      <c r="O154" s="81"/>
      <c r="P154" s="81"/>
      <c r="Q154" s="81"/>
      <c r="R154" s="81"/>
      <c r="S154" s="81"/>
      <c r="T154" s="81"/>
      <c r="U154" s="81"/>
      <c r="V154" s="81"/>
      <c r="W154" s="133"/>
      <c r="X154" s="133"/>
      <c r="Y154" s="81"/>
      <c r="Z154" s="131"/>
      <c r="AA154" s="133"/>
      <c r="AB154" s="133"/>
      <c r="AC154" s="132" t="str">
        <f t="shared" si="0"/>
        <v/>
      </c>
      <c r="AD154" s="138" t="str">
        <f t="shared" si="1"/>
        <v/>
      </c>
    </row>
    <row r="155" spans="3:30" x14ac:dyDescent="0.2"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81"/>
      <c r="O155" s="81"/>
      <c r="P155" s="81"/>
      <c r="Q155" s="81"/>
      <c r="R155" s="81"/>
      <c r="S155" s="81"/>
      <c r="T155" s="81"/>
      <c r="U155" s="81"/>
      <c r="V155" s="81"/>
      <c r="W155" s="133"/>
      <c r="X155" s="133"/>
      <c r="Y155" s="81"/>
      <c r="Z155" s="131"/>
      <c r="AA155" s="133"/>
      <c r="AB155" s="133"/>
      <c r="AC155" s="132" t="str">
        <f t="shared" si="0"/>
        <v/>
      </c>
      <c r="AD155" s="138" t="str">
        <f t="shared" si="1"/>
        <v/>
      </c>
    </row>
    <row r="156" spans="3:30" x14ac:dyDescent="0.2"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81"/>
      <c r="O156" s="81"/>
      <c r="P156" s="81"/>
      <c r="Q156" s="81"/>
      <c r="R156" s="81"/>
      <c r="S156" s="81"/>
      <c r="T156" s="81"/>
      <c r="U156" s="81"/>
      <c r="V156" s="81"/>
      <c r="W156" s="133"/>
      <c r="X156" s="133"/>
      <c r="Y156" s="81"/>
      <c r="Z156" s="131"/>
      <c r="AA156" s="133"/>
      <c r="AB156" s="133"/>
      <c r="AC156" s="132" t="str">
        <f t="shared" si="0"/>
        <v/>
      </c>
      <c r="AD156" s="138" t="str">
        <f t="shared" si="1"/>
        <v/>
      </c>
    </row>
    <row r="157" spans="3:30" x14ac:dyDescent="0.2"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81"/>
      <c r="O157" s="81"/>
      <c r="P157" s="81"/>
      <c r="Q157" s="81"/>
      <c r="R157" s="81"/>
      <c r="S157" s="81"/>
      <c r="T157" s="81"/>
      <c r="U157" s="81"/>
      <c r="V157" s="81"/>
      <c r="W157" s="133"/>
      <c r="X157" s="133"/>
      <c r="Y157" s="81"/>
      <c r="Z157" s="131"/>
      <c r="AA157" s="133"/>
      <c r="AB157" s="133"/>
      <c r="AC157" s="132" t="str">
        <f t="shared" si="0"/>
        <v/>
      </c>
      <c r="AD157" s="138" t="str">
        <f t="shared" si="1"/>
        <v/>
      </c>
    </row>
    <row r="158" spans="3:30" x14ac:dyDescent="0.2"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81"/>
      <c r="O158" s="81"/>
      <c r="P158" s="81"/>
      <c r="Q158" s="81"/>
      <c r="R158" s="81"/>
      <c r="S158" s="81"/>
      <c r="T158" s="81"/>
      <c r="U158" s="81"/>
      <c r="V158" s="81"/>
      <c r="W158" s="133"/>
      <c r="X158" s="133"/>
      <c r="Y158" s="81"/>
      <c r="Z158" s="131"/>
      <c r="AA158" s="133"/>
      <c r="AB158" s="133"/>
      <c r="AC158" s="132" t="str">
        <f t="shared" si="0"/>
        <v/>
      </c>
      <c r="AD158" s="138" t="str">
        <f t="shared" si="1"/>
        <v/>
      </c>
    </row>
    <row r="159" spans="3:30" x14ac:dyDescent="0.2"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81"/>
      <c r="O159" s="81"/>
      <c r="P159" s="81"/>
      <c r="Q159" s="81"/>
      <c r="R159" s="81"/>
      <c r="S159" s="81"/>
      <c r="T159" s="81"/>
      <c r="U159" s="81"/>
      <c r="V159" s="81"/>
      <c r="W159" s="133"/>
      <c r="X159" s="133"/>
      <c r="Y159" s="81"/>
      <c r="Z159" s="131"/>
      <c r="AA159" s="133"/>
      <c r="AB159" s="133"/>
      <c r="AC159" s="132" t="str">
        <f t="shared" ref="AC159:AC190" si="2">IFERROR(W159/X159,"")</f>
        <v/>
      </c>
      <c r="AD159" s="138" t="str">
        <f t="shared" ref="AD159:AD190" si="3">IF(AA159&lt;&gt;"",IF(AA159&lt;&gt;"","Pinding","wip"),IF(C159&lt;&gt;"","wip",""))</f>
        <v/>
      </c>
    </row>
    <row r="160" spans="3:30" x14ac:dyDescent="0.2"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81"/>
      <c r="O160" s="81"/>
      <c r="P160" s="81"/>
      <c r="Q160" s="81"/>
      <c r="R160" s="81"/>
      <c r="S160" s="81"/>
      <c r="T160" s="81"/>
      <c r="U160" s="81"/>
      <c r="V160" s="81"/>
      <c r="W160" s="133"/>
      <c r="X160" s="133"/>
      <c r="Y160" s="81"/>
      <c r="Z160" s="131"/>
      <c r="AA160" s="133"/>
      <c r="AB160" s="133"/>
      <c r="AC160" s="132" t="str">
        <f t="shared" si="2"/>
        <v/>
      </c>
      <c r="AD160" s="138" t="str">
        <f t="shared" si="3"/>
        <v/>
      </c>
    </row>
    <row r="161" spans="3:30" x14ac:dyDescent="0.2"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81"/>
      <c r="O161" s="81"/>
      <c r="P161" s="81"/>
      <c r="Q161" s="81"/>
      <c r="R161" s="81"/>
      <c r="S161" s="81"/>
      <c r="T161" s="81"/>
      <c r="U161" s="81"/>
      <c r="V161" s="81"/>
      <c r="W161" s="133"/>
      <c r="X161" s="133"/>
      <c r="Y161" s="81"/>
      <c r="Z161" s="131"/>
      <c r="AA161" s="133"/>
      <c r="AB161" s="133"/>
      <c r="AC161" s="132" t="str">
        <f t="shared" si="2"/>
        <v/>
      </c>
      <c r="AD161" s="138" t="str">
        <f t="shared" si="3"/>
        <v/>
      </c>
    </row>
    <row r="162" spans="3:30" x14ac:dyDescent="0.2"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81"/>
      <c r="O162" s="81"/>
      <c r="P162" s="81"/>
      <c r="Q162" s="81"/>
      <c r="R162" s="81"/>
      <c r="S162" s="81"/>
      <c r="T162" s="81"/>
      <c r="U162" s="81"/>
      <c r="V162" s="81"/>
      <c r="W162" s="133"/>
      <c r="X162" s="133"/>
      <c r="Y162" s="81"/>
      <c r="Z162" s="131"/>
      <c r="AA162" s="133"/>
      <c r="AB162" s="133"/>
      <c r="AC162" s="132" t="str">
        <f t="shared" si="2"/>
        <v/>
      </c>
      <c r="AD162" s="138" t="str">
        <f t="shared" si="3"/>
        <v/>
      </c>
    </row>
    <row r="163" spans="3:30" x14ac:dyDescent="0.2"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81"/>
      <c r="O163" s="81"/>
      <c r="P163" s="81"/>
      <c r="Q163" s="81"/>
      <c r="R163" s="81"/>
      <c r="S163" s="81"/>
      <c r="T163" s="81"/>
      <c r="U163" s="81"/>
      <c r="V163" s="81"/>
      <c r="W163" s="133"/>
      <c r="X163" s="133"/>
      <c r="Y163" s="81"/>
      <c r="Z163" s="131"/>
      <c r="AA163" s="133"/>
      <c r="AB163" s="133"/>
      <c r="AC163" s="132" t="str">
        <f t="shared" si="2"/>
        <v/>
      </c>
      <c r="AD163" s="138" t="str">
        <f t="shared" si="3"/>
        <v/>
      </c>
    </row>
    <row r="164" spans="3:30" x14ac:dyDescent="0.2"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81"/>
      <c r="O164" s="81"/>
      <c r="P164" s="81"/>
      <c r="Q164" s="81"/>
      <c r="R164" s="81"/>
      <c r="S164" s="81"/>
      <c r="T164" s="81"/>
      <c r="U164" s="81"/>
      <c r="V164" s="81"/>
      <c r="W164" s="133"/>
      <c r="X164" s="133"/>
      <c r="Y164" s="81"/>
      <c r="Z164" s="131"/>
      <c r="AA164" s="133"/>
      <c r="AB164" s="133"/>
      <c r="AC164" s="132" t="str">
        <f t="shared" si="2"/>
        <v/>
      </c>
      <c r="AD164" s="138" t="str">
        <f t="shared" si="3"/>
        <v/>
      </c>
    </row>
    <row r="165" spans="3:30" x14ac:dyDescent="0.2"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81"/>
      <c r="O165" s="81"/>
      <c r="P165" s="81"/>
      <c r="Q165" s="81"/>
      <c r="R165" s="81"/>
      <c r="S165" s="81"/>
      <c r="T165" s="81"/>
      <c r="U165" s="81"/>
      <c r="V165" s="81"/>
      <c r="W165" s="133"/>
      <c r="X165" s="133"/>
      <c r="Y165" s="81"/>
      <c r="Z165" s="131"/>
      <c r="AA165" s="133"/>
      <c r="AB165" s="133"/>
      <c r="AC165" s="132" t="str">
        <f t="shared" si="2"/>
        <v/>
      </c>
      <c r="AD165" s="138" t="str">
        <f t="shared" si="3"/>
        <v/>
      </c>
    </row>
    <row r="166" spans="3:30" x14ac:dyDescent="0.2"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81"/>
      <c r="O166" s="81"/>
      <c r="P166" s="81"/>
      <c r="Q166" s="81"/>
      <c r="R166" s="81"/>
      <c r="S166" s="81"/>
      <c r="T166" s="81"/>
      <c r="U166" s="81"/>
      <c r="V166" s="81"/>
      <c r="W166" s="133"/>
      <c r="X166" s="133"/>
      <c r="Y166" s="81"/>
      <c r="Z166" s="131"/>
      <c r="AA166" s="133"/>
      <c r="AB166" s="133"/>
      <c r="AC166" s="132" t="str">
        <f t="shared" si="2"/>
        <v/>
      </c>
      <c r="AD166" s="138" t="str">
        <f t="shared" si="3"/>
        <v/>
      </c>
    </row>
    <row r="167" spans="3:30" x14ac:dyDescent="0.2"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81"/>
      <c r="O167" s="81"/>
      <c r="P167" s="81"/>
      <c r="Q167" s="81"/>
      <c r="R167" s="81"/>
      <c r="S167" s="81"/>
      <c r="T167" s="81"/>
      <c r="U167" s="81"/>
      <c r="V167" s="81"/>
      <c r="W167" s="133"/>
      <c r="X167" s="133"/>
      <c r="Y167" s="81"/>
      <c r="Z167" s="131"/>
      <c r="AA167" s="133"/>
      <c r="AB167" s="133"/>
      <c r="AC167" s="132" t="str">
        <f t="shared" si="2"/>
        <v/>
      </c>
      <c r="AD167" s="138" t="str">
        <f t="shared" si="3"/>
        <v/>
      </c>
    </row>
    <row r="168" spans="3:30" x14ac:dyDescent="0.2"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81"/>
      <c r="O168" s="81"/>
      <c r="P168" s="81"/>
      <c r="Q168" s="81"/>
      <c r="R168" s="81"/>
      <c r="S168" s="81"/>
      <c r="T168" s="81"/>
      <c r="U168" s="81"/>
      <c r="V168" s="81"/>
      <c r="W168" s="133"/>
      <c r="X168" s="133"/>
      <c r="Y168" s="81"/>
      <c r="Z168" s="131"/>
      <c r="AA168" s="133"/>
      <c r="AB168" s="133"/>
      <c r="AC168" s="132" t="str">
        <f t="shared" si="2"/>
        <v/>
      </c>
      <c r="AD168" s="138" t="str">
        <f t="shared" si="3"/>
        <v/>
      </c>
    </row>
    <row r="169" spans="3:30" x14ac:dyDescent="0.2"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81"/>
      <c r="O169" s="81"/>
      <c r="P169" s="81"/>
      <c r="Q169" s="81"/>
      <c r="R169" s="81"/>
      <c r="S169" s="81"/>
      <c r="T169" s="81"/>
      <c r="U169" s="81"/>
      <c r="V169" s="81"/>
      <c r="W169" s="133"/>
      <c r="X169" s="133"/>
      <c r="Y169" s="81"/>
      <c r="Z169" s="131"/>
      <c r="AA169" s="133"/>
      <c r="AB169" s="133"/>
      <c r="AC169" s="132" t="str">
        <f t="shared" si="2"/>
        <v/>
      </c>
      <c r="AD169" s="138" t="str">
        <f t="shared" si="3"/>
        <v/>
      </c>
    </row>
    <row r="170" spans="3:30" x14ac:dyDescent="0.2"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81"/>
      <c r="O170" s="81"/>
      <c r="P170" s="81"/>
      <c r="Q170" s="81"/>
      <c r="R170" s="81"/>
      <c r="S170" s="81"/>
      <c r="T170" s="81"/>
      <c r="U170" s="81"/>
      <c r="V170" s="81"/>
      <c r="W170" s="133"/>
      <c r="X170" s="133"/>
      <c r="Y170" s="81"/>
      <c r="Z170" s="131"/>
      <c r="AA170" s="133"/>
      <c r="AB170" s="133"/>
      <c r="AC170" s="132" t="str">
        <f t="shared" si="2"/>
        <v/>
      </c>
      <c r="AD170" s="138" t="str">
        <f t="shared" si="3"/>
        <v/>
      </c>
    </row>
    <row r="171" spans="3:30" x14ac:dyDescent="0.2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2" t="str">
        <f t="shared" si="2"/>
        <v/>
      </c>
      <c r="AD171" s="138" t="str">
        <f t="shared" si="3"/>
        <v/>
      </c>
    </row>
    <row r="172" spans="3:30" x14ac:dyDescent="0.2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2" t="str">
        <f t="shared" si="2"/>
        <v/>
      </c>
      <c r="AD172" s="138" t="str">
        <f t="shared" si="3"/>
        <v/>
      </c>
    </row>
    <row r="173" spans="3:30" x14ac:dyDescent="0.2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2" t="str">
        <f t="shared" si="2"/>
        <v/>
      </c>
      <c r="AD173" s="138" t="str">
        <f t="shared" si="3"/>
        <v/>
      </c>
    </row>
    <row r="174" spans="3:30" x14ac:dyDescent="0.2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2" t="str">
        <f t="shared" si="2"/>
        <v/>
      </c>
      <c r="AD174" s="138" t="str">
        <f t="shared" si="3"/>
        <v/>
      </c>
    </row>
    <row r="175" spans="3:30" x14ac:dyDescent="0.2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2" t="str">
        <f t="shared" si="2"/>
        <v/>
      </c>
      <c r="AD175" s="138" t="str">
        <f t="shared" si="3"/>
        <v/>
      </c>
    </row>
    <row r="176" spans="3:30" x14ac:dyDescent="0.2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2" t="str">
        <f t="shared" si="2"/>
        <v/>
      </c>
      <c r="AD176" s="138" t="str">
        <f t="shared" si="3"/>
        <v/>
      </c>
    </row>
    <row r="177" spans="14:30" x14ac:dyDescent="0.2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2" t="str">
        <f t="shared" si="2"/>
        <v/>
      </c>
      <c r="AD177" s="138" t="str">
        <f t="shared" si="3"/>
        <v/>
      </c>
    </row>
    <row r="178" spans="14:30" x14ac:dyDescent="0.2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2" t="str">
        <f t="shared" si="2"/>
        <v/>
      </c>
      <c r="AD178" s="138" t="str">
        <f t="shared" si="3"/>
        <v/>
      </c>
    </row>
    <row r="179" spans="14:30" x14ac:dyDescent="0.2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2" t="str">
        <f t="shared" si="2"/>
        <v/>
      </c>
      <c r="AD179" s="138" t="str">
        <f t="shared" si="3"/>
        <v/>
      </c>
    </row>
    <row r="180" spans="14:30" x14ac:dyDescent="0.2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2" t="str">
        <f t="shared" si="2"/>
        <v/>
      </c>
      <c r="AD180" s="138" t="str">
        <f t="shared" si="3"/>
        <v/>
      </c>
    </row>
    <row r="181" spans="14:30" x14ac:dyDescent="0.2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2" t="str">
        <f t="shared" si="2"/>
        <v/>
      </c>
      <c r="AD181" s="138" t="str">
        <f t="shared" si="3"/>
        <v/>
      </c>
    </row>
    <row r="182" spans="14:30" x14ac:dyDescent="0.2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2" t="str">
        <f t="shared" si="2"/>
        <v/>
      </c>
      <c r="AD182" s="138" t="str">
        <f t="shared" si="3"/>
        <v/>
      </c>
    </row>
    <row r="183" spans="14:30" x14ac:dyDescent="0.2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2" t="str">
        <f t="shared" si="2"/>
        <v/>
      </c>
      <c r="AD183" s="138" t="str">
        <f t="shared" si="3"/>
        <v/>
      </c>
    </row>
    <row r="184" spans="14:30" x14ac:dyDescent="0.2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2" t="str">
        <f t="shared" si="2"/>
        <v/>
      </c>
      <c r="AD184" s="138" t="str">
        <f t="shared" si="3"/>
        <v/>
      </c>
    </row>
    <row r="185" spans="14:30" x14ac:dyDescent="0.2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2" t="str">
        <f t="shared" si="2"/>
        <v/>
      </c>
      <c r="AD185" s="138" t="str">
        <f t="shared" si="3"/>
        <v/>
      </c>
    </row>
    <row r="186" spans="14:30" x14ac:dyDescent="0.2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2" t="str">
        <f t="shared" si="2"/>
        <v/>
      </c>
      <c r="AD186" s="138" t="str">
        <f t="shared" si="3"/>
        <v/>
      </c>
    </row>
    <row r="187" spans="14:30" x14ac:dyDescent="0.2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2" t="str">
        <f t="shared" si="2"/>
        <v/>
      </c>
      <c r="AD187" s="138" t="str">
        <f t="shared" si="3"/>
        <v/>
      </c>
    </row>
    <row r="188" spans="14:30" x14ac:dyDescent="0.2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2" t="str">
        <f t="shared" si="2"/>
        <v/>
      </c>
      <c r="AD188" s="138" t="str">
        <f t="shared" si="3"/>
        <v/>
      </c>
    </row>
    <row r="189" spans="14:30" x14ac:dyDescent="0.2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2" t="str">
        <f t="shared" si="2"/>
        <v/>
      </c>
      <c r="AD189" s="138" t="str">
        <f t="shared" si="3"/>
        <v/>
      </c>
    </row>
    <row r="190" spans="14:30" x14ac:dyDescent="0.2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2" t="str">
        <f t="shared" si="2"/>
        <v/>
      </c>
      <c r="AD190" s="138" t="str">
        <f t="shared" si="3"/>
        <v/>
      </c>
    </row>
    <row r="191" spans="14:30" x14ac:dyDescent="0.2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2" t="str">
        <f t="shared" ref="AC191:AC222" si="4">IFERROR(W191/X191,"")</f>
        <v/>
      </c>
      <c r="AD191" s="138" t="str">
        <f t="shared" ref="AD191:AD222" si="5">IF(AA191&lt;&gt;"",IF(AA191&lt;&gt;"","Pinding","wip"),IF(C191&lt;&gt;"","wip",""))</f>
        <v/>
      </c>
    </row>
    <row r="192" spans="14:30" x14ac:dyDescent="0.2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2" t="str">
        <f t="shared" si="4"/>
        <v/>
      </c>
      <c r="AD192" s="138" t="str">
        <f t="shared" si="5"/>
        <v/>
      </c>
    </row>
    <row r="193" spans="14:30" x14ac:dyDescent="0.2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2" t="str">
        <f t="shared" si="4"/>
        <v/>
      </c>
      <c r="AD193" s="138" t="str">
        <f t="shared" si="5"/>
        <v/>
      </c>
    </row>
    <row r="194" spans="14:30" x14ac:dyDescent="0.2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2" t="str">
        <f t="shared" si="4"/>
        <v/>
      </c>
      <c r="AD194" s="138" t="str">
        <f t="shared" si="5"/>
        <v/>
      </c>
    </row>
    <row r="195" spans="14:30" x14ac:dyDescent="0.2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2" t="str">
        <f t="shared" si="4"/>
        <v/>
      </c>
      <c r="AD195" s="138" t="str">
        <f t="shared" si="5"/>
        <v/>
      </c>
    </row>
    <row r="196" spans="14:30" x14ac:dyDescent="0.2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2" t="str">
        <f t="shared" si="4"/>
        <v/>
      </c>
      <c r="AD196" s="138" t="str">
        <f t="shared" si="5"/>
        <v/>
      </c>
    </row>
    <row r="197" spans="14:30" x14ac:dyDescent="0.2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2" t="str">
        <f t="shared" si="4"/>
        <v/>
      </c>
      <c r="AD197" s="138" t="str">
        <f t="shared" si="5"/>
        <v/>
      </c>
    </row>
    <row r="198" spans="14:30" x14ac:dyDescent="0.2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2" t="str">
        <f t="shared" si="4"/>
        <v/>
      </c>
      <c r="AD198" s="138" t="str">
        <f t="shared" si="5"/>
        <v/>
      </c>
    </row>
    <row r="199" spans="14:30" x14ac:dyDescent="0.2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2" t="str">
        <f t="shared" si="4"/>
        <v/>
      </c>
      <c r="AD199" s="138" t="str">
        <f t="shared" si="5"/>
        <v/>
      </c>
    </row>
    <row r="200" spans="14:30" x14ac:dyDescent="0.2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2" t="str">
        <f t="shared" si="4"/>
        <v/>
      </c>
      <c r="AD200" s="138" t="str">
        <f t="shared" si="5"/>
        <v/>
      </c>
    </row>
    <row r="201" spans="14:30" x14ac:dyDescent="0.2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2" t="str">
        <f t="shared" si="4"/>
        <v/>
      </c>
      <c r="AD201" s="138" t="str">
        <f t="shared" si="5"/>
        <v/>
      </c>
    </row>
    <row r="202" spans="14:30" x14ac:dyDescent="0.2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2" t="str">
        <f t="shared" si="4"/>
        <v/>
      </c>
      <c r="AD202" s="138" t="str">
        <f t="shared" si="5"/>
        <v/>
      </c>
    </row>
    <row r="203" spans="14:30" x14ac:dyDescent="0.2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2" t="str">
        <f t="shared" si="4"/>
        <v/>
      </c>
      <c r="AD203" s="138" t="str">
        <f t="shared" si="5"/>
        <v/>
      </c>
    </row>
    <row r="204" spans="14:30" x14ac:dyDescent="0.2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2" t="str">
        <f t="shared" si="4"/>
        <v/>
      </c>
      <c r="AD204" s="138" t="str">
        <f t="shared" si="5"/>
        <v/>
      </c>
    </row>
    <row r="205" spans="14:30" x14ac:dyDescent="0.2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2" t="str">
        <f t="shared" si="4"/>
        <v/>
      </c>
      <c r="AD205" s="138" t="str">
        <f t="shared" si="5"/>
        <v/>
      </c>
    </row>
    <row r="206" spans="14:30" x14ac:dyDescent="0.2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2" t="str">
        <f t="shared" si="4"/>
        <v/>
      </c>
      <c r="AD206" s="138" t="str">
        <f t="shared" si="5"/>
        <v/>
      </c>
    </row>
    <row r="207" spans="14:30" x14ac:dyDescent="0.2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2" t="str">
        <f t="shared" si="4"/>
        <v/>
      </c>
      <c r="AD207" s="138" t="str">
        <f t="shared" si="5"/>
        <v/>
      </c>
    </row>
    <row r="208" spans="14:30" x14ac:dyDescent="0.2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2" t="str">
        <f t="shared" si="4"/>
        <v/>
      </c>
      <c r="AD208" s="138" t="str">
        <f t="shared" si="5"/>
        <v/>
      </c>
    </row>
    <row r="209" spans="14:30" x14ac:dyDescent="0.2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2" t="str">
        <f t="shared" si="4"/>
        <v/>
      </c>
      <c r="AD209" s="138" t="str">
        <f t="shared" si="5"/>
        <v/>
      </c>
    </row>
    <row r="210" spans="14:30" x14ac:dyDescent="0.2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2" t="str">
        <f t="shared" si="4"/>
        <v/>
      </c>
      <c r="AD210" s="138" t="str">
        <f t="shared" si="5"/>
        <v/>
      </c>
    </row>
    <row r="211" spans="14:30" x14ac:dyDescent="0.2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2" t="str">
        <f t="shared" si="4"/>
        <v/>
      </c>
      <c r="AD211" s="138" t="str">
        <f t="shared" si="5"/>
        <v/>
      </c>
    </row>
    <row r="212" spans="14:30" x14ac:dyDescent="0.2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2" t="str">
        <f t="shared" si="4"/>
        <v/>
      </c>
      <c r="AD212" s="138" t="str">
        <f t="shared" si="5"/>
        <v/>
      </c>
    </row>
    <row r="213" spans="14:30" x14ac:dyDescent="0.2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2" t="str">
        <f t="shared" si="4"/>
        <v/>
      </c>
      <c r="AD213" s="138" t="str">
        <f t="shared" si="5"/>
        <v/>
      </c>
    </row>
    <row r="214" spans="14:30" x14ac:dyDescent="0.2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2" t="str">
        <f t="shared" si="4"/>
        <v/>
      </c>
      <c r="AD214" s="138" t="str">
        <f t="shared" si="5"/>
        <v/>
      </c>
    </row>
    <row r="215" spans="14:30" x14ac:dyDescent="0.2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2" t="str">
        <f t="shared" si="4"/>
        <v/>
      </c>
      <c r="AD215" s="138" t="str">
        <f t="shared" si="5"/>
        <v/>
      </c>
    </row>
    <row r="216" spans="14:30" x14ac:dyDescent="0.2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2" t="str">
        <f t="shared" si="4"/>
        <v/>
      </c>
      <c r="AD216" s="138" t="str">
        <f t="shared" si="5"/>
        <v/>
      </c>
    </row>
    <row r="217" spans="14:30" x14ac:dyDescent="0.2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2" t="str">
        <f t="shared" si="4"/>
        <v/>
      </c>
      <c r="AD217" s="138" t="str">
        <f t="shared" si="5"/>
        <v/>
      </c>
    </row>
    <row r="218" spans="14:30" x14ac:dyDescent="0.2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2" t="str">
        <f t="shared" si="4"/>
        <v/>
      </c>
      <c r="AD218" s="138" t="str">
        <f t="shared" si="5"/>
        <v/>
      </c>
    </row>
    <row r="219" spans="14:30" x14ac:dyDescent="0.2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2" t="str">
        <f t="shared" si="4"/>
        <v/>
      </c>
      <c r="AD219" s="138" t="str">
        <f t="shared" si="5"/>
        <v/>
      </c>
    </row>
    <row r="220" spans="14:30" x14ac:dyDescent="0.2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2" t="str">
        <f t="shared" si="4"/>
        <v/>
      </c>
      <c r="AD220" s="138" t="str">
        <f t="shared" si="5"/>
        <v/>
      </c>
    </row>
    <row r="221" spans="14:30" x14ac:dyDescent="0.2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2" t="str">
        <f t="shared" si="4"/>
        <v/>
      </c>
      <c r="AD221" s="138" t="str">
        <f t="shared" si="5"/>
        <v/>
      </c>
    </row>
    <row r="222" spans="14:30" x14ac:dyDescent="0.2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2" t="str">
        <f t="shared" si="4"/>
        <v/>
      </c>
      <c r="AD222" s="138" t="str">
        <f t="shared" si="5"/>
        <v/>
      </c>
    </row>
    <row r="223" spans="14:30" x14ac:dyDescent="0.2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2" t="str">
        <f t="shared" ref="AC223:AC241" si="6">IFERROR(W223/X223,"")</f>
        <v/>
      </c>
      <c r="AD223" s="138" t="str">
        <f t="shared" ref="AD223:AD241" si="7">IF(AA223&lt;&gt;"",IF(AA223&lt;&gt;"","Pinding","wip"),IF(C223&lt;&gt;"","wip",""))</f>
        <v/>
      </c>
    </row>
    <row r="224" spans="14:30" x14ac:dyDescent="0.2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2" t="str">
        <f t="shared" si="6"/>
        <v/>
      </c>
      <c r="AD224" s="138" t="str">
        <f t="shared" si="7"/>
        <v/>
      </c>
    </row>
    <row r="225" spans="14:30" x14ac:dyDescent="0.2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2" t="str">
        <f t="shared" si="6"/>
        <v/>
      </c>
      <c r="AD225" s="138" t="str">
        <f t="shared" si="7"/>
        <v/>
      </c>
    </row>
    <row r="226" spans="14:30" x14ac:dyDescent="0.2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2" t="str">
        <f t="shared" si="6"/>
        <v/>
      </c>
      <c r="AD226" s="138" t="str">
        <f t="shared" si="7"/>
        <v/>
      </c>
    </row>
    <row r="227" spans="14:30" x14ac:dyDescent="0.2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2" t="str">
        <f t="shared" si="6"/>
        <v/>
      </c>
      <c r="AD227" s="138" t="str">
        <f t="shared" si="7"/>
        <v/>
      </c>
    </row>
    <row r="228" spans="14:30" x14ac:dyDescent="0.2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2" t="str">
        <f t="shared" si="6"/>
        <v/>
      </c>
      <c r="AD228" s="138" t="str">
        <f t="shared" si="7"/>
        <v/>
      </c>
    </row>
    <row r="229" spans="14:30" x14ac:dyDescent="0.2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2" t="str">
        <f t="shared" si="6"/>
        <v/>
      </c>
      <c r="AD229" s="138" t="str">
        <f t="shared" si="7"/>
        <v/>
      </c>
    </row>
    <row r="230" spans="14:30" x14ac:dyDescent="0.2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2" t="str">
        <f t="shared" si="6"/>
        <v/>
      </c>
      <c r="AD230" s="138" t="str">
        <f t="shared" si="7"/>
        <v/>
      </c>
    </row>
    <row r="231" spans="14:30" x14ac:dyDescent="0.2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2" t="str">
        <f t="shared" si="6"/>
        <v/>
      </c>
      <c r="AD231" s="138" t="str">
        <f t="shared" si="7"/>
        <v/>
      </c>
    </row>
    <row r="232" spans="14:30" x14ac:dyDescent="0.2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2" t="str">
        <f t="shared" si="6"/>
        <v/>
      </c>
      <c r="AD232" s="138" t="str">
        <f t="shared" si="7"/>
        <v/>
      </c>
    </row>
    <row r="233" spans="14:30" x14ac:dyDescent="0.2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2" t="str">
        <f t="shared" si="6"/>
        <v/>
      </c>
      <c r="AD233" s="138" t="str">
        <f t="shared" si="7"/>
        <v/>
      </c>
    </row>
    <row r="234" spans="14:30" x14ac:dyDescent="0.2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2" t="str">
        <f t="shared" si="6"/>
        <v/>
      </c>
      <c r="AD234" s="138" t="str">
        <f t="shared" si="7"/>
        <v/>
      </c>
    </row>
    <row r="235" spans="14:30" x14ac:dyDescent="0.2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2" t="str">
        <f t="shared" si="6"/>
        <v/>
      </c>
      <c r="AD235" s="138" t="str">
        <f t="shared" si="7"/>
        <v/>
      </c>
    </row>
    <row r="236" spans="14:30" x14ac:dyDescent="0.2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2" t="str">
        <f t="shared" si="6"/>
        <v/>
      </c>
      <c r="AD236" s="138" t="str">
        <f t="shared" si="7"/>
        <v/>
      </c>
    </row>
    <row r="237" spans="14:30" x14ac:dyDescent="0.2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2" t="str">
        <f t="shared" si="6"/>
        <v/>
      </c>
      <c r="AD237" s="138" t="str">
        <f t="shared" si="7"/>
        <v/>
      </c>
    </row>
    <row r="238" spans="14:30" x14ac:dyDescent="0.2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2" t="str">
        <f t="shared" si="6"/>
        <v/>
      </c>
      <c r="AD238" s="138" t="str">
        <f t="shared" si="7"/>
        <v/>
      </c>
    </row>
    <row r="239" spans="14:30" x14ac:dyDescent="0.2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2" t="str">
        <f t="shared" si="6"/>
        <v/>
      </c>
      <c r="AD239" s="138" t="str">
        <f t="shared" si="7"/>
        <v/>
      </c>
    </row>
    <row r="240" spans="14:30" x14ac:dyDescent="0.2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2" t="str">
        <f t="shared" si="6"/>
        <v/>
      </c>
      <c r="AD240" s="138" t="str">
        <f t="shared" si="7"/>
        <v/>
      </c>
    </row>
    <row r="241" spans="14:30" x14ac:dyDescent="0.2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2" t="str">
        <f t="shared" si="6"/>
        <v/>
      </c>
      <c r="AD241" s="138" t="str">
        <f t="shared" si="7"/>
        <v/>
      </c>
    </row>
    <row r="242" spans="14:30" x14ac:dyDescent="0.2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2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410" priority="3" stopIfTrue="1">
      <formula>O4&lt;$AU4</formula>
    </cfRule>
    <cfRule type="expression" dxfId="409" priority="4" stopIfTrue="1">
      <formula>O4&gt;$AU4</formula>
    </cfRule>
  </conditionalFormatting>
  <conditionalFormatting sqref="O5:O631">
    <cfRule type="expression" dxfId="408" priority="1" stopIfTrue="1">
      <formula>O5&lt;$AU5</formula>
    </cfRule>
    <cfRule type="expression" dxfId="407" priority="2" stopIfTrue="1">
      <formula>O5&gt;$AU5</formula>
    </cfRule>
  </conditionalFormatting>
  <hyperlinks>
    <hyperlink ref="W1" location="index!A1" display="العودة للفهرس" xr:uid="{00000000-0004-0000-0200-000000000000}"/>
    <hyperlink ref="AE1" location="index!A1" display="العودة للفهرس" xr:uid="{00000000-0004-0000-02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8"/>
  <dimension ref="A1:DB656"/>
  <sheetViews>
    <sheetView rightToLeft="1" view="pageBreakPreview" zoomScale="60" zoomScaleNormal="60" workbookViewId="0">
      <pane xSplit="6" ySplit="3" topLeftCell="G147" activePane="bottomRight" state="frozen"/>
      <selection activeCell="A35" sqref="A35"/>
      <selection pane="topRight" activeCell="A35" sqref="A35"/>
      <selection pane="bottomLeft" activeCell="A35" sqref="A35"/>
      <selection pane="bottomRight" activeCell="G158" sqref="G158"/>
    </sheetView>
  </sheetViews>
  <sheetFormatPr defaultColWidth="9.125" defaultRowHeight="18" x14ac:dyDescent="0.2"/>
  <cols>
    <col min="1" max="2" width="9.125" style="171" hidden="1" customWidth="1"/>
    <col min="3" max="3" width="14.625" style="171" bestFit="1" customWidth="1"/>
    <col min="4" max="5" width="9.125" style="171" hidden="1" customWidth="1"/>
    <col min="6" max="6" width="8.875" style="171" hidden="1" customWidth="1"/>
    <col min="7" max="7" width="26.75" style="189" customWidth="1"/>
    <col min="8" max="8" width="24.875" style="179" customWidth="1"/>
    <col min="9" max="9" width="15.75" style="171" customWidth="1"/>
    <col min="10" max="11" width="8.25" style="171" customWidth="1"/>
    <col min="12" max="12" width="10.375" style="251" customWidth="1"/>
    <col min="13" max="13" width="11.25" style="252" customWidth="1"/>
    <col min="14" max="14" width="13" style="253" customWidth="1"/>
    <col min="15" max="15" width="10.25" style="29" hidden="1" customWidth="1"/>
    <col min="16" max="19" width="10.25" style="171" hidden="1" customWidth="1"/>
    <col min="20" max="20" width="10.25" style="29" hidden="1" customWidth="1"/>
    <col min="21" max="24" width="10.25" style="171" hidden="1" customWidth="1"/>
    <col min="25" max="25" width="6.625" style="176" hidden="1" customWidth="1"/>
    <col min="26" max="26" width="10.375" style="30" hidden="1" customWidth="1"/>
    <col min="27" max="27" width="11.875" style="29" hidden="1" customWidth="1"/>
    <col min="28" max="31" width="10.25" style="171" hidden="1" customWidth="1"/>
    <col min="32" max="32" width="11.875" style="29" hidden="1" customWidth="1"/>
    <col min="33" max="36" width="10.25" style="171" hidden="1" customWidth="1"/>
    <col min="37" max="37" width="10.375" style="176" hidden="1" customWidth="1"/>
    <col min="38" max="38" width="10.375" style="30" hidden="1" customWidth="1"/>
    <col min="39" max="40" width="11.75" style="194" customWidth="1"/>
    <col min="41" max="41" width="15.375" style="251" customWidth="1"/>
    <col min="42" max="42" width="10.625" style="194" customWidth="1"/>
    <col min="43" max="43" width="10.625" style="171" customWidth="1"/>
    <col min="44" max="44" width="11.75" style="194" customWidth="1"/>
    <col min="45" max="45" width="10.625" style="171" customWidth="1"/>
    <col min="46" max="54" width="8.375" style="171" hidden="1" customWidth="1"/>
    <col min="55" max="55" width="15.25" style="194" customWidth="1"/>
    <col min="56" max="56" width="15.625" style="171" customWidth="1"/>
    <col min="57" max="57" width="12.375" style="194" customWidth="1"/>
    <col min="58" max="58" width="15.625" style="171" customWidth="1"/>
    <col min="59" max="63" width="15.875" style="190" hidden="1" customWidth="1"/>
    <col min="64" max="64" width="24" style="191" hidden="1" customWidth="1"/>
    <col min="65" max="65" width="21.375" style="171" hidden="1" customWidth="1"/>
    <col min="66" max="66" width="20.25" style="171" hidden="1" customWidth="1"/>
    <col min="67" max="67" width="23.125" style="171" hidden="1" customWidth="1"/>
    <col min="68" max="72" width="9.125" style="171" hidden="1" customWidth="1"/>
    <col min="73" max="73" width="12.25" style="171" customWidth="1"/>
    <col min="74" max="160" width="9.125" style="171" customWidth="1"/>
    <col min="161" max="16384" width="9.125" style="171"/>
  </cols>
  <sheetData>
    <row r="1" spans="1:106" ht="15" customHeight="1" thickBot="1" x14ac:dyDescent="0.25">
      <c r="A1" s="242"/>
      <c r="B1" s="242"/>
      <c r="C1" s="242"/>
      <c r="D1" s="242"/>
      <c r="E1" s="242"/>
      <c r="F1" s="242"/>
      <c r="G1" s="242" t="s">
        <v>270</v>
      </c>
      <c r="H1" s="254"/>
      <c r="I1" s="242" t="s">
        <v>271</v>
      </c>
      <c r="J1" s="242"/>
      <c r="K1" s="242"/>
      <c r="L1" s="254" t="s">
        <v>272</v>
      </c>
      <c r="M1" s="15"/>
      <c r="N1" s="254" t="s">
        <v>273</v>
      </c>
      <c r="P1" s="15"/>
      <c r="Q1" s="242"/>
      <c r="R1" s="242"/>
      <c r="S1" s="242"/>
      <c r="T1" s="242"/>
      <c r="U1" s="242"/>
      <c r="V1" s="242"/>
      <c r="W1" s="242"/>
      <c r="X1" s="242"/>
      <c r="Y1" s="242"/>
      <c r="Z1" s="112"/>
      <c r="AB1" s="242"/>
      <c r="AG1" s="242"/>
      <c r="AH1" s="242"/>
      <c r="AI1" s="151"/>
      <c r="AK1" s="85"/>
      <c r="AL1" s="85"/>
      <c r="AM1" s="192" t="s">
        <v>274</v>
      </c>
      <c r="AP1" s="66" t="s">
        <v>80</v>
      </c>
    </row>
    <row r="2" spans="1:106" s="228" customFormat="1" ht="52.5" customHeight="1" x14ac:dyDescent="0.2">
      <c r="A2" s="326" t="s">
        <v>87</v>
      </c>
      <c r="B2" s="326" t="s">
        <v>88</v>
      </c>
      <c r="C2" s="327" t="s">
        <v>275</v>
      </c>
      <c r="D2" s="327" t="s">
        <v>276</v>
      </c>
      <c r="E2" s="327" t="s">
        <v>90</v>
      </c>
      <c r="F2" s="327" t="s">
        <v>277</v>
      </c>
      <c r="G2" s="328" t="s">
        <v>278</v>
      </c>
      <c r="H2" s="328" t="s">
        <v>279</v>
      </c>
      <c r="I2" s="332" t="s">
        <v>280</v>
      </c>
      <c r="J2" s="332" t="s">
        <v>281</v>
      </c>
      <c r="K2" s="328" t="s">
        <v>282</v>
      </c>
      <c r="L2" s="331" t="s">
        <v>93</v>
      </c>
      <c r="M2" s="334" t="s">
        <v>93</v>
      </c>
      <c r="N2" s="305"/>
      <c r="O2" s="329" t="s">
        <v>283</v>
      </c>
      <c r="P2" s="312"/>
      <c r="Q2" s="312"/>
      <c r="R2" s="312"/>
      <c r="S2" s="313"/>
      <c r="T2" s="321" t="s">
        <v>284</v>
      </c>
      <c r="U2" s="312"/>
      <c r="V2" s="312"/>
      <c r="W2" s="312"/>
      <c r="X2" s="313"/>
      <c r="Y2" s="330" t="s">
        <v>285</v>
      </c>
      <c r="Z2" s="313"/>
      <c r="AA2" s="329" t="s">
        <v>286</v>
      </c>
      <c r="AB2" s="312"/>
      <c r="AC2" s="312"/>
      <c r="AD2" s="312"/>
      <c r="AE2" s="313"/>
      <c r="AF2" s="321" t="s">
        <v>287</v>
      </c>
      <c r="AG2" s="312"/>
      <c r="AH2" s="312"/>
      <c r="AI2" s="312"/>
      <c r="AJ2" s="313"/>
      <c r="AK2" s="322" t="s">
        <v>288</v>
      </c>
      <c r="AL2" s="313"/>
      <c r="AM2" s="323" t="s">
        <v>289</v>
      </c>
      <c r="AN2" s="323" t="s">
        <v>290</v>
      </c>
      <c r="AO2" s="324" t="s">
        <v>291</v>
      </c>
      <c r="AP2" s="335" t="s">
        <v>95</v>
      </c>
      <c r="AQ2" s="319" t="s">
        <v>96</v>
      </c>
      <c r="AR2" s="320" t="s">
        <v>97</v>
      </c>
      <c r="AS2" s="333" t="s">
        <v>98</v>
      </c>
      <c r="AT2" s="311" t="s">
        <v>99</v>
      </c>
      <c r="AU2" s="312"/>
      <c r="AV2" s="312"/>
      <c r="AW2" s="312"/>
      <c r="AX2" s="312"/>
      <c r="AY2" s="312"/>
      <c r="AZ2" s="312"/>
      <c r="BA2" s="312"/>
      <c r="BB2" s="313"/>
      <c r="BC2" s="314" t="s">
        <v>292</v>
      </c>
      <c r="BD2" s="315" t="s">
        <v>293</v>
      </c>
      <c r="BE2" s="317" t="s">
        <v>102</v>
      </c>
      <c r="BF2" s="318" t="s">
        <v>294</v>
      </c>
      <c r="BG2" s="310" t="s">
        <v>295</v>
      </c>
      <c r="BH2" s="310" t="s">
        <v>296</v>
      </c>
      <c r="BI2" s="310" t="s">
        <v>297</v>
      </c>
      <c r="BJ2" s="310" t="s">
        <v>298</v>
      </c>
      <c r="BK2" s="310" t="s">
        <v>299</v>
      </c>
      <c r="BL2" s="308" t="s">
        <v>300</v>
      </c>
      <c r="BM2" s="308" t="s">
        <v>301</v>
      </c>
      <c r="BN2" s="308" t="s">
        <v>302</v>
      </c>
      <c r="BO2" s="308" t="s">
        <v>303</v>
      </c>
      <c r="BP2" s="309"/>
      <c r="BU2" s="328" t="s">
        <v>304</v>
      </c>
    </row>
    <row r="3" spans="1:106" s="228" customFormat="1" ht="52.5" customHeight="1" x14ac:dyDescent="0.2">
      <c r="A3" s="293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56" t="s">
        <v>108</v>
      </c>
      <c r="N3" s="255" t="s">
        <v>109</v>
      </c>
      <c r="O3" s="165">
        <v>1</v>
      </c>
      <c r="P3" s="166">
        <v>2</v>
      </c>
      <c r="Q3" s="166">
        <v>3</v>
      </c>
      <c r="R3" s="166">
        <v>4</v>
      </c>
      <c r="S3" s="166">
        <v>5</v>
      </c>
      <c r="T3" s="167">
        <v>1</v>
      </c>
      <c r="U3" s="168">
        <v>2</v>
      </c>
      <c r="V3" s="168">
        <v>3</v>
      </c>
      <c r="W3" s="168">
        <v>4</v>
      </c>
      <c r="X3" s="168">
        <v>5</v>
      </c>
      <c r="Y3" s="169">
        <v>1</v>
      </c>
      <c r="Z3" s="169">
        <v>2</v>
      </c>
      <c r="AA3" s="165">
        <v>1</v>
      </c>
      <c r="AB3" s="166">
        <v>2</v>
      </c>
      <c r="AC3" s="166">
        <v>3</v>
      </c>
      <c r="AD3" s="166">
        <v>4</v>
      </c>
      <c r="AE3" s="166">
        <v>5</v>
      </c>
      <c r="AF3" s="167">
        <v>1</v>
      </c>
      <c r="AG3" s="168">
        <v>2</v>
      </c>
      <c r="AH3" s="168">
        <v>3</v>
      </c>
      <c r="AI3" s="168">
        <v>4</v>
      </c>
      <c r="AJ3" s="168">
        <v>5</v>
      </c>
      <c r="AK3" s="170">
        <v>1</v>
      </c>
      <c r="AL3" s="170">
        <v>2</v>
      </c>
      <c r="AM3" s="291"/>
      <c r="AN3" s="291"/>
      <c r="AO3" s="325"/>
      <c r="AP3" s="293"/>
      <c r="AQ3" s="293"/>
      <c r="AR3" s="293"/>
      <c r="AS3" s="293"/>
      <c r="AT3" s="180" t="s">
        <v>110</v>
      </c>
      <c r="AU3" s="180" t="s">
        <v>111</v>
      </c>
      <c r="AV3" s="180" t="s">
        <v>112</v>
      </c>
      <c r="AW3" s="180" t="s">
        <v>113</v>
      </c>
      <c r="AX3" s="180" t="s">
        <v>114</v>
      </c>
      <c r="AY3" s="180" t="s">
        <v>115</v>
      </c>
      <c r="AZ3" s="180" t="s">
        <v>116</v>
      </c>
      <c r="BA3" s="180" t="s">
        <v>117</v>
      </c>
      <c r="BB3" s="180" t="s">
        <v>118</v>
      </c>
      <c r="BC3" s="293"/>
      <c r="BD3" s="316"/>
      <c r="BE3" s="293"/>
      <c r="BF3" s="291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U3" s="293"/>
    </row>
    <row r="4" spans="1:106" s="198" customFormat="1" ht="31.5" customHeight="1" x14ac:dyDescent="0.3">
      <c r="A4" s="194">
        <v>2021</v>
      </c>
      <c r="B4" s="171">
        <v>10</v>
      </c>
      <c r="C4" s="257">
        <v>44469</v>
      </c>
      <c r="D4" s="171">
        <v>384</v>
      </c>
      <c r="E4" s="171">
        <v>556</v>
      </c>
      <c r="F4" s="171">
        <v>2</v>
      </c>
      <c r="G4" s="197" t="s">
        <v>123</v>
      </c>
      <c r="H4" t="s">
        <v>124</v>
      </c>
      <c r="I4" t="s">
        <v>305</v>
      </c>
      <c r="J4">
        <v>1</v>
      </c>
      <c r="K4">
        <v>6</v>
      </c>
      <c r="L4" s="258">
        <v>1066</v>
      </c>
      <c r="M4" s="259">
        <v>1003.106</v>
      </c>
      <c r="N4" s="260">
        <v>1141.6859999999999</v>
      </c>
      <c r="O4" s="193">
        <v>1385</v>
      </c>
      <c r="P4" s="193">
        <v>1348</v>
      </c>
      <c r="Q4" s="193">
        <v>1373</v>
      </c>
      <c r="R4" s="193">
        <v>1454</v>
      </c>
      <c r="S4" s="193">
        <v>1400</v>
      </c>
      <c r="T4" s="193">
        <v>1108</v>
      </c>
      <c r="U4" s="193">
        <v>1110</v>
      </c>
      <c r="V4" s="193">
        <v>1098</v>
      </c>
      <c r="W4" s="193">
        <v>1112</v>
      </c>
      <c r="X4" s="193">
        <v>1108</v>
      </c>
      <c r="Y4" s="172">
        <v>223</v>
      </c>
      <c r="Z4" s="172">
        <v>162</v>
      </c>
      <c r="AA4" s="193">
        <v>1551</v>
      </c>
      <c r="AB4" s="193">
        <v>1500</v>
      </c>
      <c r="AC4" s="193">
        <v>1419</v>
      </c>
      <c r="AD4" s="193">
        <v>1425</v>
      </c>
      <c r="AE4" s="193">
        <v>1458</v>
      </c>
      <c r="AF4" s="193">
        <v>1242</v>
      </c>
      <c r="AG4" s="193">
        <v>1155</v>
      </c>
      <c r="AH4" s="193">
        <v>1127</v>
      </c>
      <c r="AI4" s="193">
        <v>1148</v>
      </c>
      <c r="AJ4" s="193">
        <v>1156</v>
      </c>
      <c r="AK4" s="172">
        <v>184</v>
      </c>
      <c r="AL4" s="172">
        <v>147</v>
      </c>
      <c r="AM4" s="193">
        <v>1431.3</v>
      </c>
      <c r="AN4" s="193">
        <v>1136.4000000000001</v>
      </c>
      <c r="AO4" s="223">
        <v>0.3</v>
      </c>
      <c r="AP4" s="183">
        <v>20</v>
      </c>
      <c r="AQ4" s="184">
        <v>180</v>
      </c>
      <c r="AR4" s="182">
        <v>20</v>
      </c>
      <c r="AS4" s="182">
        <v>179</v>
      </c>
      <c r="AT4" s="185">
        <v>2</v>
      </c>
      <c r="AU4" s="185">
        <v>3</v>
      </c>
      <c r="AV4" s="185">
        <v>4</v>
      </c>
      <c r="AW4" s="185">
        <v>0</v>
      </c>
      <c r="AX4" s="185">
        <v>1</v>
      </c>
      <c r="AY4" s="185"/>
      <c r="AZ4" s="185"/>
      <c r="BA4" s="185"/>
      <c r="BB4" s="185"/>
      <c r="BC4" s="186">
        <v>10</v>
      </c>
      <c r="BD4" s="181">
        <v>370</v>
      </c>
      <c r="BE4" s="187">
        <v>1.4999999999999999E-2</v>
      </c>
      <c r="BF4" s="188">
        <v>2.7E-2</v>
      </c>
      <c r="BG4" s="173"/>
      <c r="BH4" s="173">
        <v>0</v>
      </c>
      <c r="BI4" s="173">
        <v>0.3</v>
      </c>
      <c r="BJ4" s="173">
        <v>11.4</v>
      </c>
      <c r="BK4" s="173">
        <v>420.5</v>
      </c>
      <c r="BL4" s="28" t="s">
        <v>306</v>
      </c>
      <c r="BM4" s="228" t="s">
        <v>307</v>
      </c>
      <c r="BN4" s="228" t="s">
        <v>308</v>
      </c>
      <c r="BO4" s="228"/>
      <c r="BP4" s="228">
        <v>39</v>
      </c>
      <c r="BQ4" s="228"/>
      <c r="BR4" s="228"/>
      <c r="BS4" s="228"/>
      <c r="BT4" s="228"/>
      <c r="BU4" s="228">
        <f t="shared" ref="BU4:BU67" si="0">IFERROR(ROUND(STDEV(AN4,L4),1),"")</f>
        <v>49.8</v>
      </c>
      <c r="BV4" s="228"/>
      <c r="BW4" s="228"/>
      <c r="BX4" s="228"/>
      <c r="BY4" s="228"/>
      <c r="BZ4" s="228"/>
      <c r="CA4" s="228"/>
      <c r="CB4" s="228"/>
      <c r="CC4" s="228"/>
      <c r="CD4" s="228"/>
      <c r="CE4" s="228"/>
      <c r="CF4" s="228"/>
      <c r="CG4" s="228"/>
      <c r="CH4" s="228"/>
      <c r="CI4" s="228"/>
      <c r="CJ4" s="228"/>
      <c r="CK4" s="228"/>
      <c r="CL4" s="228"/>
      <c r="CM4" s="228"/>
      <c r="CN4" s="228"/>
      <c r="CO4" s="228"/>
      <c r="CP4" s="228"/>
      <c r="CQ4" s="228"/>
      <c r="CR4" s="228"/>
      <c r="CS4" s="228"/>
      <c r="CT4" s="228"/>
      <c r="CU4" s="228"/>
      <c r="CV4" s="228"/>
      <c r="CW4" s="228"/>
      <c r="CX4" s="228"/>
      <c r="CY4" s="228"/>
      <c r="CZ4" s="228"/>
      <c r="DA4" s="228"/>
      <c r="DB4" s="228"/>
    </row>
    <row r="5" spans="1:106" s="198" customFormat="1" ht="31.5" customHeight="1" x14ac:dyDescent="0.3">
      <c r="A5" s="194">
        <v>2021</v>
      </c>
      <c r="B5" s="171">
        <v>10</v>
      </c>
      <c r="C5" s="257">
        <v>44469</v>
      </c>
      <c r="D5" s="171">
        <v>384</v>
      </c>
      <c r="E5" s="171">
        <v>557</v>
      </c>
      <c r="F5" s="171">
        <v>2</v>
      </c>
      <c r="G5" s="197" t="s">
        <v>126</v>
      </c>
      <c r="H5" t="s">
        <v>127</v>
      </c>
      <c r="I5" t="s">
        <v>305</v>
      </c>
      <c r="J5">
        <v>1</v>
      </c>
      <c r="K5">
        <v>6</v>
      </c>
      <c r="L5" s="258">
        <v>182</v>
      </c>
      <c r="M5" s="259">
        <v>171.262</v>
      </c>
      <c r="N5" s="260">
        <v>194.922</v>
      </c>
      <c r="O5" s="193">
        <v>237</v>
      </c>
      <c r="P5" s="193">
        <v>266</v>
      </c>
      <c r="Q5" s="193">
        <v>252</v>
      </c>
      <c r="R5" s="193">
        <v>242</v>
      </c>
      <c r="S5" s="193">
        <v>243</v>
      </c>
      <c r="T5" s="193">
        <v>190</v>
      </c>
      <c r="U5" s="193">
        <v>191</v>
      </c>
      <c r="V5" s="193">
        <v>186</v>
      </c>
      <c r="W5" s="193">
        <v>189</v>
      </c>
      <c r="X5" s="193">
        <v>187</v>
      </c>
      <c r="Y5" s="172">
        <v>223</v>
      </c>
      <c r="Z5" s="172">
        <v>162</v>
      </c>
      <c r="AA5" s="193">
        <v>296</v>
      </c>
      <c r="AB5" s="193">
        <v>287</v>
      </c>
      <c r="AC5" s="193">
        <v>276</v>
      </c>
      <c r="AD5" s="193">
        <v>245</v>
      </c>
      <c r="AE5" s="193">
        <v>254</v>
      </c>
      <c r="AF5" s="193">
        <v>221</v>
      </c>
      <c r="AG5" s="193">
        <v>208</v>
      </c>
      <c r="AH5" s="193">
        <v>215</v>
      </c>
      <c r="AI5" s="193">
        <v>201</v>
      </c>
      <c r="AJ5" s="193">
        <v>189</v>
      </c>
      <c r="AK5" s="172">
        <v>184</v>
      </c>
      <c r="AL5" s="172">
        <v>147</v>
      </c>
      <c r="AM5" s="193">
        <v>259.8</v>
      </c>
      <c r="AN5" s="193">
        <v>197.7</v>
      </c>
      <c r="AO5" s="223">
        <v>0.4</v>
      </c>
      <c r="AP5" s="183">
        <v>20</v>
      </c>
      <c r="AQ5" s="184">
        <v>180</v>
      </c>
      <c r="AR5" s="182">
        <v>20</v>
      </c>
      <c r="AS5" s="182">
        <v>179</v>
      </c>
      <c r="AT5" s="185">
        <v>1</v>
      </c>
      <c r="AU5" s="185">
        <v>1</v>
      </c>
      <c r="AV5" s="185">
        <v>1</v>
      </c>
      <c r="AW5" s="185">
        <v>1</v>
      </c>
      <c r="AX5" s="185">
        <v>1</v>
      </c>
      <c r="AY5" s="185"/>
      <c r="AZ5" s="185"/>
      <c r="BA5" s="185"/>
      <c r="BB5" s="185"/>
      <c r="BC5" s="186">
        <v>4</v>
      </c>
      <c r="BD5" s="181">
        <v>52</v>
      </c>
      <c r="BE5" s="187">
        <v>1.4999999999999999E-2</v>
      </c>
      <c r="BF5" s="188">
        <v>7.6999999999999999E-2</v>
      </c>
      <c r="BG5" s="173"/>
      <c r="BH5" s="173">
        <v>0</v>
      </c>
      <c r="BI5" s="173">
        <v>0.3</v>
      </c>
      <c r="BJ5" s="173">
        <v>0.8</v>
      </c>
      <c r="BK5" s="173">
        <v>10.3</v>
      </c>
      <c r="BL5" s="28" t="s">
        <v>306</v>
      </c>
      <c r="BM5" s="228" t="s">
        <v>307</v>
      </c>
      <c r="BN5" s="228" t="s">
        <v>308</v>
      </c>
      <c r="BO5" s="228" t="s">
        <v>309</v>
      </c>
      <c r="BP5" s="228">
        <v>39</v>
      </c>
      <c r="BQ5" s="228"/>
      <c r="BR5" s="228"/>
      <c r="BS5" s="228"/>
      <c r="BT5" s="228"/>
      <c r="BU5" s="228">
        <f t="shared" si="0"/>
        <v>11.1</v>
      </c>
      <c r="BV5" s="228"/>
      <c r="BW5" s="228"/>
      <c r="BX5" s="228"/>
      <c r="BY5" s="228"/>
      <c r="BZ5" s="228"/>
      <c r="CA5" s="228"/>
      <c r="CB5" s="228"/>
      <c r="CC5" s="228"/>
      <c r="CD5" s="228"/>
      <c r="CE5" s="228"/>
      <c r="CF5" s="228"/>
      <c r="CG5" s="228"/>
      <c r="CH5" s="228"/>
      <c r="CI5" s="228"/>
      <c r="CJ5" s="228"/>
      <c r="CK5" s="228"/>
      <c r="CL5" s="228"/>
      <c r="CM5" s="228"/>
      <c r="CN5" s="228"/>
      <c r="CO5" s="228"/>
      <c r="CP5" s="228"/>
      <c r="CQ5" s="228"/>
      <c r="CR5" s="228"/>
      <c r="CS5" s="228"/>
      <c r="CT5" s="228"/>
      <c r="CU5" s="228"/>
      <c r="CV5" s="228"/>
      <c r="CW5" s="228"/>
      <c r="CX5" s="228"/>
      <c r="CY5" s="228"/>
      <c r="CZ5" s="228"/>
      <c r="DA5" s="228"/>
      <c r="DB5" s="228"/>
    </row>
    <row r="6" spans="1:106" s="198" customFormat="1" ht="31.5" customHeight="1" x14ac:dyDescent="0.3">
      <c r="A6" s="194">
        <v>2021</v>
      </c>
      <c r="B6" s="171">
        <v>10</v>
      </c>
      <c r="C6" s="257">
        <v>44469</v>
      </c>
      <c r="D6" s="171">
        <v>382</v>
      </c>
      <c r="E6" s="171">
        <v>449</v>
      </c>
      <c r="F6" s="171">
        <v>3</v>
      </c>
      <c r="G6" s="197" t="s">
        <v>247</v>
      </c>
      <c r="H6" t="s">
        <v>248</v>
      </c>
      <c r="I6" t="s">
        <v>305</v>
      </c>
      <c r="J6">
        <v>3</v>
      </c>
      <c r="K6">
        <v>1</v>
      </c>
      <c r="L6" s="258">
        <v>46</v>
      </c>
      <c r="M6" s="259">
        <v>40.985999999999997</v>
      </c>
      <c r="N6" s="260">
        <v>50.048000000000002</v>
      </c>
      <c r="O6" s="193">
        <v>81</v>
      </c>
      <c r="P6" s="193">
        <v>80</v>
      </c>
      <c r="Q6" s="193">
        <v>69</v>
      </c>
      <c r="R6" s="193">
        <v>70</v>
      </c>
      <c r="S6" s="193">
        <v>71</v>
      </c>
      <c r="T6" s="193">
        <v>48</v>
      </c>
      <c r="U6" s="193">
        <v>47</v>
      </c>
      <c r="V6" s="193">
        <v>47</v>
      </c>
      <c r="W6" s="193">
        <v>48</v>
      </c>
      <c r="X6" s="193">
        <v>49</v>
      </c>
      <c r="Y6" s="172">
        <v>95</v>
      </c>
      <c r="Z6" s="172">
        <v>95</v>
      </c>
      <c r="AA6" s="193">
        <v>76</v>
      </c>
      <c r="AB6" s="193">
        <v>72</v>
      </c>
      <c r="AC6" s="193">
        <v>78</v>
      </c>
      <c r="AD6" s="193">
        <v>68</v>
      </c>
      <c r="AE6" s="193">
        <v>74</v>
      </c>
      <c r="AF6" s="193">
        <v>51</v>
      </c>
      <c r="AG6" s="193">
        <v>48</v>
      </c>
      <c r="AH6" s="193">
        <v>42</v>
      </c>
      <c r="AI6" s="193">
        <v>42</v>
      </c>
      <c r="AJ6" s="193">
        <v>42</v>
      </c>
      <c r="AK6" s="172">
        <v>95</v>
      </c>
      <c r="AL6" s="172">
        <v>95</v>
      </c>
      <c r="AM6" s="193">
        <v>73.900000000000006</v>
      </c>
      <c r="AN6" s="193">
        <v>46.4</v>
      </c>
      <c r="AO6" s="223">
        <v>0.6</v>
      </c>
      <c r="AP6" s="183">
        <v>108</v>
      </c>
      <c r="AQ6" s="184">
        <v>100</v>
      </c>
      <c r="AR6" s="182">
        <v>114</v>
      </c>
      <c r="AS6" s="182">
        <v>95</v>
      </c>
      <c r="AT6" s="185">
        <v>7</v>
      </c>
      <c r="AU6" s="185">
        <v>7</v>
      </c>
      <c r="AV6" s="185">
        <v>16</v>
      </c>
      <c r="AW6" s="185">
        <v>2</v>
      </c>
      <c r="AX6" s="185"/>
      <c r="AY6" s="185"/>
      <c r="AZ6" s="185"/>
      <c r="BA6" s="185"/>
      <c r="BB6" s="185"/>
      <c r="BC6" s="186">
        <v>32</v>
      </c>
      <c r="BD6" s="181">
        <v>1922</v>
      </c>
      <c r="BE6" s="187">
        <v>1.4999999999999999E-2</v>
      </c>
      <c r="BF6" s="188">
        <v>1.7000000000000001E-2</v>
      </c>
      <c r="BG6" s="173"/>
      <c r="BH6" s="173">
        <v>0.7</v>
      </c>
      <c r="BI6" s="173">
        <v>41.8</v>
      </c>
      <c r="BJ6" s="173">
        <v>1.5</v>
      </c>
      <c r="BK6" s="173">
        <v>89.2</v>
      </c>
      <c r="BL6" s="28" t="s">
        <v>306</v>
      </c>
      <c r="BM6" s="228" t="s">
        <v>307</v>
      </c>
      <c r="BN6" s="228" t="s">
        <v>310</v>
      </c>
      <c r="BO6" s="228" t="s">
        <v>311</v>
      </c>
      <c r="BP6" s="228">
        <v>39</v>
      </c>
      <c r="BQ6" s="228"/>
      <c r="BR6" s="228"/>
      <c r="BS6" s="228"/>
      <c r="BT6" s="228"/>
      <c r="BU6" s="228">
        <f t="shared" si="0"/>
        <v>0.3</v>
      </c>
      <c r="BV6" s="228"/>
      <c r="BW6" s="228"/>
      <c r="BX6" s="228"/>
      <c r="BY6" s="228"/>
      <c r="BZ6" s="228"/>
      <c r="CA6" s="228"/>
      <c r="CB6" s="228"/>
      <c r="CC6" s="228"/>
      <c r="CD6" s="228"/>
      <c r="CE6" s="228"/>
      <c r="CF6" s="228"/>
      <c r="CG6" s="228"/>
      <c r="CH6" s="228"/>
      <c r="CI6" s="228"/>
      <c r="CJ6" s="228"/>
      <c r="CK6" s="228"/>
      <c r="CL6" s="228"/>
      <c r="CM6" s="228"/>
      <c r="CN6" s="228"/>
      <c r="CO6" s="228"/>
      <c r="CP6" s="228"/>
      <c r="CQ6" s="228"/>
      <c r="CR6" s="228"/>
      <c r="CS6" s="228"/>
      <c r="CT6" s="228"/>
      <c r="CU6" s="228"/>
      <c r="CV6" s="228"/>
      <c r="CW6" s="228"/>
      <c r="CX6" s="228"/>
      <c r="CY6" s="228"/>
      <c r="CZ6" s="228"/>
      <c r="DA6" s="228"/>
      <c r="DB6" s="228"/>
    </row>
    <row r="7" spans="1:106" s="198" customFormat="1" ht="31.5" customHeight="1" x14ac:dyDescent="0.3">
      <c r="A7" s="194">
        <v>2021</v>
      </c>
      <c r="B7" s="171">
        <v>10</v>
      </c>
      <c r="C7" s="257">
        <v>44469</v>
      </c>
      <c r="D7" s="171">
        <v>29</v>
      </c>
      <c r="E7" s="171">
        <v>81</v>
      </c>
      <c r="F7" s="171">
        <v>4</v>
      </c>
      <c r="G7" s="197" t="s">
        <v>250</v>
      </c>
      <c r="H7" t="s">
        <v>251</v>
      </c>
      <c r="I7" t="s">
        <v>305</v>
      </c>
      <c r="J7">
        <v>2</v>
      </c>
      <c r="K7">
        <v>3</v>
      </c>
      <c r="L7" s="258">
        <v>388</v>
      </c>
      <c r="M7" s="259">
        <v>360.84</v>
      </c>
      <c r="N7" s="260">
        <v>415.16</v>
      </c>
      <c r="O7" s="193">
        <v>485</v>
      </c>
      <c r="P7" s="193">
        <v>500</v>
      </c>
      <c r="Q7" s="193">
        <v>530</v>
      </c>
      <c r="R7" s="193"/>
      <c r="S7" s="193"/>
      <c r="T7" s="193">
        <v>405</v>
      </c>
      <c r="U7" s="193">
        <v>406</v>
      </c>
      <c r="V7" s="193">
        <v>405</v>
      </c>
      <c r="W7" s="193"/>
      <c r="X7" s="193"/>
      <c r="Y7" s="172">
        <v>117</v>
      </c>
      <c r="Z7" s="172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72"/>
      <c r="AL7" s="172"/>
      <c r="AM7" s="193">
        <v>505</v>
      </c>
      <c r="AN7" s="193">
        <v>405.3</v>
      </c>
      <c r="AO7" s="223">
        <v>0.3</v>
      </c>
      <c r="AP7" s="183">
        <v>60</v>
      </c>
      <c r="AQ7" s="184">
        <v>120</v>
      </c>
      <c r="AR7" s="182">
        <v>62</v>
      </c>
      <c r="AS7" s="182">
        <v>117</v>
      </c>
      <c r="AT7" s="185">
        <v>2</v>
      </c>
      <c r="AU7" s="185">
        <v>2</v>
      </c>
      <c r="AV7" s="185">
        <v>8</v>
      </c>
      <c r="AW7" s="185"/>
      <c r="AX7" s="185"/>
      <c r="AY7" s="185"/>
      <c r="AZ7" s="185"/>
      <c r="BA7" s="185"/>
      <c r="BB7" s="185"/>
      <c r="BC7" s="186">
        <v>12</v>
      </c>
      <c r="BD7" s="181">
        <v>382</v>
      </c>
      <c r="BE7" s="187">
        <v>1.4999999999999999E-2</v>
      </c>
      <c r="BF7" s="188">
        <v>3.1E-2</v>
      </c>
      <c r="BG7" s="173"/>
      <c r="BH7" s="173">
        <v>0</v>
      </c>
      <c r="BI7" s="173">
        <v>1</v>
      </c>
      <c r="BJ7" s="173">
        <v>4.9000000000000004</v>
      </c>
      <c r="BK7" s="173">
        <v>154.80000000000001</v>
      </c>
      <c r="BL7" s="28" t="s">
        <v>312</v>
      </c>
      <c r="BM7" s="228" t="s">
        <v>313</v>
      </c>
      <c r="BN7" s="228" t="s">
        <v>314</v>
      </c>
      <c r="BO7" s="228"/>
      <c r="BP7" s="228">
        <v>39</v>
      </c>
      <c r="BQ7" s="228"/>
      <c r="BR7" s="228"/>
      <c r="BS7" s="228"/>
      <c r="BT7" s="228"/>
      <c r="BU7" s="228">
        <f t="shared" si="0"/>
        <v>12.2</v>
      </c>
      <c r="BV7" s="228"/>
      <c r="BW7" s="228"/>
      <c r="BX7" s="228"/>
      <c r="BY7" s="228"/>
      <c r="BZ7" s="228"/>
      <c r="CA7" s="228"/>
      <c r="CB7" s="228"/>
      <c r="CC7" s="228"/>
      <c r="CD7" s="228"/>
      <c r="CE7" s="228"/>
      <c r="CF7" s="228"/>
      <c r="CG7" s="228"/>
      <c r="CH7" s="228"/>
      <c r="CI7" s="228"/>
      <c r="CJ7" s="228"/>
      <c r="CK7" s="228"/>
      <c r="CL7" s="228"/>
      <c r="CM7" s="228"/>
      <c r="CN7" s="228"/>
      <c r="CO7" s="228"/>
      <c r="CP7" s="228"/>
      <c r="CQ7" s="228"/>
      <c r="CR7" s="228"/>
      <c r="CS7" s="228"/>
      <c r="CT7" s="228"/>
      <c r="CU7" s="228"/>
      <c r="CV7" s="228"/>
      <c r="CW7" s="228"/>
      <c r="CX7" s="228"/>
      <c r="CY7" s="228"/>
      <c r="CZ7" s="228"/>
      <c r="DA7" s="228"/>
      <c r="DB7" s="228"/>
    </row>
    <row r="8" spans="1:106" s="198" customFormat="1" ht="31.5" customHeight="1" x14ac:dyDescent="0.3">
      <c r="A8" s="194">
        <v>2021</v>
      </c>
      <c r="B8" s="171">
        <v>10</v>
      </c>
      <c r="C8" s="257">
        <v>44469</v>
      </c>
      <c r="D8" s="171">
        <v>331</v>
      </c>
      <c r="E8" s="171">
        <v>253</v>
      </c>
      <c r="F8" s="171">
        <v>4</v>
      </c>
      <c r="G8" s="197" t="s">
        <v>135</v>
      </c>
      <c r="H8" t="s">
        <v>136</v>
      </c>
      <c r="I8" t="s">
        <v>305</v>
      </c>
      <c r="J8">
        <v>3</v>
      </c>
      <c r="K8">
        <v>2</v>
      </c>
      <c r="L8" s="258">
        <v>203</v>
      </c>
      <c r="M8" s="259">
        <v>188.79</v>
      </c>
      <c r="N8" s="260">
        <v>217.21</v>
      </c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72"/>
      <c r="Z8" s="172"/>
      <c r="AA8" s="193">
        <v>298</v>
      </c>
      <c r="AB8" s="193">
        <v>288</v>
      </c>
      <c r="AC8" s="193">
        <v>299</v>
      </c>
      <c r="AD8" s="193">
        <v>261</v>
      </c>
      <c r="AE8" s="193">
        <v>243</v>
      </c>
      <c r="AF8" s="193">
        <v>233</v>
      </c>
      <c r="AG8" s="193">
        <v>223</v>
      </c>
      <c r="AH8" s="193">
        <v>193</v>
      </c>
      <c r="AI8" s="193">
        <v>198</v>
      </c>
      <c r="AJ8" s="193">
        <v>194</v>
      </c>
      <c r="AK8" s="172">
        <v>88</v>
      </c>
      <c r="AL8" s="172">
        <v>97</v>
      </c>
      <c r="AM8" s="193">
        <v>277.8</v>
      </c>
      <c r="AN8" s="193">
        <v>208.2</v>
      </c>
      <c r="AO8" s="223">
        <v>0.4</v>
      </c>
      <c r="AP8" s="183">
        <v>121</v>
      </c>
      <c r="AQ8" s="184">
        <v>89</v>
      </c>
      <c r="AR8" s="182">
        <v>117</v>
      </c>
      <c r="AS8" s="182">
        <v>93</v>
      </c>
      <c r="AT8" s="185">
        <v>3</v>
      </c>
      <c r="AU8" s="185">
        <v>6</v>
      </c>
      <c r="AV8" s="185">
        <v>5</v>
      </c>
      <c r="AW8" s="185">
        <v>1</v>
      </c>
      <c r="AX8" s="185"/>
      <c r="AY8" s="185"/>
      <c r="AZ8" s="185"/>
      <c r="BA8" s="185"/>
      <c r="BB8" s="185"/>
      <c r="BC8" s="186">
        <v>14</v>
      </c>
      <c r="BD8" s="181">
        <v>614</v>
      </c>
      <c r="BE8" s="187">
        <v>1.4999999999999999E-2</v>
      </c>
      <c r="BF8" s="188">
        <v>2.3E-2</v>
      </c>
      <c r="BG8" s="173"/>
      <c r="BH8" s="173">
        <v>0.1</v>
      </c>
      <c r="BI8" s="173">
        <v>3</v>
      </c>
      <c r="BJ8" s="173">
        <v>2.9</v>
      </c>
      <c r="BK8" s="173">
        <v>127.8</v>
      </c>
      <c r="BL8" s="28" t="s">
        <v>312</v>
      </c>
      <c r="BM8" s="228" t="s">
        <v>315</v>
      </c>
      <c r="BN8" s="228" t="s">
        <v>316</v>
      </c>
      <c r="BO8" s="228"/>
      <c r="BP8" s="228">
        <v>39</v>
      </c>
      <c r="BQ8" s="228"/>
      <c r="BR8" s="228"/>
      <c r="BS8" s="228"/>
      <c r="BT8" s="228"/>
      <c r="BU8" s="228">
        <f t="shared" si="0"/>
        <v>3.7</v>
      </c>
      <c r="BV8" s="228"/>
      <c r="BW8" s="228"/>
      <c r="BX8" s="228"/>
      <c r="BY8" s="228"/>
      <c r="BZ8" s="228"/>
      <c r="CA8" s="228"/>
      <c r="CB8" s="228"/>
      <c r="CC8" s="228"/>
      <c r="CD8" s="228"/>
      <c r="CE8" s="228"/>
      <c r="CF8" s="228"/>
      <c r="CG8" s="228"/>
      <c r="CH8" s="228"/>
      <c r="CI8" s="228"/>
      <c r="CJ8" s="228"/>
      <c r="CK8" s="228"/>
      <c r="CL8" s="228"/>
      <c r="CM8" s="228"/>
      <c r="CN8" s="228"/>
      <c r="CO8" s="228"/>
      <c r="CP8" s="228"/>
      <c r="CQ8" s="228"/>
      <c r="CR8" s="228"/>
      <c r="CS8" s="228"/>
      <c r="CT8" s="228"/>
      <c r="CU8" s="228"/>
      <c r="CV8" s="228"/>
      <c r="CW8" s="228"/>
      <c r="CX8" s="228"/>
      <c r="CY8" s="228"/>
      <c r="CZ8" s="228"/>
      <c r="DA8" s="228"/>
      <c r="DB8" s="228"/>
    </row>
    <row r="9" spans="1:106" s="198" customFormat="1" ht="31.5" customHeight="1" x14ac:dyDescent="0.3">
      <c r="A9" s="194">
        <v>2021</v>
      </c>
      <c r="B9" s="171">
        <v>10</v>
      </c>
      <c r="C9" s="257">
        <v>44469</v>
      </c>
      <c r="D9" s="171">
        <v>419</v>
      </c>
      <c r="E9" s="171">
        <v>670</v>
      </c>
      <c r="F9" s="171">
        <v>4</v>
      </c>
      <c r="G9" s="197" t="s">
        <v>254</v>
      </c>
      <c r="H9" t="s">
        <v>255</v>
      </c>
      <c r="I9" t="s">
        <v>305</v>
      </c>
      <c r="J9">
        <v>4</v>
      </c>
      <c r="K9">
        <v>2</v>
      </c>
      <c r="L9" s="258">
        <v>298</v>
      </c>
      <c r="M9" s="259">
        <v>280.41800000000001</v>
      </c>
      <c r="N9" s="260">
        <v>319.15800000000002</v>
      </c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72"/>
      <c r="Z9" s="172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72"/>
      <c r="AL9" s="172"/>
      <c r="AM9" s="193"/>
      <c r="AN9" s="193"/>
      <c r="AO9" s="223"/>
      <c r="AP9" s="183">
        <v>96</v>
      </c>
      <c r="AQ9" s="184">
        <v>150</v>
      </c>
      <c r="AR9" s="182"/>
      <c r="AS9" s="182"/>
      <c r="AT9" s="185"/>
      <c r="AU9" s="185"/>
      <c r="AV9" s="185"/>
      <c r="AW9" s="185"/>
      <c r="AX9" s="185"/>
      <c r="AY9" s="185"/>
      <c r="AZ9" s="185"/>
      <c r="BA9" s="185"/>
      <c r="BB9" s="185"/>
      <c r="BC9" s="186"/>
      <c r="BD9" s="181">
        <v>120</v>
      </c>
      <c r="BE9" s="187">
        <v>1.4999999999999999E-2</v>
      </c>
      <c r="BF9" s="188"/>
      <c r="BG9" s="173"/>
      <c r="BH9" s="173"/>
      <c r="BI9" s="173">
        <v>0.4</v>
      </c>
      <c r="BJ9" s="173"/>
      <c r="BK9" s="173"/>
      <c r="BL9" s="28" t="s">
        <v>306</v>
      </c>
      <c r="BM9" s="228" t="s">
        <v>307</v>
      </c>
      <c r="BN9" s="228" t="s">
        <v>317</v>
      </c>
      <c r="BO9" s="228" t="s">
        <v>311</v>
      </c>
      <c r="BP9" s="228">
        <v>39</v>
      </c>
      <c r="BQ9" s="228"/>
      <c r="BR9" s="228"/>
      <c r="BS9" s="228"/>
      <c r="BT9" s="228"/>
      <c r="BU9" s="228" t="str">
        <f t="shared" si="0"/>
        <v/>
      </c>
      <c r="BV9" s="228"/>
      <c r="BW9" s="228"/>
      <c r="BX9" s="228"/>
      <c r="BY9" s="228"/>
      <c r="BZ9" s="228"/>
      <c r="CA9" s="228"/>
      <c r="CB9" s="228"/>
      <c r="CC9" s="228"/>
      <c r="CD9" s="228"/>
      <c r="CE9" s="228"/>
      <c r="CF9" s="228"/>
      <c r="CG9" s="228"/>
      <c r="CH9" s="228"/>
      <c r="CI9" s="228"/>
      <c r="CJ9" s="228"/>
      <c r="CK9" s="228"/>
      <c r="CL9" s="228"/>
      <c r="CM9" s="228"/>
      <c r="CN9" s="228"/>
      <c r="CO9" s="228"/>
      <c r="CP9" s="228"/>
      <c r="CQ9" s="228"/>
      <c r="CR9" s="228"/>
      <c r="CS9" s="228"/>
      <c r="CT9" s="228"/>
      <c r="CU9" s="228"/>
      <c r="CV9" s="228"/>
      <c r="CW9" s="228"/>
      <c r="CX9" s="228"/>
      <c r="CY9" s="228"/>
      <c r="CZ9" s="228"/>
      <c r="DA9" s="228"/>
      <c r="DB9" s="228"/>
    </row>
    <row r="10" spans="1:106" s="198" customFormat="1" ht="31.5" customHeight="1" x14ac:dyDescent="0.3">
      <c r="A10" s="194">
        <v>2021</v>
      </c>
      <c r="B10" s="171">
        <v>10</v>
      </c>
      <c r="C10" s="257">
        <v>44469</v>
      </c>
      <c r="D10" s="171">
        <v>142</v>
      </c>
      <c r="E10" s="171">
        <v>280</v>
      </c>
      <c r="F10" s="171">
        <v>5</v>
      </c>
      <c r="G10" s="197" t="s">
        <v>219</v>
      </c>
      <c r="H10" t="s">
        <v>220</v>
      </c>
      <c r="I10" t="s">
        <v>305</v>
      </c>
      <c r="J10">
        <v>3</v>
      </c>
      <c r="K10">
        <v>2</v>
      </c>
      <c r="L10" s="258">
        <v>323</v>
      </c>
      <c r="M10" s="259">
        <v>300.39</v>
      </c>
      <c r="N10" s="260">
        <v>345.61</v>
      </c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72"/>
      <c r="Z10" s="172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72"/>
      <c r="AL10" s="172"/>
      <c r="AM10" s="193"/>
      <c r="AN10" s="193"/>
      <c r="AO10" s="223"/>
      <c r="AP10" s="183">
        <v>105</v>
      </c>
      <c r="AQ10" s="184">
        <v>103</v>
      </c>
      <c r="AR10" s="182"/>
      <c r="AS10" s="182"/>
      <c r="AT10" s="185"/>
      <c r="AU10" s="185"/>
      <c r="AV10" s="185"/>
      <c r="AW10" s="185"/>
      <c r="AX10" s="185"/>
      <c r="AY10" s="185"/>
      <c r="AZ10" s="185"/>
      <c r="BA10" s="185"/>
      <c r="BB10" s="185"/>
      <c r="BC10" s="186"/>
      <c r="BD10" s="181"/>
      <c r="BE10" s="187">
        <v>1.4999999999999999E-2</v>
      </c>
      <c r="BF10" s="188"/>
      <c r="BG10" s="173"/>
      <c r="BH10" s="173"/>
      <c r="BI10" s="173"/>
      <c r="BJ10" s="173"/>
      <c r="BK10" s="173"/>
      <c r="BL10" s="28" t="s">
        <v>318</v>
      </c>
      <c r="BM10" s="228"/>
      <c r="BN10" s="228"/>
      <c r="BO10" s="228"/>
      <c r="BP10" s="228">
        <v>39</v>
      </c>
      <c r="BQ10" s="228"/>
      <c r="BR10" s="228"/>
      <c r="BS10" s="228"/>
      <c r="BT10" s="228"/>
      <c r="BU10" s="228" t="str">
        <f t="shared" si="0"/>
        <v/>
      </c>
      <c r="BV10" s="228"/>
      <c r="BW10" s="228"/>
      <c r="BX10" s="228"/>
      <c r="BY10" s="228"/>
      <c r="BZ10" s="228"/>
      <c r="CA10" s="228"/>
      <c r="CB10" s="228"/>
      <c r="CC10" s="228"/>
      <c r="CD10" s="228"/>
      <c r="CE10" s="228"/>
      <c r="CF10" s="228"/>
      <c r="CG10" s="228"/>
      <c r="CH10" s="228"/>
      <c r="CI10" s="228"/>
      <c r="CJ10" s="228"/>
      <c r="CK10" s="228"/>
      <c r="CL10" s="228"/>
      <c r="CM10" s="228"/>
      <c r="CN10" s="228"/>
      <c r="CO10" s="228"/>
      <c r="CP10" s="228"/>
      <c r="CQ10" s="228"/>
      <c r="CR10" s="228"/>
      <c r="CS10" s="228"/>
      <c r="CT10" s="228"/>
      <c r="CU10" s="228"/>
      <c r="CV10" s="228"/>
      <c r="CW10" s="228"/>
      <c r="CX10" s="228"/>
      <c r="CY10" s="228"/>
      <c r="CZ10" s="228"/>
      <c r="DA10" s="228"/>
      <c r="DB10" s="228"/>
    </row>
    <row r="11" spans="1:106" s="198" customFormat="1" ht="31.5" customHeight="1" x14ac:dyDescent="0.3">
      <c r="A11" s="194">
        <v>2021</v>
      </c>
      <c r="B11" s="171">
        <v>10</v>
      </c>
      <c r="C11" s="257">
        <v>44469</v>
      </c>
      <c r="D11" s="171">
        <v>212</v>
      </c>
      <c r="E11" s="171">
        <v>140</v>
      </c>
      <c r="F11" s="171">
        <v>5</v>
      </c>
      <c r="G11" s="197" t="s">
        <v>207</v>
      </c>
      <c r="H11" t="s">
        <v>208</v>
      </c>
      <c r="I11" t="s">
        <v>305</v>
      </c>
      <c r="J11">
        <v>2</v>
      </c>
      <c r="K11">
        <v>2</v>
      </c>
      <c r="L11" s="258">
        <v>485</v>
      </c>
      <c r="M11" s="259">
        <v>451.05</v>
      </c>
      <c r="N11" s="260">
        <v>518.95000000000005</v>
      </c>
      <c r="O11" s="193">
        <v>753</v>
      </c>
      <c r="P11" s="193">
        <v>700</v>
      </c>
      <c r="Q11" s="193">
        <v>722</v>
      </c>
      <c r="R11" s="193">
        <v>560</v>
      </c>
      <c r="S11" s="193">
        <v>600</v>
      </c>
      <c r="T11" s="193">
        <v>470</v>
      </c>
      <c r="U11" s="193">
        <v>470</v>
      </c>
      <c r="V11" s="193">
        <v>453</v>
      </c>
      <c r="W11" s="193">
        <v>418</v>
      </c>
      <c r="X11" s="193">
        <v>465</v>
      </c>
      <c r="Y11" s="172">
        <v>110</v>
      </c>
      <c r="Z11" s="172">
        <v>118</v>
      </c>
      <c r="AA11" s="193">
        <v>606</v>
      </c>
      <c r="AB11" s="193">
        <v>598</v>
      </c>
      <c r="AC11" s="193">
        <v>692</v>
      </c>
      <c r="AD11" s="193">
        <v>601</v>
      </c>
      <c r="AE11" s="193">
        <v>672</v>
      </c>
      <c r="AF11" s="193">
        <v>450</v>
      </c>
      <c r="AG11" s="193">
        <v>445</v>
      </c>
      <c r="AH11" s="193">
        <v>464</v>
      </c>
      <c r="AI11" s="193">
        <v>442</v>
      </c>
      <c r="AJ11" s="193">
        <v>475</v>
      </c>
      <c r="AK11" s="172">
        <v>123</v>
      </c>
      <c r="AL11" s="172">
        <v>123</v>
      </c>
      <c r="AM11" s="193">
        <v>650.4</v>
      </c>
      <c r="AN11" s="193">
        <v>455.2</v>
      </c>
      <c r="AO11" s="223">
        <v>0.3</v>
      </c>
      <c r="AP11" s="183">
        <v>60</v>
      </c>
      <c r="AQ11" s="184">
        <v>120</v>
      </c>
      <c r="AR11" s="182">
        <v>61</v>
      </c>
      <c r="AS11" s="182">
        <v>119</v>
      </c>
      <c r="AT11" s="185">
        <v>4</v>
      </c>
      <c r="AU11" s="185">
        <v>8</v>
      </c>
      <c r="AV11" s="185">
        <v>9</v>
      </c>
      <c r="AW11" s="185"/>
      <c r="AX11" s="185"/>
      <c r="AY11" s="185"/>
      <c r="AZ11" s="185"/>
      <c r="BA11" s="185"/>
      <c r="BB11" s="185"/>
      <c r="BC11" s="186">
        <v>21</v>
      </c>
      <c r="BD11" s="181">
        <v>1190</v>
      </c>
      <c r="BE11" s="187">
        <v>1.4999999999999999E-2</v>
      </c>
      <c r="BF11" s="188">
        <v>1.7999999999999999E-2</v>
      </c>
      <c r="BG11" s="173"/>
      <c r="BH11" s="173">
        <v>0</v>
      </c>
      <c r="BI11" s="173">
        <v>2.5</v>
      </c>
      <c r="BJ11" s="173">
        <v>9.6</v>
      </c>
      <c r="BK11" s="173">
        <v>541.70000000000005</v>
      </c>
      <c r="BL11" s="28" t="s">
        <v>312</v>
      </c>
      <c r="BM11" s="228" t="s">
        <v>313</v>
      </c>
      <c r="BN11" s="228" t="s">
        <v>319</v>
      </c>
      <c r="BO11" s="228"/>
      <c r="BP11" s="228">
        <v>39</v>
      </c>
      <c r="BQ11" s="228"/>
      <c r="BR11" s="228"/>
      <c r="BS11" s="228"/>
      <c r="BT11" s="228"/>
      <c r="BU11" s="228">
        <f t="shared" si="0"/>
        <v>21.1</v>
      </c>
      <c r="BV11" s="228"/>
      <c r="BW11" s="228"/>
      <c r="BX11" s="228"/>
      <c r="BY11" s="228"/>
      <c r="BZ11" s="228"/>
      <c r="CA11" s="228"/>
      <c r="CB11" s="228"/>
      <c r="CC11" s="228"/>
      <c r="CD11" s="228"/>
      <c r="CE11" s="228"/>
      <c r="CF11" s="228"/>
      <c r="CG11" s="228"/>
      <c r="CH11" s="228"/>
      <c r="CI11" s="228"/>
      <c r="CJ11" s="228"/>
      <c r="CK11" s="228"/>
      <c r="CL11" s="228"/>
      <c r="CM11" s="228"/>
      <c r="CN11" s="228"/>
      <c r="CO11" s="228"/>
      <c r="CP11" s="228"/>
      <c r="CQ11" s="228"/>
      <c r="CR11" s="228"/>
      <c r="CS11" s="228"/>
      <c r="CT11" s="228"/>
      <c r="CU11" s="228"/>
      <c r="CV11" s="228"/>
      <c r="CW11" s="228"/>
      <c r="CX11" s="228"/>
      <c r="CY11" s="228"/>
      <c r="CZ11" s="228"/>
      <c r="DA11" s="228"/>
      <c r="DB11" s="228"/>
    </row>
    <row r="12" spans="1:106" s="198" customFormat="1" ht="31.5" customHeight="1" x14ac:dyDescent="0.3">
      <c r="A12" s="194">
        <v>2021</v>
      </c>
      <c r="B12" s="171">
        <v>10</v>
      </c>
      <c r="C12" s="257">
        <v>44469</v>
      </c>
      <c r="D12" s="171">
        <v>212</v>
      </c>
      <c r="E12" s="171">
        <v>178</v>
      </c>
      <c r="F12" s="171">
        <v>5</v>
      </c>
      <c r="G12" s="197" t="s">
        <v>213</v>
      </c>
      <c r="H12" t="s">
        <v>214</v>
      </c>
      <c r="I12" t="s">
        <v>305</v>
      </c>
      <c r="J12">
        <v>2</v>
      </c>
      <c r="K12">
        <v>2</v>
      </c>
      <c r="L12" s="258">
        <v>50</v>
      </c>
      <c r="M12" s="259">
        <v>46.5</v>
      </c>
      <c r="N12" s="260">
        <v>53.5</v>
      </c>
      <c r="O12" s="193">
        <v>77</v>
      </c>
      <c r="P12" s="193">
        <v>66</v>
      </c>
      <c r="Q12" s="193">
        <v>80</v>
      </c>
      <c r="R12" s="193">
        <v>61</v>
      </c>
      <c r="S12" s="193">
        <v>66</v>
      </c>
      <c r="T12" s="193">
        <v>52</v>
      </c>
      <c r="U12" s="193">
        <v>50</v>
      </c>
      <c r="V12" s="193">
        <v>49</v>
      </c>
      <c r="W12" s="193">
        <v>48</v>
      </c>
      <c r="X12" s="193">
        <v>51</v>
      </c>
      <c r="Y12" s="172">
        <v>110</v>
      </c>
      <c r="Z12" s="172">
        <v>118</v>
      </c>
      <c r="AA12" s="193">
        <v>70</v>
      </c>
      <c r="AB12" s="193">
        <v>68</v>
      </c>
      <c r="AC12" s="193">
        <v>93</v>
      </c>
      <c r="AD12" s="193">
        <v>82</v>
      </c>
      <c r="AE12" s="193">
        <v>88</v>
      </c>
      <c r="AF12" s="193">
        <v>50</v>
      </c>
      <c r="AG12" s="193">
        <v>49</v>
      </c>
      <c r="AH12" s="193">
        <v>48</v>
      </c>
      <c r="AI12" s="193">
        <v>49</v>
      </c>
      <c r="AJ12" s="193">
        <v>50</v>
      </c>
      <c r="AK12" s="172">
        <v>123</v>
      </c>
      <c r="AL12" s="172">
        <v>123</v>
      </c>
      <c r="AM12" s="193">
        <v>75.099999999999994</v>
      </c>
      <c r="AN12" s="193">
        <v>49.6</v>
      </c>
      <c r="AO12" s="223">
        <v>0.5</v>
      </c>
      <c r="AP12" s="183">
        <v>60</v>
      </c>
      <c r="AQ12" s="184">
        <v>120</v>
      </c>
      <c r="AR12" s="182">
        <v>61</v>
      </c>
      <c r="AS12" s="182">
        <v>119</v>
      </c>
      <c r="AT12" s="185">
        <v>7</v>
      </c>
      <c r="AU12" s="185">
        <v>11</v>
      </c>
      <c r="AV12" s="185">
        <v>14</v>
      </c>
      <c r="AW12" s="185"/>
      <c r="AX12" s="185"/>
      <c r="AY12" s="185"/>
      <c r="AZ12" s="185"/>
      <c r="BA12" s="185"/>
      <c r="BB12" s="185"/>
      <c r="BC12" s="186">
        <v>32</v>
      </c>
      <c r="BD12" s="181">
        <v>1082</v>
      </c>
      <c r="BE12" s="187">
        <v>1.4999999999999999E-2</v>
      </c>
      <c r="BF12" s="188">
        <v>0.03</v>
      </c>
      <c r="BG12" s="173"/>
      <c r="BH12" s="173">
        <v>0.6</v>
      </c>
      <c r="BI12" s="173">
        <v>21.6</v>
      </c>
      <c r="BJ12" s="173">
        <v>1.6</v>
      </c>
      <c r="BK12" s="173">
        <v>53.7</v>
      </c>
      <c r="BL12" s="28" t="s">
        <v>312</v>
      </c>
      <c r="BM12" s="228" t="s">
        <v>313</v>
      </c>
      <c r="BN12" s="228" t="s">
        <v>320</v>
      </c>
      <c r="BO12" s="228"/>
      <c r="BP12" s="228">
        <v>39</v>
      </c>
      <c r="BQ12" s="228"/>
      <c r="BR12" s="228"/>
      <c r="BS12" s="228"/>
      <c r="BT12" s="228"/>
      <c r="BU12" s="228">
        <f t="shared" si="0"/>
        <v>0.3</v>
      </c>
      <c r="BV12" s="228"/>
      <c r="BW12" s="228"/>
      <c r="BX12" s="228"/>
      <c r="BY12" s="228"/>
      <c r="BZ12" s="228"/>
      <c r="CA12" s="228"/>
      <c r="CB12" s="228"/>
      <c r="CC12" s="228"/>
      <c r="CD12" s="228"/>
      <c r="CE12" s="228"/>
      <c r="CF12" s="228"/>
      <c r="CG12" s="228"/>
      <c r="CH12" s="228"/>
      <c r="CI12" s="228"/>
      <c r="CJ12" s="228"/>
      <c r="CK12" s="228"/>
      <c r="CL12" s="228"/>
      <c r="CM12" s="228"/>
      <c r="CN12" s="228"/>
      <c r="CO12" s="228"/>
      <c r="CP12" s="228"/>
      <c r="CQ12" s="228"/>
      <c r="CR12" s="228"/>
      <c r="CS12" s="228"/>
      <c r="CT12" s="228"/>
      <c r="CU12" s="228"/>
      <c r="CV12" s="228"/>
      <c r="CW12" s="228"/>
      <c r="CX12" s="228"/>
      <c r="CY12" s="228"/>
      <c r="CZ12" s="228"/>
      <c r="DA12" s="228"/>
      <c r="DB12" s="228"/>
    </row>
    <row r="13" spans="1:106" s="198" customFormat="1" ht="31.5" customHeight="1" x14ac:dyDescent="0.3">
      <c r="A13" s="194">
        <v>2021</v>
      </c>
      <c r="B13" s="171">
        <v>10</v>
      </c>
      <c r="C13" s="257">
        <v>44469</v>
      </c>
      <c r="D13" s="171">
        <v>407</v>
      </c>
      <c r="E13" s="171">
        <v>627</v>
      </c>
      <c r="F13" s="171">
        <v>6</v>
      </c>
      <c r="G13" s="197" t="s">
        <v>232</v>
      </c>
      <c r="H13" t="s">
        <v>233</v>
      </c>
      <c r="I13" t="s">
        <v>305</v>
      </c>
      <c r="J13">
        <v>1</v>
      </c>
      <c r="K13">
        <v>5</v>
      </c>
      <c r="L13" s="258">
        <v>418.5</v>
      </c>
      <c r="M13" s="259">
        <v>384.97815000000003</v>
      </c>
      <c r="N13" s="260">
        <v>452.02184999999997</v>
      </c>
      <c r="O13" s="193">
        <v>505</v>
      </c>
      <c r="P13" s="193">
        <v>582</v>
      </c>
      <c r="Q13" s="193">
        <v>475</v>
      </c>
      <c r="R13" s="193">
        <v>495</v>
      </c>
      <c r="S13" s="193">
        <v>500</v>
      </c>
      <c r="T13" s="193">
        <v>415</v>
      </c>
      <c r="U13" s="193">
        <v>407</v>
      </c>
      <c r="V13" s="193">
        <v>408</v>
      </c>
      <c r="W13" s="193">
        <v>415</v>
      </c>
      <c r="X13" s="193">
        <v>420</v>
      </c>
      <c r="Y13" s="172">
        <v>140</v>
      </c>
      <c r="Z13" s="172">
        <v>154</v>
      </c>
      <c r="AA13" s="193">
        <v>509</v>
      </c>
      <c r="AB13" s="193">
        <v>500</v>
      </c>
      <c r="AC13" s="193">
        <v>508</v>
      </c>
      <c r="AD13" s="193">
        <v>553</v>
      </c>
      <c r="AE13" s="193">
        <v>707</v>
      </c>
      <c r="AF13" s="193">
        <v>439</v>
      </c>
      <c r="AG13" s="193">
        <v>425</v>
      </c>
      <c r="AH13" s="193">
        <v>403</v>
      </c>
      <c r="AI13" s="193">
        <v>406</v>
      </c>
      <c r="AJ13" s="193">
        <v>470</v>
      </c>
      <c r="AK13" s="172">
        <v>145</v>
      </c>
      <c r="AL13" s="172">
        <v>145</v>
      </c>
      <c r="AM13" s="193">
        <v>533.4</v>
      </c>
      <c r="AN13" s="193">
        <v>420.8</v>
      </c>
      <c r="AO13" s="223">
        <v>0.3</v>
      </c>
      <c r="AP13" s="183">
        <v>18</v>
      </c>
      <c r="AQ13" s="184">
        <v>200</v>
      </c>
      <c r="AR13" s="182">
        <v>25</v>
      </c>
      <c r="AS13" s="182">
        <v>146</v>
      </c>
      <c r="AT13" s="185">
        <v>4</v>
      </c>
      <c r="AU13" s="185">
        <v>5</v>
      </c>
      <c r="AV13" s="185">
        <v>9</v>
      </c>
      <c r="AW13" s="185"/>
      <c r="AX13" s="185"/>
      <c r="AY13" s="185"/>
      <c r="AZ13" s="185"/>
      <c r="BA13" s="185"/>
      <c r="BB13" s="185"/>
      <c r="BC13" s="186">
        <v>18</v>
      </c>
      <c r="BD13" s="181">
        <v>288</v>
      </c>
      <c r="BE13" s="187">
        <v>1.4999999999999999E-2</v>
      </c>
      <c r="BF13" s="188">
        <v>6.3E-2</v>
      </c>
      <c r="BG13" s="173"/>
      <c r="BH13" s="173">
        <v>0</v>
      </c>
      <c r="BI13" s="173">
        <v>0.7</v>
      </c>
      <c r="BJ13" s="173">
        <v>7.6</v>
      </c>
      <c r="BK13" s="173">
        <v>121.2</v>
      </c>
      <c r="BL13" s="28" t="s">
        <v>312</v>
      </c>
      <c r="BM13" s="228" t="s">
        <v>321</v>
      </c>
      <c r="BN13" s="228" t="s">
        <v>322</v>
      </c>
      <c r="BO13" s="228"/>
      <c r="BP13" s="228">
        <v>39</v>
      </c>
      <c r="BQ13" s="228"/>
      <c r="BR13" s="228"/>
      <c r="BS13" s="228"/>
      <c r="BT13" s="228"/>
      <c r="BU13" s="228">
        <f t="shared" si="0"/>
        <v>1.6</v>
      </c>
      <c r="BV13" s="228"/>
      <c r="BW13" s="228"/>
      <c r="BX13" s="228"/>
      <c r="BY13" s="228"/>
      <c r="BZ13" s="228"/>
      <c r="CA13" s="228"/>
      <c r="CB13" s="228"/>
      <c r="CC13" s="228"/>
      <c r="CD13" s="228"/>
      <c r="CE13" s="228"/>
      <c r="CF13" s="228"/>
      <c r="CG13" s="228"/>
      <c r="CH13" s="228"/>
      <c r="CI13" s="228"/>
      <c r="CJ13" s="228"/>
      <c r="CK13" s="228"/>
      <c r="CL13" s="228"/>
      <c r="CM13" s="228"/>
      <c r="CN13" s="228"/>
      <c r="CO13" s="228"/>
      <c r="CP13" s="228"/>
      <c r="CQ13" s="228"/>
      <c r="CR13" s="228"/>
      <c r="CS13" s="228"/>
      <c r="CT13" s="228"/>
      <c r="CU13" s="228"/>
      <c r="CV13" s="228"/>
      <c r="CW13" s="228"/>
      <c r="CX13" s="228"/>
      <c r="CY13" s="228"/>
      <c r="CZ13" s="228"/>
      <c r="DA13" s="228"/>
      <c r="DB13" s="228"/>
    </row>
    <row r="14" spans="1:106" s="198" customFormat="1" ht="31.5" customHeight="1" x14ac:dyDescent="0.3">
      <c r="A14" s="194">
        <v>2021</v>
      </c>
      <c r="B14" s="171">
        <v>10</v>
      </c>
      <c r="C14" s="257">
        <v>44469</v>
      </c>
      <c r="D14" s="171">
        <v>407</v>
      </c>
      <c r="E14" s="171">
        <v>628</v>
      </c>
      <c r="F14" s="171">
        <v>6</v>
      </c>
      <c r="G14" s="197" t="s">
        <v>235</v>
      </c>
      <c r="H14" t="s">
        <v>236</v>
      </c>
      <c r="I14" t="s">
        <v>305</v>
      </c>
      <c r="J14">
        <v>1</v>
      </c>
      <c r="K14">
        <v>5</v>
      </c>
      <c r="L14" s="258">
        <v>330</v>
      </c>
      <c r="M14" s="259">
        <v>303.99599999999998</v>
      </c>
      <c r="N14" s="260">
        <v>356.00400000000002</v>
      </c>
      <c r="O14" s="193">
        <v>410</v>
      </c>
      <c r="P14" s="193">
        <v>396</v>
      </c>
      <c r="Q14" s="193">
        <v>371</v>
      </c>
      <c r="R14" s="193">
        <v>380</v>
      </c>
      <c r="S14" s="193">
        <v>399</v>
      </c>
      <c r="T14" s="193">
        <v>318</v>
      </c>
      <c r="U14" s="193">
        <v>315</v>
      </c>
      <c r="V14" s="193">
        <v>317</v>
      </c>
      <c r="W14" s="193">
        <v>313</v>
      </c>
      <c r="X14" s="193">
        <v>320</v>
      </c>
      <c r="Y14" s="172">
        <v>140</v>
      </c>
      <c r="Z14" s="172">
        <v>154</v>
      </c>
      <c r="AA14" s="193">
        <v>395</v>
      </c>
      <c r="AB14" s="193">
        <v>384</v>
      </c>
      <c r="AC14" s="193">
        <v>403</v>
      </c>
      <c r="AD14" s="193">
        <v>416</v>
      </c>
      <c r="AE14" s="193">
        <v>462</v>
      </c>
      <c r="AF14" s="193">
        <v>314</v>
      </c>
      <c r="AG14" s="193">
        <v>309</v>
      </c>
      <c r="AH14" s="193">
        <v>306</v>
      </c>
      <c r="AI14" s="193">
        <v>300</v>
      </c>
      <c r="AJ14" s="193">
        <v>315</v>
      </c>
      <c r="AK14" s="172">
        <v>145</v>
      </c>
      <c r="AL14" s="172">
        <v>145</v>
      </c>
      <c r="AM14" s="193">
        <v>401.6</v>
      </c>
      <c r="AN14" s="193">
        <v>312.7</v>
      </c>
      <c r="AO14" s="223">
        <v>0.2</v>
      </c>
      <c r="AP14" s="183">
        <v>18</v>
      </c>
      <c r="AQ14" s="184">
        <v>200</v>
      </c>
      <c r="AR14" s="182">
        <v>25</v>
      </c>
      <c r="AS14" s="182">
        <v>146</v>
      </c>
      <c r="AT14" s="185">
        <v>5</v>
      </c>
      <c r="AU14" s="185">
        <v>8</v>
      </c>
      <c r="AV14" s="185">
        <v>7</v>
      </c>
      <c r="AW14" s="185"/>
      <c r="AX14" s="185"/>
      <c r="AY14" s="185"/>
      <c r="AZ14" s="185"/>
      <c r="BA14" s="185"/>
      <c r="BB14" s="185"/>
      <c r="BC14" s="186">
        <v>20</v>
      </c>
      <c r="BD14" s="181">
        <v>290</v>
      </c>
      <c r="BE14" s="187">
        <v>1.4999999999999999E-2</v>
      </c>
      <c r="BF14" s="188">
        <v>6.9000000000000006E-2</v>
      </c>
      <c r="BG14" s="173"/>
      <c r="BH14" s="173">
        <v>0.1</v>
      </c>
      <c r="BI14" s="173">
        <v>0.9</v>
      </c>
      <c r="BJ14" s="173">
        <v>6.3</v>
      </c>
      <c r="BK14" s="173">
        <v>90.7</v>
      </c>
      <c r="BL14" s="28" t="s">
        <v>312</v>
      </c>
      <c r="BM14" s="228" t="s">
        <v>321</v>
      </c>
      <c r="BN14" s="228" t="s">
        <v>323</v>
      </c>
      <c r="BO14" s="228"/>
      <c r="BP14" s="228">
        <v>39</v>
      </c>
      <c r="BQ14" s="228"/>
      <c r="BR14" s="228"/>
      <c r="BS14" s="228"/>
      <c r="BT14" s="228"/>
      <c r="BU14" s="228">
        <f t="shared" si="0"/>
        <v>12.2</v>
      </c>
      <c r="BV14" s="228"/>
      <c r="BW14" s="228"/>
      <c r="BX14" s="228"/>
      <c r="BY14" s="228"/>
      <c r="BZ14" s="228"/>
      <c r="CA14" s="228"/>
      <c r="CB14" s="228"/>
      <c r="CC14" s="228"/>
      <c r="CD14" s="228"/>
      <c r="CE14" s="228"/>
      <c r="CF14" s="228"/>
      <c r="CG14" s="228"/>
      <c r="CH14" s="228"/>
      <c r="CI14" s="228"/>
      <c r="CJ14" s="228"/>
      <c r="CK14" s="228"/>
      <c r="CL14" s="228"/>
      <c r="CM14" s="228"/>
      <c r="CN14" s="228"/>
      <c r="CO14" s="228"/>
      <c r="CP14" s="228"/>
      <c r="CQ14" s="228"/>
      <c r="CR14" s="228"/>
      <c r="CS14" s="228"/>
      <c r="CT14" s="228"/>
      <c r="CU14" s="228"/>
      <c r="CV14" s="228"/>
      <c r="CW14" s="228"/>
      <c r="CX14" s="228"/>
      <c r="CY14" s="228"/>
      <c r="CZ14" s="228"/>
      <c r="DA14" s="228"/>
      <c r="DB14" s="228"/>
    </row>
    <row r="15" spans="1:106" s="198" customFormat="1" ht="31.5" customHeight="1" x14ac:dyDescent="0.3">
      <c r="A15" s="194">
        <v>2021</v>
      </c>
      <c r="B15" s="171">
        <v>10</v>
      </c>
      <c r="C15" s="257">
        <v>44469</v>
      </c>
      <c r="D15" s="171">
        <v>407</v>
      </c>
      <c r="E15" s="171">
        <v>629</v>
      </c>
      <c r="F15" s="171">
        <v>6</v>
      </c>
      <c r="G15" s="197" t="s">
        <v>238</v>
      </c>
      <c r="H15" t="s">
        <v>239</v>
      </c>
      <c r="I15" t="s">
        <v>305</v>
      </c>
      <c r="J15">
        <v>1</v>
      </c>
      <c r="K15">
        <v>5</v>
      </c>
      <c r="L15" s="258">
        <v>221</v>
      </c>
      <c r="M15" s="259">
        <v>203.983</v>
      </c>
      <c r="N15" s="260">
        <v>238.017</v>
      </c>
      <c r="O15" s="193">
        <v>279</v>
      </c>
      <c r="P15" s="193">
        <v>266</v>
      </c>
      <c r="Q15" s="193">
        <v>263</v>
      </c>
      <c r="R15" s="193">
        <v>290</v>
      </c>
      <c r="S15" s="193">
        <v>298</v>
      </c>
      <c r="T15" s="193">
        <v>220</v>
      </c>
      <c r="U15" s="193">
        <v>214</v>
      </c>
      <c r="V15" s="193">
        <v>210</v>
      </c>
      <c r="W15" s="193">
        <v>223</v>
      </c>
      <c r="X15" s="193">
        <v>225</v>
      </c>
      <c r="Y15" s="172">
        <v>140</v>
      </c>
      <c r="Z15" s="172">
        <v>154</v>
      </c>
      <c r="AA15" s="193">
        <v>321</v>
      </c>
      <c r="AB15" s="193">
        <v>313</v>
      </c>
      <c r="AC15" s="193">
        <v>315</v>
      </c>
      <c r="AD15" s="193">
        <v>305</v>
      </c>
      <c r="AE15" s="193">
        <v>367</v>
      </c>
      <c r="AF15" s="193">
        <v>234</v>
      </c>
      <c r="AG15" s="193">
        <v>228</v>
      </c>
      <c r="AH15" s="193">
        <v>235</v>
      </c>
      <c r="AI15" s="193">
        <v>223</v>
      </c>
      <c r="AJ15" s="193">
        <v>234</v>
      </c>
      <c r="AK15" s="172">
        <v>145</v>
      </c>
      <c r="AL15" s="172">
        <v>145</v>
      </c>
      <c r="AM15" s="193">
        <v>301.7</v>
      </c>
      <c r="AN15" s="193">
        <v>224.6</v>
      </c>
      <c r="AO15" s="223">
        <v>0.4</v>
      </c>
      <c r="AP15" s="183">
        <v>18</v>
      </c>
      <c r="AQ15" s="184">
        <v>200</v>
      </c>
      <c r="AR15" s="182">
        <v>25</v>
      </c>
      <c r="AS15" s="182">
        <v>146</v>
      </c>
      <c r="AT15" s="185">
        <v>5</v>
      </c>
      <c r="AU15" s="185">
        <v>5</v>
      </c>
      <c r="AV15" s="185">
        <v>10</v>
      </c>
      <c r="AW15" s="185"/>
      <c r="AX15" s="185"/>
      <c r="AY15" s="185"/>
      <c r="AZ15" s="185"/>
      <c r="BA15" s="185"/>
      <c r="BB15" s="185"/>
      <c r="BC15" s="186">
        <v>20</v>
      </c>
      <c r="BD15" s="181">
        <v>290</v>
      </c>
      <c r="BE15" s="187">
        <v>1.4999999999999999E-2</v>
      </c>
      <c r="BF15" s="188">
        <v>6.9000000000000006E-2</v>
      </c>
      <c r="BG15" s="173"/>
      <c r="BH15" s="173">
        <v>0.1</v>
      </c>
      <c r="BI15" s="173">
        <v>1.3</v>
      </c>
      <c r="BJ15" s="173">
        <v>4.5</v>
      </c>
      <c r="BK15" s="173">
        <v>65.099999999999994</v>
      </c>
      <c r="BL15" s="28" t="s">
        <v>312</v>
      </c>
      <c r="BM15" s="228" t="s">
        <v>321</v>
      </c>
      <c r="BN15" s="228" t="s">
        <v>323</v>
      </c>
      <c r="BO15" s="228"/>
      <c r="BP15" s="228">
        <v>39</v>
      </c>
      <c r="BQ15" s="228"/>
      <c r="BR15" s="228"/>
      <c r="BS15" s="228"/>
      <c r="BT15" s="228"/>
      <c r="BU15" s="228">
        <f t="shared" si="0"/>
        <v>2.5</v>
      </c>
      <c r="BV15" s="228"/>
      <c r="BW15" s="228"/>
      <c r="BX15" s="228"/>
      <c r="BY15" s="228"/>
      <c r="BZ15" s="228"/>
      <c r="CA15" s="228"/>
      <c r="CB15" s="228"/>
      <c r="CC15" s="228"/>
      <c r="CD15" s="228"/>
      <c r="CE15" s="228"/>
      <c r="CF15" s="228"/>
      <c r="CG15" s="228"/>
      <c r="CH15" s="228"/>
      <c r="CI15" s="228"/>
      <c r="CJ15" s="228"/>
      <c r="CK15" s="228"/>
      <c r="CL15" s="228"/>
      <c r="CM15" s="228"/>
      <c r="CN15" s="228"/>
      <c r="CO15" s="228"/>
      <c r="CP15" s="228"/>
      <c r="CQ15" s="228"/>
      <c r="CR15" s="228"/>
      <c r="CS15" s="228"/>
      <c r="CT15" s="228"/>
      <c r="CU15" s="228"/>
      <c r="CV15" s="228"/>
      <c r="CW15" s="228"/>
      <c r="CX15" s="228"/>
      <c r="CY15" s="228"/>
      <c r="CZ15" s="228"/>
      <c r="DA15" s="228"/>
      <c r="DB15" s="228"/>
    </row>
    <row r="16" spans="1:106" s="198" customFormat="1" ht="31.5" customHeight="1" x14ac:dyDescent="0.3">
      <c r="A16" s="194">
        <v>2021</v>
      </c>
      <c r="B16" s="171">
        <v>10</v>
      </c>
      <c r="C16" s="257">
        <v>44469</v>
      </c>
      <c r="D16" s="171">
        <v>407</v>
      </c>
      <c r="E16" s="171">
        <v>630</v>
      </c>
      <c r="F16" s="171">
        <v>6</v>
      </c>
      <c r="G16" s="197" t="s">
        <v>241</v>
      </c>
      <c r="H16" t="s">
        <v>242</v>
      </c>
      <c r="I16" t="s">
        <v>305</v>
      </c>
      <c r="J16">
        <v>1</v>
      </c>
      <c r="K16">
        <v>5</v>
      </c>
      <c r="L16" s="258">
        <v>214</v>
      </c>
      <c r="M16" s="259">
        <v>197.84299999999999</v>
      </c>
      <c r="N16" s="260">
        <v>230.15700000000001</v>
      </c>
      <c r="O16" s="193">
        <v>288</v>
      </c>
      <c r="P16" s="193">
        <v>272</v>
      </c>
      <c r="Q16" s="193">
        <v>274</v>
      </c>
      <c r="R16" s="193">
        <v>270</v>
      </c>
      <c r="S16" s="193">
        <v>276</v>
      </c>
      <c r="T16" s="193">
        <v>215</v>
      </c>
      <c r="U16" s="193">
        <v>211</v>
      </c>
      <c r="V16" s="193">
        <v>214</v>
      </c>
      <c r="W16" s="193">
        <v>224</v>
      </c>
      <c r="X16" s="193">
        <v>221</v>
      </c>
      <c r="Y16" s="172">
        <v>140</v>
      </c>
      <c r="Z16" s="172">
        <v>154</v>
      </c>
      <c r="AA16" s="193">
        <v>293</v>
      </c>
      <c r="AB16" s="193">
        <v>281</v>
      </c>
      <c r="AC16" s="193">
        <v>308</v>
      </c>
      <c r="AD16" s="193">
        <v>311</v>
      </c>
      <c r="AE16" s="193">
        <v>333</v>
      </c>
      <c r="AF16" s="193">
        <v>244</v>
      </c>
      <c r="AG16" s="193">
        <v>227</v>
      </c>
      <c r="AH16" s="193">
        <v>223</v>
      </c>
      <c r="AI16" s="193">
        <v>213</v>
      </c>
      <c r="AJ16" s="193">
        <v>211</v>
      </c>
      <c r="AK16" s="172">
        <v>145</v>
      </c>
      <c r="AL16" s="172">
        <v>145</v>
      </c>
      <c r="AM16" s="193">
        <v>290.60000000000002</v>
      </c>
      <c r="AN16" s="193">
        <v>220.3</v>
      </c>
      <c r="AO16" s="223">
        <v>0.4</v>
      </c>
      <c r="AP16" s="183">
        <v>18</v>
      </c>
      <c r="AQ16" s="184">
        <v>200</v>
      </c>
      <c r="AR16" s="182">
        <v>25</v>
      </c>
      <c r="AS16" s="182">
        <v>146</v>
      </c>
      <c r="AT16" s="185">
        <v>4</v>
      </c>
      <c r="AU16" s="185">
        <v>9</v>
      </c>
      <c r="AV16" s="185">
        <v>19</v>
      </c>
      <c r="AW16" s="185"/>
      <c r="AX16" s="185"/>
      <c r="AY16" s="185"/>
      <c r="AZ16" s="185"/>
      <c r="BA16" s="185"/>
      <c r="BB16" s="185"/>
      <c r="BC16" s="186">
        <v>32</v>
      </c>
      <c r="BD16" s="181">
        <v>302</v>
      </c>
      <c r="BE16" s="187">
        <v>1.4999999999999999E-2</v>
      </c>
      <c r="BF16" s="188">
        <v>0.106</v>
      </c>
      <c r="BG16" s="173"/>
      <c r="BH16" s="173">
        <v>0.2</v>
      </c>
      <c r="BI16" s="173">
        <v>1.4</v>
      </c>
      <c r="BJ16" s="173">
        <v>7</v>
      </c>
      <c r="BK16" s="173">
        <v>66.5</v>
      </c>
      <c r="BL16" s="28" t="s">
        <v>312</v>
      </c>
      <c r="BM16" s="228" t="s">
        <v>321</v>
      </c>
      <c r="BN16" s="228" t="s">
        <v>323</v>
      </c>
      <c r="BO16" s="228"/>
      <c r="BP16" s="228">
        <v>39</v>
      </c>
      <c r="BQ16" s="228"/>
      <c r="BR16" s="228"/>
      <c r="BS16" s="228"/>
      <c r="BT16" s="228"/>
      <c r="BU16" s="228">
        <f t="shared" si="0"/>
        <v>4.5</v>
      </c>
      <c r="BV16" s="228"/>
      <c r="BW16" s="228"/>
      <c r="BX16" s="228"/>
      <c r="BY16" s="228"/>
      <c r="BZ16" s="228"/>
      <c r="CA16" s="228"/>
      <c r="CB16" s="228"/>
      <c r="CC16" s="228"/>
      <c r="CD16" s="228"/>
      <c r="CE16" s="228"/>
      <c r="CF16" s="228"/>
      <c r="CG16" s="228"/>
      <c r="CH16" s="228"/>
      <c r="CI16" s="228"/>
      <c r="CJ16" s="228"/>
      <c r="CK16" s="228"/>
      <c r="CL16" s="228"/>
      <c r="CM16" s="228"/>
      <c r="CN16" s="228"/>
      <c r="CO16" s="228"/>
      <c r="CP16" s="228"/>
      <c r="CQ16" s="228"/>
      <c r="CR16" s="228"/>
      <c r="CS16" s="228"/>
      <c r="CT16" s="228"/>
      <c r="CU16" s="228"/>
      <c r="CV16" s="228"/>
      <c r="CW16" s="228"/>
      <c r="CX16" s="228"/>
      <c r="CY16" s="228"/>
      <c r="CZ16" s="228"/>
      <c r="DA16" s="228"/>
      <c r="DB16" s="228"/>
    </row>
    <row r="17" spans="1:106" s="198" customFormat="1" ht="31.5" customHeight="1" x14ac:dyDescent="0.3">
      <c r="A17" s="194">
        <v>2021</v>
      </c>
      <c r="B17" s="171">
        <v>10</v>
      </c>
      <c r="C17" s="257">
        <v>44469</v>
      </c>
      <c r="D17" s="171">
        <v>301</v>
      </c>
      <c r="E17" s="171">
        <v>225</v>
      </c>
      <c r="F17" s="171">
        <v>7</v>
      </c>
      <c r="G17" s="197" t="s">
        <v>229</v>
      </c>
      <c r="H17" t="s">
        <v>230</v>
      </c>
      <c r="I17" t="s">
        <v>305</v>
      </c>
      <c r="J17">
        <v>6</v>
      </c>
      <c r="K17">
        <v>1</v>
      </c>
      <c r="L17" s="258">
        <v>372</v>
      </c>
      <c r="M17" s="259">
        <v>345.96</v>
      </c>
      <c r="N17" s="260">
        <v>398.04</v>
      </c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72"/>
      <c r="Z17" s="172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72"/>
      <c r="AL17" s="172"/>
      <c r="AM17" s="193"/>
      <c r="AN17" s="193"/>
      <c r="AO17" s="223"/>
      <c r="AP17" s="183">
        <v>169</v>
      </c>
      <c r="AQ17" s="184">
        <v>128</v>
      </c>
      <c r="AR17" s="182"/>
      <c r="AS17" s="182"/>
      <c r="AT17" s="185"/>
      <c r="AU17" s="185"/>
      <c r="AV17" s="185"/>
      <c r="AW17" s="185"/>
      <c r="AX17" s="185"/>
      <c r="AY17" s="185"/>
      <c r="AZ17" s="185"/>
      <c r="BA17" s="185"/>
      <c r="BB17" s="185"/>
      <c r="BC17" s="186"/>
      <c r="BD17" s="181"/>
      <c r="BE17" s="187">
        <v>1.4999999999999999E-2</v>
      </c>
      <c r="BF17" s="188"/>
      <c r="BG17" s="173"/>
      <c r="BH17" s="173"/>
      <c r="BI17" s="173"/>
      <c r="BJ17" s="173"/>
      <c r="BK17" s="173"/>
      <c r="BL17" s="28" t="s">
        <v>318</v>
      </c>
      <c r="BM17" s="228" t="s">
        <v>318</v>
      </c>
      <c r="BN17" s="228"/>
      <c r="BO17" s="228"/>
      <c r="BP17" s="228">
        <v>39</v>
      </c>
      <c r="BQ17" s="228"/>
      <c r="BR17" s="228"/>
      <c r="BS17" s="228"/>
      <c r="BT17" s="228"/>
      <c r="BU17" s="228" t="str">
        <f t="shared" si="0"/>
        <v/>
      </c>
      <c r="BV17" s="228"/>
      <c r="BW17" s="228"/>
      <c r="BX17" s="228"/>
      <c r="BY17" s="228"/>
      <c r="BZ17" s="228"/>
      <c r="CA17" s="228"/>
      <c r="CB17" s="228"/>
      <c r="CC17" s="228"/>
      <c r="CD17" s="228"/>
      <c r="CE17" s="228"/>
      <c r="CF17" s="228"/>
      <c r="CG17" s="228"/>
      <c r="CH17" s="228"/>
      <c r="CI17" s="228"/>
      <c r="CJ17" s="228"/>
      <c r="CK17" s="228"/>
      <c r="CL17" s="228"/>
      <c r="CM17" s="228"/>
      <c r="CN17" s="228"/>
      <c r="CO17" s="228"/>
      <c r="CP17" s="228"/>
      <c r="CQ17" s="228"/>
      <c r="CR17" s="228"/>
      <c r="CS17" s="228"/>
      <c r="CT17" s="228"/>
      <c r="CU17" s="228"/>
      <c r="CV17" s="228"/>
      <c r="CW17" s="228"/>
      <c r="CX17" s="228"/>
      <c r="CY17" s="228"/>
      <c r="CZ17" s="228"/>
      <c r="DA17" s="228"/>
      <c r="DB17" s="228"/>
    </row>
    <row r="18" spans="1:106" s="198" customFormat="1" ht="31.5" customHeight="1" x14ac:dyDescent="0.3">
      <c r="A18" s="194">
        <v>2021</v>
      </c>
      <c r="B18" s="171">
        <v>10</v>
      </c>
      <c r="C18" s="257">
        <v>44469</v>
      </c>
      <c r="D18" s="171">
        <v>376</v>
      </c>
      <c r="E18" s="171">
        <v>438</v>
      </c>
      <c r="F18" s="171">
        <v>7</v>
      </c>
      <c r="G18" s="197" t="s">
        <v>222</v>
      </c>
      <c r="H18" t="s">
        <v>223</v>
      </c>
      <c r="I18" t="s">
        <v>305</v>
      </c>
      <c r="J18">
        <v>3</v>
      </c>
      <c r="K18">
        <v>2</v>
      </c>
      <c r="L18" s="258">
        <v>335</v>
      </c>
      <c r="M18" s="259">
        <v>315.23500000000001</v>
      </c>
      <c r="N18" s="260">
        <v>358.78500000000003</v>
      </c>
      <c r="O18" s="193">
        <v>468</v>
      </c>
      <c r="P18" s="193">
        <v>455</v>
      </c>
      <c r="Q18" s="193">
        <v>468</v>
      </c>
      <c r="R18" s="193">
        <v>460</v>
      </c>
      <c r="S18" s="193">
        <v>470</v>
      </c>
      <c r="T18" s="193">
        <v>350</v>
      </c>
      <c r="U18" s="193">
        <v>352</v>
      </c>
      <c r="V18" s="193">
        <v>349</v>
      </c>
      <c r="W18" s="193">
        <v>350</v>
      </c>
      <c r="X18" s="193">
        <v>348</v>
      </c>
      <c r="Y18" s="172">
        <v>143</v>
      </c>
      <c r="Z18" s="172">
        <v>120</v>
      </c>
      <c r="AA18" s="193">
        <v>476</v>
      </c>
      <c r="AB18" s="193">
        <v>461</v>
      </c>
      <c r="AC18" s="193">
        <v>501</v>
      </c>
      <c r="AD18" s="193">
        <v>481</v>
      </c>
      <c r="AE18" s="193">
        <v>460</v>
      </c>
      <c r="AF18" s="193">
        <v>385</v>
      </c>
      <c r="AG18" s="193">
        <v>368</v>
      </c>
      <c r="AH18" s="193">
        <v>357</v>
      </c>
      <c r="AI18" s="193">
        <v>361</v>
      </c>
      <c r="AJ18" s="193">
        <v>350</v>
      </c>
      <c r="AK18" s="172">
        <v>147</v>
      </c>
      <c r="AL18" s="172">
        <v>147</v>
      </c>
      <c r="AM18" s="193">
        <v>470</v>
      </c>
      <c r="AN18" s="193">
        <v>357</v>
      </c>
      <c r="AO18" s="223">
        <v>0.4</v>
      </c>
      <c r="AP18" s="183">
        <v>67</v>
      </c>
      <c r="AQ18" s="184">
        <v>161</v>
      </c>
      <c r="AR18" s="182">
        <v>78</v>
      </c>
      <c r="AS18" s="182">
        <v>139</v>
      </c>
      <c r="AT18" s="185">
        <v>3</v>
      </c>
      <c r="AU18" s="185">
        <v>6</v>
      </c>
      <c r="AV18" s="185">
        <v>5</v>
      </c>
      <c r="AW18" s="185">
        <v>1</v>
      </c>
      <c r="AX18" s="185">
        <v>1</v>
      </c>
      <c r="AY18" s="185"/>
      <c r="AZ18" s="185"/>
      <c r="BA18" s="185"/>
      <c r="BB18" s="185"/>
      <c r="BC18" s="186">
        <v>15</v>
      </c>
      <c r="BD18" s="181">
        <v>1431</v>
      </c>
      <c r="BE18" s="187">
        <v>1.4999999999999999E-2</v>
      </c>
      <c r="BF18" s="188">
        <v>0.01</v>
      </c>
      <c r="BG18" s="173">
        <v>1</v>
      </c>
      <c r="BH18" s="173">
        <v>0</v>
      </c>
      <c r="BI18" s="173">
        <v>4.3</v>
      </c>
      <c r="BJ18" s="173">
        <v>5.4</v>
      </c>
      <c r="BK18" s="173">
        <v>510.9</v>
      </c>
      <c r="BL18" s="28" t="s">
        <v>306</v>
      </c>
      <c r="BM18" s="228" t="s">
        <v>307</v>
      </c>
      <c r="BN18" s="228" t="s">
        <v>324</v>
      </c>
      <c r="BO18" s="228" t="s">
        <v>311</v>
      </c>
      <c r="BP18" s="228">
        <v>39</v>
      </c>
      <c r="BQ18" s="228"/>
      <c r="BR18" s="228"/>
      <c r="BS18" s="228"/>
      <c r="BT18" s="228"/>
      <c r="BU18" s="228">
        <f t="shared" si="0"/>
        <v>15.6</v>
      </c>
      <c r="BV18" s="228"/>
      <c r="BW18" s="228"/>
      <c r="BX18" s="228"/>
      <c r="BY18" s="228"/>
      <c r="BZ18" s="228"/>
      <c r="CA18" s="228"/>
      <c r="CB18" s="228"/>
      <c r="CC18" s="228"/>
      <c r="CD18" s="228"/>
      <c r="CE18" s="228"/>
      <c r="CF18" s="228"/>
      <c r="CG18" s="228"/>
      <c r="CH18" s="228"/>
      <c r="CI18" s="228"/>
      <c r="CJ18" s="228"/>
      <c r="CK18" s="228"/>
      <c r="CL18" s="228"/>
      <c r="CM18" s="228"/>
      <c r="CN18" s="228"/>
      <c r="CO18" s="228"/>
      <c r="CP18" s="228"/>
      <c r="CQ18" s="228"/>
      <c r="CR18" s="228"/>
      <c r="CS18" s="228"/>
      <c r="CT18" s="228"/>
      <c r="CU18" s="228"/>
      <c r="CV18" s="228"/>
      <c r="CW18" s="228"/>
      <c r="CX18" s="228"/>
      <c r="CY18" s="228"/>
      <c r="CZ18" s="228"/>
      <c r="DA18" s="228"/>
      <c r="DB18" s="228"/>
    </row>
    <row r="19" spans="1:106" s="198" customFormat="1" ht="31.5" customHeight="1" x14ac:dyDescent="0.3">
      <c r="A19" s="194">
        <v>2021</v>
      </c>
      <c r="B19" s="171">
        <v>10</v>
      </c>
      <c r="C19" s="257">
        <v>44469</v>
      </c>
      <c r="D19" s="171">
        <v>137</v>
      </c>
      <c r="E19" s="171">
        <v>168</v>
      </c>
      <c r="F19" s="171">
        <v>8</v>
      </c>
      <c r="G19" s="197" t="s">
        <v>210</v>
      </c>
      <c r="H19" t="s">
        <v>211</v>
      </c>
      <c r="I19" t="s">
        <v>305</v>
      </c>
      <c r="J19">
        <v>3</v>
      </c>
      <c r="K19">
        <v>2</v>
      </c>
      <c r="L19" s="258">
        <v>619</v>
      </c>
      <c r="M19" s="259">
        <v>575.66999999999996</v>
      </c>
      <c r="N19" s="260">
        <v>662.33</v>
      </c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72"/>
      <c r="Z19" s="172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72"/>
      <c r="AL19" s="172"/>
      <c r="AM19" s="193"/>
      <c r="AN19" s="193"/>
      <c r="AO19" s="223"/>
      <c r="AP19" s="183">
        <v>90</v>
      </c>
      <c r="AQ19" s="184">
        <v>116</v>
      </c>
      <c r="AR19" s="182"/>
      <c r="AS19" s="182"/>
      <c r="AT19" s="185"/>
      <c r="AU19" s="185"/>
      <c r="AV19" s="185"/>
      <c r="AW19" s="185"/>
      <c r="AX19" s="185"/>
      <c r="AY19" s="185"/>
      <c r="AZ19" s="185"/>
      <c r="BA19" s="185"/>
      <c r="BB19" s="185"/>
      <c r="BC19" s="186"/>
      <c r="BD19" s="181"/>
      <c r="BE19" s="187">
        <v>1.4999999999999999E-2</v>
      </c>
      <c r="BF19" s="188"/>
      <c r="BG19" s="173"/>
      <c r="BH19" s="173"/>
      <c r="BI19" s="173"/>
      <c r="BJ19" s="173"/>
      <c r="BK19" s="173"/>
      <c r="BL19" s="28" t="s">
        <v>318</v>
      </c>
      <c r="BM19" s="228"/>
      <c r="BN19" s="228"/>
      <c r="BO19" s="228"/>
      <c r="BP19" s="228">
        <v>39</v>
      </c>
      <c r="BQ19" s="228"/>
      <c r="BR19" s="228"/>
      <c r="BS19" s="228"/>
      <c r="BT19" s="228"/>
      <c r="BU19" s="228" t="str">
        <f t="shared" si="0"/>
        <v/>
      </c>
      <c r="BV19" s="228"/>
      <c r="BW19" s="228"/>
      <c r="BX19" s="228"/>
      <c r="BY19" s="228"/>
      <c r="BZ19" s="228"/>
      <c r="CA19" s="228"/>
      <c r="CB19" s="228"/>
      <c r="CC19" s="228"/>
      <c r="CD19" s="228"/>
      <c r="CE19" s="228"/>
      <c r="CF19" s="228"/>
      <c r="CG19" s="228"/>
      <c r="CH19" s="228"/>
      <c r="CI19" s="228"/>
      <c r="CJ19" s="228"/>
      <c r="CK19" s="228"/>
      <c r="CL19" s="228"/>
      <c r="CM19" s="228"/>
      <c r="CN19" s="228"/>
      <c r="CO19" s="228"/>
      <c r="CP19" s="228"/>
      <c r="CQ19" s="228"/>
      <c r="CR19" s="228"/>
      <c r="CS19" s="228"/>
      <c r="CT19" s="228"/>
      <c r="CU19" s="228"/>
      <c r="CV19" s="228"/>
      <c r="CW19" s="228"/>
      <c r="CX19" s="228"/>
      <c r="CY19" s="228"/>
      <c r="CZ19" s="228"/>
      <c r="DA19" s="228"/>
      <c r="DB19" s="228"/>
    </row>
    <row r="20" spans="1:106" s="198" customFormat="1" ht="31.5" customHeight="1" x14ac:dyDescent="0.3">
      <c r="A20" s="194">
        <v>2021</v>
      </c>
      <c r="B20" s="171">
        <v>10</v>
      </c>
      <c r="C20" s="257">
        <v>44469</v>
      </c>
      <c r="D20" s="171">
        <v>137</v>
      </c>
      <c r="E20" s="171">
        <v>273</v>
      </c>
      <c r="F20" s="171">
        <v>8</v>
      </c>
      <c r="G20" s="197" t="s">
        <v>257</v>
      </c>
      <c r="H20" t="s">
        <v>258</v>
      </c>
      <c r="I20" t="s">
        <v>305</v>
      </c>
      <c r="J20">
        <v>3</v>
      </c>
      <c r="K20">
        <v>2</v>
      </c>
      <c r="L20" s="258">
        <v>564</v>
      </c>
      <c r="M20" s="259">
        <v>524.52</v>
      </c>
      <c r="N20" s="260">
        <v>603.48</v>
      </c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72"/>
      <c r="Z20" s="172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72"/>
      <c r="AL20" s="172"/>
      <c r="AM20" s="193"/>
      <c r="AN20" s="193"/>
      <c r="AO20" s="223"/>
      <c r="AP20" s="183">
        <v>93</v>
      </c>
      <c r="AQ20" s="184">
        <v>116</v>
      </c>
      <c r="AR20" s="182"/>
      <c r="AS20" s="182"/>
      <c r="AT20" s="185"/>
      <c r="AU20" s="185"/>
      <c r="AV20" s="185"/>
      <c r="AW20" s="185"/>
      <c r="AX20" s="185"/>
      <c r="AY20" s="185"/>
      <c r="AZ20" s="185"/>
      <c r="BA20" s="185"/>
      <c r="BB20" s="185"/>
      <c r="BC20" s="186"/>
      <c r="BD20" s="181"/>
      <c r="BE20" s="187">
        <v>1.4999999999999999E-2</v>
      </c>
      <c r="BF20" s="188"/>
      <c r="BG20" s="173"/>
      <c r="BH20" s="173"/>
      <c r="BI20" s="173"/>
      <c r="BJ20" s="173"/>
      <c r="BK20" s="173"/>
      <c r="BL20" s="28" t="s">
        <v>318</v>
      </c>
      <c r="BM20" s="228"/>
      <c r="BN20" s="228"/>
      <c r="BO20" s="228"/>
      <c r="BP20" s="228">
        <v>39</v>
      </c>
      <c r="BQ20" s="228"/>
      <c r="BR20" s="228"/>
      <c r="BS20" s="228"/>
      <c r="BT20" s="228"/>
      <c r="BU20" s="228" t="str">
        <f t="shared" si="0"/>
        <v/>
      </c>
      <c r="BV20" s="228"/>
      <c r="BW20" s="228"/>
      <c r="BX20" s="228"/>
      <c r="BY20" s="228"/>
      <c r="BZ20" s="228"/>
      <c r="CA20" s="228"/>
      <c r="CB20" s="228"/>
      <c r="CC20" s="228"/>
      <c r="CD20" s="228"/>
      <c r="CE20" s="228"/>
      <c r="CF20" s="228"/>
      <c r="CG20" s="228"/>
      <c r="CH20" s="228"/>
      <c r="CI20" s="228"/>
      <c r="CJ20" s="228"/>
      <c r="CK20" s="228"/>
      <c r="CL20" s="228"/>
      <c r="CM20" s="228"/>
      <c r="CN20" s="228"/>
      <c r="CO20" s="228"/>
      <c r="CP20" s="228"/>
      <c r="CQ20" s="228"/>
      <c r="CR20" s="228"/>
      <c r="CS20" s="228"/>
      <c r="CT20" s="228"/>
      <c r="CU20" s="228"/>
      <c r="CV20" s="228"/>
      <c r="CW20" s="228"/>
      <c r="CX20" s="228"/>
      <c r="CY20" s="228"/>
      <c r="CZ20" s="228"/>
      <c r="DA20" s="228"/>
      <c r="DB20" s="228"/>
    </row>
    <row r="21" spans="1:106" s="198" customFormat="1" ht="31.5" customHeight="1" x14ac:dyDescent="0.3">
      <c r="A21" s="194">
        <v>2021</v>
      </c>
      <c r="B21" s="171">
        <v>10</v>
      </c>
      <c r="C21" s="257">
        <v>44469</v>
      </c>
      <c r="D21" s="171">
        <v>295</v>
      </c>
      <c r="E21" s="171">
        <v>219</v>
      </c>
      <c r="F21" s="171">
        <v>8</v>
      </c>
      <c r="G21" s="197" t="s">
        <v>216</v>
      </c>
      <c r="H21" t="s">
        <v>217</v>
      </c>
      <c r="I21" t="s">
        <v>305</v>
      </c>
      <c r="J21">
        <v>6</v>
      </c>
      <c r="K21">
        <v>1</v>
      </c>
      <c r="L21" s="258">
        <v>114.16666669999999</v>
      </c>
      <c r="M21" s="259">
        <v>106.175</v>
      </c>
      <c r="N21" s="260">
        <v>122.1583333</v>
      </c>
      <c r="O21" s="193">
        <v>134</v>
      </c>
      <c r="P21" s="193">
        <v>165</v>
      </c>
      <c r="Q21" s="193">
        <v>147</v>
      </c>
      <c r="R21" s="193">
        <v>150</v>
      </c>
      <c r="S21" s="193">
        <v>148</v>
      </c>
      <c r="T21" s="193">
        <v>116</v>
      </c>
      <c r="U21" s="193">
        <v>117</v>
      </c>
      <c r="V21" s="193">
        <v>127</v>
      </c>
      <c r="W21" s="193">
        <v>119</v>
      </c>
      <c r="X21" s="193">
        <v>118</v>
      </c>
      <c r="Y21" s="172">
        <v>94</v>
      </c>
      <c r="Z21" s="172">
        <v>107</v>
      </c>
      <c r="AA21" s="193">
        <v>187</v>
      </c>
      <c r="AB21" s="193"/>
      <c r="AC21" s="193"/>
      <c r="AD21" s="193"/>
      <c r="AE21" s="193"/>
      <c r="AF21" s="193">
        <v>150</v>
      </c>
      <c r="AG21" s="193"/>
      <c r="AH21" s="193"/>
      <c r="AI21" s="193"/>
      <c r="AJ21" s="193"/>
      <c r="AK21" s="172"/>
      <c r="AL21" s="172"/>
      <c r="AM21" s="193">
        <v>155.19999999999999</v>
      </c>
      <c r="AN21" s="193">
        <v>124.5</v>
      </c>
      <c r="AO21" s="223">
        <v>0.4</v>
      </c>
      <c r="AP21" s="183">
        <v>238</v>
      </c>
      <c r="AQ21" s="184">
        <v>91</v>
      </c>
      <c r="AR21" s="182">
        <v>215</v>
      </c>
      <c r="AS21" s="182">
        <v>101</v>
      </c>
      <c r="AT21" s="185">
        <v>8</v>
      </c>
      <c r="AU21" s="185">
        <v>3</v>
      </c>
      <c r="AV21" s="185">
        <v>11</v>
      </c>
      <c r="AW21" s="185">
        <v>3</v>
      </c>
      <c r="AX21" s="185">
        <v>2</v>
      </c>
      <c r="AY21" s="185"/>
      <c r="AZ21" s="185"/>
      <c r="BA21" s="185"/>
      <c r="BB21" s="185"/>
      <c r="BC21" s="186">
        <v>27</v>
      </c>
      <c r="BD21" s="181">
        <v>2646</v>
      </c>
      <c r="BE21" s="187">
        <v>1.4999999999999999E-2</v>
      </c>
      <c r="BF21" s="188">
        <v>0.01</v>
      </c>
      <c r="BG21" s="173">
        <v>1</v>
      </c>
      <c r="BH21" s="173">
        <v>0.2</v>
      </c>
      <c r="BI21" s="173">
        <v>23.2</v>
      </c>
      <c r="BJ21" s="173">
        <v>3.4</v>
      </c>
      <c r="BK21" s="173">
        <v>329.4</v>
      </c>
      <c r="BL21" s="28" t="s">
        <v>318</v>
      </c>
      <c r="BM21" s="228" t="s">
        <v>318</v>
      </c>
      <c r="BN21" s="228"/>
      <c r="BO21" s="228"/>
      <c r="BP21" s="228">
        <v>39</v>
      </c>
      <c r="BQ21" s="228"/>
      <c r="BR21" s="228"/>
      <c r="BS21" s="228"/>
      <c r="BT21" s="228"/>
      <c r="BU21" s="228">
        <f t="shared" si="0"/>
        <v>7.3</v>
      </c>
      <c r="BV21" s="228"/>
      <c r="BW21" s="228"/>
      <c r="BX21" s="228"/>
      <c r="BY21" s="228"/>
      <c r="BZ21" s="228"/>
      <c r="CA21" s="228"/>
      <c r="CB21" s="228"/>
      <c r="CC21" s="228"/>
      <c r="CD21" s="228"/>
      <c r="CE21" s="228"/>
      <c r="CF21" s="228"/>
      <c r="CG21" s="228"/>
      <c r="CH21" s="228"/>
      <c r="CI21" s="228"/>
      <c r="CJ21" s="228"/>
      <c r="CK21" s="228"/>
      <c r="CL21" s="228"/>
      <c r="CM21" s="228"/>
      <c r="CN21" s="228"/>
      <c r="CO21" s="228"/>
      <c r="CP21" s="228"/>
      <c r="CQ21" s="228"/>
      <c r="CR21" s="228"/>
      <c r="CS21" s="228"/>
      <c r="CT21" s="228"/>
      <c r="CU21" s="228"/>
      <c r="CV21" s="228"/>
      <c r="CW21" s="228"/>
      <c r="CX21" s="228"/>
      <c r="CY21" s="228"/>
      <c r="CZ21" s="228"/>
      <c r="DA21" s="228"/>
      <c r="DB21" s="228"/>
    </row>
    <row r="22" spans="1:106" s="198" customFormat="1" ht="31.5" customHeight="1" x14ac:dyDescent="0.3">
      <c r="A22" s="194">
        <v>2021</v>
      </c>
      <c r="B22" s="171">
        <v>10</v>
      </c>
      <c r="C22" s="257">
        <v>44469</v>
      </c>
      <c r="D22" s="171">
        <v>417</v>
      </c>
      <c r="E22" s="171">
        <v>660</v>
      </c>
      <c r="F22" s="171">
        <v>8</v>
      </c>
      <c r="G22" s="197" t="s">
        <v>201</v>
      </c>
      <c r="H22" t="s">
        <v>202</v>
      </c>
      <c r="I22" t="s">
        <v>305</v>
      </c>
      <c r="J22">
        <v>1</v>
      </c>
      <c r="K22">
        <v>6</v>
      </c>
      <c r="L22" s="258">
        <v>1265</v>
      </c>
      <c r="M22" s="259">
        <v>1190.365</v>
      </c>
      <c r="N22" s="260">
        <v>1354.8150000000001</v>
      </c>
      <c r="O22" s="193"/>
      <c r="P22" s="193"/>
      <c r="Q22" s="193"/>
      <c r="R22" s="193">
        <v>1450</v>
      </c>
      <c r="S22" s="193">
        <v>1318</v>
      </c>
      <c r="T22" s="193"/>
      <c r="U22" s="193"/>
      <c r="V22" s="193"/>
      <c r="W22" s="193">
        <v>1392</v>
      </c>
      <c r="X22" s="193">
        <v>1309</v>
      </c>
      <c r="Y22" s="172"/>
      <c r="Z22" s="172">
        <v>173</v>
      </c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72"/>
      <c r="AL22" s="172"/>
      <c r="AM22" s="193">
        <v>1384</v>
      </c>
      <c r="AN22" s="193">
        <v>1350.5</v>
      </c>
      <c r="AO22" s="223">
        <v>0.1</v>
      </c>
      <c r="AP22" s="183">
        <v>20</v>
      </c>
      <c r="AQ22" s="184">
        <v>180</v>
      </c>
      <c r="AR22" s="182">
        <v>21</v>
      </c>
      <c r="AS22" s="182">
        <v>173</v>
      </c>
      <c r="AT22" s="185">
        <v>1</v>
      </c>
      <c r="AU22" s="185">
        <v>1</v>
      </c>
      <c r="AV22" s="185">
        <v>1</v>
      </c>
      <c r="AW22" s="185"/>
      <c r="AX22" s="185"/>
      <c r="AY22" s="185"/>
      <c r="AZ22" s="185"/>
      <c r="BA22" s="185"/>
      <c r="BB22" s="185"/>
      <c r="BC22" s="186">
        <v>4</v>
      </c>
      <c r="BD22" s="181">
        <v>4</v>
      </c>
      <c r="BE22" s="187">
        <v>1.4999999999999999E-2</v>
      </c>
      <c r="BF22" s="188">
        <v>1</v>
      </c>
      <c r="BG22" s="173"/>
      <c r="BH22" s="173">
        <v>0</v>
      </c>
      <c r="BI22" s="173">
        <v>0</v>
      </c>
      <c r="BJ22" s="173">
        <v>5.4</v>
      </c>
      <c r="BK22" s="173">
        <v>5.4</v>
      </c>
      <c r="BL22" s="28" t="s">
        <v>306</v>
      </c>
      <c r="BM22" s="228" t="s">
        <v>307</v>
      </c>
      <c r="BN22" s="228" t="s">
        <v>325</v>
      </c>
      <c r="BO22" s="228" t="s">
        <v>311</v>
      </c>
      <c r="BP22" s="228">
        <v>39</v>
      </c>
      <c r="BQ22" s="228"/>
      <c r="BR22" s="228"/>
      <c r="BS22" s="228"/>
      <c r="BT22" s="228"/>
      <c r="BU22" s="228">
        <f t="shared" si="0"/>
        <v>60.5</v>
      </c>
      <c r="BV22" s="228"/>
      <c r="BW22" s="228"/>
      <c r="BX22" s="228"/>
      <c r="BY22" s="228"/>
      <c r="BZ22" s="228"/>
      <c r="CA22" s="228"/>
      <c r="CB22" s="228"/>
      <c r="CC22" s="228"/>
      <c r="CD22" s="228"/>
      <c r="CE22" s="228"/>
      <c r="CF22" s="228"/>
      <c r="CG22" s="228"/>
      <c r="CH22" s="228"/>
      <c r="CI22" s="228"/>
      <c r="CJ22" s="228"/>
      <c r="CK22" s="228"/>
      <c r="CL22" s="228"/>
      <c r="CM22" s="228"/>
      <c r="CN22" s="228"/>
      <c r="CO22" s="228"/>
      <c r="CP22" s="228"/>
      <c r="CQ22" s="228"/>
      <c r="CR22" s="228"/>
      <c r="CS22" s="228"/>
      <c r="CT22" s="228"/>
      <c r="CU22" s="228"/>
      <c r="CV22" s="228"/>
      <c r="CW22" s="228"/>
      <c r="CX22" s="228"/>
      <c r="CY22" s="228"/>
      <c r="CZ22" s="228"/>
      <c r="DA22" s="228"/>
      <c r="DB22" s="228"/>
    </row>
    <row r="23" spans="1:106" s="198" customFormat="1" ht="31.5" customHeight="1" x14ac:dyDescent="0.3">
      <c r="A23" s="194">
        <v>2021</v>
      </c>
      <c r="B23" s="171">
        <v>10</v>
      </c>
      <c r="C23" s="257">
        <v>44469</v>
      </c>
      <c r="D23" s="171">
        <v>417</v>
      </c>
      <c r="E23" s="171">
        <v>661</v>
      </c>
      <c r="F23" s="171">
        <v>8</v>
      </c>
      <c r="G23" s="197" t="s">
        <v>204</v>
      </c>
      <c r="H23" t="s">
        <v>205</v>
      </c>
      <c r="I23" t="s">
        <v>305</v>
      </c>
      <c r="J23">
        <v>1</v>
      </c>
      <c r="K23">
        <v>6</v>
      </c>
      <c r="L23" s="258">
        <v>138</v>
      </c>
      <c r="M23" s="259">
        <v>129.858</v>
      </c>
      <c r="N23" s="260">
        <v>147.798</v>
      </c>
      <c r="O23" s="193"/>
      <c r="P23" s="193"/>
      <c r="Q23" s="193"/>
      <c r="R23" s="193">
        <v>171</v>
      </c>
      <c r="S23" s="193">
        <v>235</v>
      </c>
      <c r="T23" s="193"/>
      <c r="U23" s="193"/>
      <c r="V23" s="193"/>
      <c r="W23" s="193">
        <v>145</v>
      </c>
      <c r="X23" s="193">
        <v>141</v>
      </c>
      <c r="Y23" s="172"/>
      <c r="Z23" s="172">
        <v>173</v>
      </c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72"/>
      <c r="AL23" s="172"/>
      <c r="AM23" s="193">
        <v>203</v>
      </c>
      <c r="AN23" s="193">
        <v>143</v>
      </c>
      <c r="AO23" s="223">
        <v>0.5</v>
      </c>
      <c r="AP23" s="183">
        <v>20</v>
      </c>
      <c r="AQ23" s="184">
        <v>180</v>
      </c>
      <c r="AR23" s="182">
        <v>21</v>
      </c>
      <c r="AS23" s="182">
        <v>173</v>
      </c>
      <c r="AT23" s="185">
        <v>1</v>
      </c>
      <c r="AU23" s="185">
        <v>1</v>
      </c>
      <c r="AV23" s="185">
        <v>1</v>
      </c>
      <c r="AW23" s="185"/>
      <c r="AX23" s="185"/>
      <c r="AY23" s="185"/>
      <c r="AZ23" s="185"/>
      <c r="BA23" s="185"/>
      <c r="BB23" s="185"/>
      <c r="BC23" s="186">
        <v>4</v>
      </c>
      <c r="BD23" s="181">
        <v>4</v>
      </c>
      <c r="BE23" s="187">
        <v>1.4999999999999999E-2</v>
      </c>
      <c r="BF23" s="188">
        <v>1</v>
      </c>
      <c r="BG23" s="173"/>
      <c r="BH23" s="173">
        <v>0</v>
      </c>
      <c r="BI23" s="173">
        <v>0</v>
      </c>
      <c r="BJ23" s="173">
        <v>0.6</v>
      </c>
      <c r="BK23" s="173">
        <v>0.6</v>
      </c>
      <c r="BL23" s="28" t="s">
        <v>306</v>
      </c>
      <c r="BM23" s="228" t="s">
        <v>307</v>
      </c>
      <c r="BN23" s="228" t="s">
        <v>326</v>
      </c>
      <c r="BO23" s="228" t="s">
        <v>311</v>
      </c>
      <c r="BP23" s="228">
        <v>39</v>
      </c>
      <c r="BQ23" s="228"/>
      <c r="BR23" s="228"/>
      <c r="BS23" s="228"/>
      <c r="BT23" s="228"/>
      <c r="BU23" s="228">
        <f t="shared" si="0"/>
        <v>3.5</v>
      </c>
      <c r="BV23" s="228"/>
      <c r="BW23" s="228"/>
      <c r="BX23" s="228"/>
      <c r="BY23" s="228"/>
      <c r="BZ23" s="228"/>
      <c r="CA23" s="228"/>
      <c r="CB23" s="228"/>
      <c r="CC23" s="228"/>
      <c r="CD23" s="228"/>
      <c r="CE23" s="228"/>
      <c r="CF23" s="228"/>
      <c r="CG23" s="228"/>
      <c r="CH23" s="228"/>
      <c r="CI23" s="228"/>
      <c r="CJ23" s="228"/>
      <c r="CK23" s="228"/>
      <c r="CL23" s="228"/>
      <c r="CM23" s="228"/>
      <c r="CN23" s="228"/>
      <c r="CO23" s="228"/>
      <c r="CP23" s="228"/>
      <c r="CQ23" s="228"/>
      <c r="CR23" s="228"/>
      <c r="CS23" s="228"/>
      <c r="CT23" s="228"/>
      <c r="CU23" s="228"/>
      <c r="CV23" s="228"/>
      <c r="CW23" s="228"/>
      <c r="CX23" s="228"/>
      <c r="CY23" s="228"/>
      <c r="CZ23" s="228"/>
      <c r="DA23" s="228"/>
      <c r="DB23" s="228"/>
    </row>
    <row r="24" spans="1:106" s="198" customFormat="1" ht="31.5" customHeight="1" x14ac:dyDescent="0.3">
      <c r="A24" s="194">
        <v>2021</v>
      </c>
      <c r="B24" s="171">
        <v>10</v>
      </c>
      <c r="C24" s="257">
        <v>44469</v>
      </c>
      <c r="D24" s="171">
        <v>159</v>
      </c>
      <c r="E24" s="171">
        <v>299</v>
      </c>
      <c r="F24" s="171">
        <v>30</v>
      </c>
      <c r="G24" s="197" t="s">
        <v>244</v>
      </c>
      <c r="H24" t="s">
        <v>245</v>
      </c>
      <c r="I24" t="s">
        <v>327</v>
      </c>
      <c r="J24">
        <v>3</v>
      </c>
      <c r="K24">
        <v>2</v>
      </c>
      <c r="L24" s="258">
        <v>115</v>
      </c>
      <c r="M24" s="259">
        <v>106.95</v>
      </c>
      <c r="N24" s="260">
        <v>123.05</v>
      </c>
      <c r="O24" s="193">
        <v>143</v>
      </c>
      <c r="P24" s="193">
        <v>139</v>
      </c>
      <c r="Q24" s="193"/>
      <c r="R24" s="193"/>
      <c r="S24" s="193"/>
      <c r="T24" s="193">
        <v>110</v>
      </c>
      <c r="U24" s="193">
        <v>110</v>
      </c>
      <c r="V24" s="193"/>
      <c r="W24" s="193"/>
      <c r="X24" s="193"/>
      <c r="Y24" s="172">
        <v>141</v>
      </c>
      <c r="Z24" s="172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72"/>
      <c r="AL24" s="172"/>
      <c r="AM24" s="193">
        <v>141</v>
      </c>
      <c r="AN24" s="193">
        <v>110</v>
      </c>
      <c r="AO24" s="223">
        <v>0.2</v>
      </c>
      <c r="AP24" s="183">
        <v>70</v>
      </c>
      <c r="AQ24" s="184">
        <v>154</v>
      </c>
      <c r="AR24" s="182">
        <v>77</v>
      </c>
      <c r="AS24" s="182">
        <v>141</v>
      </c>
      <c r="AT24" s="185">
        <v>1</v>
      </c>
      <c r="AU24" s="185">
        <v>2</v>
      </c>
      <c r="AV24" s="185">
        <v>1</v>
      </c>
      <c r="AW24" s="185">
        <v>1</v>
      </c>
      <c r="AX24" s="185"/>
      <c r="AY24" s="185"/>
      <c r="AZ24" s="185"/>
      <c r="BA24" s="185"/>
      <c r="BB24" s="185"/>
      <c r="BC24" s="186">
        <v>4</v>
      </c>
      <c r="BD24" s="181">
        <v>316</v>
      </c>
      <c r="BE24" s="187">
        <v>0.02</v>
      </c>
      <c r="BF24" s="188">
        <v>1.2999999999999999E-2</v>
      </c>
      <c r="BG24" s="173">
        <v>1</v>
      </c>
      <c r="BH24" s="173">
        <v>0</v>
      </c>
      <c r="BI24" s="173">
        <v>2.7</v>
      </c>
      <c r="BJ24" s="173">
        <v>0.4</v>
      </c>
      <c r="BK24" s="173">
        <v>34.799999999999997</v>
      </c>
      <c r="BL24" s="28" t="s">
        <v>312</v>
      </c>
      <c r="BM24" s="228" t="s">
        <v>315</v>
      </c>
      <c r="BN24" s="228"/>
      <c r="BO24" s="228"/>
      <c r="BP24" s="228">
        <v>39</v>
      </c>
      <c r="BQ24" s="228"/>
      <c r="BR24" s="228"/>
      <c r="BS24" s="228"/>
      <c r="BT24" s="228"/>
      <c r="BU24" s="228">
        <f t="shared" si="0"/>
        <v>3.5</v>
      </c>
      <c r="BV24" s="228"/>
      <c r="BW24" s="228"/>
      <c r="BX24" s="228"/>
      <c r="BY24" s="228"/>
      <c r="BZ24" s="228"/>
      <c r="CA24" s="228"/>
      <c r="CB24" s="228"/>
      <c r="CC24" s="228"/>
      <c r="CD24" s="228"/>
      <c r="CE24" s="228"/>
      <c r="CF24" s="228"/>
      <c r="CG24" s="228"/>
      <c r="CH24" s="228"/>
      <c r="CI24" s="228"/>
      <c r="CJ24" s="228"/>
      <c r="CK24" s="228"/>
      <c r="CL24" s="228"/>
      <c r="CM24" s="228"/>
      <c r="CN24" s="228"/>
      <c r="CO24" s="228"/>
      <c r="CP24" s="228"/>
      <c r="CQ24" s="228"/>
      <c r="CR24" s="228"/>
      <c r="CS24" s="228"/>
      <c r="CT24" s="228"/>
      <c r="CU24" s="228"/>
      <c r="CV24" s="228"/>
      <c r="CW24" s="228"/>
      <c r="CX24" s="228"/>
      <c r="CY24" s="228"/>
      <c r="CZ24" s="228"/>
      <c r="DA24" s="228"/>
      <c r="DB24" s="228"/>
    </row>
    <row r="25" spans="1:106" s="198" customFormat="1" ht="31.5" customHeight="1" x14ac:dyDescent="0.3">
      <c r="A25" s="194">
        <v>2021</v>
      </c>
      <c r="B25" s="171">
        <v>10</v>
      </c>
      <c r="C25" s="257">
        <v>44469</v>
      </c>
      <c r="D25" s="171">
        <v>415</v>
      </c>
      <c r="E25" s="171">
        <v>655</v>
      </c>
      <c r="F25" s="171">
        <v>47</v>
      </c>
      <c r="G25" s="197" t="s">
        <v>173</v>
      </c>
      <c r="H25" t="s">
        <v>174</v>
      </c>
      <c r="I25" t="s">
        <v>328</v>
      </c>
      <c r="J25">
        <v>3</v>
      </c>
      <c r="K25">
        <v>1</v>
      </c>
      <c r="L25" s="258">
        <v>148</v>
      </c>
      <c r="M25" s="259">
        <v>137.63999999999999</v>
      </c>
      <c r="N25" s="260">
        <v>158.36000000000001</v>
      </c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72"/>
      <c r="Z25" s="172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72"/>
      <c r="AL25" s="172"/>
      <c r="AM25" s="193"/>
      <c r="AN25" s="193"/>
      <c r="AO25" s="223"/>
      <c r="AP25" s="183">
        <v>60</v>
      </c>
      <c r="AQ25" s="184">
        <v>180</v>
      </c>
      <c r="AR25" s="182"/>
      <c r="AS25" s="182"/>
      <c r="AT25" s="185"/>
      <c r="AU25" s="185"/>
      <c r="AV25" s="185"/>
      <c r="AW25" s="185"/>
      <c r="AX25" s="185"/>
      <c r="AY25" s="185"/>
      <c r="AZ25" s="185"/>
      <c r="BA25" s="185"/>
      <c r="BB25" s="185"/>
      <c r="BC25" s="186"/>
      <c r="BD25" s="181"/>
      <c r="BE25" s="187">
        <v>0.02</v>
      </c>
      <c r="BF25" s="188"/>
      <c r="BG25" s="173"/>
      <c r="BH25" s="173"/>
      <c r="BI25" s="173"/>
      <c r="BJ25" s="173"/>
      <c r="BK25" s="173"/>
      <c r="BL25" s="28" t="s">
        <v>312</v>
      </c>
      <c r="BM25" s="228" t="s">
        <v>321</v>
      </c>
      <c r="BN25" s="228" t="s">
        <v>329</v>
      </c>
      <c r="BO25" s="228"/>
      <c r="BP25" s="228">
        <v>39</v>
      </c>
      <c r="BQ25" s="228"/>
      <c r="BR25" s="228"/>
      <c r="BS25" s="228"/>
      <c r="BT25" s="228"/>
      <c r="BU25" s="228" t="str">
        <f t="shared" si="0"/>
        <v/>
      </c>
      <c r="BV25" s="228"/>
      <c r="BW25" s="228"/>
      <c r="BX25" s="228"/>
      <c r="BY25" s="228"/>
      <c r="BZ25" s="228"/>
      <c r="CA25" s="228"/>
      <c r="CB25" s="228"/>
      <c r="CC25" s="228"/>
      <c r="CD25" s="228"/>
      <c r="CE25" s="228"/>
      <c r="CF25" s="228"/>
      <c r="CG25" s="228"/>
      <c r="CH25" s="228"/>
      <c r="CI25" s="228"/>
      <c r="CJ25" s="228"/>
      <c r="CK25" s="228"/>
      <c r="CL25" s="228"/>
      <c r="CM25" s="228"/>
      <c r="CN25" s="228"/>
      <c r="CO25" s="228"/>
      <c r="CP25" s="228"/>
      <c r="CQ25" s="228"/>
      <c r="CR25" s="228"/>
      <c r="CS25" s="228"/>
      <c r="CT25" s="228"/>
      <c r="CU25" s="228"/>
      <c r="CV25" s="228"/>
      <c r="CW25" s="228"/>
      <c r="CX25" s="228"/>
      <c r="CY25" s="228"/>
      <c r="CZ25" s="228"/>
      <c r="DA25" s="228"/>
      <c r="DB25" s="228"/>
    </row>
    <row r="26" spans="1:106" s="198" customFormat="1" ht="31.5" customHeight="1" x14ac:dyDescent="0.3">
      <c r="A26" s="194">
        <v>2021</v>
      </c>
      <c r="B26" s="171">
        <v>10</v>
      </c>
      <c r="C26" s="257">
        <v>44469</v>
      </c>
      <c r="D26" s="171">
        <v>415</v>
      </c>
      <c r="E26" s="171">
        <v>656</v>
      </c>
      <c r="F26" s="171">
        <v>47</v>
      </c>
      <c r="G26" s="197" t="s">
        <v>176</v>
      </c>
      <c r="H26" t="s">
        <v>177</v>
      </c>
      <c r="I26" t="s">
        <v>328</v>
      </c>
      <c r="J26">
        <v>3</v>
      </c>
      <c r="K26">
        <v>1</v>
      </c>
      <c r="L26" s="258">
        <v>148</v>
      </c>
      <c r="M26" s="259">
        <v>137.63999999999999</v>
      </c>
      <c r="N26" s="260">
        <v>158.36000000000001</v>
      </c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72"/>
      <c r="Z26" s="172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72"/>
      <c r="AL26" s="172"/>
      <c r="AM26" s="193"/>
      <c r="AN26" s="193"/>
      <c r="AO26" s="223"/>
      <c r="AP26" s="183">
        <v>60</v>
      </c>
      <c r="AQ26" s="184">
        <v>180</v>
      </c>
      <c r="AR26" s="182"/>
      <c r="AS26" s="182"/>
      <c r="AT26" s="185"/>
      <c r="AU26" s="185"/>
      <c r="AV26" s="185"/>
      <c r="AW26" s="185"/>
      <c r="AX26" s="185"/>
      <c r="AY26" s="185"/>
      <c r="AZ26" s="185"/>
      <c r="BA26" s="185"/>
      <c r="BB26" s="185"/>
      <c r="BC26" s="186"/>
      <c r="BD26" s="181"/>
      <c r="BE26" s="187">
        <v>0.02</v>
      </c>
      <c r="BF26" s="188"/>
      <c r="BG26" s="173"/>
      <c r="BH26" s="173"/>
      <c r="BI26" s="173"/>
      <c r="BJ26" s="173"/>
      <c r="BK26" s="173"/>
      <c r="BL26" s="28" t="s">
        <v>312</v>
      </c>
      <c r="BM26" s="228" t="s">
        <v>321</v>
      </c>
      <c r="BN26" s="228" t="s">
        <v>330</v>
      </c>
      <c r="BO26" s="228"/>
      <c r="BP26" s="228">
        <v>39</v>
      </c>
      <c r="BQ26" s="228"/>
      <c r="BR26" s="228"/>
      <c r="BS26" s="228"/>
      <c r="BT26" s="228"/>
      <c r="BU26" s="228" t="str">
        <f t="shared" si="0"/>
        <v/>
      </c>
      <c r="BV26" s="228"/>
      <c r="BW26" s="228"/>
      <c r="BX26" s="228"/>
      <c r="BY26" s="228"/>
      <c r="BZ26" s="228"/>
      <c r="CA26" s="228"/>
      <c r="CB26" s="228"/>
      <c r="CC26" s="228"/>
      <c r="CD26" s="228"/>
      <c r="CE26" s="228"/>
      <c r="CF26" s="228"/>
      <c r="CG26" s="228"/>
      <c r="CH26" s="228"/>
      <c r="CI26" s="228"/>
      <c r="CJ26" s="228"/>
      <c r="CK26" s="228"/>
      <c r="CL26" s="228"/>
      <c r="CM26" s="228"/>
      <c r="CN26" s="228"/>
      <c r="CO26" s="228"/>
      <c r="CP26" s="228"/>
      <c r="CQ26" s="228"/>
      <c r="CR26" s="228"/>
      <c r="CS26" s="228"/>
      <c r="CT26" s="228"/>
      <c r="CU26" s="228"/>
      <c r="CV26" s="228"/>
      <c r="CW26" s="228"/>
      <c r="CX26" s="228"/>
      <c r="CY26" s="228"/>
      <c r="CZ26" s="228"/>
      <c r="DA26" s="228"/>
      <c r="DB26" s="228"/>
    </row>
    <row r="27" spans="1:106" s="198" customFormat="1" ht="31.5" customHeight="1" x14ac:dyDescent="0.3">
      <c r="A27" s="194">
        <v>2021</v>
      </c>
      <c r="B27" s="171">
        <v>10</v>
      </c>
      <c r="C27" s="257">
        <v>44469</v>
      </c>
      <c r="D27" s="171">
        <v>415</v>
      </c>
      <c r="E27" s="171">
        <v>657</v>
      </c>
      <c r="F27" s="171">
        <v>47</v>
      </c>
      <c r="G27" s="197" t="s">
        <v>179</v>
      </c>
      <c r="H27" t="s">
        <v>180</v>
      </c>
      <c r="I27" t="s">
        <v>328</v>
      </c>
      <c r="J27">
        <v>3</v>
      </c>
      <c r="K27">
        <v>1</v>
      </c>
      <c r="L27" s="258">
        <v>90</v>
      </c>
      <c r="M27" s="259">
        <v>83.7</v>
      </c>
      <c r="N27" s="260">
        <v>96.3</v>
      </c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72"/>
      <c r="Z27" s="172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72"/>
      <c r="AL27" s="172"/>
      <c r="AM27" s="193"/>
      <c r="AN27" s="193"/>
      <c r="AO27" s="223"/>
      <c r="AP27" s="183">
        <v>60</v>
      </c>
      <c r="AQ27" s="184">
        <v>180</v>
      </c>
      <c r="AR27" s="182"/>
      <c r="AS27" s="182"/>
      <c r="AT27" s="185"/>
      <c r="AU27" s="185"/>
      <c r="AV27" s="185"/>
      <c r="AW27" s="185"/>
      <c r="AX27" s="185"/>
      <c r="AY27" s="185"/>
      <c r="AZ27" s="185"/>
      <c r="BA27" s="185"/>
      <c r="BB27" s="185"/>
      <c r="BC27" s="186"/>
      <c r="BD27" s="181"/>
      <c r="BE27" s="187">
        <v>0.02</v>
      </c>
      <c r="BF27" s="188"/>
      <c r="BG27" s="173"/>
      <c r="BH27" s="173"/>
      <c r="BI27" s="173"/>
      <c r="BJ27" s="173"/>
      <c r="BK27" s="173"/>
      <c r="BL27" s="28" t="s">
        <v>312</v>
      </c>
      <c r="BM27" s="228" t="s">
        <v>321</v>
      </c>
      <c r="BN27" s="228" t="s">
        <v>331</v>
      </c>
      <c r="BO27" s="228"/>
      <c r="BP27" s="228">
        <v>39</v>
      </c>
      <c r="BQ27" s="228"/>
      <c r="BR27" s="228"/>
      <c r="BS27" s="228"/>
      <c r="BT27" s="228"/>
      <c r="BU27" s="228" t="str">
        <f t="shared" si="0"/>
        <v/>
      </c>
      <c r="BV27" s="228"/>
      <c r="BW27" s="228"/>
      <c r="BX27" s="228"/>
      <c r="BY27" s="228"/>
      <c r="BZ27" s="228"/>
      <c r="CA27" s="228"/>
      <c r="CB27" s="228"/>
      <c r="CC27" s="228"/>
      <c r="CD27" s="228"/>
      <c r="CE27" s="228"/>
      <c r="CF27" s="228"/>
      <c r="CG27" s="228"/>
      <c r="CH27" s="228"/>
      <c r="CI27" s="228"/>
      <c r="CJ27" s="228"/>
      <c r="CK27" s="228"/>
      <c r="CL27" s="228"/>
      <c r="CM27" s="228"/>
      <c r="CN27" s="228"/>
      <c r="CO27" s="228"/>
      <c r="CP27" s="228"/>
      <c r="CQ27" s="228"/>
      <c r="CR27" s="228"/>
      <c r="CS27" s="228"/>
      <c r="CT27" s="228"/>
      <c r="CU27" s="228"/>
      <c r="CV27" s="228"/>
      <c r="CW27" s="228"/>
      <c r="CX27" s="228"/>
      <c r="CY27" s="228"/>
      <c r="CZ27" s="228"/>
      <c r="DA27" s="228"/>
      <c r="DB27" s="228"/>
    </row>
    <row r="28" spans="1:106" s="198" customFormat="1" ht="31.5" customHeight="1" x14ac:dyDescent="0.3">
      <c r="A28" s="194">
        <v>2021</v>
      </c>
      <c r="B28" s="171">
        <v>10</v>
      </c>
      <c r="C28" s="257">
        <v>44469</v>
      </c>
      <c r="D28" s="171">
        <v>415</v>
      </c>
      <c r="E28" s="171">
        <v>658</v>
      </c>
      <c r="F28" s="171">
        <v>47</v>
      </c>
      <c r="G28" s="197" t="s">
        <v>182</v>
      </c>
      <c r="H28" t="s">
        <v>183</v>
      </c>
      <c r="I28" t="s">
        <v>328</v>
      </c>
      <c r="J28">
        <v>3</v>
      </c>
      <c r="K28">
        <v>1</v>
      </c>
      <c r="L28" s="258">
        <v>90</v>
      </c>
      <c r="M28" s="259">
        <v>83.7</v>
      </c>
      <c r="N28" s="260">
        <v>96.3</v>
      </c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72"/>
      <c r="Z28" s="172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72"/>
      <c r="AL28" s="172"/>
      <c r="AM28" s="193"/>
      <c r="AN28" s="193"/>
      <c r="AO28" s="223"/>
      <c r="AP28" s="183">
        <v>60</v>
      </c>
      <c r="AQ28" s="184">
        <v>180</v>
      </c>
      <c r="AR28" s="182"/>
      <c r="AS28" s="182"/>
      <c r="AT28" s="185"/>
      <c r="AU28" s="185"/>
      <c r="AV28" s="185"/>
      <c r="AW28" s="185"/>
      <c r="AX28" s="185"/>
      <c r="AY28" s="185"/>
      <c r="AZ28" s="185"/>
      <c r="BA28" s="185"/>
      <c r="BB28" s="185"/>
      <c r="BC28" s="186"/>
      <c r="BD28" s="181"/>
      <c r="BE28" s="187">
        <v>0.02</v>
      </c>
      <c r="BF28" s="188"/>
      <c r="BG28" s="173"/>
      <c r="BH28" s="173"/>
      <c r="BI28" s="173"/>
      <c r="BJ28" s="173"/>
      <c r="BK28" s="173"/>
      <c r="BL28" s="28" t="s">
        <v>312</v>
      </c>
      <c r="BM28" s="228" t="s">
        <v>321</v>
      </c>
      <c r="BN28" s="228" t="s">
        <v>332</v>
      </c>
      <c r="BO28" s="228"/>
      <c r="BP28" s="228">
        <v>39</v>
      </c>
      <c r="BQ28" s="228"/>
      <c r="BR28" s="228"/>
      <c r="BS28" s="228"/>
      <c r="BT28" s="228"/>
      <c r="BU28" s="228" t="str">
        <f t="shared" si="0"/>
        <v/>
      </c>
      <c r="BV28" s="228"/>
      <c r="BW28" s="228"/>
      <c r="BX28" s="228"/>
      <c r="BY28" s="228"/>
      <c r="BZ28" s="228"/>
      <c r="CA28" s="228"/>
      <c r="CB28" s="228"/>
      <c r="CC28" s="228"/>
      <c r="CD28" s="228"/>
      <c r="CE28" s="228"/>
      <c r="CF28" s="228"/>
      <c r="CG28" s="228"/>
      <c r="CH28" s="228"/>
      <c r="CI28" s="228"/>
      <c r="CJ28" s="228"/>
      <c r="CK28" s="228"/>
      <c r="CL28" s="228"/>
      <c r="CM28" s="228"/>
      <c r="CN28" s="228"/>
      <c r="CO28" s="228"/>
      <c r="CP28" s="228"/>
      <c r="CQ28" s="228"/>
      <c r="CR28" s="228"/>
      <c r="CS28" s="228"/>
      <c r="CT28" s="228"/>
      <c r="CU28" s="228"/>
      <c r="CV28" s="228"/>
      <c r="CW28" s="228"/>
      <c r="CX28" s="228"/>
      <c r="CY28" s="228"/>
      <c r="CZ28" s="228"/>
      <c r="DA28" s="228"/>
      <c r="DB28" s="228"/>
    </row>
    <row r="29" spans="1:106" s="198" customFormat="1" ht="31.5" customHeight="1" x14ac:dyDescent="0.3">
      <c r="A29" s="194">
        <v>2021</v>
      </c>
      <c r="B29" s="171">
        <v>10</v>
      </c>
      <c r="C29" s="257">
        <v>44469</v>
      </c>
      <c r="D29" s="171">
        <v>372</v>
      </c>
      <c r="E29" s="171">
        <v>646</v>
      </c>
      <c r="F29" s="171">
        <v>48</v>
      </c>
      <c r="G29" s="197" t="s">
        <v>195</v>
      </c>
      <c r="H29" t="s">
        <v>196</v>
      </c>
      <c r="I29" t="s">
        <v>328</v>
      </c>
      <c r="J29">
        <v>2</v>
      </c>
      <c r="K29">
        <v>2</v>
      </c>
      <c r="L29" s="258">
        <v>212</v>
      </c>
      <c r="M29" s="259">
        <v>197.16</v>
      </c>
      <c r="N29" s="260">
        <v>226.84</v>
      </c>
      <c r="O29" s="193"/>
      <c r="P29" s="193"/>
      <c r="Q29" s="193">
        <v>276</v>
      </c>
      <c r="R29" s="193">
        <v>265</v>
      </c>
      <c r="S29" s="193">
        <v>260</v>
      </c>
      <c r="T29" s="193"/>
      <c r="U29" s="193"/>
      <c r="V29" s="193">
        <v>221</v>
      </c>
      <c r="W29" s="193">
        <v>212</v>
      </c>
      <c r="X29" s="193">
        <v>218</v>
      </c>
      <c r="Y29" s="172"/>
      <c r="Z29" s="172"/>
      <c r="AA29" s="193"/>
      <c r="AB29" s="193">
        <v>248</v>
      </c>
      <c r="AC29" s="193">
        <v>238</v>
      </c>
      <c r="AD29" s="193">
        <v>256</v>
      </c>
      <c r="AE29" s="193">
        <v>248</v>
      </c>
      <c r="AF29" s="193">
        <v>208</v>
      </c>
      <c r="AG29" s="193">
        <v>207</v>
      </c>
      <c r="AH29" s="193">
        <v>215</v>
      </c>
      <c r="AI29" s="193">
        <v>217</v>
      </c>
      <c r="AJ29" s="193">
        <v>216</v>
      </c>
      <c r="AK29" s="172">
        <v>138</v>
      </c>
      <c r="AL29" s="172"/>
      <c r="AM29" s="193">
        <v>255.9</v>
      </c>
      <c r="AN29" s="193">
        <v>214.3</v>
      </c>
      <c r="AO29" s="223">
        <v>0.2</v>
      </c>
      <c r="AP29" s="183">
        <v>37</v>
      </c>
      <c r="AQ29" s="184">
        <v>195</v>
      </c>
      <c r="AR29" s="182">
        <v>52</v>
      </c>
      <c r="AS29" s="182">
        <v>138</v>
      </c>
      <c r="AT29" s="185">
        <v>4</v>
      </c>
      <c r="AU29" s="185">
        <v>5</v>
      </c>
      <c r="AV29" s="185">
        <v>5</v>
      </c>
      <c r="AW29" s="185"/>
      <c r="AX29" s="185"/>
      <c r="AY29" s="185"/>
      <c r="AZ29" s="185"/>
      <c r="BA29" s="185"/>
      <c r="BB29" s="185"/>
      <c r="BC29" s="186">
        <v>14</v>
      </c>
      <c r="BD29" s="181">
        <v>806</v>
      </c>
      <c r="BE29" s="187">
        <v>0.02</v>
      </c>
      <c r="BF29" s="188">
        <v>1.7000000000000001E-2</v>
      </c>
      <c r="BG29" s="173">
        <v>1</v>
      </c>
      <c r="BH29" s="173">
        <v>0.1</v>
      </c>
      <c r="BI29" s="173">
        <v>3.8</v>
      </c>
      <c r="BJ29" s="173">
        <v>3</v>
      </c>
      <c r="BK29" s="173">
        <v>172.7</v>
      </c>
      <c r="BL29" s="28" t="s">
        <v>312</v>
      </c>
      <c r="BM29" s="228" t="s">
        <v>313</v>
      </c>
      <c r="BN29" s="228" t="s">
        <v>333</v>
      </c>
      <c r="BO29" s="228"/>
      <c r="BP29" s="228">
        <v>39</v>
      </c>
      <c r="BQ29" s="228"/>
      <c r="BR29" s="228"/>
      <c r="BS29" s="228"/>
      <c r="BT29" s="228"/>
      <c r="BU29" s="228">
        <f t="shared" si="0"/>
        <v>1.6</v>
      </c>
      <c r="BV29" s="228"/>
      <c r="BW29" s="228"/>
      <c r="BX29" s="228"/>
      <c r="BY29" s="228"/>
      <c r="BZ29" s="228"/>
      <c r="CA29" s="228"/>
      <c r="CB29" s="228"/>
      <c r="CC29" s="228"/>
      <c r="CD29" s="228"/>
      <c r="CE29" s="228"/>
      <c r="CF29" s="228"/>
      <c r="CG29" s="228"/>
      <c r="CH29" s="228"/>
      <c r="CI29" s="228"/>
      <c r="CJ29" s="228"/>
      <c r="CK29" s="228"/>
      <c r="CL29" s="228"/>
      <c r="CM29" s="228"/>
      <c r="CN29" s="228"/>
      <c r="CO29" s="228"/>
      <c r="CP29" s="228"/>
      <c r="CQ29" s="228"/>
      <c r="CR29" s="228"/>
      <c r="CS29" s="228"/>
      <c r="CT29" s="228"/>
      <c r="CU29" s="228"/>
      <c r="CV29" s="228"/>
      <c r="CW29" s="228"/>
      <c r="CX29" s="228"/>
      <c r="CY29" s="228"/>
      <c r="CZ29" s="228"/>
      <c r="DA29" s="228"/>
      <c r="DB29" s="228"/>
    </row>
    <row r="30" spans="1:106" s="198" customFormat="1" ht="31.5" customHeight="1" x14ac:dyDescent="0.3">
      <c r="A30" s="194">
        <v>2021</v>
      </c>
      <c r="B30" s="171">
        <v>10</v>
      </c>
      <c r="C30" s="257">
        <v>44469</v>
      </c>
      <c r="D30" s="171">
        <v>372</v>
      </c>
      <c r="E30" s="171">
        <v>647</v>
      </c>
      <c r="F30" s="171">
        <v>48</v>
      </c>
      <c r="G30" s="197" t="s">
        <v>198</v>
      </c>
      <c r="H30" t="s">
        <v>199</v>
      </c>
      <c r="I30" t="s">
        <v>328</v>
      </c>
      <c r="J30">
        <v>2</v>
      </c>
      <c r="K30">
        <v>2</v>
      </c>
      <c r="L30" s="258">
        <v>212</v>
      </c>
      <c r="M30" s="259">
        <v>197.16</v>
      </c>
      <c r="N30" s="260">
        <v>226.84</v>
      </c>
      <c r="O30" s="193"/>
      <c r="P30" s="193"/>
      <c r="Q30" s="193">
        <v>275</v>
      </c>
      <c r="R30" s="193">
        <v>275</v>
      </c>
      <c r="S30" s="193">
        <v>263</v>
      </c>
      <c r="T30" s="193"/>
      <c r="U30" s="193"/>
      <c r="V30" s="193">
        <v>220</v>
      </c>
      <c r="W30" s="193">
        <v>212</v>
      </c>
      <c r="X30" s="193">
        <v>221</v>
      </c>
      <c r="Y30" s="172"/>
      <c r="Z30" s="172"/>
      <c r="AA30" s="193">
        <v>256</v>
      </c>
      <c r="AB30" s="193">
        <v>245</v>
      </c>
      <c r="AC30" s="193">
        <v>278</v>
      </c>
      <c r="AD30" s="193">
        <v>245</v>
      </c>
      <c r="AE30" s="193">
        <v>251</v>
      </c>
      <c r="AF30" s="193">
        <v>210</v>
      </c>
      <c r="AG30" s="193">
        <v>208</v>
      </c>
      <c r="AH30" s="193">
        <v>224</v>
      </c>
      <c r="AI30" s="193">
        <v>218</v>
      </c>
      <c r="AJ30" s="193">
        <v>217</v>
      </c>
      <c r="AK30" s="172">
        <v>138</v>
      </c>
      <c r="AL30" s="172"/>
      <c r="AM30" s="193">
        <v>261</v>
      </c>
      <c r="AN30" s="193">
        <v>216.3</v>
      </c>
      <c r="AO30" s="223">
        <v>0.2</v>
      </c>
      <c r="AP30" s="183">
        <v>37</v>
      </c>
      <c r="AQ30" s="184">
        <v>195</v>
      </c>
      <c r="AR30" s="182">
        <v>52</v>
      </c>
      <c r="AS30" s="182">
        <v>138</v>
      </c>
      <c r="AT30" s="185">
        <v>3</v>
      </c>
      <c r="AU30" s="185">
        <v>6</v>
      </c>
      <c r="AV30" s="185">
        <v>5</v>
      </c>
      <c r="AW30" s="185"/>
      <c r="AX30" s="185"/>
      <c r="AY30" s="185"/>
      <c r="AZ30" s="185"/>
      <c r="BA30" s="185"/>
      <c r="BB30" s="185"/>
      <c r="BC30" s="186">
        <v>14</v>
      </c>
      <c r="BD30" s="181">
        <v>806</v>
      </c>
      <c r="BE30" s="187">
        <v>0.02</v>
      </c>
      <c r="BF30" s="188">
        <v>1.7000000000000001E-2</v>
      </c>
      <c r="BG30" s="173">
        <v>1</v>
      </c>
      <c r="BH30" s="173">
        <v>0.1</v>
      </c>
      <c r="BI30" s="173">
        <v>3.8</v>
      </c>
      <c r="BJ30" s="173">
        <v>3</v>
      </c>
      <c r="BK30" s="173">
        <v>174.3</v>
      </c>
      <c r="BL30" s="28" t="s">
        <v>312</v>
      </c>
      <c r="BM30" s="228" t="s">
        <v>313</v>
      </c>
      <c r="BN30" s="228" t="s">
        <v>334</v>
      </c>
      <c r="BO30" s="228"/>
      <c r="BP30" s="228">
        <v>39</v>
      </c>
      <c r="BQ30" s="228"/>
      <c r="BR30" s="228"/>
      <c r="BS30" s="228"/>
      <c r="BT30" s="228"/>
      <c r="BU30" s="228">
        <f t="shared" si="0"/>
        <v>3</v>
      </c>
      <c r="BV30" s="228"/>
      <c r="BW30" s="228"/>
      <c r="BX30" s="228"/>
      <c r="BY30" s="228"/>
      <c r="BZ30" s="228"/>
      <c r="CA30" s="228"/>
      <c r="CB30" s="228"/>
      <c r="CC30" s="228"/>
      <c r="CD30" s="228"/>
      <c r="CE30" s="228"/>
      <c r="CF30" s="228"/>
      <c r="CG30" s="228"/>
      <c r="CH30" s="228"/>
      <c r="CI30" s="228"/>
      <c r="CJ30" s="228"/>
      <c r="CK30" s="228"/>
      <c r="CL30" s="228"/>
      <c r="CM30" s="228"/>
      <c r="CN30" s="228"/>
      <c r="CO30" s="228"/>
      <c r="CP30" s="228"/>
      <c r="CQ30" s="228"/>
      <c r="CR30" s="228"/>
      <c r="CS30" s="228"/>
      <c r="CT30" s="228"/>
      <c r="CU30" s="228"/>
      <c r="CV30" s="228"/>
      <c r="CW30" s="228"/>
      <c r="CX30" s="228"/>
      <c r="CY30" s="228"/>
      <c r="CZ30" s="228"/>
      <c r="DA30" s="228"/>
      <c r="DB30" s="228"/>
    </row>
    <row r="31" spans="1:106" s="198" customFormat="1" ht="31.5" customHeight="1" x14ac:dyDescent="0.3">
      <c r="A31" s="194">
        <v>2021</v>
      </c>
      <c r="B31" s="171">
        <v>10</v>
      </c>
      <c r="C31" s="257">
        <v>44469</v>
      </c>
      <c r="D31" s="171">
        <v>334</v>
      </c>
      <c r="E31" s="171">
        <v>254</v>
      </c>
      <c r="F31" s="171">
        <v>49</v>
      </c>
      <c r="G31" s="197" t="s">
        <v>263</v>
      </c>
      <c r="H31" t="s">
        <v>136</v>
      </c>
      <c r="I31" t="s">
        <v>328</v>
      </c>
      <c r="J31">
        <v>4</v>
      </c>
      <c r="K31">
        <v>2</v>
      </c>
      <c r="L31" s="258">
        <v>203</v>
      </c>
      <c r="M31" s="259">
        <v>188.79</v>
      </c>
      <c r="N31" s="260">
        <v>217.21</v>
      </c>
      <c r="O31" s="193">
        <v>331</v>
      </c>
      <c r="P31" s="193">
        <v>312</v>
      </c>
      <c r="Q31" s="193">
        <v>299</v>
      </c>
      <c r="R31" s="193">
        <v>340</v>
      </c>
      <c r="S31" s="193">
        <v>315</v>
      </c>
      <c r="T31" s="193">
        <v>202</v>
      </c>
      <c r="U31" s="193">
        <v>201</v>
      </c>
      <c r="V31" s="193">
        <v>213</v>
      </c>
      <c r="W31" s="193">
        <v>212</v>
      </c>
      <c r="X31" s="193">
        <v>211</v>
      </c>
      <c r="Y31" s="172">
        <v>141</v>
      </c>
      <c r="Z31" s="172">
        <v>136</v>
      </c>
      <c r="AA31" s="193">
        <v>331</v>
      </c>
      <c r="AB31" s="193">
        <v>322</v>
      </c>
      <c r="AC31" s="193">
        <v>279</v>
      </c>
      <c r="AD31" s="193">
        <v>297</v>
      </c>
      <c r="AE31" s="193">
        <v>316</v>
      </c>
      <c r="AF31" s="193">
        <v>237</v>
      </c>
      <c r="AG31" s="193">
        <v>222</v>
      </c>
      <c r="AH31" s="193">
        <v>201</v>
      </c>
      <c r="AI31" s="193">
        <v>203</v>
      </c>
      <c r="AJ31" s="193">
        <v>203</v>
      </c>
      <c r="AK31" s="172">
        <v>113</v>
      </c>
      <c r="AL31" s="172">
        <v>135</v>
      </c>
      <c r="AM31" s="193">
        <v>314.2</v>
      </c>
      <c r="AN31" s="193">
        <v>210.5</v>
      </c>
      <c r="AO31" s="223">
        <v>0.5</v>
      </c>
      <c r="AP31" s="183">
        <v>88</v>
      </c>
      <c r="AQ31" s="184">
        <v>164</v>
      </c>
      <c r="AR31" s="182">
        <v>110</v>
      </c>
      <c r="AS31" s="182">
        <v>131</v>
      </c>
      <c r="AT31" s="185">
        <v>1</v>
      </c>
      <c r="AU31" s="185">
        <v>7</v>
      </c>
      <c r="AV31" s="185">
        <v>5</v>
      </c>
      <c r="AW31" s="185">
        <v>3</v>
      </c>
      <c r="AX31" s="185"/>
      <c r="AY31" s="185"/>
      <c r="AZ31" s="185"/>
      <c r="BA31" s="185"/>
      <c r="BB31" s="185"/>
      <c r="BC31" s="186">
        <v>15</v>
      </c>
      <c r="BD31" s="181">
        <v>15</v>
      </c>
      <c r="BE31" s="187">
        <v>0.02</v>
      </c>
      <c r="BF31" s="188">
        <v>1</v>
      </c>
      <c r="BG31" s="173"/>
      <c r="BH31" s="173">
        <v>0.1</v>
      </c>
      <c r="BI31" s="173">
        <v>0.1</v>
      </c>
      <c r="BJ31" s="173">
        <v>3.2</v>
      </c>
      <c r="BK31" s="173">
        <v>3.2</v>
      </c>
      <c r="BL31" s="28" t="s">
        <v>312</v>
      </c>
      <c r="BM31" s="228" t="s">
        <v>315</v>
      </c>
      <c r="BN31" s="228" t="s">
        <v>316</v>
      </c>
      <c r="BO31" s="228"/>
      <c r="BP31" s="228">
        <v>39</v>
      </c>
      <c r="BQ31" s="228"/>
      <c r="BR31" s="228"/>
      <c r="BS31" s="228"/>
      <c r="BT31" s="228"/>
      <c r="BU31" s="228">
        <f t="shared" si="0"/>
        <v>5.3</v>
      </c>
      <c r="BV31" s="228"/>
      <c r="BW31" s="228"/>
      <c r="BX31" s="228"/>
      <c r="BY31" s="228"/>
      <c r="BZ31" s="228"/>
      <c r="CA31" s="228"/>
      <c r="CB31" s="228"/>
      <c r="CC31" s="228"/>
      <c r="CD31" s="228"/>
      <c r="CE31" s="228"/>
      <c r="CF31" s="228"/>
      <c r="CG31" s="228"/>
      <c r="CH31" s="228"/>
      <c r="CI31" s="228"/>
      <c r="CJ31" s="228"/>
      <c r="CK31" s="228"/>
      <c r="CL31" s="228"/>
      <c r="CM31" s="228"/>
      <c r="CN31" s="228"/>
      <c r="CO31" s="228"/>
      <c r="CP31" s="228"/>
      <c r="CQ31" s="228"/>
      <c r="CR31" s="228"/>
      <c r="CS31" s="228"/>
      <c r="CT31" s="228"/>
      <c r="CU31" s="228"/>
      <c r="CV31" s="228"/>
      <c r="CW31" s="228"/>
      <c r="CX31" s="228"/>
      <c r="CY31" s="228"/>
      <c r="CZ31" s="228"/>
      <c r="DA31" s="228"/>
      <c r="DB31" s="228"/>
    </row>
    <row r="32" spans="1:106" s="198" customFormat="1" ht="31.5" customHeight="1" x14ac:dyDescent="0.3">
      <c r="A32" s="194">
        <v>2021</v>
      </c>
      <c r="B32" s="171">
        <v>10</v>
      </c>
      <c r="C32" s="257">
        <v>44472</v>
      </c>
      <c r="D32" s="171">
        <v>384</v>
      </c>
      <c r="E32" s="171">
        <v>556</v>
      </c>
      <c r="F32" s="171">
        <v>2</v>
      </c>
      <c r="G32" s="197" t="s">
        <v>123</v>
      </c>
      <c r="H32" t="s">
        <v>124</v>
      </c>
      <c r="I32" t="s">
        <v>305</v>
      </c>
      <c r="J32">
        <v>1</v>
      </c>
      <c r="K32">
        <v>6</v>
      </c>
      <c r="L32" s="258">
        <v>1066</v>
      </c>
      <c r="M32" s="259">
        <v>1003.106</v>
      </c>
      <c r="N32" s="260">
        <v>1141.6859999999999</v>
      </c>
      <c r="O32" s="193"/>
      <c r="P32" s="193">
        <v>1392</v>
      </c>
      <c r="Q32" s="193">
        <v>1535</v>
      </c>
      <c r="R32" s="193">
        <v>1364</v>
      </c>
      <c r="S32" s="193">
        <v>1303</v>
      </c>
      <c r="T32" s="193"/>
      <c r="U32" s="193">
        <v>1126</v>
      </c>
      <c r="V32" s="193">
        <v>1129</v>
      </c>
      <c r="W32" s="193">
        <v>1114</v>
      </c>
      <c r="X32" s="193">
        <v>1105</v>
      </c>
      <c r="Y32" s="172">
        <v>184</v>
      </c>
      <c r="Z32" s="172">
        <v>184</v>
      </c>
      <c r="AA32" s="193">
        <v>1326</v>
      </c>
      <c r="AB32" s="193"/>
      <c r="AC32" s="193"/>
      <c r="AD32" s="193"/>
      <c r="AE32" s="193"/>
      <c r="AF32" s="193">
        <v>1121</v>
      </c>
      <c r="AG32" s="193"/>
      <c r="AH32" s="193"/>
      <c r="AI32" s="193"/>
      <c r="AJ32" s="193"/>
      <c r="AK32" s="172">
        <v>181</v>
      </c>
      <c r="AL32" s="172"/>
      <c r="AM32" s="193">
        <v>1384</v>
      </c>
      <c r="AN32" s="193">
        <v>1119</v>
      </c>
      <c r="AO32" s="223">
        <v>0.3</v>
      </c>
      <c r="AP32" s="183">
        <v>20</v>
      </c>
      <c r="AQ32" s="184">
        <v>180</v>
      </c>
      <c r="AR32" s="182">
        <v>20</v>
      </c>
      <c r="AS32" s="182">
        <v>183</v>
      </c>
      <c r="AT32" s="185">
        <v>3</v>
      </c>
      <c r="AU32" s="185">
        <v>2</v>
      </c>
      <c r="AV32" s="185">
        <v>2</v>
      </c>
      <c r="AW32" s="185"/>
      <c r="AX32" s="185"/>
      <c r="AY32" s="185"/>
      <c r="AZ32" s="185"/>
      <c r="BA32" s="185"/>
      <c r="BB32" s="185"/>
      <c r="BC32" s="186">
        <v>7</v>
      </c>
      <c r="BD32" s="181">
        <v>463</v>
      </c>
      <c r="BE32" s="187">
        <v>1.4999999999999999E-2</v>
      </c>
      <c r="BF32" s="188">
        <v>1.4999999999999999E-2</v>
      </c>
      <c r="BG32" s="173">
        <v>1</v>
      </c>
      <c r="BH32" s="173">
        <v>0</v>
      </c>
      <c r="BI32" s="173">
        <v>0.4</v>
      </c>
      <c r="BJ32" s="173">
        <v>7.8</v>
      </c>
      <c r="BK32" s="173">
        <v>518.1</v>
      </c>
      <c r="BL32" s="28" t="s">
        <v>306</v>
      </c>
      <c r="BM32" s="228" t="s">
        <v>307</v>
      </c>
      <c r="BN32" s="228" t="s">
        <v>308</v>
      </c>
      <c r="BO32" s="228"/>
      <c r="BP32" s="228">
        <v>39</v>
      </c>
      <c r="BQ32" s="228"/>
      <c r="BR32" s="228"/>
      <c r="BS32" s="228"/>
      <c r="BT32" s="228"/>
      <c r="BU32" s="228">
        <f t="shared" si="0"/>
        <v>37.5</v>
      </c>
      <c r="BV32" s="228"/>
      <c r="BW32" s="228"/>
      <c r="BX32" s="228"/>
      <c r="BY32" s="228"/>
      <c r="BZ32" s="228"/>
      <c r="CA32" s="228"/>
      <c r="CB32" s="228"/>
      <c r="CC32" s="228"/>
      <c r="CD32" s="228"/>
      <c r="CE32" s="228"/>
      <c r="CF32" s="228"/>
      <c r="CG32" s="228"/>
      <c r="CH32" s="228"/>
      <c r="CI32" s="228"/>
      <c r="CJ32" s="228"/>
      <c r="CK32" s="228"/>
      <c r="CL32" s="228"/>
      <c r="CM32" s="228"/>
      <c r="CN32" s="228"/>
      <c r="CO32" s="228"/>
      <c r="CP32" s="228"/>
      <c r="CQ32" s="228"/>
      <c r="CR32" s="228"/>
      <c r="CS32" s="228"/>
      <c r="CT32" s="228"/>
      <c r="CU32" s="228"/>
      <c r="CV32" s="228"/>
      <c r="CW32" s="228"/>
      <c r="CX32" s="228"/>
      <c r="CY32" s="228"/>
      <c r="CZ32" s="228"/>
      <c r="DA32" s="228"/>
      <c r="DB32" s="228"/>
    </row>
    <row r="33" spans="1:106" s="198" customFormat="1" ht="31.5" customHeight="1" x14ac:dyDescent="0.3">
      <c r="A33" s="194">
        <v>2021</v>
      </c>
      <c r="B33" s="171">
        <v>10</v>
      </c>
      <c r="C33" s="257">
        <v>44472</v>
      </c>
      <c r="D33" s="171">
        <v>384</v>
      </c>
      <c r="E33" s="171">
        <v>557</v>
      </c>
      <c r="F33" s="171">
        <v>2</v>
      </c>
      <c r="G33" s="197" t="s">
        <v>126</v>
      </c>
      <c r="H33" t="s">
        <v>127</v>
      </c>
      <c r="I33" t="s">
        <v>305</v>
      </c>
      <c r="J33">
        <v>1</v>
      </c>
      <c r="K33">
        <v>6</v>
      </c>
      <c r="L33" s="258">
        <v>182</v>
      </c>
      <c r="M33" s="259">
        <v>171.262</v>
      </c>
      <c r="N33" s="260">
        <v>194.922</v>
      </c>
      <c r="O33" s="193"/>
      <c r="P33" s="193">
        <v>244</v>
      </c>
      <c r="Q33" s="193">
        <v>246</v>
      </c>
      <c r="R33" s="193">
        <v>235</v>
      </c>
      <c r="S33" s="193">
        <v>229</v>
      </c>
      <c r="T33" s="193"/>
      <c r="U33" s="193">
        <v>192</v>
      </c>
      <c r="V33" s="193">
        <v>190</v>
      </c>
      <c r="W33" s="193">
        <v>189</v>
      </c>
      <c r="X33" s="193">
        <v>191</v>
      </c>
      <c r="Y33" s="172">
        <v>184</v>
      </c>
      <c r="Z33" s="172">
        <v>184</v>
      </c>
      <c r="AA33" s="193">
        <v>237</v>
      </c>
      <c r="AB33" s="193"/>
      <c r="AC33" s="193"/>
      <c r="AD33" s="193"/>
      <c r="AE33" s="193"/>
      <c r="AF33" s="193">
        <v>196</v>
      </c>
      <c r="AG33" s="193"/>
      <c r="AH33" s="193"/>
      <c r="AI33" s="193"/>
      <c r="AJ33" s="193"/>
      <c r="AK33" s="172">
        <v>181</v>
      </c>
      <c r="AL33" s="172"/>
      <c r="AM33" s="193">
        <v>238.2</v>
      </c>
      <c r="AN33" s="193">
        <v>191.6</v>
      </c>
      <c r="AO33" s="223">
        <v>0.3</v>
      </c>
      <c r="AP33" s="183">
        <v>20</v>
      </c>
      <c r="AQ33" s="184">
        <v>180</v>
      </c>
      <c r="AR33" s="182">
        <v>20</v>
      </c>
      <c r="AS33" s="182">
        <v>183</v>
      </c>
      <c r="AT33" s="185">
        <v>1</v>
      </c>
      <c r="AU33" s="185">
        <v>1</v>
      </c>
      <c r="AV33" s="185">
        <v>1</v>
      </c>
      <c r="AW33" s="185"/>
      <c r="AX33" s="185"/>
      <c r="AY33" s="185"/>
      <c r="AZ33" s="185"/>
      <c r="BA33" s="185"/>
      <c r="BB33" s="185"/>
      <c r="BC33" s="186">
        <v>2</v>
      </c>
      <c r="BD33" s="181">
        <v>458</v>
      </c>
      <c r="BE33" s="187">
        <v>1.4999999999999999E-2</v>
      </c>
      <c r="BF33" s="188">
        <v>4.0000000000000001E-3</v>
      </c>
      <c r="BG33" s="173">
        <v>1</v>
      </c>
      <c r="BH33" s="173">
        <v>0</v>
      </c>
      <c r="BI33" s="173">
        <v>2.5</v>
      </c>
      <c r="BJ33" s="173">
        <v>0.4</v>
      </c>
      <c r="BK33" s="173">
        <v>87.8</v>
      </c>
      <c r="BL33" s="28" t="s">
        <v>306</v>
      </c>
      <c r="BM33" s="228" t="s">
        <v>307</v>
      </c>
      <c r="BN33" s="228" t="s">
        <v>308</v>
      </c>
      <c r="BO33" s="228" t="s">
        <v>309</v>
      </c>
      <c r="BP33" s="228">
        <v>39</v>
      </c>
      <c r="BQ33" s="228"/>
      <c r="BR33" s="228"/>
      <c r="BS33" s="228"/>
      <c r="BT33" s="228"/>
      <c r="BU33" s="228">
        <f t="shared" si="0"/>
        <v>6.8</v>
      </c>
      <c r="BV33" s="228"/>
      <c r="BW33" s="228"/>
      <c r="BX33" s="228"/>
      <c r="BY33" s="228"/>
      <c r="BZ33" s="228"/>
      <c r="CA33" s="228"/>
      <c r="CB33" s="228"/>
      <c r="CC33" s="228"/>
      <c r="CD33" s="228"/>
      <c r="CE33" s="228"/>
      <c r="CF33" s="228"/>
      <c r="CG33" s="228"/>
      <c r="CH33" s="228"/>
      <c r="CI33" s="228"/>
      <c r="CJ33" s="228"/>
      <c r="CK33" s="228"/>
      <c r="CL33" s="228"/>
      <c r="CM33" s="228"/>
      <c r="CN33" s="228"/>
      <c r="CO33" s="228"/>
      <c r="CP33" s="228"/>
      <c r="CQ33" s="228"/>
      <c r="CR33" s="228"/>
      <c r="CS33" s="228"/>
      <c r="CT33" s="228"/>
      <c r="CU33" s="228"/>
      <c r="CV33" s="228"/>
      <c r="CW33" s="228"/>
      <c r="CX33" s="228"/>
      <c r="CY33" s="228"/>
      <c r="CZ33" s="228"/>
      <c r="DA33" s="228"/>
      <c r="DB33" s="228"/>
    </row>
    <row r="34" spans="1:106" s="198" customFormat="1" ht="31.5" customHeight="1" x14ac:dyDescent="0.3">
      <c r="A34" s="194">
        <v>2021</v>
      </c>
      <c r="B34" s="171">
        <v>10</v>
      </c>
      <c r="C34" s="257">
        <v>44472</v>
      </c>
      <c r="D34" s="171">
        <v>382</v>
      </c>
      <c r="E34" s="171">
        <v>449</v>
      </c>
      <c r="F34" s="171">
        <v>3</v>
      </c>
      <c r="G34" s="197" t="s">
        <v>247</v>
      </c>
      <c r="H34" t="s">
        <v>248</v>
      </c>
      <c r="I34" t="s">
        <v>305</v>
      </c>
      <c r="J34">
        <v>3</v>
      </c>
      <c r="K34">
        <v>1</v>
      </c>
      <c r="L34" s="258">
        <v>46</v>
      </c>
      <c r="M34" s="259">
        <v>40.985999999999997</v>
      </c>
      <c r="N34" s="260">
        <v>50.048000000000002</v>
      </c>
      <c r="O34" s="193"/>
      <c r="P34" s="193">
        <v>82</v>
      </c>
      <c r="Q34" s="193">
        <v>72</v>
      </c>
      <c r="R34" s="193">
        <v>80</v>
      </c>
      <c r="S34" s="193">
        <v>74</v>
      </c>
      <c r="T34" s="193"/>
      <c r="U34" s="193">
        <v>48</v>
      </c>
      <c r="V34" s="193">
        <v>47</v>
      </c>
      <c r="W34" s="193">
        <v>45</v>
      </c>
      <c r="X34" s="193">
        <v>52</v>
      </c>
      <c r="Y34" s="172">
        <v>95</v>
      </c>
      <c r="Z34" s="172">
        <v>95</v>
      </c>
      <c r="AA34" s="193">
        <v>71</v>
      </c>
      <c r="AB34" s="193">
        <v>61</v>
      </c>
      <c r="AC34" s="193">
        <v>80</v>
      </c>
      <c r="AD34" s="193">
        <v>73</v>
      </c>
      <c r="AE34" s="193">
        <v>74</v>
      </c>
      <c r="AF34" s="193">
        <v>50</v>
      </c>
      <c r="AG34" s="193">
        <v>47</v>
      </c>
      <c r="AH34" s="193">
        <v>50</v>
      </c>
      <c r="AI34" s="193">
        <v>46</v>
      </c>
      <c r="AJ34" s="193">
        <v>48</v>
      </c>
      <c r="AK34" s="172">
        <v>95</v>
      </c>
      <c r="AL34" s="172">
        <v>95</v>
      </c>
      <c r="AM34" s="193">
        <v>74.099999999999994</v>
      </c>
      <c r="AN34" s="193">
        <v>48.1</v>
      </c>
      <c r="AO34" s="223">
        <v>0.6</v>
      </c>
      <c r="AP34" s="183">
        <v>108</v>
      </c>
      <c r="AQ34" s="184">
        <v>100</v>
      </c>
      <c r="AR34" s="182">
        <v>114</v>
      </c>
      <c r="AS34" s="182">
        <v>95</v>
      </c>
      <c r="AT34" s="185">
        <v>5</v>
      </c>
      <c r="AU34" s="185">
        <v>8</v>
      </c>
      <c r="AV34" s="185">
        <v>7</v>
      </c>
      <c r="AW34" s="185"/>
      <c r="AX34" s="185"/>
      <c r="AY34" s="185"/>
      <c r="AZ34" s="185"/>
      <c r="BA34" s="185"/>
      <c r="BB34" s="185"/>
      <c r="BC34" s="186">
        <v>20</v>
      </c>
      <c r="BD34" s="181">
        <v>1820</v>
      </c>
      <c r="BE34" s="187">
        <v>1.4999999999999999E-2</v>
      </c>
      <c r="BF34" s="188">
        <v>1.0999999999999999E-2</v>
      </c>
      <c r="BG34" s="173">
        <v>1</v>
      </c>
      <c r="BH34" s="173">
        <v>0.4</v>
      </c>
      <c r="BI34" s="173">
        <v>39.6</v>
      </c>
      <c r="BJ34" s="173">
        <v>1</v>
      </c>
      <c r="BK34" s="173">
        <v>87.5</v>
      </c>
      <c r="BL34" s="28" t="s">
        <v>306</v>
      </c>
      <c r="BM34" s="228" t="s">
        <v>307</v>
      </c>
      <c r="BN34" s="228" t="s">
        <v>310</v>
      </c>
      <c r="BO34" s="228" t="s">
        <v>311</v>
      </c>
      <c r="BP34" s="228">
        <v>39</v>
      </c>
      <c r="BQ34" s="228"/>
      <c r="BR34" s="228"/>
      <c r="BS34" s="228"/>
      <c r="BT34" s="228"/>
      <c r="BU34" s="228">
        <f t="shared" si="0"/>
        <v>1.5</v>
      </c>
      <c r="BV34" s="228"/>
      <c r="BW34" s="228"/>
      <c r="BX34" s="228"/>
      <c r="BY34" s="228"/>
      <c r="BZ34" s="228"/>
      <c r="CA34" s="228"/>
      <c r="CB34" s="228"/>
      <c r="CC34" s="228"/>
      <c r="CD34" s="228"/>
      <c r="CE34" s="228"/>
      <c r="CF34" s="228"/>
      <c r="CG34" s="228"/>
      <c r="CH34" s="228"/>
      <c r="CI34" s="228"/>
      <c r="CJ34" s="228"/>
      <c r="CK34" s="228"/>
      <c r="CL34" s="228"/>
      <c r="CM34" s="228"/>
      <c r="CN34" s="228"/>
      <c r="CO34" s="228"/>
      <c r="CP34" s="228"/>
      <c r="CQ34" s="228"/>
      <c r="CR34" s="228"/>
      <c r="CS34" s="228"/>
      <c r="CT34" s="228"/>
      <c r="CU34" s="228"/>
      <c r="CV34" s="228"/>
      <c r="CW34" s="228"/>
      <c r="CX34" s="228"/>
      <c r="CY34" s="228"/>
      <c r="CZ34" s="228"/>
      <c r="DA34" s="228"/>
      <c r="DB34" s="228"/>
    </row>
    <row r="35" spans="1:106" s="198" customFormat="1" ht="31.5" customHeight="1" x14ac:dyDescent="0.3">
      <c r="A35" s="194">
        <v>2021</v>
      </c>
      <c r="B35" s="171">
        <v>10</v>
      </c>
      <c r="C35" s="257">
        <v>44472</v>
      </c>
      <c r="D35" s="171">
        <v>47</v>
      </c>
      <c r="E35" s="171">
        <v>122</v>
      </c>
      <c r="F35" s="171">
        <v>4</v>
      </c>
      <c r="G35" s="197" t="s">
        <v>158</v>
      </c>
      <c r="H35" t="s">
        <v>159</v>
      </c>
      <c r="I35" t="s">
        <v>335</v>
      </c>
      <c r="J35">
        <v>2</v>
      </c>
      <c r="K35">
        <v>1</v>
      </c>
      <c r="L35" s="258">
        <v>280</v>
      </c>
      <c r="M35" s="259">
        <v>267.39999999999998</v>
      </c>
      <c r="N35" s="260">
        <v>292.60000000000002</v>
      </c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72"/>
      <c r="Z35" s="172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72"/>
      <c r="AL35" s="172"/>
      <c r="AM35" s="193"/>
      <c r="AN35" s="193"/>
      <c r="AO35" s="223"/>
      <c r="AP35" s="183">
        <v>63</v>
      </c>
      <c r="AQ35" s="184">
        <v>115</v>
      </c>
      <c r="AR35" s="182"/>
      <c r="AS35" s="182"/>
      <c r="AT35" s="185"/>
      <c r="AU35" s="185"/>
      <c r="AV35" s="185"/>
      <c r="AW35" s="185"/>
      <c r="AX35" s="185"/>
      <c r="AY35" s="185"/>
      <c r="AZ35" s="185"/>
      <c r="BA35" s="185"/>
      <c r="BB35" s="185"/>
      <c r="BC35" s="186"/>
      <c r="BD35" s="181">
        <v>300</v>
      </c>
      <c r="BE35" s="187">
        <v>1.4999999999999999E-2</v>
      </c>
      <c r="BF35" s="188"/>
      <c r="BG35" s="173"/>
      <c r="BH35" s="173"/>
      <c r="BI35" s="173">
        <v>1.1000000000000001</v>
      </c>
      <c r="BJ35" s="173"/>
      <c r="BK35" s="173"/>
      <c r="BL35" s="28" t="s">
        <v>306</v>
      </c>
      <c r="BM35" s="228" t="s">
        <v>307</v>
      </c>
      <c r="BN35" s="228" t="s">
        <v>336</v>
      </c>
      <c r="BO35" s="228" t="s">
        <v>337</v>
      </c>
      <c r="BP35" s="228">
        <v>39</v>
      </c>
      <c r="BQ35" s="228"/>
      <c r="BR35" s="228"/>
      <c r="BS35" s="228"/>
      <c r="BT35" s="228"/>
      <c r="BU35" s="228" t="str">
        <f t="shared" si="0"/>
        <v/>
      </c>
      <c r="BV35" s="228"/>
      <c r="BW35" s="228"/>
      <c r="BX35" s="228"/>
      <c r="BY35" s="228"/>
      <c r="BZ35" s="228"/>
      <c r="CA35" s="228"/>
      <c r="CB35" s="228"/>
      <c r="CC35" s="228"/>
      <c r="CD35" s="228"/>
      <c r="CE35" s="228"/>
      <c r="CF35" s="228"/>
      <c r="CG35" s="228"/>
      <c r="CH35" s="228"/>
      <c r="CI35" s="228"/>
      <c r="CJ35" s="228"/>
      <c r="CK35" s="228"/>
      <c r="CL35" s="228"/>
      <c r="CM35" s="228"/>
      <c r="CN35" s="228"/>
      <c r="CO35" s="228"/>
      <c r="CP35" s="228"/>
      <c r="CQ35" s="228"/>
      <c r="CR35" s="228"/>
      <c r="CS35" s="228"/>
      <c r="CT35" s="228"/>
      <c r="CU35" s="228"/>
      <c r="CV35" s="228"/>
      <c r="CW35" s="228"/>
      <c r="CX35" s="228"/>
      <c r="CY35" s="228"/>
      <c r="CZ35" s="228"/>
      <c r="DA35" s="228"/>
      <c r="DB35" s="228"/>
    </row>
    <row r="36" spans="1:106" s="198" customFormat="1" ht="31.5" customHeight="1" x14ac:dyDescent="0.3">
      <c r="A36" s="194">
        <v>2021</v>
      </c>
      <c r="B36" s="171">
        <v>10</v>
      </c>
      <c r="C36" s="257">
        <v>44472</v>
      </c>
      <c r="D36" s="171">
        <v>331</v>
      </c>
      <c r="E36" s="171">
        <v>253</v>
      </c>
      <c r="F36" s="171">
        <v>4</v>
      </c>
      <c r="G36" s="197" t="s">
        <v>135</v>
      </c>
      <c r="H36" t="s">
        <v>136</v>
      </c>
      <c r="I36" t="s">
        <v>305</v>
      </c>
      <c r="J36">
        <v>3</v>
      </c>
      <c r="K36">
        <v>2</v>
      </c>
      <c r="L36" s="258">
        <v>203</v>
      </c>
      <c r="M36" s="259">
        <v>188.79</v>
      </c>
      <c r="N36" s="260">
        <v>217.21</v>
      </c>
      <c r="O36" s="193"/>
      <c r="P36" s="193">
        <v>284</v>
      </c>
      <c r="Q36" s="193">
        <v>279</v>
      </c>
      <c r="R36" s="193">
        <v>268</v>
      </c>
      <c r="S36" s="193">
        <v>270</v>
      </c>
      <c r="T36" s="193"/>
      <c r="U36" s="193">
        <v>201</v>
      </c>
      <c r="V36" s="193">
        <v>196</v>
      </c>
      <c r="W36" s="193">
        <v>198</v>
      </c>
      <c r="X36" s="193">
        <v>198</v>
      </c>
      <c r="Y36" s="172">
        <v>94</v>
      </c>
      <c r="Z36" s="172">
        <v>83</v>
      </c>
      <c r="AA36" s="193">
        <v>412</v>
      </c>
      <c r="AB36" s="193">
        <v>430</v>
      </c>
      <c r="AC36" s="193">
        <v>355</v>
      </c>
      <c r="AD36" s="193">
        <v>382</v>
      </c>
      <c r="AE36" s="193">
        <v>385</v>
      </c>
      <c r="AF36" s="193">
        <v>260</v>
      </c>
      <c r="AG36" s="193">
        <v>216</v>
      </c>
      <c r="AH36" s="193">
        <v>208</v>
      </c>
      <c r="AI36" s="193">
        <v>202</v>
      </c>
      <c r="AJ36" s="193">
        <v>206</v>
      </c>
      <c r="AK36" s="172">
        <v>86</v>
      </c>
      <c r="AL36" s="172">
        <v>87</v>
      </c>
      <c r="AM36" s="193">
        <v>340.6</v>
      </c>
      <c r="AN36" s="193">
        <v>209.4</v>
      </c>
      <c r="AO36" s="223">
        <v>0.7</v>
      </c>
      <c r="AP36" s="183">
        <v>121</v>
      </c>
      <c r="AQ36" s="184">
        <v>89</v>
      </c>
      <c r="AR36" s="182">
        <v>123</v>
      </c>
      <c r="AS36" s="182">
        <v>88</v>
      </c>
      <c r="AT36" s="185">
        <v>3</v>
      </c>
      <c r="AU36" s="185">
        <v>4</v>
      </c>
      <c r="AV36" s="185">
        <v>5</v>
      </c>
      <c r="AW36" s="185"/>
      <c r="AX36" s="185"/>
      <c r="AY36" s="185"/>
      <c r="AZ36" s="185"/>
      <c r="BA36" s="185"/>
      <c r="BB36" s="185"/>
      <c r="BC36" s="186">
        <v>12</v>
      </c>
      <c r="BD36" s="181">
        <v>2062</v>
      </c>
      <c r="BE36" s="187">
        <v>1.4999999999999999E-2</v>
      </c>
      <c r="BF36" s="188">
        <v>6.0000000000000001E-3</v>
      </c>
      <c r="BG36" s="173">
        <v>1</v>
      </c>
      <c r="BH36" s="173">
        <v>0.1</v>
      </c>
      <c r="BI36" s="173">
        <v>10.199999999999999</v>
      </c>
      <c r="BJ36" s="173">
        <v>2.5</v>
      </c>
      <c r="BK36" s="173">
        <v>431.8</v>
      </c>
      <c r="BL36" s="28" t="s">
        <v>312</v>
      </c>
      <c r="BM36" s="228" t="s">
        <v>315</v>
      </c>
      <c r="BN36" s="228" t="s">
        <v>316</v>
      </c>
      <c r="BO36" s="228"/>
      <c r="BP36" s="228">
        <v>39</v>
      </c>
      <c r="BQ36" s="228"/>
      <c r="BR36" s="228"/>
      <c r="BS36" s="228"/>
      <c r="BT36" s="228"/>
      <c r="BU36" s="228">
        <f t="shared" si="0"/>
        <v>4.5</v>
      </c>
      <c r="BV36" s="228"/>
      <c r="BW36" s="228"/>
      <c r="BX36" s="228"/>
      <c r="BY36" s="228"/>
      <c r="BZ36" s="228"/>
      <c r="CA36" s="228"/>
      <c r="CB36" s="228"/>
      <c r="CC36" s="228"/>
      <c r="CD36" s="228"/>
      <c r="CE36" s="228"/>
      <c r="CF36" s="228"/>
      <c r="CG36" s="228"/>
      <c r="CH36" s="228"/>
      <c r="CI36" s="228"/>
      <c r="CJ36" s="228"/>
      <c r="CK36" s="228"/>
      <c r="CL36" s="228"/>
      <c r="CM36" s="228"/>
      <c r="CN36" s="228"/>
      <c r="CO36" s="228"/>
      <c r="CP36" s="228"/>
      <c r="CQ36" s="228"/>
      <c r="CR36" s="228"/>
      <c r="CS36" s="228"/>
      <c r="CT36" s="228"/>
      <c r="CU36" s="228"/>
      <c r="CV36" s="228"/>
      <c r="CW36" s="228"/>
      <c r="CX36" s="228"/>
      <c r="CY36" s="228"/>
      <c r="CZ36" s="228"/>
      <c r="DA36" s="228"/>
      <c r="DB36" s="228"/>
    </row>
    <row r="37" spans="1:106" s="198" customFormat="1" ht="31.5" customHeight="1" x14ac:dyDescent="0.3">
      <c r="A37" s="194">
        <v>2021</v>
      </c>
      <c r="B37" s="171">
        <v>10</v>
      </c>
      <c r="C37" s="257">
        <v>44472</v>
      </c>
      <c r="D37" s="171">
        <v>212</v>
      </c>
      <c r="E37" s="171">
        <v>140</v>
      </c>
      <c r="F37" s="171">
        <v>5</v>
      </c>
      <c r="G37" s="197" t="s">
        <v>207</v>
      </c>
      <c r="H37" t="s">
        <v>208</v>
      </c>
      <c r="I37" t="s">
        <v>305</v>
      </c>
      <c r="J37">
        <v>2</v>
      </c>
      <c r="K37">
        <v>2</v>
      </c>
      <c r="L37" s="258">
        <v>485</v>
      </c>
      <c r="M37" s="259">
        <v>451.05</v>
      </c>
      <c r="N37" s="260">
        <v>518.95000000000005</v>
      </c>
      <c r="O37" s="193">
        <v>724</v>
      </c>
      <c r="P37" s="193">
        <v>690</v>
      </c>
      <c r="Q37" s="193">
        <v>700</v>
      </c>
      <c r="R37" s="193"/>
      <c r="S37" s="193"/>
      <c r="T37" s="193"/>
      <c r="U37" s="193">
        <v>470</v>
      </c>
      <c r="V37" s="193">
        <v>509</v>
      </c>
      <c r="W37" s="193">
        <v>506</v>
      </c>
      <c r="X37" s="193"/>
      <c r="Y37" s="172">
        <v>123</v>
      </c>
      <c r="Z37" s="172">
        <v>123</v>
      </c>
      <c r="AA37" s="193">
        <v>642</v>
      </c>
      <c r="AB37" s="193"/>
      <c r="AC37" s="193">
        <v>544</v>
      </c>
      <c r="AD37" s="193">
        <v>542</v>
      </c>
      <c r="AE37" s="193">
        <v>561</v>
      </c>
      <c r="AF37" s="193">
        <v>500</v>
      </c>
      <c r="AG37" s="193"/>
      <c r="AH37" s="193">
        <v>456</v>
      </c>
      <c r="AI37" s="193">
        <v>451</v>
      </c>
      <c r="AJ37" s="193">
        <v>470</v>
      </c>
      <c r="AK37" s="172">
        <v>123</v>
      </c>
      <c r="AL37" s="172">
        <v>123</v>
      </c>
      <c r="AM37" s="193">
        <v>629</v>
      </c>
      <c r="AN37" s="193">
        <v>480.3</v>
      </c>
      <c r="AO37" s="223">
        <v>0.3</v>
      </c>
      <c r="AP37" s="183">
        <v>60</v>
      </c>
      <c r="AQ37" s="184">
        <v>120</v>
      </c>
      <c r="AR37" s="182">
        <v>59</v>
      </c>
      <c r="AS37" s="182">
        <v>123</v>
      </c>
      <c r="AT37" s="185">
        <v>4</v>
      </c>
      <c r="AU37" s="185">
        <v>8</v>
      </c>
      <c r="AV37" s="185">
        <v>12</v>
      </c>
      <c r="AW37" s="185"/>
      <c r="AX37" s="185"/>
      <c r="AY37" s="185"/>
      <c r="AZ37" s="185"/>
      <c r="BA37" s="185"/>
      <c r="BB37" s="185"/>
      <c r="BC37" s="186">
        <v>24</v>
      </c>
      <c r="BD37" s="181">
        <v>1298</v>
      </c>
      <c r="BE37" s="187">
        <v>1.4999999999999999E-2</v>
      </c>
      <c r="BF37" s="188">
        <v>1.7999999999999999E-2</v>
      </c>
      <c r="BG37" s="173"/>
      <c r="BH37" s="173">
        <v>0</v>
      </c>
      <c r="BI37" s="173">
        <v>2.7</v>
      </c>
      <c r="BJ37" s="173">
        <v>11.5</v>
      </c>
      <c r="BK37" s="173">
        <v>623.4</v>
      </c>
      <c r="BL37" s="28" t="s">
        <v>312</v>
      </c>
      <c r="BM37" s="228" t="s">
        <v>313</v>
      </c>
      <c r="BN37" s="228" t="s">
        <v>319</v>
      </c>
      <c r="BO37" s="228"/>
      <c r="BP37" s="228">
        <v>39</v>
      </c>
      <c r="BQ37" s="228"/>
      <c r="BR37" s="228"/>
      <c r="BS37" s="228"/>
      <c r="BT37" s="228"/>
      <c r="BU37" s="228">
        <f t="shared" si="0"/>
        <v>3.3</v>
      </c>
      <c r="BV37" s="228"/>
      <c r="BW37" s="228"/>
      <c r="BX37" s="228"/>
      <c r="BY37" s="228"/>
      <c r="BZ37" s="228"/>
      <c r="CA37" s="228"/>
      <c r="CB37" s="228"/>
      <c r="CC37" s="228"/>
      <c r="CD37" s="228"/>
      <c r="CE37" s="228"/>
      <c r="CF37" s="228"/>
      <c r="CG37" s="228"/>
      <c r="CH37" s="228"/>
      <c r="CI37" s="228"/>
      <c r="CJ37" s="228"/>
      <c r="CK37" s="228"/>
      <c r="CL37" s="228"/>
      <c r="CM37" s="228"/>
      <c r="CN37" s="228"/>
      <c r="CO37" s="228"/>
      <c r="CP37" s="228"/>
      <c r="CQ37" s="228"/>
      <c r="CR37" s="228"/>
      <c r="CS37" s="228"/>
      <c r="CT37" s="228"/>
      <c r="CU37" s="228"/>
      <c r="CV37" s="228"/>
      <c r="CW37" s="228"/>
      <c r="CX37" s="228"/>
      <c r="CY37" s="228"/>
      <c r="CZ37" s="228"/>
      <c r="DA37" s="228"/>
      <c r="DB37" s="228"/>
    </row>
    <row r="38" spans="1:106" s="198" customFormat="1" ht="31.5" customHeight="1" x14ac:dyDescent="0.3">
      <c r="A38" s="194">
        <v>2021</v>
      </c>
      <c r="B38" s="171">
        <v>10</v>
      </c>
      <c r="C38" s="257">
        <v>44472</v>
      </c>
      <c r="D38" s="171">
        <v>212</v>
      </c>
      <c r="E38" s="171">
        <v>178</v>
      </c>
      <c r="F38" s="171">
        <v>5</v>
      </c>
      <c r="G38" s="197" t="s">
        <v>213</v>
      </c>
      <c r="H38" t="s">
        <v>214</v>
      </c>
      <c r="I38" t="s">
        <v>305</v>
      </c>
      <c r="J38">
        <v>2</v>
      </c>
      <c r="K38">
        <v>2</v>
      </c>
      <c r="L38" s="258">
        <v>50</v>
      </c>
      <c r="M38" s="259">
        <v>46.5</v>
      </c>
      <c r="N38" s="260">
        <v>53.5</v>
      </c>
      <c r="O38" s="193">
        <v>73</v>
      </c>
      <c r="P38" s="193"/>
      <c r="Q38" s="193">
        <v>86</v>
      </c>
      <c r="R38" s="193"/>
      <c r="S38" s="193"/>
      <c r="T38" s="193"/>
      <c r="U38" s="193">
        <v>51</v>
      </c>
      <c r="V38" s="193">
        <v>52</v>
      </c>
      <c r="W38" s="193">
        <v>53</v>
      </c>
      <c r="X38" s="193"/>
      <c r="Y38" s="172">
        <v>123</v>
      </c>
      <c r="Z38" s="172">
        <v>123</v>
      </c>
      <c r="AA38" s="193">
        <v>75</v>
      </c>
      <c r="AB38" s="193"/>
      <c r="AC38" s="193"/>
      <c r="AD38" s="193">
        <v>70</v>
      </c>
      <c r="AE38" s="193">
        <v>69</v>
      </c>
      <c r="AF38" s="193">
        <v>55</v>
      </c>
      <c r="AG38" s="193"/>
      <c r="AH38" s="193">
        <v>51</v>
      </c>
      <c r="AI38" s="193">
        <v>51</v>
      </c>
      <c r="AJ38" s="193">
        <v>56</v>
      </c>
      <c r="AK38" s="172">
        <v>123</v>
      </c>
      <c r="AL38" s="172">
        <v>123</v>
      </c>
      <c r="AM38" s="193">
        <v>74.599999999999994</v>
      </c>
      <c r="AN38" s="193">
        <v>52.7</v>
      </c>
      <c r="AO38" s="223">
        <v>0.5</v>
      </c>
      <c r="AP38" s="183">
        <v>60</v>
      </c>
      <c r="AQ38" s="184">
        <v>120</v>
      </c>
      <c r="AR38" s="182">
        <v>59</v>
      </c>
      <c r="AS38" s="182">
        <v>123</v>
      </c>
      <c r="AT38" s="185">
        <v>6</v>
      </c>
      <c r="AU38" s="185">
        <v>10</v>
      </c>
      <c r="AV38" s="185">
        <v>6</v>
      </c>
      <c r="AW38" s="185"/>
      <c r="AX38" s="185"/>
      <c r="AY38" s="185"/>
      <c r="AZ38" s="185"/>
      <c r="BA38" s="185"/>
      <c r="BB38" s="185"/>
      <c r="BC38" s="186">
        <v>22</v>
      </c>
      <c r="BD38" s="181">
        <v>1282</v>
      </c>
      <c r="BE38" s="187">
        <v>1.4999999999999999E-2</v>
      </c>
      <c r="BF38" s="188">
        <v>1.7000000000000001E-2</v>
      </c>
      <c r="BG38" s="173"/>
      <c r="BH38" s="173">
        <v>0.4</v>
      </c>
      <c r="BI38" s="173">
        <v>25.6</v>
      </c>
      <c r="BJ38" s="173">
        <v>1.2</v>
      </c>
      <c r="BK38" s="173">
        <v>67.599999999999994</v>
      </c>
      <c r="BL38" s="28" t="s">
        <v>312</v>
      </c>
      <c r="BM38" s="228" t="s">
        <v>313</v>
      </c>
      <c r="BN38" s="228" t="s">
        <v>320</v>
      </c>
      <c r="BO38" s="228"/>
      <c r="BP38" s="228">
        <v>39</v>
      </c>
      <c r="BQ38" s="228"/>
      <c r="BR38" s="228"/>
      <c r="BS38" s="228"/>
      <c r="BT38" s="228"/>
      <c r="BU38" s="228">
        <f t="shared" si="0"/>
        <v>1.9</v>
      </c>
      <c r="BV38" s="228"/>
      <c r="BW38" s="228"/>
      <c r="BX38" s="228"/>
      <c r="BY38" s="228"/>
      <c r="BZ38" s="228"/>
      <c r="CA38" s="228"/>
      <c r="CB38" s="228"/>
      <c r="CC38" s="228"/>
      <c r="CD38" s="228"/>
      <c r="CE38" s="228"/>
      <c r="CF38" s="228"/>
      <c r="CG38" s="228"/>
      <c r="CH38" s="228"/>
      <c r="CI38" s="228"/>
      <c r="CJ38" s="228"/>
      <c r="CK38" s="228"/>
      <c r="CL38" s="228"/>
      <c r="CM38" s="228"/>
      <c r="CN38" s="228"/>
      <c r="CO38" s="228"/>
      <c r="CP38" s="228"/>
      <c r="CQ38" s="228"/>
      <c r="CR38" s="228"/>
      <c r="CS38" s="228"/>
      <c r="CT38" s="228"/>
      <c r="CU38" s="228"/>
      <c r="CV38" s="228"/>
      <c r="CW38" s="228"/>
      <c r="CX38" s="228"/>
      <c r="CY38" s="228"/>
      <c r="CZ38" s="228"/>
      <c r="DA38" s="228"/>
      <c r="DB38" s="228"/>
    </row>
    <row r="39" spans="1:106" s="198" customFormat="1" ht="31.5" customHeight="1" x14ac:dyDescent="0.3">
      <c r="A39" s="194">
        <v>2021</v>
      </c>
      <c r="B39" s="171">
        <v>10</v>
      </c>
      <c r="C39" s="257">
        <v>44472</v>
      </c>
      <c r="D39" s="171">
        <v>395</v>
      </c>
      <c r="E39" s="171">
        <v>607</v>
      </c>
      <c r="F39" s="171">
        <v>6</v>
      </c>
      <c r="G39" s="197" t="s">
        <v>185</v>
      </c>
      <c r="H39" t="s">
        <v>186</v>
      </c>
      <c r="I39" t="s">
        <v>305</v>
      </c>
      <c r="J39">
        <v>3</v>
      </c>
      <c r="K39">
        <v>3</v>
      </c>
      <c r="L39" s="258">
        <v>120</v>
      </c>
      <c r="M39" s="259">
        <v>111.6</v>
      </c>
      <c r="N39" s="260">
        <v>128.4</v>
      </c>
      <c r="O39" s="193"/>
      <c r="P39" s="193"/>
      <c r="Q39" s="193"/>
      <c r="R39" s="193"/>
      <c r="S39" s="193">
        <v>150</v>
      </c>
      <c r="T39" s="193"/>
      <c r="U39" s="193"/>
      <c r="V39" s="193"/>
      <c r="W39" s="193"/>
      <c r="X39" s="193">
        <v>109</v>
      </c>
      <c r="Y39" s="172"/>
      <c r="Z39" s="172">
        <v>145</v>
      </c>
      <c r="AA39" s="193">
        <v>142</v>
      </c>
      <c r="AB39" s="193">
        <v>167</v>
      </c>
      <c r="AC39" s="193">
        <v>175</v>
      </c>
      <c r="AD39" s="193">
        <v>158</v>
      </c>
      <c r="AE39" s="193">
        <v>161</v>
      </c>
      <c r="AF39" s="193">
        <v>110</v>
      </c>
      <c r="AG39" s="193">
        <v>117</v>
      </c>
      <c r="AH39" s="193">
        <v>111</v>
      </c>
      <c r="AI39" s="193">
        <v>115</v>
      </c>
      <c r="AJ39" s="193">
        <v>112</v>
      </c>
      <c r="AK39" s="172">
        <v>122</v>
      </c>
      <c r="AL39" s="172">
        <v>113</v>
      </c>
      <c r="AM39" s="193">
        <v>158.80000000000001</v>
      </c>
      <c r="AN39" s="193">
        <v>112.3</v>
      </c>
      <c r="AO39" s="223">
        <v>0.3</v>
      </c>
      <c r="AP39" s="183">
        <v>90</v>
      </c>
      <c r="AQ39" s="184">
        <v>120</v>
      </c>
      <c r="AR39" s="182">
        <v>85</v>
      </c>
      <c r="AS39" s="182">
        <v>127</v>
      </c>
      <c r="AT39" s="185"/>
      <c r="AU39" s="185">
        <v>4</v>
      </c>
      <c r="AV39" s="185">
        <v>2</v>
      </c>
      <c r="AW39" s="185"/>
      <c r="AX39" s="185"/>
      <c r="AY39" s="185"/>
      <c r="AZ39" s="185"/>
      <c r="BA39" s="185"/>
      <c r="BB39" s="185"/>
      <c r="BC39" s="186">
        <v>6</v>
      </c>
      <c r="BD39" s="181">
        <v>6</v>
      </c>
      <c r="BE39" s="187">
        <v>1.4999999999999999E-2</v>
      </c>
      <c r="BF39" s="188">
        <v>1</v>
      </c>
      <c r="BG39" s="173"/>
      <c r="BH39" s="173">
        <v>0.1</v>
      </c>
      <c r="BI39" s="173">
        <v>0.1</v>
      </c>
      <c r="BJ39" s="173">
        <v>0.7</v>
      </c>
      <c r="BK39" s="173">
        <v>0.7</v>
      </c>
      <c r="BL39" s="28" t="s">
        <v>338</v>
      </c>
      <c r="BM39" s="228" t="s">
        <v>338</v>
      </c>
      <c r="BN39" s="228"/>
      <c r="BO39" s="228"/>
      <c r="BP39" s="228">
        <v>39</v>
      </c>
      <c r="BQ39" s="228"/>
      <c r="BR39" s="228"/>
      <c r="BS39" s="228"/>
      <c r="BT39" s="228"/>
      <c r="BU39" s="228">
        <f t="shared" si="0"/>
        <v>5.4</v>
      </c>
      <c r="BV39" s="228"/>
      <c r="BW39" s="228"/>
      <c r="BX39" s="228"/>
      <c r="BY39" s="228"/>
      <c r="BZ39" s="228"/>
      <c r="CA39" s="228"/>
      <c r="CB39" s="228"/>
      <c r="CC39" s="228"/>
      <c r="CD39" s="228"/>
      <c r="CE39" s="228"/>
      <c r="CF39" s="228"/>
      <c r="CG39" s="228"/>
      <c r="CH39" s="228"/>
      <c r="CI39" s="228"/>
      <c r="CJ39" s="228"/>
      <c r="CK39" s="228"/>
      <c r="CL39" s="228"/>
      <c r="CM39" s="228"/>
      <c r="CN39" s="228"/>
      <c r="CO39" s="228"/>
      <c r="CP39" s="228"/>
      <c r="CQ39" s="228"/>
      <c r="CR39" s="228"/>
      <c r="CS39" s="228"/>
      <c r="CT39" s="228"/>
      <c r="CU39" s="228"/>
      <c r="CV39" s="228"/>
      <c r="CW39" s="228"/>
      <c r="CX39" s="228"/>
      <c r="CY39" s="228"/>
      <c r="CZ39" s="228"/>
      <c r="DA39" s="228"/>
      <c r="DB39" s="228"/>
    </row>
    <row r="40" spans="1:106" s="198" customFormat="1" ht="31.5" customHeight="1" x14ac:dyDescent="0.3">
      <c r="A40" s="194">
        <v>2021</v>
      </c>
      <c r="B40" s="171">
        <v>10</v>
      </c>
      <c r="C40" s="257">
        <v>44472</v>
      </c>
      <c r="D40" s="171">
        <v>395</v>
      </c>
      <c r="E40" s="171">
        <v>608</v>
      </c>
      <c r="F40" s="171">
        <v>6</v>
      </c>
      <c r="G40" s="197" t="s">
        <v>188</v>
      </c>
      <c r="H40" t="s">
        <v>189</v>
      </c>
      <c r="I40" t="s">
        <v>305</v>
      </c>
      <c r="J40">
        <v>3</v>
      </c>
      <c r="K40">
        <v>3</v>
      </c>
      <c r="L40" s="258">
        <v>110</v>
      </c>
      <c r="M40" s="259">
        <v>102.3</v>
      </c>
      <c r="N40" s="260">
        <v>117.7</v>
      </c>
      <c r="O40" s="193"/>
      <c r="P40" s="193"/>
      <c r="Q40" s="193"/>
      <c r="R40" s="193"/>
      <c r="S40" s="193">
        <v>154</v>
      </c>
      <c r="T40" s="193"/>
      <c r="U40" s="193"/>
      <c r="V40" s="193"/>
      <c r="W40" s="193"/>
      <c r="X40" s="193">
        <v>125</v>
      </c>
      <c r="Y40" s="172"/>
      <c r="Z40" s="172">
        <v>145</v>
      </c>
      <c r="AA40" s="193">
        <v>125</v>
      </c>
      <c r="AB40" s="193">
        <v>140</v>
      </c>
      <c r="AC40" s="193">
        <v>157</v>
      </c>
      <c r="AD40" s="193">
        <v>123</v>
      </c>
      <c r="AE40" s="193">
        <v>126</v>
      </c>
      <c r="AF40" s="193">
        <v>90</v>
      </c>
      <c r="AG40" s="193">
        <v>98</v>
      </c>
      <c r="AH40" s="193">
        <v>121</v>
      </c>
      <c r="AI40" s="193">
        <v>100</v>
      </c>
      <c r="AJ40" s="193">
        <v>105</v>
      </c>
      <c r="AK40" s="172">
        <v>122</v>
      </c>
      <c r="AL40" s="172">
        <v>113</v>
      </c>
      <c r="AM40" s="193">
        <v>137.5</v>
      </c>
      <c r="AN40" s="193">
        <v>106.5</v>
      </c>
      <c r="AO40" s="223">
        <v>0.3</v>
      </c>
      <c r="AP40" s="183">
        <v>90</v>
      </c>
      <c r="AQ40" s="184">
        <v>120</v>
      </c>
      <c r="AR40" s="182">
        <v>85</v>
      </c>
      <c r="AS40" s="182">
        <v>127</v>
      </c>
      <c r="AT40" s="185"/>
      <c r="AU40" s="185">
        <v>2</v>
      </c>
      <c r="AV40" s="185">
        <v>2</v>
      </c>
      <c r="AW40" s="185"/>
      <c r="AX40" s="185"/>
      <c r="AY40" s="185"/>
      <c r="AZ40" s="185"/>
      <c r="BA40" s="185"/>
      <c r="BB40" s="185"/>
      <c r="BC40" s="186">
        <v>4</v>
      </c>
      <c r="BD40" s="181">
        <v>4</v>
      </c>
      <c r="BE40" s="187">
        <v>1.4999999999999999E-2</v>
      </c>
      <c r="BF40" s="188">
        <v>1</v>
      </c>
      <c r="BG40" s="173"/>
      <c r="BH40" s="173">
        <v>0</v>
      </c>
      <c r="BI40" s="173">
        <v>0</v>
      </c>
      <c r="BJ40" s="173">
        <v>0.4</v>
      </c>
      <c r="BK40" s="173">
        <v>0.4</v>
      </c>
      <c r="BL40" s="28" t="s">
        <v>338</v>
      </c>
      <c r="BM40" s="228" t="s">
        <v>338</v>
      </c>
      <c r="BN40" s="228"/>
      <c r="BO40" s="228"/>
      <c r="BP40" s="228">
        <v>39</v>
      </c>
      <c r="BQ40" s="228"/>
      <c r="BR40" s="228"/>
      <c r="BS40" s="228"/>
      <c r="BT40" s="228"/>
      <c r="BU40" s="228">
        <f t="shared" si="0"/>
        <v>2.5</v>
      </c>
      <c r="BV40" s="228"/>
      <c r="BW40" s="228"/>
      <c r="BX40" s="228"/>
      <c r="BY40" s="228"/>
      <c r="BZ40" s="228"/>
      <c r="CA40" s="228"/>
      <c r="CB40" s="228"/>
      <c r="CC40" s="228"/>
      <c r="CD40" s="228"/>
      <c r="CE40" s="228"/>
      <c r="CF40" s="228"/>
      <c r="CG40" s="228"/>
      <c r="CH40" s="228"/>
      <c r="CI40" s="228"/>
      <c r="CJ40" s="228"/>
      <c r="CK40" s="228"/>
      <c r="CL40" s="228"/>
      <c r="CM40" s="228"/>
      <c r="CN40" s="228"/>
      <c r="CO40" s="228"/>
      <c r="CP40" s="228"/>
      <c r="CQ40" s="228"/>
      <c r="CR40" s="228"/>
      <c r="CS40" s="228"/>
      <c r="CT40" s="228"/>
      <c r="CU40" s="228"/>
      <c r="CV40" s="228"/>
      <c r="CW40" s="228"/>
      <c r="CX40" s="228"/>
      <c r="CY40" s="228"/>
      <c r="CZ40" s="228"/>
      <c r="DA40" s="228"/>
      <c r="DB40" s="228"/>
    </row>
    <row r="41" spans="1:106" s="198" customFormat="1" ht="31.5" customHeight="1" x14ac:dyDescent="0.3">
      <c r="A41" s="194">
        <v>2021</v>
      </c>
      <c r="B41" s="171">
        <v>10</v>
      </c>
      <c r="C41" s="257">
        <v>44472</v>
      </c>
      <c r="D41" s="171">
        <v>395</v>
      </c>
      <c r="E41" s="171">
        <v>609</v>
      </c>
      <c r="F41" s="171">
        <v>6</v>
      </c>
      <c r="G41" s="197" t="s">
        <v>191</v>
      </c>
      <c r="H41" t="s">
        <v>192</v>
      </c>
      <c r="I41" t="s">
        <v>305</v>
      </c>
      <c r="J41">
        <v>3</v>
      </c>
      <c r="K41">
        <v>3</v>
      </c>
      <c r="L41" s="258">
        <v>50</v>
      </c>
      <c r="M41" s="259">
        <v>46.5</v>
      </c>
      <c r="N41" s="260">
        <v>53.5</v>
      </c>
      <c r="O41" s="193"/>
      <c r="P41" s="193"/>
      <c r="Q41" s="193"/>
      <c r="R41" s="193"/>
      <c r="S41" s="193">
        <v>62</v>
      </c>
      <c r="T41" s="193"/>
      <c r="U41" s="193"/>
      <c r="V41" s="193"/>
      <c r="W41" s="193"/>
      <c r="X41" s="193">
        <v>51</v>
      </c>
      <c r="Y41" s="172"/>
      <c r="Z41" s="172">
        <v>145</v>
      </c>
      <c r="AA41" s="193">
        <v>60</v>
      </c>
      <c r="AB41" s="193">
        <v>62</v>
      </c>
      <c r="AC41" s="193">
        <v>63</v>
      </c>
      <c r="AD41" s="193">
        <v>60</v>
      </c>
      <c r="AE41" s="193">
        <v>62</v>
      </c>
      <c r="AF41" s="193">
        <v>49</v>
      </c>
      <c r="AG41" s="193">
        <v>50</v>
      </c>
      <c r="AH41" s="193">
        <v>51</v>
      </c>
      <c r="AI41" s="193">
        <v>51</v>
      </c>
      <c r="AJ41" s="193">
        <v>49</v>
      </c>
      <c r="AK41" s="172">
        <v>122</v>
      </c>
      <c r="AL41" s="172">
        <v>113</v>
      </c>
      <c r="AM41" s="193">
        <v>61.5</v>
      </c>
      <c r="AN41" s="193">
        <v>50.2</v>
      </c>
      <c r="AO41" s="223">
        <v>0.2</v>
      </c>
      <c r="AP41" s="183">
        <v>90</v>
      </c>
      <c r="AQ41" s="184">
        <v>120</v>
      </c>
      <c r="AR41" s="182">
        <v>85</v>
      </c>
      <c r="AS41" s="182">
        <v>127</v>
      </c>
      <c r="AT41" s="185">
        <v>2</v>
      </c>
      <c r="AU41" s="185">
        <v>1</v>
      </c>
      <c r="AV41" s="185">
        <v>1</v>
      </c>
      <c r="AW41" s="185"/>
      <c r="AX41" s="185"/>
      <c r="AY41" s="185"/>
      <c r="AZ41" s="185"/>
      <c r="BA41" s="185"/>
      <c r="BB41" s="185"/>
      <c r="BC41" s="186">
        <v>4</v>
      </c>
      <c r="BD41" s="181">
        <v>4</v>
      </c>
      <c r="BE41" s="187">
        <v>1.4999999999999999E-2</v>
      </c>
      <c r="BF41" s="188">
        <v>1</v>
      </c>
      <c r="BG41" s="173"/>
      <c r="BH41" s="173">
        <v>0.1</v>
      </c>
      <c r="BI41" s="173">
        <v>0.1</v>
      </c>
      <c r="BJ41" s="173">
        <v>0.2</v>
      </c>
      <c r="BK41" s="173">
        <v>0.2</v>
      </c>
      <c r="BL41" s="28" t="s">
        <v>338</v>
      </c>
      <c r="BM41" s="228" t="s">
        <v>338</v>
      </c>
      <c r="BN41" s="228"/>
      <c r="BO41" s="228"/>
      <c r="BP41" s="228">
        <v>39</v>
      </c>
      <c r="BQ41" s="228"/>
      <c r="BR41" s="228"/>
      <c r="BS41" s="228"/>
      <c r="BT41" s="228"/>
      <c r="BU41" s="228">
        <f t="shared" si="0"/>
        <v>0.1</v>
      </c>
      <c r="BV41" s="228"/>
      <c r="BW41" s="228"/>
      <c r="BX41" s="228"/>
      <c r="BY41" s="228"/>
      <c r="BZ41" s="228"/>
      <c r="CA41" s="228"/>
      <c r="CB41" s="228"/>
      <c r="CC41" s="228"/>
      <c r="CD41" s="228"/>
      <c r="CE41" s="228"/>
      <c r="CF41" s="228"/>
      <c r="CG41" s="228"/>
      <c r="CH41" s="228"/>
      <c r="CI41" s="228"/>
      <c r="CJ41" s="228"/>
      <c r="CK41" s="228"/>
      <c r="CL41" s="228"/>
      <c r="CM41" s="228"/>
      <c r="CN41" s="228"/>
      <c r="CO41" s="228"/>
      <c r="CP41" s="228"/>
      <c r="CQ41" s="228"/>
      <c r="CR41" s="228"/>
      <c r="CS41" s="228"/>
      <c r="CT41" s="228"/>
      <c r="CU41" s="228"/>
      <c r="CV41" s="228"/>
      <c r="CW41" s="228"/>
      <c r="CX41" s="228"/>
      <c r="CY41" s="228"/>
      <c r="CZ41" s="228"/>
      <c r="DA41" s="228"/>
      <c r="DB41" s="228"/>
    </row>
    <row r="42" spans="1:106" s="198" customFormat="1" ht="31.5" customHeight="1" x14ac:dyDescent="0.3">
      <c r="A42" s="194">
        <v>2021</v>
      </c>
      <c r="B42" s="171">
        <v>10</v>
      </c>
      <c r="C42" s="257">
        <v>44472</v>
      </c>
      <c r="D42" s="171">
        <v>407</v>
      </c>
      <c r="E42" s="171">
        <v>627</v>
      </c>
      <c r="F42" s="171">
        <v>6</v>
      </c>
      <c r="G42" s="197" t="s">
        <v>232</v>
      </c>
      <c r="H42" t="s">
        <v>233</v>
      </c>
      <c r="I42" t="s">
        <v>305</v>
      </c>
      <c r="J42">
        <v>1</v>
      </c>
      <c r="K42">
        <v>5</v>
      </c>
      <c r="L42" s="258">
        <v>418.5</v>
      </c>
      <c r="M42" s="259">
        <v>384.97815000000003</v>
      </c>
      <c r="N42" s="260">
        <v>452.02184999999997</v>
      </c>
      <c r="O42" s="193">
        <v>645</v>
      </c>
      <c r="P42" s="193">
        <v>623</v>
      </c>
      <c r="Q42" s="193">
        <v>552</v>
      </c>
      <c r="R42" s="193"/>
      <c r="S42" s="193"/>
      <c r="T42" s="193">
        <v>443</v>
      </c>
      <c r="U42" s="193">
        <v>442</v>
      </c>
      <c r="V42" s="193">
        <v>424</v>
      </c>
      <c r="W42" s="193"/>
      <c r="X42" s="193"/>
      <c r="Y42" s="172">
        <v>145</v>
      </c>
      <c r="Z42" s="172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72"/>
      <c r="AL42" s="172"/>
      <c r="AM42" s="193">
        <v>606.70000000000005</v>
      </c>
      <c r="AN42" s="193">
        <v>436.3</v>
      </c>
      <c r="AO42" s="223">
        <v>0.4</v>
      </c>
      <c r="AP42" s="183">
        <v>18</v>
      </c>
      <c r="AQ42" s="184">
        <v>200</v>
      </c>
      <c r="AR42" s="182">
        <v>25</v>
      </c>
      <c r="AS42" s="182">
        <v>145</v>
      </c>
      <c r="AT42" s="185">
        <v>2</v>
      </c>
      <c r="AU42" s="185">
        <v>1</v>
      </c>
      <c r="AV42" s="185">
        <v>2</v>
      </c>
      <c r="AW42" s="185"/>
      <c r="AX42" s="185"/>
      <c r="AY42" s="185"/>
      <c r="AZ42" s="185"/>
      <c r="BA42" s="185"/>
      <c r="BB42" s="185"/>
      <c r="BC42" s="186">
        <v>5</v>
      </c>
      <c r="BD42" s="181">
        <v>335</v>
      </c>
      <c r="BE42" s="187">
        <v>1.4999999999999999E-2</v>
      </c>
      <c r="BF42" s="188">
        <v>1.4999999999999999E-2</v>
      </c>
      <c r="BG42" s="173">
        <v>1</v>
      </c>
      <c r="BH42" s="173">
        <v>0</v>
      </c>
      <c r="BI42" s="173">
        <v>0.8</v>
      </c>
      <c r="BJ42" s="173">
        <v>2.2000000000000002</v>
      </c>
      <c r="BK42" s="173">
        <v>146.19999999999999</v>
      </c>
      <c r="BL42" s="28" t="s">
        <v>312</v>
      </c>
      <c r="BM42" s="228" t="s">
        <v>321</v>
      </c>
      <c r="BN42" s="228" t="s">
        <v>322</v>
      </c>
      <c r="BO42" s="228"/>
      <c r="BP42" s="228">
        <v>39</v>
      </c>
      <c r="BQ42" s="228"/>
      <c r="BR42" s="228"/>
      <c r="BS42" s="228"/>
      <c r="BT42" s="228"/>
      <c r="BU42" s="228">
        <f t="shared" si="0"/>
        <v>12.6</v>
      </c>
      <c r="BV42" s="228"/>
      <c r="BW42" s="228"/>
      <c r="BX42" s="228"/>
      <c r="BY42" s="228"/>
      <c r="BZ42" s="228"/>
      <c r="CA42" s="228"/>
      <c r="CB42" s="228"/>
      <c r="CC42" s="228"/>
      <c r="CD42" s="228"/>
      <c r="CE42" s="228"/>
      <c r="CF42" s="228"/>
      <c r="CG42" s="228"/>
      <c r="CH42" s="228"/>
      <c r="CI42" s="228"/>
      <c r="CJ42" s="228"/>
      <c r="CK42" s="228"/>
      <c r="CL42" s="228"/>
      <c r="CM42" s="228"/>
      <c r="CN42" s="228"/>
      <c r="CO42" s="228"/>
      <c r="CP42" s="228"/>
      <c r="CQ42" s="228"/>
      <c r="CR42" s="228"/>
      <c r="CS42" s="228"/>
      <c r="CT42" s="228"/>
      <c r="CU42" s="228"/>
      <c r="CV42" s="228"/>
      <c r="CW42" s="228"/>
      <c r="CX42" s="228"/>
      <c r="CY42" s="228"/>
      <c r="CZ42" s="228"/>
      <c r="DA42" s="228"/>
      <c r="DB42" s="228"/>
    </row>
    <row r="43" spans="1:106" s="198" customFormat="1" ht="31.5" customHeight="1" x14ac:dyDescent="0.3">
      <c r="A43" s="194">
        <v>2021</v>
      </c>
      <c r="B43" s="171">
        <v>10</v>
      </c>
      <c r="C43" s="257">
        <v>44472</v>
      </c>
      <c r="D43" s="171">
        <v>407</v>
      </c>
      <c r="E43" s="171">
        <v>628</v>
      </c>
      <c r="F43" s="171">
        <v>6</v>
      </c>
      <c r="G43" s="197" t="s">
        <v>235</v>
      </c>
      <c r="H43" t="s">
        <v>236</v>
      </c>
      <c r="I43" t="s">
        <v>305</v>
      </c>
      <c r="J43">
        <v>1</v>
      </c>
      <c r="K43">
        <v>5</v>
      </c>
      <c r="L43" s="258">
        <v>330</v>
      </c>
      <c r="M43" s="259">
        <v>303.99599999999998</v>
      </c>
      <c r="N43" s="260">
        <v>356.00400000000002</v>
      </c>
      <c r="O43" s="193">
        <v>489</v>
      </c>
      <c r="P43" s="193">
        <v>493</v>
      </c>
      <c r="Q43" s="193">
        <v>468</v>
      </c>
      <c r="R43" s="193"/>
      <c r="S43" s="193"/>
      <c r="T43" s="193">
        <v>348</v>
      </c>
      <c r="U43" s="193">
        <v>347</v>
      </c>
      <c r="V43" s="193">
        <v>320</v>
      </c>
      <c r="W43" s="193"/>
      <c r="X43" s="193"/>
      <c r="Y43" s="172">
        <v>145</v>
      </c>
      <c r="Z43" s="172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72"/>
      <c r="AL43" s="172"/>
      <c r="AM43" s="193">
        <v>483.3</v>
      </c>
      <c r="AN43" s="193">
        <v>338.3</v>
      </c>
      <c r="AO43" s="223">
        <v>0.5</v>
      </c>
      <c r="AP43" s="183">
        <v>18</v>
      </c>
      <c r="AQ43" s="184">
        <v>200</v>
      </c>
      <c r="AR43" s="182">
        <v>25</v>
      </c>
      <c r="AS43" s="182">
        <v>145</v>
      </c>
      <c r="AT43" s="185">
        <v>1</v>
      </c>
      <c r="AU43" s="185">
        <v>1</v>
      </c>
      <c r="AV43" s="185">
        <v>2</v>
      </c>
      <c r="AW43" s="185"/>
      <c r="AX43" s="185"/>
      <c r="AY43" s="185"/>
      <c r="AZ43" s="185"/>
      <c r="BA43" s="185"/>
      <c r="BB43" s="185"/>
      <c r="BC43" s="186">
        <v>4</v>
      </c>
      <c r="BD43" s="181">
        <v>334</v>
      </c>
      <c r="BE43" s="187">
        <v>1.4999999999999999E-2</v>
      </c>
      <c r="BF43" s="188">
        <v>1.2E-2</v>
      </c>
      <c r="BG43" s="173">
        <v>1</v>
      </c>
      <c r="BH43" s="173">
        <v>0</v>
      </c>
      <c r="BI43" s="173">
        <v>1</v>
      </c>
      <c r="BJ43" s="173">
        <v>1.4</v>
      </c>
      <c r="BK43" s="173">
        <v>113</v>
      </c>
      <c r="BL43" s="28" t="s">
        <v>312</v>
      </c>
      <c r="BM43" s="228" t="s">
        <v>321</v>
      </c>
      <c r="BN43" s="228" t="s">
        <v>323</v>
      </c>
      <c r="BO43" s="228"/>
      <c r="BP43" s="228">
        <v>39</v>
      </c>
      <c r="BQ43" s="228"/>
      <c r="BR43" s="228"/>
      <c r="BS43" s="228"/>
      <c r="BT43" s="228"/>
      <c r="BU43" s="228">
        <f t="shared" si="0"/>
        <v>5.9</v>
      </c>
      <c r="BV43" s="228"/>
      <c r="BW43" s="228"/>
      <c r="BX43" s="228"/>
      <c r="BY43" s="228"/>
      <c r="BZ43" s="228"/>
      <c r="CA43" s="228"/>
      <c r="CB43" s="228"/>
      <c r="CC43" s="228"/>
      <c r="CD43" s="228"/>
      <c r="CE43" s="228"/>
      <c r="CF43" s="228"/>
      <c r="CG43" s="228"/>
      <c r="CH43" s="228"/>
      <c r="CI43" s="228"/>
      <c r="CJ43" s="228"/>
      <c r="CK43" s="228"/>
      <c r="CL43" s="228"/>
      <c r="CM43" s="228"/>
      <c r="CN43" s="228"/>
      <c r="CO43" s="228"/>
      <c r="CP43" s="228"/>
      <c r="CQ43" s="228"/>
      <c r="CR43" s="228"/>
      <c r="CS43" s="228"/>
      <c r="CT43" s="228"/>
      <c r="CU43" s="228"/>
      <c r="CV43" s="228"/>
      <c r="CW43" s="228"/>
      <c r="CX43" s="228"/>
      <c r="CY43" s="228"/>
      <c r="CZ43" s="228"/>
      <c r="DA43" s="228"/>
      <c r="DB43" s="228"/>
    </row>
    <row r="44" spans="1:106" s="198" customFormat="1" ht="31.5" customHeight="1" x14ac:dyDescent="0.3">
      <c r="A44" s="194">
        <v>2021</v>
      </c>
      <c r="B44" s="171">
        <v>10</v>
      </c>
      <c r="C44" s="257">
        <v>44472</v>
      </c>
      <c r="D44" s="171">
        <v>407</v>
      </c>
      <c r="E44" s="171">
        <v>629</v>
      </c>
      <c r="F44" s="171">
        <v>6</v>
      </c>
      <c r="G44" s="197" t="s">
        <v>238</v>
      </c>
      <c r="H44" t="s">
        <v>239</v>
      </c>
      <c r="I44" t="s">
        <v>305</v>
      </c>
      <c r="J44">
        <v>1</v>
      </c>
      <c r="K44">
        <v>5</v>
      </c>
      <c r="L44" s="258">
        <v>221</v>
      </c>
      <c r="M44" s="259">
        <v>203.983</v>
      </c>
      <c r="N44" s="260">
        <v>238.017</v>
      </c>
      <c r="O44" s="193">
        <v>359</v>
      </c>
      <c r="P44" s="193">
        <v>267</v>
      </c>
      <c r="Q44" s="193">
        <v>326</v>
      </c>
      <c r="R44" s="193"/>
      <c r="S44" s="193"/>
      <c r="T44" s="193">
        <v>235</v>
      </c>
      <c r="U44" s="193">
        <v>234</v>
      </c>
      <c r="V44" s="193">
        <v>234</v>
      </c>
      <c r="W44" s="193"/>
      <c r="X44" s="193"/>
      <c r="Y44" s="172">
        <v>145</v>
      </c>
      <c r="Z44" s="172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72"/>
      <c r="AL44" s="172"/>
      <c r="AM44" s="193">
        <v>317.3</v>
      </c>
      <c r="AN44" s="193">
        <v>234.3</v>
      </c>
      <c r="AO44" s="223">
        <v>0.4</v>
      </c>
      <c r="AP44" s="183">
        <v>18</v>
      </c>
      <c r="AQ44" s="184">
        <v>200</v>
      </c>
      <c r="AR44" s="182">
        <v>25</v>
      </c>
      <c r="AS44" s="182">
        <v>145</v>
      </c>
      <c r="AT44" s="185">
        <v>1</v>
      </c>
      <c r="AU44" s="185">
        <v>1</v>
      </c>
      <c r="AV44" s="185">
        <v>1</v>
      </c>
      <c r="AW44" s="185"/>
      <c r="AX44" s="185"/>
      <c r="AY44" s="185"/>
      <c r="AZ44" s="185"/>
      <c r="BA44" s="185"/>
      <c r="BB44" s="185"/>
      <c r="BC44" s="186">
        <v>3</v>
      </c>
      <c r="BD44" s="181">
        <v>333</v>
      </c>
      <c r="BE44" s="187">
        <v>1.4999999999999999E-2</v>
      </c>
      <c r="BF44" s="188">
        <v>8.9999999999999993E-3</v>
      </c>
      <c r="BG44" s="173">
        <v>1</v>
      </c>
      <c r="BH44" s="173">
        <v>0</v>
      </c>
      <c r="BI44" s="173">
        <v>1.5</v>
      </c>
      <c r="BJ44" s="173">
        <v>0.7</v>
      </c>
      <c r="BK44" s="173">
        <v>78</v>
      </c>
      <c r="BL44" s="28" t="s">
        <v>312</v>
      </c>
      <c r="BM44" s="228" t="s">
        <v>321</v>
      </c>
      <c r="BN44" s="228" t="s">
        <v>323</v>
      </c>
      <c r="BO44" s="228"/>
      <c r="BP44" s="228">
        <v>39</v>
      </c>
      <c r="BQ44" s="228"/>
      <c r="BR44" s="228"/>
      <c r="BS44" s="228"/>
      <c r="BT44" s="228"/>
      <c r="BU44" s="228">
        <f t="shared" si="0"/>
        <v>9.4</v>
      </c>
      <c r="BV44" s="228"/>
      <c r="BW44" s="228"/>
      <c r="BX44" s="228"/>
      <c r="BY44" s="228"/>
      <c r="BZ44" s="228"/>
      <c r="CA44" s="228"/>
      <c r="CB44" s="228"/>
      <c r="CC44" s="228"/>
      <c r="CD44" s="228"/>
      <c r="CE44" s="228"/>
      <c r="CF44" s="228"/>
      <c r="CG44" s="228"/>
      <c r="CH44" s="228"/>
      <c r="CI44" s="228"/>
      <c r="CJ44" s="228"/>
      <c r="CK44" s="228"/>
      <c r="CL44" s="228"/>
      <c r="CM44" s="228"/>
      <c r="CN44" s="228"/>
      <c r="CO44" s="228"/>
      <c r="CP44" s="228"/>
      <c r="CQ44" s="228"/>
      <c r="CR44" s="228"/>
      <c r="CS44" s="228"/>
      <c r="CT44" s="228"/>
      <c r="CU44" s="228"/>
      <c r="CV44" s="228"/>
      <c r="CW44" s="228"/>
      <c r="CX44" s="228"/>
      <c r="CY44" s="228"/>
      <c r="CZ44" s="228"/>
      <c r="DA44" s="228"/>
      <c r="DB44" s="228"/>
    </row>
    <row r="45" spans="1:106" s="198" customFormat="1" ht="31.5" customHeight="1" x14ac:dyDescent="0.3">
      <c r="A45" s="194">
        <v>2021</v>
      </c>
      <c r="B45" s="171">
        <v>10</v>
      </c>
      <c r="C45" s="257">
        <v>44472</v>
      </c>
      <c r="D45" s="171">
        <v>407</v>
      </c>
      <c r="E45" s="171">
        <v>630</v>
      </c>
      <c r="F45" s="171">
        <v>6</v>
      </c>
      <c r="G45" s="197" t="s">
        <v>241</v>
      </c>
      <c r="H45" t="s">
        <v>242</v>
      </c>
      <c r="I45" t="s">
        <v>305</v>
      </c>
      <c r="J45">
        <v>1</v>
      </c>
      <c r="K45">
        <v>5</v>
      </c>
      <c r="L45" s="258">
        <v>214</v>
      </c>
      <c r="M45" s="259">
        <v>197.84299999999999</v>
      </c>
      <c r="N45" s="260">
        <v>230.15700000000001</v>
      </c>
      <c r="O45" s="193">
        <v>339</v>
      </c>
      <c r="P45" s="193">
        <v>346</v>
      </c>
      <c r="Q45" s="193">
        <v>312</v>
      </c>
      <c r="R45" s="193"/>
      <c r="S45" s="193"/>
      <c r="T45" s="193">
        <v>232</v>
      </c>
      <c r="U45" s="193">
        <v>221</v>
      </c>
      <c r="V45" s="193">
        <v>220</v>
      </c>
      <c r="W45" s="193"/>
      <c r="X45" s="193"/>
      <c r="Y45" s="172">
        <v>145</v>
      </c>
      <c r="Z45" s="172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72"/>
      <c r="AL45" s="172"/>
      <c r="AM45" s="193">
        <v>332.3</v>
      </c>
      <c r="AN45" s="193">
        <v>224.3</v>
      </c>
      <c r="AO45" s="223">
        <v>0.6</v>
      </c>
      <c r="AP45" s="183">
        <v>18</v>
      </c>
      <c r="AQ45" s="184">
        <v>200</v>
      </c>
      <c r="AR45" s="182">
        <v>25</v>
      </c>
      <c r="AS45" s="182">
        <v>145</v>
      </c>
      <c r="AT45" s="185">
        <v>2</v>
      </c>
      <c r="AU45" s="185">
        <v>2</v>
      </c>
      <c r="AV45" s="185">
        <v>2</v>
      </c>
      <c r="AW45" s="185"/>
      <c r="AX45" s="185"/>
      <c r="AY45" s="185"/>
      <c r="AZ45" s="185"/>
      <c r="BA45" s="185"/>
      <c r="BB45" s="185"/>
      <c r="BC45" s="186">
        <v>6</v>
      </c>
      <c r="BD45" s="181">
        <v>336</v>
      </c>
      <c r="BE45" s="187">
        <v>1.4999999999999999E-2</v>
      </c>
      <c r="BF45" s="188">
        <v>1.7999999999999999E-2</v>
      </c>
      <c r="BG45" s="173"/>
      <c r="BH45" s="173">
        <v>0</v>
      </c>
      <c r="BI45" s="173">
        <v>1.6</v>
      </c>
      <c r="BJ45" s="173">
        <v>1.3</v>
      </c>
      <c r="BK45" s="173">
        <v>75.400000000000006</v>
      </c>
      <c r="BL45" s="28" t="s">
        <v>312</v>
      </c>
      <c r="BM45" s="228" t="s">
        <v>321</v>
      </c>
      <c r="BN45" s="228" t="s">
        <v>323</v>
      </c>
      <c r="BO45" s="228"/>
      <c r="BP45" s="228">
        <v>39</v>
      </c>
      <c r="BQ45" s="228"/>
      <c r="BR45" s="228"/>
      <c r="BS45" s="228"/>
      <c r="BT45" s="228"/>
      <c r="BU45" s="228">
        <f t="shared" si="0"/>
        <v>7.3</v>
      </c>
      <c r="BV45" s="228"/>
      <c r="BW45" s="228"/>
      <c r="BX45" s="228"/>
      <c r="BY45" s="228"/>
      <c r="BZ45" s="228"/>
      <c r="CA45" s="228"/>
      <c r="CB45" s="228"/>
      <c r="CC45" s="228"/>
      <c r="CD45" s="228"/>
      <c r="CE45" s="228"/>
      <c r="CF45" s="228"/>
      <c r="CG45" s="228"/>
      <c r="CH45" s="228"/>
      <c r="CI45" s="228"/>
      <c r="CJ45" s="228"/>
      <c r="CK45" s="228"/>
      <c r="CL45" s="228"/>
      <c r="CM45" s="228"/>
      <c r="CN45" s="228"/>
      <c r="CO45" s="228"/>
      <c r="CP45" s="228"/>
      <c r="CQ45" s="228"/>
      <c r="CR45" s="228"/>
      <c r="CS45" s="228"/>
      <c r="CT45" s="228"/>
      <c r="CU45" s="228"/>
      <c r="CV45" s="228"/>
      <c r="CW45" s="228"/>
      <c r="CX45" s="228"/>
      <c r="CY45" s="228"/>
      <c r="CZ45" s="228"/>
      <c r="DA45" s="228"/>
      <c r="DB45" s="228"/>
    </row>
    <row r="46" spans="1:106" s="198" customFormat="1" ht="31.5" customHeight="1" x14ac:dyDescent="0.3">
      <c r="A46" s="194">
        <v>2021</v>
      </c>
      <c r="B46" s="171">
        <v>10</v>
      </c>
      <c r="C46" s="257">
        <v>44472</v>
      </c>
      <c r="D46" s="171">
        <v>376</v>
      </c>
      <c r="E46" s="171">
        <v>438</v>
      </c>
      <c r="F46" s="171">
        <v>7</v>
      </c>
      <c r="G46" s="197" t="s">
        <v>222</v>
      </c>
      <c r="H46" t="s">
        <v>223</v>
      </c>
      <c r="I46" t="s">
        <v>305</v>
      </c>
      <c r="J46">
        <v>3</v>
      </c>
      <c r="K46">
        <v>2</v>
      </c>
      <c r="L46" s="258">
        <v>335</v>
      </c>
      <c r="M46" s="259">
        <v>315.23500000000001</v>
      </c>
      <c r="N46" s="260">
        <v>358.78500000000003</v>
      </c>
      <c r="O46" s="193">
        <v>506</v>
      </c>
      <c r="P46" s="193">
        <v>468</v>
      </c>
      <c r="Q46" s="193">
        <v>410</v>
      </c>
      <c r="R46" s="193">
        <v>409</v>
      </c>
      <c r="S46" s="193"/>
      <c r="T46" s="193">
        <v>374</v>
      </c>
      <c r="U46" s="193">
        <v>367</v>
      </c>
      <c r="V46" s="193">
        <v>343</v>
      </c>
      <c r="W46" s="193">
        <v>338</v>
      </c>
      <c r="X46" s="193"/>
      <c r="Y46" s="172">
        <v>149</v>
      </c>
      <c r="Z46" s="172">
        <v>149</v>
      </c>
      <c r="AA46" s="193">
        <v>458</v>
      </c>
      <c r="AB46" s="193">
        <v>509</v>
      </c>
      <c r="AC46" s="193">
        <v>501</v>
      </c>
      <c r="AD46" s="193">
        <v>493</v>
      </c>
      <c r="AE46" s="193">
        <v>473</v>
      </c>
      <c r="AF46" s="193">
        <v>383</v>
      </c>
      <c r="AG46" s="193">
        <v>376</v>
      </c>
      <c r="AH46" s="193">
        <v>350</v>
      </c>
      <c r="AI46" s="193">
        <v>353</v>
      </c>
      <c r="AJ46" s="193">
        <v>347</v>
      </c>
      <c r="AK46" s="172">
        <v>149</v>
      </c>
      <c r="AL46" s="172">
        <v>149</v>
      </c>
      <c r="AM46" s="193">
        <v>469.7</v>
      </c>
      <c r="AN46" s="193">
        <v>359</v>
      </c>
      <c r="AO46" s="223">
        <v>0.4</v>
      </c>
      <c r="AP46" s="183">
        <v>67</v>
      </c>
      <c r="AQ46" s="184">
        <v>161</v>
      </c>
      <c r="AR46" s="182">
        <v>72</v>
      </c>
      <c r="AS46" s="182">
        <v>149</v>
      </c>
      <c r="AT46" s="185">
        <v>4</v>
      </c>
      <c r="AU46" s="185">
        <v>5</v>
      </c>
      <c r="AV46" s="185">
        <v>6</v>
      </c>
      <c r="AW46" s="185"/>
      <c r="AX46" s="185"/>
      <c r="AY46" s="185"/>
      <c r="AZ46" s="185"/>
      <c r="BA46" s="185"/>
      <c r="BB46" s="185"/>
      <c r="BC46" s="186">
        <v>15</v>
      </c>
      <c r="BD46" s="181">
        <v>1323</v>
      </c>
      <c r="BE46" s="187">
        <v>1.4999999999999999E-2</v>
      </c>
      <c r="BF46" s="188">
        <v>1.0999999999999999E-2</v>
      </c>
      <c r="BG46" s="173">
        <v>1</v>
      </c>
      <c r="BH46" s="173">
        <v>0</v>
      </c>
      <c r="BI46" s="173">
        <v>3.9</v>
      </c>
      <c r="BJ46" s="173">
        <v>5.4</v>
      </c>
      <c r="BK46" s="173">
        <v>475</v>
      </c>
      <c r="BL46" s="28" t="s">
        <v>306</v>
      </c>
      <c r="BM46" s="228" t="s">
        <v>307</v>
      </c>
      <c r="BN46" s="228" t="s">
        <v>324</v>
      </c>
      <c r="BO46" s="228" t="s">
        <v>311</v>
      </c>
      <c r="BP46" s="228">
        <v>39</v>
      </c>
      <c r="BQ46" s="228"/>
      <c r="BR46" s="228"/>
      <c r="BS46" s="228"/>
      <c r="BT46" s="228"/>
      <c r="BU46" s="228">
        <f t="shared" si="0"/>
        <v>17</v>
      </c>
      <c r="BV46" s="228"/>
      <c r="BW46" s="228"/>
      <c r="BX46" s="228"/>
      <c r="BY46" s="228"/>
      <c r="BZ46" s="228"/>
      <c r="CA46" s="228"/>
      <c r="CB46" s="228"/>
      <c r="CC46" s="228"/>
      <c r="CD46" s="228"/>
      <c r="CE46" s="228"/>
      <c r="CF46" s="228"/>
      <c r="CG46" s="228"/>
      <c r="CH46" s="228"/>
      <c r="CI46" s="228"/>
      <c r="CJ46" s="228"/>
      <c r="CK46" s="228"/>
      <c r="CL46" s="228"/>
      <c r="CM46" s="228"/>
      <c r="CN46" s="228"/>
      <c r="CO46" s="228"/>
      <c r="CP46" s="228"/>
      <c r="CQ46" s="228"/>
      <c r="CR46" s="228"/>
      <c r="CS46" s="228"/>
      <c r="CT46" s="228"/>
      <c r="CU46" s="228"/>
      <c r="CV46" s="228"/>
      <c r="CW46" s="228"/>
      <c r="CX46" s="228"/>
      <c r="CY46" s="228"/>
      <c r="CZ46" s="228"/>
      <c r="DA46" s="228"/>
      <c r="DB46" s="228"/>
    </row>
    <row r="47" spans="1:106" s="198" customFormat="1" ht="31.5" customHeight="1" x14ac:dyDescent="0.3">
      <c r="A47" s="194">
        <v>2021</v>
      </c>
      <c r="B47" s="171">
        <v>10</v>
      </c>
      <c r="C47" s="257">
        <v>44472</v>
      </c>
      <c r="D47" s="171">
        <v>417</v>
      </c>
      <c r="E47" s="171">
        <v>660</v>
      </c>
      <c r="F47" s="171">
        <v>8</v>
      </c>
      <c r="G47" s="197" t="s">
        <v>201</v>
      </c>
      <c r="H47" t="s">
        <v>202</v>
      </c>
      <c r="I47" t="s">
        <v>305</v>
      </c>
      <c r="J47">
        <v>1</v>
      </c>
      <c r="K47">
        <v>6</v>
      </c>
      <c r="L47" s="258">
        <v>1265</v>
      </c>
      <c r="M47" s="259">
        <v>1190.365</v>
      </c>
      <c r="N47" s="260">
        <v>1354.8150000000001</v>
      </c>
      <c r="O47" s="193"/>
      <c r="P47" s="193">
        <v>1524</v>
      </c>
      <c r="Q47" s="193">
        <v>1571</v>
      </c>
      <c r="R47" s="193">
        <v>1590</v>
      </c>
      <c r="S47" s="193">
        <v>1625</v>
      </c>
      <c r="T47" s="193"/>
      <c r="U47" s="193">
        <v>1321</v>
      </c>
      <c r="V47" s="193">
        <v>1332</v>
      </c>
      <c r="W47" s="193">
        <v>1322</v>
      </c>
      <c r="X47" s="193">
        <v>1355</v>
      </c>
      <c r="Y47" s="172">
        <v>164</v>
      </c>
      <c r="Z47" s="172">
        <v>299</v>
      </c>
      <c r="AA47" s="193">
        <v>1614</v>
      </c>
      <c r="AB47" s="193">
        <v>1796</v>
      </c>
      <c r="AC47" s="193">
        <v>1762</v>
      </c>
      <c r="AD47" s="193">
        <v>1729</v>
      </c>
      <c r="AE47" s="193">
        <v>1711</v>
      </c>
      <c r="AF47" s="193">
        <v>1326</v>
      </c>
      <c r="AG47" s="193">
        <v>1391</v>
      </c>
      <c r="AH47" s="193">
        <v>1368</v>
      </c>
      <c r="AI47" s="193">
        <v>1309</v>
      </c>
      <c r="AJ47" s="193">
        <v>1307</v>
      </c>
      <c r="AK47" s="172">
        <v>157</v>
      </c>
      <c r="AL47" s="172">
        <v>156</v>
      </c>
      <c r="AM47" s="193">
        <v>1658</v>
      </c>
      <c r="AN47" s="193">
        <v>1336.8</v>
      </c>
      <c r="AO47" s="223">
        <v>0.3</v>
      </c>
      <c r="AP47" s="183">
        <v>20</v>
      </c>
      <c r="AQ47" s="184">
        <v>180</v>
      </c>
      <c r="AR47" s="182">
        <v>19</v>
      </c>
      <c r="AS47" s="182">
        <v>194</v>
      </c>
      <c r="AT47" s="185">
        <v>2</v>
      </c>
      <c r="AU47" s="185">
        <v>2</v>
      </c>
      <c r="AV47" s="185">
        <v>1</v>
      </c>
      <c r="AW47" s="185">
        <v>0</v>
      </c>
      <c r="AX47" s="185">
        <v>0</v>
      </c>
      <c r="AY47" s="185"/>
      <c r="AZ47" s="185"/>
      <c r="BA47" s="185"/>
      <c r="BB47" s="185"/>
      <c r="BC47" s="186">
        <v>5</v>
      </c>
      <c r="BD47" s="181">
        <v>275</v>
      </c>
      <c r="BE47" s="187">
        <v>1.4999999999999999E-2</v>
      </c>
      <c r="BF47" s="188">
        <v>1.7999999999999999E-2</v>
      </c>
      <c r="BG47" s="173"/>
      <c r="BH47" s="173">
        <v>0</v>
      </c>
      <c r="BI47" s="173">
        <v>0.2</v>
      </c>
      <c r="BJ47" s="173">
        <v>6.7</v>
      </c>
      <c r="BK47" s="173">
        <v>367.6</v>
      </c>
      <c r="BL47" s="28" t="s">
        <v>306</v>
      </c>
      <c r="BM47" s="228" t="s">
        <v>307</v>
      </c>
      <c r="BN47" s="228" t="s">
        <v>325</v>
      </c>
      <c r="BO47" s="228" t="s">
        <v>311</v>
      </c>
      <c r="BP47" s="228">
        <v>39</v>
      </c>
      <c r="BQ47" s="228"/>
      <c r="BR47" s="228"/>
      <c r="BS47" s="228"/>
      <c r="BT47" s="228"/>
      <c r="BU47" s="228">
        <f t="shared" si="0"/>
        <v>50.8</v>
      </c>
      <c r="BV47" s="228"/>
      <c r="BW47" s="228"/>
      <c r="BX47" s="228"/>
      <c r="BY47" s="228"/>
      <c r="BZ47" s="228"/>
      <c r="CA47" s="228"/>
      <c r="CB47" s="228"/>
      <c r="CC47" s="228"/>
      <c r="CD47" s="228"/>
      <c r="CE47" s="228"/>
      <c r="CF47" s="228"/>
      <c r="CG47" s="228"/>
      <c r="CH47" s="228"/>
      <c r="CI47" s="228"/>
      <c r="CJ47" s="228"/>
      <c r="CK47" s="228"/>
      <c r="CL47" s="228"/>
      <c r="CM47" s="228"/>
      <c r="CN47" s="228"/>
      <c r="CO47" s="228"/>
      <c r="CP47" s="228"/>
      <c r="CQ47" s="228"/>
      <c r="CR47" s="228"/>
      <c r="CS47" s="228"/>
      <c r="CT47" s="228"/>
      <c r="CU47" s="228"/>
      <c r="CV47" s="228"/>
      <c r="CW47" s="228"/>
      <c r="CX47" s="228"/>
      <c r="CY47" s="228"/>
      <c r="CZ47" s="228"/>
      <c r="DA47" s="228"/>
      <c r="DB47" s="228"/>
    </row>
    <row r="48" spans="1:106" s="198" customFormat="1" ht="31.5" customHeight="1" x14ac:dyDescent="0.3">
      <c r="A48" s="194">
        <v>2021</v>
      </c>
      <c r="B48" s="171">
        <v>10</v>
      </c>
      <c r="C48" s="257">
        <v>44472</v>
      </c>
      <c r="D48" s="171">
        <v>417</v>
      </c>
      <c r="E48" s="171">
        <v>661</v>
      </c>
      <c r="F48" s="171">
        <v>8</v>
      </c>
      <c r="G48" s="197" t="s">
        <v>204</v>
      </c>
      <c r="H48" t="s">
        <v>205</v>
      </c>
      <c r="I48" t="s">
        <v>305</v>
      </c>
      <c r="J48">
        <v>1</v>
      </c>
      <c r="K48">
        <v>6</v>
      </c>
      <c r="L48" s="258">
        <v>138</v>
      </c>
      <c r="M48" s="259">
        <v>129.858</v>
      </c>
      <c r="N48" s="260">
        <v>147.798</v>
      </c>
      <c r="O48" s="193"/>
      <c r="P48" s="193">
        <v>180</v>
      </c>
      <c r="Q48" s="193">
        <v>174</v>
      </c>
      <c r="R48" s="193">
        <v>177</v>
      </c>
      <c r="S48" s="193">
        <v>180</v>
      </c>
      <c r="T48" s="193"/>
      <c r="U48" s="193">
        <v>145</v>
      </c>
      <c r="V48" s="193">
        <v>141</v>
      </c>
      <c r="W48" s="193">
        <v>143</v>
      </c>
      <c r="X48" s="193">
        <v>145</v>
      </c>
      <c r="Y48" s="172">
        <v>164</v>
      </c>
      <c r="Z48" s="172">
        <v>299</v>
      </c>
      <c r="AA48" s="193">
        <v>169</v>
      </c>
      <c r="AB48" s="193">
        <v>215</v>
      </c>
      <c r="AC48" s="193">
        <v>198</v>
      </c>
      <c r="AD48" s="193">
        <v>193</v>
      </c>
      <c r="AE48" s="193">
        <v>182</v>
      </c>
      <c r="AF48" s="193">
        <v>142</v>
      </c>
      <c r="AG48" s="193">
        <v>150</v>
      </c>
      <c r="AH48" s="193">
        <v>145</v>
      </c>
      <c r="AI48" s="193">
        <v>143</v>
      </c>
      <c r="AJ48" s="193">
        <v>141</v>
      </c>
      <c r="AK48" s="172">
        <v>158</v>
      </c>
      <c r="AL48" s="172">
        <v>156</v>
      </c>
      <c r="AM48" s="193">
        <v>185.3</v>
      </c>
      <c r="AN48" s="193">
        <v>143.9</v>
      </c>
      <c r="AO48" s="223">
        <v>0.3</v>
      </c>
      <c r="AP48" s="183">
        <v>20</v>
      </c>
      <c r="AQ48" s="184">
        <v>180</v>
      </c>
      <c r="AR48" s="182">
        <v>19</v>
      </c>
      <c r="AS48" s="182">
        <v>194</v>
      </c>
      <c r="AT48" s="185"/>
      <c r="AU48" s="185"/>
      <c r="AV48" s="185"/>
      <c r="AW48" s="185"/>
      <c r="AX48" s="185"/>
      <c r="AY48" s="185"/>
      <c r="AZ48" s="185"/>
      <c r="BA48" s="185"/>
      <c r="BB48" s="185"/>
      <c r="BC48" s="186"/>
      <c r="BD48" s="181"/>
      <c r="BE48" s="187">
        <v>1.4999999999999999E-2</v>
      </c>
      <c r="BF48" s="188"/>
      <c r="BG48" s="173"/>
      <c r="BH48" s="173"/>
      <c r="BI48" s="173"/>
      <c r="BJ48" s="173"/>
      <c r="BK48" s="173"/>
      <c r="BL48" s="28" t="s">
        <v>306</v>
      </c>
      <c r="BM48" s="228" t="s">
        <v>307</v>
      </c>
      <c r="BN48" s="228" t="s">
        <v>326</v>
      </c>
      <c r="BO48" s="228" t="s">
        <v>311</v>
      </c>
      <c r="BP48" s="228">
        <v>39</v>
      </c>
      <c r="BQ48" s="228"/>
      <c r="BR48" s="228"/>
      <c r="BS48" s="228"/>
      <c r="BT48" s="228"/>
      <c r="BU48" s="228">
        <f t="shared" si="0"/>
        <v>4.2</v>
      </c>
      <c r="BV48" s="228"/>
      <c r="BW48" s="228"/>
      <c r="BX48" s="228"/>
      <c r="BY48" s="228"/>
      <c r="BZ48" s="228"/>
      <c r="CA48" s="228"/>
      <c r="CB48" s="228"/>
      <c r="CC48" s="228"/>
      <c r="CD48" s="228"/>
      <c r="CE48" s="228"/>
      <c r="CF48" s="228"/>
      <c r="CG48" s="228"/>
      <c r="CH48" s="228"/>
      <c r="CI48" s="228"/>
      <c r="CJ48" s="228"/>
      <c r="CK48" s="228"/>
      <c r="CL48" s="228"/>
      <c r="CM48" s="228"/>
      <c r="CN48" s="228"/>
      <c r="CO48" s="228"/>
      <c r="CP48" s="228"/>
      <c r="CQ48" s="228"/>
      <c r="CR48" s="228"/>
      <c r="CS48" s="228"/>
      <c r="CT48" s="228"/>
      <c r="CU48" s="228"/>
      <c r="CV48" s="228"/>
      <c r="CW48" s="228"/>
      <c r="CX48" s="228"/>
      <c r="CY48" s="228"/>
      <c r="CZ48" s="228"/>
      <c r="DA48" s="228"/>
      <c r="DB48" s="228"/>
    </row>
    <row r="49" spans="1:106" s="198" customFormat="1" ht="31.5" customHeight="1" x14ac:dyDescent="0.3">
      <c r="A49" s="194">
        <v>2021</v>
      </c>
      <c r="B49" s="171">
        <v>10</v>
      </c>
      <c r="C49" s="257">
        <v>44472</v>
      </c>
      <c r="D49" s="171">
        <v>159</v>
      </c>
      <c r="E49" s="171">
        <v>299</v>
      </c>
      <c r="F49" s="171">
        <v>30</v>
      </c>
      <c r="G49" s="197" t="s">
        <v>244</v>
      </c>
      <c r="H49" t="s">
        <v>245</v>
      </c>
      <c r="I49" t="s">
        <v>327</v>
      </c>
      <c r="J49">
        <v>3</v>
      </c>
      <c r="K49">
        <v>2</v>
      </c>
      <c r="L49" s="258">
        <v>115</v>
      </c>
      <c r="M49" s="259">
        <v>106.95</v>
      </c>
      <c r="N49" s="260">
        <v>123.05</v>
      </c>
      <c r="O49" s="193"/>
      <c r="P49" s="193">
        <v>137</v>
      </c>
      <c r="Q49" s="193">
        <v>144</v>
      </c>
      <c r="R49" s="193">
        <v>142</v>
      </c>
      <c r="S49" s="193">
        <v>145</v>
      </c>
      <c r="T49" s="193"/>
      <c r="U49" s="193">
        <v>109</v>
      </c>
      <c r="V49" s="193">
        <v>109</v>
      </c>
      <c r="W49" s="193">
        <v>104</v>
      </c>
      <c r="X49" s="193">
        <v>111</v>
      </c>
      <c r="Y49" s="172"/>
      <c r="Z49" s="172"/>
      <c r="AA49" s="193">
        <v>137</v>
      </c>
      <c r="AB49" s="193">
        <v>148</v>
      </c>
      <c r="AC49" s="193">
        <v>163</v>
      </c>
      <c r="AD49" s="193">
        <v>149</v>
      </c>
      <c r="AE49" s="193">
        <v>151</v>
      </c>
      <c r="AF49" s="193">
        <v>105</v>
      </c>
      <c r="AG49" s="193">
        <v>107</v>
      </c>
      <c r="AH49" s="193">
        <v>114</v>
      </c>
      <c r="AI49" s="193">
        <v>112</v>
      </c>
      <c r="AJ49" s="193">
        <v>115</v>
      </c>
      <c r="AK49" s="172"/>
      <c r="AL49" s="172">
        <v>135</v>
      </c>
      <c r="AM49" s="193">
        <v>146.19999999999999</v>
      </c>
      <c r="AN49" s="193">
        <v>109.6</v>
      </c>
      <c r="AO49" s="223">
        <v>0.3</v>
      </c>
      <c r="AP49" s="183">
        <v>70</v>
      </c>
      <c r="AQ49" s="184">
        <v>154</v>
      </c>
      <c r="AR49" s="182">
        <v>80</v>
      </c>
      <c r="AS49" s="182">
        <v>135</v>
      </c>
      <c r="AT49" s="185">
        <v>4</v>
      </c>
      <c r="AU49" s="185">
        <v>4</v>
      </c>
      <c r="AV49" s="185">
        <v>4</v>
      </c>
      <c r="AW49" s="185"/>
      <c r="AX49" s="185"/>
      <c r="AY49" s="185"/>
      <c r="AZ49" s="185"/>
      <c r="BA49" s="185"/>
      <c r="BB49" s="185"/>
      <c r="BC49" s="186">
        <v>12</v>
      </c>
      <c r="BD49" s="181">
        <v>1356</v>
      </c>
      <c r="BE49" s="187">
        <v>0.02</v>
      </c>
      <c r="BF49" s="188">
        <v>8.9999999999999993E-3</v>
      </c>
      <c r="BG49" s="173">
        <v>1</v>
      </c>
      <c r="BH49" s="173">
        <v>0.1</v>
      </c>
      <c r="BI49" s="173">
        <v>11.8</v>
      </c>
      <c r="BJ49" s="173">
        <v>1.3</v>
      </c>
      <c r="BK49" s="173">
        <v>148.6</v>
      </c>
      <c r="BL49" s="28" t="s">
        <v>312</v>
      </c>
      <c r="BM49" s="228" t="s">
        <v>315</v>
      </c>
      <c r="BN49" s="228"/>
      <c r="BO49" s="228"/>
      <c r="BP49" s="228">
        <v>39</v>
      </c>
      <c r="BQ49" s="228"/>
      <c r="BR49" s="228"/>
      <c r="BS49" s="228"/>
      <c r="BT49" s="228"/>
      <c r="BU49" s="228">
        <f t="shared" si="0"/>
        <v>3.8</v>
      </c>
      <c r="BV49" s="228"/>
      <c r="BW49" s="228"/>
      <c r="BX49" s="228"/>
      <c r="BY49" s="228"/>
      <c r="BZ49" s="228"/>
      <c r="CA49" s="228"/>
      <c r="CB49" s="228"/>
      <c r="CC49" s="228"/>
      <c r="CD49" s="228"/>
      <c r="CE49" s="228"/>
      <c r="CF49" s="228"/>
      <c r="CG49" s="228"/>
      <c r="CH49" s="228"/>
      <c r="CI49" s="228"/>
      <c r="CJ49" s="228"/>
      <c r="CK49" s="228"/>
      <c r="CL49" s="228"/>
      <c r="CM49" s="228"/>
      <c r="CN49" s="228"/>
      <c r="CO49" s="228"/>
      <c r="CP49" s="228"/>
      <c r="CQ49" s="228"/>
      <c r="CR49" s="228"/>
      <c r="CS49" s="228"/>
      <c r="CT49" s="228"/>
      <c r="CU49" s="228"/>
      <c r="CV49" s="228"/>
      <c r="CW49" s="228"/>
      <c r="CX49" s="228"/>
      <c r="CY49" s="228"/>
      <c r="CZ49" s="228"/>
      <c r="DA49" s="228"/>
      <c r="DB49" s="228"/>
    </row>
    <row r="50" spans="1:106" s="198" customFormat="1" ht="31.5" customHeight="1" x14ac:dyDescent="0.3">
      <c r="A50" s="194">
        <v>2021</v>
      </c>
      <c r="B50" s="171">
        <v>10</v>
      </c>
      <c r="C50" s="257">
        <v>44472</v>
      </c>
      <c r="D50" s="171">
        <v>372</v>
      </c>
      <c r="E50" s="171">
        <v>646</v>
      </c>
      <c r="F50" s="171">
        <v>48</v>
      </c>
      <c r="G50" s="197" t="s">
        <v>195</v>
      </c>
      <c r="H50" t="s">
        <v>196</v>
      </c>
      <c r="I50" t="s">
        <v>328</v>
      </c>
      <c r="J50">
        <v>2</v>
      </c>
      <c r="K50">
        <v>2</v>
      </c>
      <c r="L50" s="258">
        <v>212</v>
      </c>
      <c r="M50" s="259">
        <v>197.16</v>
      </c>
      <c r="N50" s="260">
        <v>226.84</v>
      </c>
      <c r="O50" s="193"/>
      <c r="P50" s="193">
        <v>260</v>
      </c>
      <c r="Q50" s="193">
        <v>264</v>
      </c>
      <c r="R50" s="193">
        <v>263</v>
      </c>
      <c r="S50" s="193">
        <v>264</v>
      </c>
      <c r="T50" s="193"/>
      <c r="U50" s="193">
        <v>218</v>
      </c>
      <c r="V50" s="193">
        <v>225</v>
      </c>
      <c r="W50" s="193">
        <v>207</v>
      </c>
      <c r="X50" s="193">
        <v>212</v>
      </c>
      <c r="Y50" s="172">
        <v>138</v>
      </c>
      <c r="Z50" s="172">
        <v>163</v>
      </c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72"/>
      <c r="AL50" s="172"/>
      <c r="AM50" s="193">
        <v>262.8</v>
      </c>
      <c r="AN50" s="193">
        <v>215.5</v>
      </c>
      <c r="AO50" s="223">
        <v>0.2</v>
      </c>
      <c r="AP50" s="183">
        <v>37</v>
      </c>
      <c r="AQ50" s="184">
        <v>195</v>
      </c>
      <c r="AR50" s="182">
        <v>48</v>
      </c>
      <c r="AS50" s="182">
        <v>151</v>
      </c>
      <c r="AT50" s="185">
        <v>4</v>
      </c>
      <c r="AU50" s="185">
        <v>2</v>
      </c>
      <c r="AV50" s="185">
        <v>2</v>
      </c>
      <c r="AW50" s="185"/>
      <c r="AX50" s="185"/>
      <c r="AY50" s="185"/>
      <c r="AZ50" s="185"/>
      <c r="BA50" s="185"/>
      <c r="BB50" s="185"/>
      <c r="BC50" s="186">
        <v>8</v>
      </c>
      <c r="BD50" s="181">
        <v>520</v>
      </c>
      <c r="BE50" s="187">
        <v>0.02</v>
      </c>
      <c r="BF50" s="188">
        <v>1.4999999999999999E-2</v>
      </c>
      <c r="BG50" s="173">
        <v>1</v>
      </c>
      <c r="BH50" s="173">
        <v>0</v>
      </c>
      <c r="BI50" s="173">
        <v>2.5</v>
      </c>
      <c r="BJ50" s="173">
        <v>1.7</v>
      </c>
      <c r="BK50" s="173">
        <v>112.1</v>
      </c>
      <c r="BL50" s="28" t="s">
        <v>312</v>
      </c>
      <c r="BM50" s="228" t="s">
        <v>313</v>
      </c>
      <c r="BN50" s="228" t="s">
        <v>333</v>
      </c>
      <c r="BO50" s="228"/>
      <c r="BP50" s="228">
        <v>39</v>
      </c>
      <c r="BQ50" s="228"/>
      <c r="BR50" s="228"/>
      <c r="BS50" s="228"/>
      <c r="BT50" s="228"/>
      <c r="BU50" s="228">
        <f t="shared" si="0"/>
        <v>2.5</v>
      </c>
      <c r="BV50" s="228"/>
      <c r="BW50" s="228"/>
      <c r="BX50" s="228"/>
      <c r="BY50" s="228"/>
      <c r="BZ50" s="228"/>
      <c r="CA50" s="228"/>
      <c r="CB50" s="228"/>
      <c r="CC50" s="228"/>
      <c r="CD50" s="228"/>
      <c r="CE50" s="228"/>
      <c r="CF50" s="228"/>
      <c r="CG50" s="228"/>
      <c r="CH50" s="228"/>
      <c r="CI50" s="228"/>
      <c r="CJ50" s="228"/>
      <c r="CK50" s="228"/>
      <c r="CL50" s="228"/>
      <c r="CM50" s="228"/>
      <c r="CN50" s="228"/>
      <c r="CO50" s="228"/>
      <c r="CP50" s="228"/>
      <c r="CQ50" s="228"/>
      <c r="CR50" s="228"/>
      <c r="CS50" s="228"/>
      <c r="CT50" s="228"/>
      <c r="CU50" s="228"/>
      <c r="CV50" s="228"/>
      <c r="CW50" s="228"/>
      <c r="CX50" s="228"/>
      <c r="CY50" s="228"/>
      <c r="CZ50" s="228"/>
      <c r="DA50" s="228"/>
      <c r="DB50" s="228"/>
    </row>
    <row r="51" spans="1:106" s="198" customFormat="1" ht="31.5" customHeight="1" x14ac:dyDescent="0.3">
      <c r="A51" s="194">
        <v>2021</v>
      </c>
      <c r="B51" s="171">
        <v>10</v>
      </c>
      <c r="C51" s="257">
        <v>44472</v>
      </c>
      <c r="D51" s="171">
        <v>372</v>
      </c>
      <c r="E51" s="171">
        <v>647</v>
      </c>
      <c r="F51" s="171">
        <v>48</v>
      </c>
      <c r="G51" s="197" t="s">
        <v>198</v>
      </c>
      <c r="H51" t="s">
        <v>199</v>
      </c>
      <c r="I51" t="s">
        <v>328</v>
      </c>
      <c r="J51">
        <v>2</v>
      </c>
      <c r="K51">
        <v>2</v>
      </c>
      <c r="L51" s="258">
        <v>212</v>
      </c>
      <c r="M51" s="259">
        <v>197.16</v>
      </c>
      <c r="N51" s="260">
        <v>226.84</v>
      </c>
      <c r="O51" s="193"/>
      <c r="P51" s="193">
        <v>256</v>
      </c>
      <c r="Q51" s="193">
        <v>268</v>
      </c>
      <c r="R51" s="193">
        <v>263</v>
      </c>
      <c r="S51" s="193">
        <v>265</v>
      </c>
      <c r="T51" s="193"/>
      <c r="U51" s="193">
        <v>214</v>
      </c>
      <c r="V51" s="193">
        <v>220</v>
      </c>
      <c r="W51" s="193">
        <v>206</v>
      </c>
      <c r="X51" s="193">
        <v>213</v>
      </c>
      <c r="Y51" s="172">
        <v>138</v>
      </c>
      <c r="Z51" s="172">
        <v>163</v>
      </c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72"/>
      <c r="AL51" s="172"/>
      <c r="AM51" s="193">
        <v>263</v>
      </c>
      <c r="AN51" s="193">
        <v>213.3</v>
      </c>
      <c r="AO51" s="223">
        <v>0.2</v>
      </c>
      <c r="AP51" s="183">
        <v>37</v>
      </c>
      <c r="AQ51" s="184">
        <v>195</v>
      </c>
      <c r="AR51" s="182">
        <v>48</v>
      </c>
      <c r="AS51" s="182">
        <v>151</v>
      </c>
      <c r="AT51" s="185">
        <v>2</v>
      </c>
      <c r="AU51" s="185">
        <v>2</v>
      </c>
      <c r="AV51" s="185">
        <v>2</v>
      </c>
      <c r="AW51" s="185"/>
      <c r="AX51" s="185"/>
      <c r="AY51" s="185"/>
      <c r="AZ51" s="185"/>
      <c r="BA51" s="185"/>
      <c r="BB51" s="185"/>
      <c r="BC51" s="186">
        <v>6</v>
      </c>
      <c r="BD51" s="181">
        <v>518</v>
      </c>
      <c r="BE51" s="187">
        <v>0.02</v>
      </c>
      <c r="BF51" s="188">
        <v>1.2E-2</v>
      </c>
      <c r="BG51" s="173">
        <v>1</v>
      </c>
      <c r="BH51" s="173">
        <v>0</v>
      </c>
      <c r="BI51" s="173">
        <v>2.4</v>
      </c>
      <c r="BJ51" s="173">
        <v>1.3</v>
      </c>
      <c r="BK51" s="173">
        <v>110.5</v>
      </c>
      <c r="BL51" s="28" t="s">
        <v>312</v>
      </c>
      <c r="BM51" s="228" t="s">
        <v>313</v>
      </c>
      <c r="BN51" s="228" t="s">
        <v>334</v>
      </c>
      <c r="BO51" s="228"/>
      <c r="BP51" s="228">
        <v>39</v>
      </c>
      <c r="BQ51" s="228"/>
      <c r="BR51" s="228"/>
      <c r="BS51" s="228"/>
      <c r="BT51" s="228"/>
      <c r="BU51" s="228">
        <f t="shared" si="0"/>
        <v>0.9</v>
      </c>
      <c r="BV51" s="228"/>
      <c r="BW51" s="228"/>
      <c r="BX51" s="228"/>
      <c r="BY51" s="228"/>
      <c r="BZ51" s="228"/>
      <c r="CA51" s="228"/>
      <c r="CB51" s="228"/>
      <c r="CC51" s="228"/>
      <c r="CD51" s="228"/>
      <c r="CE51" s="228"/>
      <c r="CF51" s="228"/>
      <c r="CG51" s="228"/>
      <c r="CH51" s="228"/>
      <c r="CI51" s="228"/>
      <c r="CJ51" s="228"/>
      <c r="CK51" s="228"/>
      <c r="CL51" s="228"/>
      <c r="CM51" s="228"/>
      <c r="CN51" s="228"/>
      <c r="CO51" s="228"/>
      <c r="CP51" s="228"/>
      <c r="CQ51" s="228"/>
      <c r="CR51" s="228"/>
      <c r="CS51" s="228"/>
      <c r="CT51" s="228"/>
      <c r="CU51" s="228"/>
      <c r="CV51" s="228"/>
      <c r="CW51" s="228"/>
      <c r="CX51" s="228"/>
      <c r="CY51" s="228"/>
      <c r="CZ51" s="228"/>
      <c r="DA51" s="228"/>
      <c r="DB51" s="228"/>
    </row>
    <row r="52" spans="1:106" s="198" customFormat="1" ht="31.5" customHeight="1" x14ac:dyDescent="0.3">
      <c r="A52" s="194">
        <v>2021</v>
      </c>
      <c r="B52" s="171">
        <v>10</v>
      </c>
      <c r="C52" s="257">
        <v>44472</v>
      </c>
      <c r="D52" s="171">
        <v>334</v>
      </c>
      <c r="E52" s="171">
        <v>254</v>
      </c>
      <c r="F52" s="171">
        <v>49</v>
      </c>
      <c r="G52" s="197" t="s">
        <v>263</v>
      </c>
      <c r="H52" t="s">
        <v>136</v>
      </c>
      <c r="I52" t="s">
        <v>328</v>
      </c>
      <c r="J52">
        <v>4</v>
      </c>
      <c r="K52">
        <v>2</v>
      </c>
      <c r="L52" s="258">
        <v>203</v>
      </c>
      <c r="M52" s="259">
        <v>188.79</v>
      </c>
      <c r="N52" s="260">
        <v>217.21</v>
      </c>
      <c r="O52" s="193"/>
      <c r="P52" s="193"/>
      <c r="Q52" s="193"/>
      <c r="R52" s="193"/>
      <c r="S52" s="193">
        <v>271</v>
      </c>
      <c r="T52" s="193"/>
      <c r="U52" s="193"/>
      <c r="V52" s="193"/>
      <c r="W52" s="193">
        <v>211</v>
      </c>
      <c r="X52" s="193">
        <v>214</v>
      </c>
      <c r="Y52" s="172">
        <v>147</v>
      </c>
      <c r="Z52" s="172">
        <v>166</v>
      </c>
      <c r="AA52" s="193">
        <v>238</v>
      </c>
      <c r="AB52" s="193">
        <v>267</v>
      </c>
      <c r="AC52" s="193">
        <v>315</v>
      </c>
      <c r="AD52" s="193">
        <v>257</v>
      </c>
      <c r="AE52" s="193">
        <v>259</v>
      </c>
      <c r="AF52" s="193">
        <v>209</v>
      </c>
      <c r="AG52" s="193">
        <v>199</v>
      </c>
      <c r="AH52" s="193">
        <v>212</v>
      </c>
      <c r="AI52" s="193">
        <v>203</v>
      </c>
      <c r="AJ52" s="193">
        <v>206</v>
      </c>
      <c r="AK52" s="172">
        <v>150</v>
      </c>
      <c r="AL52" s="172">
        <v>148</v>
      </c>
      <c r="AM52" s="193">
        <v>267.8</v>
      </c>
      <c r="AN52" s="193">
        <v>207.7</v>
      </c>
      <c r="AO52" s="223">
        <v>0.3</v>
      </c>
      <c r="AP52" s="183">
        <v>88</v>
      </c>
      <c r="AQ52" s="184">
        <v>164</v>
      </c>
      <c r="AR52" s="182">
        <v>94</v>
      </c>
      <c r="AS52" s="182">
        <v>153</v>
      </c>
      <c r="AT52" s="185">
        <v>4</v>
      </c>
      <c r="AU52" s="185">
        <v>6</v>
      </c>
      <c r="AV52" s="185">
        <v>6</v>
      </c>
      <c r="AW52" s="185"/>
      <c r="AX52" s="185"/>
      <c r="AY52" s="185"/>
      <c r="AZ52" s="185"/>
      <c r="BA52" s="185"/>
      <c r="BB52" s="185"/>
      <c r="BC52" s="186">
        <v>16</v>
      </c>
      <c r="BD52" s="181">
        <v>1866</v>
      </c>
      <c r="BE52" s="187">
        <v>0.02</v>
      </c>
      <c r="BF52" s="188">
        <v>8.9999999999999993E-3</v>
      </c>
      <c r="BG52" s="173">
        <v>1</v>
      </c>
      <c r="BH52" s="173">
        <v>0.1</v>
      </c>
      <c r="BI52" s="173">
        <v>9.1999999999999993</v>
      </c>
      <c r="BJ52" s="173">
        <v>3.3</v>
      </c>
      <c r="BK52" s="173">
        <v>387.6</v>
      </c>
      <c r="BL52" s="28" t="s">
        <v>312</v>
      </c>
      <c r="BM52" s="228" t="s">
        <v>315</v>
      </c>
      <c r="BN52" s="228" t="s">
        <v>316</v>
      </c>
      <c r="BO52" s="228"/>
      <c r="BP52" s="228">
        <v>39</v>
      </c>
      <c r="BQ52" s="228"/>
      <c r="BR52" s="228"/>
      <c r="BS52" s="228"/>
      <c r="BT52" s="228"/>
      <c r="BU52" s="228">
        <f t="shared" si="0"/>
        <v>3.3</v>
      </c>
      <c r="BV52" s="228"/>
      <c r="BW52" s="228"/>
      <c r="BX52" s="228"/>
      <c r="BY52" s="228"/>
      <c r="BZ52" s="228"/>
      <c r="CA52" s="228"/>
      <c r="CB52" s="228"/>
      <c r="CC52" s="228"/>
      <c r="CD52" s="228"/>
      <c r="CE52" s="228"/>
      <c r="CF52" s="228"/>
      <c r="CG52" s="228"/>
      <c r="CH52" s="228"/>
      <c r="CI52" s="228"/>
      <c r="CJ52" s="228"/>
      <c r="CK52" s="228"/>
      <c r="CL52" s="228"/>
      <c r="CM52" s="228"/>
      <c r="CN52" s="228"/>
      <c r="CO52" s="228"/>
      <c r="CP52" s="228"/>
      <c r="CQ52" s="228"/>
      <c r="CR52" s="228"/>
      <c r="CS52" s="228"/>
      <c r="CT52" s="228"/>
      <c r="CU52" s="228"/>
      <c r="CV52" s="228"/>
      <c r="CW52" s="228"/>
      <c r="CX52" s="228"/>
      <c r="CY52" s="228"/>
      <c r="CZ52" s="228"/>
      <c r="DA52" s="228"/>
      <c r="DB52" s="228"/>
    </row>
    <row r="53" spans="1:106" s="198" customFormat="1" ht="31.5" customHeight="1" x14ac:dyDescent="0.3">
      <c r="A53" s="194">
        <v>2021</v>
      </c>
      <c r="B53" s="171">
        <v>10</v>
      </c>
      <c r="C53" s="257">
        <v>44473</v>
      </c>
      <c r="D53" s="171">
        <v>377</v>
      </c>
      <c r="E53" s="171">
        <v>439</v>
      </c>
      <c r="F53" s="171">
        <v>2</v>
      </c>
      <c r="G53" s="197" t="s">
        <v>167</v>
      </c>
      <c r="H53" t="s">
        <v>168</v>
      </c>
      <c r="I53" t="s">
        <v>305</v>
      </c>
      <c r="J53">
        <v>4</v>
      </c>
      <c r="K53">
        <v>1</v>
      </c>
      <c r="L53" s="258">
        <v>343</v>
      </c>
      <c r="M53" s="259">
        <v>308.7</v>
      </c>
      <c r="N53" s="260">
        <v>377.3</v>
      </c>
      <c r="O53" s="193">
        <v>400</v>
      </c>
      <c r="P53" s="193">
        <v>379</v>
      </c>
      <c r="Q53" s="193">
        <v>382</v>
      </c>
      <c r="R53" s="193"/>
      <c r="S53" s="193">
        <v>386</v>
      </c>
      <c r="T53" s="193">
        <v>340</v>
      </c>
      <c r="U53" s="193">
        <v>341</v>
      </c>
      <c r="V53" s="193">
        <v>339</v>
      </c>
      <c r="W53" s="193"/>
      <c r="X53" s="193">
        <v>338</v>
      </c>
      <c r="Y53" s="172">
        <v>218</v>
      </c>
      <c r="Z53" s="172">
        <v>218</v>
      </c>
      <c r="AA53" s="193">
        <v>368</v>
      </c>
      <c r="AB53" s="193">
        <v>410</v>
      </c>
      <c r="AC53" s="193">
        <v>389</v>
      </c>
      <c r="AD53" s="193">
        <v>365</v>
      </c>
      <c r="AE53" s="193">
        <v>390</v>
      </c>
      <c r="AF53" s="193">
        <v>333</v>
      </c>
      <c r="AG53" s="193">
        <v>367</v>
      </c>
      <c r="AH53" s="193">
        <v>356</v>
      </c>
      <c r="AI53" s="193">
        <v>339</v>
      </c>
      <c r="AJ53" s="193">
        <v>352</v>
      </c>
      <c r="AK53" s="172">
        <v>217</v>
      </c>
      <c r="AL53" s="172">
        <v>210</v>
      </c>
      <c r="AM53" s="193">
        <v>385.4</v>
      </c>
      <c r="AN53" s="193">
        <v>345</v>
      </c>
      <c r="AO53" s="223">
        <v>0.1</v>
      </c>
      <c r="AP53" s="183">
        <v>45</v>
      </c>
      <c r="AQ53" s="184">
        <v>320</v>
      </c>
      <c r="AR53" s="182">
        <v>67</v>
      </c>
      <c r="AS53" s="182">
        <v>216</v>
      </c>
      <c r="AT53" s="185">
        <v>2</v>
      </c>
      <c r="AU53" s="185">
        <v>4</v>
      </c>
      <c r="AV53" s="185">
        <v>7</v>
      </c>
      <c r="AW53" s="185"/>
      <c r="AX53" s="185"/>
      <c r="AY53" s="185"/>
      <c r="AZ53" s="185"/>
      <c r="BA53" s="185"/>
      <c r="BB53" s="185"/>
      <c r="BC53" s="186">
        <v>13</v>
      </c>
      <c r="BD53" s="181">
        <v>953</v>
      </c>
      <c r="BE53" s="187">
        <v>1.4999999999999999E-2</v>
      </c>
      <c r="BF53" s="188">
        <v>1.4E-2</v>
      </c>
      <c r="BG53" s="173">
        <v>1</v>
      </c>
      <c r="BH53" s="173">
        <v>0</v>
      </c>
      <c r="BI53" s="173">
        <v>2.8</v>
      </c>
      <c r="BJ53" s="173">
        <v>4.5</v>
      </c>
      <c r="BK53" s="173">
        <v>328.8</v>
      </c>
      <c r="BL53" s="28" t="s">
        <v>312</v>
      </c>
      <c r="BM53" s="228" t="s">
        <v>321</v>
      </c>
      <c r="BN53" s="228" t="s">
        <v>339</v>
      </c>
      <c r="BO53" s="228"/>
      <c r="BP53" s="228">
        <v>40</v>
      </c>
      <c r="BQ53" s="228"/>
      <c r="BR53" s="228"/>
      <c r="BS53" s="228"/>
      <c r="BT53" s="228"/>
      <c r="BU53" s="228">
        <f t="shared" si="0"/>
        <v>1.4</v>
      </c>
      <c r="BV53" s="228"/>
      <c r="BW53" s="228"/>
      <c r="BX53" s="228"/>
      <c r="BY53" s="228"/>
      <c r="BZ53" s="228"/>
      <c r="CA53" s="228"/>
      <c r="CB53" s="228"/>
      <c r="CC53" s="228"/>
      <c r="CD53" s="228"/>
      <c r="CE53" s="228"/>
      <c r="CF53" s="228"/>
      <c r="CG53" s="228"/>
      <c r="CH53" s="228"/>
      <c r="CI53" s="228"/>
      <c r="CJ53" s="228"/>
      <c r="CK53" s="228"/>
      <c r="CL53" s="228"/>
      <c r="CM53" s="228"/>
      <c r="CN53" s="228"/>
      <c r="CO53" s="228"/>
      <c r="CP53" s="228"/>
      <c r="CQ53" s="228"/>
      <c r="CR53" s="228"/>
      <c r="CS53" s="228"/>
      <c r="CT53" s="228"/>
      <c r="CU53" s="228"/>
      <c r="CV53" s="228"/>
      <c r="CW53" s="228"/>
      <c r="CX53" s="228"/>
      <c r="CY53" s="228"/>
      <c r="CZ53" s="228"/>
      <c r="DA53" s="228"/>
      <c r="DB53" s="228"/>
    </row>
    <row r="54" spans="1:106" s="198" customFormat="1" ht="31.5" customHeight="1" x14ac:dyDescent="0.3">
      <c r="A54" s="194">
        <v>2021</v>
      </c>
      <c r="B54" s="171">
        <v>10</v>
      </c>
      <c r="C54" s="257">
        <v>44473</v>
      </c>
      <c r="D54" s="171">
        <v>382</v>
      </c>
      <c r="E54" s="171">
        <v>449</v>
      </c>
      <c r="F54" s="171">
        <v>3</v>
      </c>
      <c r="G54" s="197" t="s">
        <v>247</v>
      </c>
      <c r="H54" t="s">
        <v>248</v>
      </c>
      <c r="I54" t="s">
        <v>305</v>
      </c>
      <c r="J54">
        <v>3</v>
      </c>
      <c r="K54">
        <v>1</v>
      </c>
      <c r="L54" s="258">
        <v>46</v>
      </c>
      <c r="M54" s="259">
        <v>40.985999999999997</v>
      </c>
      <c r="N54" s="260">
        <v>50.048000000000002</v>
      </c>
      <c r="O54" s="193">
        <v>82</v>
      </c>
      <c r="P54" s="193">
        <v>70</v>
      </c>
      <c r="Q54" s="193">
        <v>69</v>
      </c>
      <c r="R54" s="193">
        <v>86</v>
      </c>
      <c r="S54" s="193">
        <v>72</v>
      </c>
      <c r="T54" s="193">
        <v>54</v>
      </c>
      <c r="U54" s="193">
        <v>42</v>
      </c>
      <c r="V54" s="193">
        <v>42</v>
      </c>
      <c r="W54" s="193">
        <v>50</v>
      </c>
      <c r="X54" s="193">
        <v>45</v>
      </c>
      <c r="Y54" s="172">
        <v>95</v>
      </c>
      <c r="Z54" s="172">
        <v>95</v>
      </c>
      <c r="AA54" s="193">
        <v>85</v>
      </c>
      <c r="AB54" s="193">
        <v>80</v>
      </c>
      <c r="AC54" s="193">
        <v>70</v>
      </c>
      <c r="AD54" s="193">
        <v>82</v>
      </c>
      <c r="AE54" s="193">
        <v>75</v>
      </c>
      <c r="AF54" s="193">
        <v>45</v>
      </c>
      <c r="AG54" s="193">
        <v>44</v>
      </c>
      <c r="AH54" s="193">
        <v>43</v>
      </c>
      <c r="AI54" s="193">
        <v>48</v>
      </c>
      <c r="AJ54" s="193">
        <v>46</v>
      </c>
      <c r="AK54" s="172">
        <v>95</v>
      </c>
      <c r="AL54" s="172">
        <v>95</v>
      </c>
      <c r="AM54" s="193">
        <v>77.099999999999994</v>
      </c>
      <c r="AN54" s="193">
        <v>45.9</v>
      </c>
      <c r="AO54" s="223">
        <v>0.7</v>
      </c>
      <c r="AP54" s="183">
        <v>108</v>
      </c>
      <c r="AQ54" s="184">
        <v>100</v>
      </c>
      <c r="AR54" s="182">
        <v>114</v>
      </c>
      <c r="AS54" s="182">
        <v>95</v>
      </c>
      <c r="AT54" s="185">
        <v>4</v>
      </c>
      <c r="AU54" s="185">
        <v>4</v>
      </c>
      <c r="AV54" s="185">
        <v>8</v>
      </c>
      <c r="AW54" s="185"/>
      <c r="AX54" s="185"/>
      <c r="AY54" s="185"/>
      <c r="AZ54" s="185"/>
      <c r="BA54" s="185"/>
      <c r="BB54" s="185"/>
      <c r="BC54" s="186">
        <v>16</v>
      </c>
      <c r="BD54" s="181">
        <v>4336</v>
      </c>
      <c r="BE54" s="187">
        <v>1.4999999999999999E-2</v>
      </c>
      <c r="BF54" s="188">
        <v>4.0000000000000001E-3</v>
      </c>
      <c r="BG54" s="173">
        <v>1</v>
      </c>
      <c r="BH54" s="173">
        <v>0.3</v>
      </c>
      <c r="BI54" s="173">
        <v>94.3</v>
      </c>
      <c r="BJ54" s="173">
        <v>0.7</v>
      </c>
      <c r="BK54" s="173">
        <v>199</v>
      </c>
      <c r="BL54" s="28" t="s">
        <v>306</v>
      </c>
      <c r="BM54" s="228" t="s">
        <v>307</v>
      </c>
      <c r="BN54" s="228" t="s">
        <v>310</v>
      </c>
      <c r="BO54" s="228" t="s">
        <v>311</v>
      </c>
      <c r="BP54" s="228">
        <v>40</v>
      </c>
      <c r="BQ54" s="228"/>
      <c r="BR54" s="228"/>
      <c r="BS54" s="228"/>
      <c r="BT54" s="228"/>
      <c r="BU54" s="228">
        <f t="shared" si="0"/>
        <v>0.1</v>
      </c>
      <c r="BV54" s="228"/>
      <c r="BW54" s="228"/>
      <c r="BX54" s="228"/>
      <c r="BY54" s="228"/>
      <c r="BZ54" s="228"/>
      <c r="CA54" s="228"/>
      <c r="CB54" s="228"/>
      <c r="CC54" s="228"/>
      <c r="CD54" s="228"/>
      <c r="CE54" s="228"/>
      <c r="CF54" s="228"/>
      <c r="CG54" s="228"/>
      <c r="CH54" s="228"/>
      <c r="CI54" s="228"/>
      <c r="CJ54" s="228"/>
      <c r="CK54" s="228"/>
      <c r="CL54" s="228"/>
      <c r="CM54" s="228"/>
      <c r="CN54" s="228"/>
      <c r="CO54" s="228"/>
      <c r="CP54" s="228"/>
      <c r="CQ54" s="228"/>
      <c r="CR54" s="228"/>
      <c r="CS54" s="228"/>
      <c r="CT54" s="228"/>
      <c r="CU54" s="228"/>
      <c r="CV54" s="228"/>
      <c r="CW54" s="228"/>
      <c r="CX54" s="228"/>
      <c r="CY54" s="228"/>
      <c r="CZ54" s="228"/>
      <c r="DA54" s="228"/>
      <c r="DB54" s="228"/>
    </row>
    <row r="55" spans="1:106" s="198" customFormat="1" ht="31.5" customHeight="1" x14ac:dyDescent="0.3">
      <c r="A55" s="194">
        <v>2021</v>
      </c>
      <c r="B55" s="171">
        <v>10</v>
      </c>
      <c r="C55" s="257">
        <v>44473</v>
      </c>
      <c r="D55" s="171">
        <v>47</v>
      </c>
      <c r="E55" s="171">
        <v>122</v>
      </c>
      <c r="F55" s="171">
        <v>4</v>
      </c>
      <c r="G55" s="197" t="s">
        <v>158</v>
      </c>
      <c r="H55" t="s">
        <v>159</v>
      </c>
      <c r="I55" t="s">
        <v>335</v>
      </c>
      <c r="J55">
        <v>2</v>
      </c>
      <c r="K55">
        <v>1</v>
      </c>
      <c r="L55" s="258">
        <v>280</v>
      </c>
      <c r="M55" s="259">
        <v>267.39999999999998</v>
      </c>
      <c r="N55" s="260">
        <v>292.60000000000002</v>
      </c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72"/>
      <c r="Z55" s="172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72"/>
      <c r="AL55" s="172"/>
      <c r="AM55" s="193"/>
      <c r="AN55" s="193"/>
      <c r="AO55" s="223"/>
      <c r="AP55" s="183">
        <v>63</v>
      </c>
      <c r="AQ55" s="184">
        <v>115</v>
      </c>
      <c r="AR55" s="182"/>
      <c r="AS55" s="182"/>
      <c r="AT55" s="185"/>
      <c r="AU55" s="185"/>
      <c r="AV55" s="185"/>
      <c r="AW55" s="185"/>
      <c r="AX55" s="185"/>
      <c r="AY55" s="185"/>
      <c r="AZ55" s="185"/>
      <c r="BA55" s="185"/>
      <c r="BB55" s="185"/>
      <c r="BC55" s="186"/>
      <c r="BD55" s="181">
        <v>300</v>
      </c>
      <c r="BE55" s="187">
        <v>1.4999999999999999E-2</v>
      </c>
      <c r="BF55" s="188"/>
      <c r="BG55" s="173"/>
      <c r="BH55" s="173"/>
      <c r="BI55" s="173">
        <v>1.1000000000000001</v>
      </c>
      <c r="BJ55" s="173"/>
      <c r="BK55" s="173"/>
      <c r="BL55" s="28" t="s">
        <v>306</v>
      </c>
      <c r="BM55" s="228" t="s">
        <v>307</v>
      </c>
      <c r="BN55" s="228" t="s">
        <v>336</v>
      </c>
      <c r="BO55" s="228" t="s">
        <v>337</v>
      </c>
      <c r="BP55" s="228">
        <v>40</v>
      </c>
      <c r="BQ55" s="228"/>
      <c r="BR55" s="228"/>
      <c r="BS55" s="228"/>
      <c r="BT55" s="228"/>
      <c r="BU55" s="228" t="str">
        <f t="shared" si="0"/>
        <v/>
      </c>
      <c r="BV55" s="228"/>
      <c r="BW55" s="228"/>
      <c r="BX55" s="228"/>
      <c r="BY55" s="228"/>
      <c r="BZ55" s="228"/>
      <c r="CA55" s="228"/>
      <c r="CB55" s="228"/>
      <c r="CC55" s="228"/>
      <c r="CD55" s="228"/>
      <c r="CE55" s="228"/>
      <c r="CF55" s="228"/>
      <c r="CG55" s="228"/>
      <c r="CH55" s="228"/>
      <c r="CI55" s="228"/>
      <c r="CJ55" s="228"/>
      <c r="CK55" s="228"/>
      <c r="CL55" s="228"/>
      <c r="CM55" s="228"/>
      <c r="CN55" s="228"/>
      <c r="CO55" s="228"/>
      <c r="CP55" s="228"/>
      <c r="CQ55" s="228"/>
      <c r="CR55" s="228"/>
      <c r="CS55" s="228"/>
      <c r="CT55" s="228"/>
      <c r="CU55" s="228"/>
      <c r="CV55" s="228"/>
      <c r="CW55" s="228"/>
      <c r="CX55" s="228"/>
      <c r="CY55" s="228"/>
      <c r="CZ55" s="228"/>
      <c r="DA55" s="228"/>
      <c r="DB55" s="228"/>
    </row>
    <row r="56" spans="1:106" s="198" customFormat="1" ht="31.5" customHeight="1" x14ac:dyDescent="0.3">
      <c r="A56" s="194">
        <v>2021</v>
      </c>
      <c r="B56" s="171">
        <v>10</v>
      </c>
      <c r="C56" s="257">
        <v>44473</v>
      </c>
      <c r="D56" s="171">
        <v>331</v>
      </c>
      <c r="E56" s="171">
        <v>253</v>
      </c>
      <c r="F56" s="171">
        <v>4</v>
      </c>
      <c r="G56" s="197" t="s">
        <v>135</v>
      </c>
      <c r="H56" t="s">
        <v>136</v>
      </c>
      <c r="I56" t="s">
        <v>305</v>
      </c>
      <c r="J56">
        <v>3</v>
      </c>
      <c r="K56">
        <v>2</v>
      </c>
      <c r="L56" s="258">
        <v>203</v>
      </c>
      <c r="M56" s="259">
        <v>188.79</v>
      </c>
      <c r="N56" s="260">
        <v>217.21</v>
      </c>
      <c r="O56" s="193">
        <v>355</v>
      </c>
      <c r="P56" s="193">
        <v>333</v>
      </c>
      <c r="Q56" s="193">
        <v>313</v>
      </c>
      <c r="R56" s="193">
        <v>290</v>
      </c>
      <c r="S56" s="193">
        <v>275</v>
      </c>
      <c r="T56" s="193">
        <v>224</v>
      </c>
      <c r="U56" s="193">
        <v>230</v>
      </c>
      <c r="V56" s="193">
        <v>196</v>
      </c>
      <c r="W56" s="193">
        <v>199</v>
      </c>
      <c r="X56" s="193">
        <v>201</v>
      </c>
      <c r="Y56" s="172">
        <v>94</v>
      </c>
      <c r="Z56" s="172">
        <v>86</v>
      </c>
      <c r="AA56" s="193">
        <v>258</v>
      </c>
      <c r="AB56" s="193">
        <v>320</v>
      </c>
      <c r="AC56" s="193">
        <v>337</v>
      </c>
      <c r="AD56" s="193">
        <v>335</v>
      </c>
      <c r="AE56" s="193">
        <v>340</v>
      </c>
      <c r="AF56" s="193">
        <v>180</v>
      </c>
      <c r="AG56" s="193">
        <v>211</v>
      </c>
      <c r="AH56" s="193">
        <v>213</v>
      </c>
      <c r="AI56" s="193">
        <v>212</v>
      </c>
      <c r="AJ56" s="193">
        <v>211</v>
      </c>
      <c r="AK56" s="172">
        <v>95</v>
      </c>
      <c r="AL56" s="172">
        <v>94</v>
      </c>
      <c r="AM56" s="193">
        <v>315.60000000000002</v>
      </c>
      <c r="AN56" s="193">
        <v>207.7</v>
      </c>
      <c r="AO56" s="223">
        <v>0.6</v>
      </c>
      <c r="AP56" s="183">
        <v>121</v>
      </c>
      <c r="AQ56" s="184">
        <v>89</v>
      </c>
      <c r="AR56" s="182">
        <v>117</v>
      </c>
      <c r="AS56" s="182">
        <v>92</v>
      </c>
      <c r="AT56" s="185">
        <v>4</v>
      </c>
      <c r="AU56" s="185">
        <v>7</v>
      </c>
      <c r="AV56" s="185">
        <v>6</v>
      </c>
      <c r="AW56" s="185"/>
      <c r="AX56" s="185"/>
      <c r="AY56" s="185"/>
      <c r="AZ56" s="185"/>
      <c r="BA56" s="185"/>
      <c r="BB56" s="185"/>
      <c r="BC56" s="186">
        <v>16</v>
      </c>
      <c r="BD56" s="181">
        <v>466</v>
      </c>
      <c r="BE56" s="187">
        <v>1.4999999999999999E-2</v>
      </c>
      <c r="BF56" s="188">
        <v>3.4000000000000002E-2</v>
      </c>
      <c r="BG56" s="173"/>
      <c r="BH56" s="173">
        <v>0.1</v>
      </c>
      <c r="BI56" s="173">
        <v>2.2999999999999998</v>
      </c>
      <c r="BJ56" s="173">
        <v>3.3</v>
      </c>
      <c r="BK56" s="173">
        <v>96.8</v>
      </c>
      <c r="BL56" s="28" t="s">
        <v>312</v>
      </c>
      <c r="BM56" s="228" t="s">
        <v>315</v>
      </c>
      <c r="BN56" s="228" t="s">
        <v>316</v>
      </c>
      <c r="BO56" s="228"/>
      <c r="BP56" s="228">
        <v>40</v>
      </c>
      <c r="BQ56" s="228"/>
      <c r="BR56" s="228"/>
      <c r="BS56" s="228"/>
      <c r="BT56" s="228"/>
      <c r="BU56" s="228">
        <f t="shared" si="0"/>
        <v>3.3</v>
      </c>
      <c r="BV56" s="228"/>
      <c r="BW56" s="228"/>
      <c r="BX56" s="228"/>
      <c r="BY56" s="228"/>
      <c r="BZ56" s="228"/>
      <c r="CA56" s="228"/>
      <c r="CB56" s="228"/>
      <c r="CC56" s="228"/>
      <c r="CD56" s="228"/>
      <c r="CE56" s="228"/>
      <c r="CF56" s="228"/>
      <c r="CG56" s="228"/>
      <c r="CH56" s="228"/>
      <c r="CI56" s="228"/>
      <c r="CJ56" s="228"/>
      <c r="CK56" s="228"/>
      <c r="CL56" s="228"/>
      <c r="CM56" s="228"/>
      <c r="CN56" s="228"/>
      <c r="CO56" s="228"/>
      <c r="CP56" s="228"/>
      <c r="CQ56" s="228"/>
      <c r="CR56" s="228"/>
      <c r="CS56" s="228"/>
      <c r="CT56" s="228"/>
      <c r="CU56" s="228"/>
      <c r="CV56" s="228"/>
      <c r="CW56" s="228"/>
      <c r="CX56" s="228"/>
      <c r="CY56" s="228"/>
      <c r="CZ56" s="228"/>
      <c r="DA56" s="228"/>
      <c r="DB56" s="228"/>
    </row>
    <row r="57" spans="1:106" s="198" customFormat="1" ht="31.5" customHeight="1" x14ac:dyDescent="0.3">
      <c r="A57" s="194">
        <v>2021</v>
      </c>
      <c r="B57" s="171">
        <v>10</v>
      </c>
      <c r="C57" s="257">
        <v>44473</v>
      </c>
      <c r="D57" s="171">
        <v>425</v>
      </c>
      <c r="E57" s="171">
        <v>674</v>
      </c>
      <c r="F57" s="171">
        <v>4</v>
      </c>
      <c r="G57" s="197" t="s">
        <v>155</v>
      </c>
      <c r="H57" t="s">
        <v>156</v>
      </c>
      <c r="I57" t="s">
        <v>335</v>
      </c>
      <c r="J57">
        <v>2</v>
      </c>
      <c r="K57">
        <v>1</v>
      </c>
      <c r="L57" s="258">
        <v>256</v>
      </c>
      <c r="M57" s="259">
        <v>240.89599999999999</v>
      </c>
      <c r="N57" s="260">
        <v>274.17599999999999</v>
      </c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72"/>
      <c r="Z57" s="172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72"/>
      <c r="AL57" s="172"/>
      <c r="AM57" s="193"/>
      <c r="AN57" s="193"/>
      <c r="AO57" s="223"/>
      <c r="AP57" s="183">
        <v>40</v>
      </c>
      <c r="AQ57" s="184">
        <v>180</v>
      </c>
      <c r="AR57" s="182"/>
      <c r="AS57" s="182"/>
      <c r="AT57" s="185"/>
      <c r="AU57" s="185"/>
      <c r="AV57" s="185"/>
      <c r="AW57" s="185"/>
      <c r="AX57" s="185"/>
      <c r="AY57" s="185"/>
      <c r="AZ57" s="185"/>
      <c r="BA57" s="185"/>
      <c r="BB57" s="185"/>
      <c r="BC57" s="186"/>
      <c r="BD57" s="181">
        <v>550</v>
      </c>
      <c r="BE57" s="187">
        <v>1.4999999999999999E-2</v>
      </c>
      <c r="BF57" s="188"/>
      <c r="BG57" s="173"/>
      <c r="BH57" s="173"/>
      <c r="BI57" s="173">
        <v>2.1</v>
      </c>
      <c r="BJ57" s="173"/>
      <c r="BK57" s="173"/>
      <c r="BL57" s="28" t="s">
        <v>306</v>
      </c>
      <c r="BM57" s="228" t="s">
        <v>307</v>
      </c>
      <c r="BN57" s="228" t="s">
        <v>340</v>
      </c>
      <c r="BO57" s="228" t="s">
        <v>337</v>
      </c>
      <c r="BP57" s="228">
        <v>40</v>
      </c>
      <c r="BQ57" s="228"/>
      <c r="BR57" s="228"/>
      <c r="BS57" s="228"/>
      <c r="BT57" s="228"/>
      <c r="BU57" s="228" t="str">
        <f t="shared" si="0"/>
        <v/>
      </c>
      <c r="BV57" s="228"/>
      <c r="BW57" s="228"/>
      <c r="BX57" s="228"/>
      <c r="BY57" s="228"/>
      <c r="BZ57" s="228"/>
      <c r="CA57" s="228"/>
      <c r="CB57" s="228"/>
      <c r="CC57" s="228"/>
      <c r="CD57" s="228"/>
      <c r="CE57" s="228"/>
      <c r="CF57" s="228"/>
      <c r="CG57" s="228"/>
      <c r="CH57" s="228"/>
      <c r="CI57" s="228"/>
      <c r="CJ57" s="228"/>
      <c r="CK57" s="228"/>
      <c r="CL57" s="228"/>
      <c r="CM57" s="228"/>
      <c r="CN57" s="228"/>
      <c r="CO57" s="228"/>
      <c r="CP57" s="228"/>
      <c r="CQ57" s="228"/>
      <c r="CR57" s="228"/>
      <c r="CS57" s="228"/>
      <c r="CT57" s="228"/>
      <c r="CU57" s="228"/>
      <c r="CV57" s="228"/>
      <c r="CW57" s="228"/>
      <c r="CX57" s="228"/>
      <c r="CY57" s="228"/>
      <c r="CZ57" s="228"/>
      <c r="DA57" s="228"/>
      <c r="DB57" s="228"/>
    </row>
    <row r="58" spans="1:106" s="198" customFormat="1" ht="31.5" customHeight="1" x14ac:dyDescent="0.3">
      <c r="A58" s="194">
        <v>2021</v>
      </c>
      <c r="B58" s="171">
        <v>10</v>
      </c>
      <c r="C58" s="257">
        <v>44473</v>
      </c>
      <c r="D58" s="171">
        <v>18</v>
      </c>
      <c r="E58" s="171">
        <v>49</v>
      </c>
      <c r="F58" s="171">
        <v>5</v>
      </c>
      <c r="G58" s="197" t="s">
        <v>170</v>
      </c>
      <c r="H58" t="s">
        <v>171</v>
      </c>
      <c r="I58" t="s">
        <v>335</v>
      </c>
      <c r="J58">
        <v>2</v>
      </c>
      <c r="K58">
        <v>3</v>
      </c>
      <c r="L58" s="258">
        <v>100</v>
      </c>
      <c r="M58" s="259">
        <v>95.5</v>
      </c>
      <c r="N58" s="260">
        <v>104.5</v>
      </c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72"/>
      <c r="Z58" s="172"/>
      <c r="AA58" s="193">
        <v>139</v>
      </c>
      <c r="AB58" s="193">
        <v>147</v>
      </c>
      <c r="AC58" s="193">
        <v>124</v>
      </c>
      <c r="AD58" s="193">
        <v>127</v>
      </c>
      <c r="AE58" s="193">
        <v>127</v>
      </c>
      <c r="AF58" s="193">
        <v>102</v>
      </c>
      <c r="AG58" s="193">
        <v>102</v>
      </c>
      <c r="AH58" s="193">
        <v>92</v>
      </c>
      <c r="AI58" s="193">
        <v>100</v>
      </c>
      <c r="AJ58" s="193">
        <v>102</v>
      </c>
      <c r="AK58" s="172">
        <v>98</v>
      </c>
      <c r="AL58" s="172">
        <v>104</v>
      </c>
      <c r="AM58" s="193">
        <v>132.80000000000001</v>
      </c>
      <c r="AN58" s="193">
        <v>99.6</v>
      </c>
      <c r="AO58" s="223">
        <v>0.3</v>
      </c>
      <c r="AP58" s="183">
        <v>101</v>
      </c>
      <c r="AQ58" s="184">
        <v>107</v>
      </c>
      <c r="AR58" s="182">
        <v>71</v>
      </c>
      <c r="AS58" s="182">
        <v>101</v>
      </c>
      <c r="AT58" s="185">
        <v>1</v>
      </c>
      <c r="AU58" s="185">
        <v>4</v>
      </c>
      <c r="AV58" s="185">
        <v>2</v>
      </c>
      <c r="AW58" s="185"/>
      <c r="AX58" s="185"/>
      <c r="AY58" s="185"/>
      <c r="AZ58" s="185"/>
      <c r="BA58" s="185"/>
      <c r="BB58" s="185"/>
      <c r="BC58" s="186">
        <v>7</v>
      </c>
      <c r="BD58" s="181">
        <v>7</v>
      </c>
      <c r="BE58" s="187">
        <v>1.4999999999999999E-2</v>
      </c>
      <c r="BF58" s="188">
        <v>1</v>
      </c>
      <c r="BG58" s="173"/>
      <c r="BH58" s="173">
        <v>0.1</v>
      </c>
      <c r="BI58" s="173">
        <v>0.1</v>
      </c>
      <c r="BJ58" s="173">
        <v>0.7</v>
      </c>
      <c r="BK58" s="173">
        <v>0.7</v>
      </c>
      <c r="BL58" s="28" t="s">
        <v>306</v>
      </c>
      <c r="BM58" s="228" t="s">
        <v>307</v>
      </c>
      <c r="BN58" s="228" t="s">
        <v>341</v>
      </c>
      <c r="BO58" s="228" t="s">
        <v>337</v>
      </c>
      <c r="BP58" s="228">
        <v>40</v>
      </c>
      <c r="BQ58" s="228"/>
      <c r="BR58" s="228"/>
      <c r="BS58" s="228"/>
      <c r="BT58" s="228"/>
      <c r="BU58" s="228">
        <f t="shared" si="0"/>
        <v>0.3</v>
      </c>
      <c r="BV58" s="228"/>
      <c r="BW58" s="228"/>
      <c r="BX58" s="228"/>
      <c r="BY58" s="228"/>
      <c r="BZ58" s="228"/>
      <c r="CA58" s="228"/>
      <c r="CB58" s="228"/>
      <c r="CC58" s="228"/>
      <c r="CD58" s="228"/>
      <c r="CE58" s="228"/>
      <c r="CF58" s="228"/>
      <c r="CG58" s="228"/>
      <c r="CH58" s="228"/>
      <c r="CI58" s="228"/>
      <c r="CJ58" s="228"/>
      <c r="CK58" s="228"/>
      <c r="CL58" s="228"/>
      <c r="CM58" s="228"/>
      <c r="CN58" s="228"/>
      <c r="CO58" s="228"/>
      <c r="CP58" s="228"/>
      <c r="CQ58" s="228"/>
      <c r="CR58" s="228"/>
      <c r="CS58" s="228"/>
      <c r="CT58" s="228"/>
      <c r="CU58" s="228"/>
      <c r="CV58" s="228"/>
      <c r="CW58" s="228"/>
      <c r="CX58" s="228"/>
      <c r="CY58" s="228"/>
      <c r="CZ58" s="228"/>
      <c r="DA58" s="228"/>
      <c r="DB58" s="228"/>
    </row>
    <row r="59" spans="1:106" s="198" customFormat="1" ht="31.5" customHeight="1" x14ac:dyDescent="0.3">
      <c r="A59" s="194">
        <v>2021</v>
      </c>
      <c r="B59" s="171">
        <v>10</v>
      </c>
      <c r="C59" s="257">
        <v>44473</v>
      </c>
      <c r="D59" s="171">
        <v>18</v>
      </c>
      <c r="E59" s="171">
        <v>50</v>
      </c>
      <c r="F59" s="171">
        <v>5</v>
      </c>
      <c r="G59" s="197" t="s">
        <v>161</v>
      </c>
      <c r="H59" t="s">
        <v>162</v>
      </c>
      <c r="I59" t="s">
        <v>335</v>
      </c>
      <c r="J59">
        <v>2</v>
      </c>
      <c r="K59">
        <v>3</v>
      </c>
      <c r="L59" s="258">
        <v>54</v>
      </c>
      <c r="M59" s="259">
        <v>51.57</v>
      </c>
      <c r="N59" s="260">
        <v>56.43</v>
      </c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72"/>
      <c r="Z59" s="172"/>
      <c r="AA59" s="193">
        <v>82</v>
      </c>
      <c r="AB59" s="193">
        <v>84</v>
      </c>
      <c r="AC59" s="193">
        <v>71</v>
      </c>
      <c r="AD59" s="193">
        <v>71</v>
      </c>
      <c r="AE59" s="193">
        <v>71</v>
      </c>
      <c r="AF59" s="193">
        <v>54</v>
      </c>
      <c r="AG59" s="193">
        <v>55</v>
      </c>
      <c r="AH59" s="193">
        <v>54</v>
      </c>
      <c r="AI59" s="193">
        <v>53</v>
      </c>
      <c r="AJ59" s="193">
        <v>54</v>
      </c>
      <c r="AK59" s="172">
        <v>98</v>
      </c>
      <c r="AL59" s="172">
        <v>104</v>
      </c>
      <c r="AM59" s="193">
        <v>75.8</v>
      </c>
      <c r="AN59" s="193">
        <v>54</v>
      </c>
      <c r="AO59" s="223">
        <v>0.4</v>
      </c>
      <c r="AP59" s="183">
        <v>101</v>
      </c>
      <c r="AQ59" s="184">
        <v>107</v>
      </c>
      <c r="AR59" s="182">
        <v>71</v>
      </c>
      <c r="AS59" s="182">
        <v>101</v>
      </c>
      <c r="AT59" s="185">
        <v>2</v>
      </c>
      <c r="AU59" s="185">
        <v>5</v>
      </c>
      <c r="AV59" s="185">
        <v>1</v>
      </c>
      <c r="AW59" s="185"/>
      <c r="AX59" s="185"/>
      <c r="AY59" s="185"/>
      <c r="AZ59" s="185"/>
      <c r="BA59" s="185"/>
      <c r="BB59" s="185"/>
      <c r="BC59" s="186">
        <v>8</v>
      </c>
      <c r="BD59" s="181">
        <v>8</v>
      </c>
      <c r="BE59" s="187">
        <v>1.4999999999999999E-2</v>
      </c>
      <c r="BF59" s="188">
        <v>1</v>
      </c>
      <c r="BG59" s="173"/>
      <c r="BH59" s="173">
        <v>0.1</v>
      </c>
      <c r="BI59" s="173">
        <v>0.1</v>
      </c>
      <c r="BJ59" s="173">
        <v>0.4</v>
      </c>
      <c r="BK59" s="173">
        <v>0.4</v>
      </c>
      <c r="BL59" s="28" t="s">
        <v>306</v>
      </c>
      <c r="BM59" s="228" t="s">
        <v>307</v>
      </c>
      <c r="BN59" s="228" t="s">
        <v>342</v>
      </c>
      <c r="BO59" s="228" t="s">
        <v>337</v>
      </c>
      <c r="BP59" s="228">
        <v>40</v>
      </c>
      <c r="BQ59" s="228"/>
      <c r="BR59" s="228"/>
      <c r="BS59" s="228"/>
      <c r="BT59" s="228"/>
      <c r="BU59" s="228">
        <f t="shared" si="0"/>
        <v>0</v>
      </c>
      <c r="BV59" s="228"/>
      <c r="BW59" s="228"/>
      <c r="BX59" s="228"/>
      <c r="BY59" s="228"/>
      <c r="BZ59" s="228"/>
      <c r="CA59" s="228"/>
      <c r="CB59" s="228"/>
      <c r="CC59" s="228"/>
      <c r="CD59" s="228"/>
      <c r="CE59" s="228"/>
      <c r="CF59" s="228"/>
      <c r="CG59" s="228"/>
      <c r="CH59" s="228"/>
      <c r="CI59" s="228"/>
      <c r="CJ59" s="228"/>
      <c r="CK59" s="228"/>
      <c r="CL59" s="228"/>
      <c r="CM59" s="228"/>
      <c r="CN59" s="228"/>
      <c r="CO59" s="228"/>
      <c r="CP59" s="228"/>
      <c r="CQ59" s="228"/>
      <c r="CR59" s="228"/>
      <c r="CS59" s="228"/>
      <c r="CT59" s="228"/>
      <c r="CU59" s="228"/>
      <c r="CV59" s="228"/>
      <c r="CW59" s="228"/>
      <c r="CX59" s="228"/>
      <c r="CY59" s="228"/>
      <c r="CZ59" s="228"/>
      <c r="DA59" s="228"/>
      <c r="DB59" s="228"/>
    </row>
    <row r="60" spans="1:106" s="198" customFormat="1" ht="31.5" customHeight="1" x14ac:dyDescent="0.3">
      <c r="A60" s="194">
        <v>2021</v>
      </c>
      <c r="B60" s="171">
        <v>10</v>
      </c>
      <c r="C60" s="257">
        <v>44473</v>
      </c>
      <c r="D60" s="171">
        <v>212</v>
      </c>
      <c r="E60" s="171">
        <v>140</v>
      </c>
      <c r="F60" s="171">
        <v>5</v>
      </c>
      <c r="G60" s="197" t="s">
        <v>207</v>
      </c>
      <c r="H60" t="s">
        <v>208</v>
      </c>
      <c r="I60" t="s">
        <v>305</v>
      </c>
      <c r="J60">
        <v>2</v>
      </c>
      <c r="K60">
        <v>2</v>
      </c>
      <c r="L60" s="258">
        <v>485</v>
      </c>
      <c r="M60" s="259">
        <v>451.05</v>
      </c>
      <c r="N60" s="260">
        <v>518.95000000000005</v>
      </c>
      <c r="O60" s="193">
        <v>526</v>
      </c>
      <c r="P60" s="193">
        <v>515</v>
      </c>
      <c r="Q60" s="193">
        <v>548</v>
      </c>
      <c r="R60" s="193">
        <v>577</v>
      </c>
      <c r="S60" s="193">
        <v>543</v>
      </c>
      <c r="T60" s="193">
        <v>458</v>
      </c>
      <c r="U60" s="193">
        <v>436</v>
      </c>
      <c r="V60" s="193">
        <v>462</v>
      </c>
      <c r="W60" s="193">
        <v>507</v>
      </c>
      <c r="X60" s="193"/>
      <c r="Y60" s="172">
        <v>123</v>
      </c>
      <c r="Z60" s="172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72"/>
      <c r="AL60" s="172"/>
      <c r="AM60" s="193">
        <v>541.79999999999995</v>
      </c>
      <c r="AN60" s="193">
        <v>465.8</v>
      </c>
      <c r="AO60" s="223">
        <v>0.1</v>
      </c>
      <c r="AP60" s="183">
        <v>60</v>
      </c>
      <c r="AQ60" s="184">
        <v>120</v>
      </c>
      <c r="AR60" s="182">
        <v>59</v>
      </c>
      <c r="AS60" s="182">
        <v>123</v>
      </c>
      <c r="AT60" s="185">
        <v>6</v>
      </c>
      <c r="AU60" s="185">
        <v>4</v>
      </c>
      <c r="AV60" s="185">
        <v>2</v>
      </c>
      <c r="AW60" s="185"/>
      <c r="AX60" s="185"/>
      <c r="AY60" s="185"/>
      <c r="AZ60" s="185"/>
      <c r="BA60" s="185"/>
      <c r="BB60" s="185"/>
      <c r="BC60" s="186">
        <v>12</v>
      </c>
      <c r="BD60" s="181">
        <v>544</v>
      </c>
      <c r="BE60" s="187">
        <v>1.4999999999999999E-2</v>
      </c>
      <c r="BF60" s="188">
        <v>2.1999999999999999E-2</v>
      </c>
      <c r="BG60" s="173"/>
      <c r="BH60" s="173">
        <v>0</v>
      </c>
      <c r="BI60" s="173">
        <v>1.1000000000000001</v>
      </c>
      <c r="BJ60" s="173">
        <v>5.6</v>
      </c>
      <c r="BK60" s="173">
        <v>253.4</v>
      </c>
      <c r="BL60" s="28" t="s">
        <v>312</v>
      </c>
      <c r="BM60" s="228" t="s">
        <v>313</v>
      </c>
      <c r="BN60" s="228" t="s">
        <v>319</v>
      </c>
      <c r="BO60" s="228"/>
      <c r="BP60" s="228">
        <v>40</v>
      </c>
      <c r="BQ60" s="228"/>
      <c r="BR60" s="228"/>
      <c r="BS60" s="228"/>
      <c r="BT60" s="228"/>
      <c r="BU60" s="228">
        <f t="shared" si="0"/>
        <v>13.6</v>
      </c>
      <c r="BV60" s="228"/>
      <c r="BW60" s="228"/>
      <c r="BX60" s="228"/>
      <c r="BY60" s="228"/>
      <c r="BZ60" s="228"/>
      <c r="CA60" s="228"/>
      <c r="CB60" s="228"/>
      <c r="CC60" s="228"/>
      <c r="CD60" s="228"/>
      <c r="CE60" s="228"/>
      <c r="CF60" s="228"/>
      <c r="CG60" s="228"/>
      <c r="CH60" s="228"/>
      <c r="CI60" s="228"/>
      <c r="CJ60" s="228"/>
      <c r="CK60" s="228"/>
      <c r="CL60" s="228"/>
      <c r="CM60" s="228"/>
      <c r="CN60" s="228"/>
      <c r="CO60" s="228"/>
      <c r="CP60" s="228"/>
      <c r="CQ60" s="228"/>
      <c r="CR60" s="228"/>
      <c r="CS60" s="228"/>
      <c r="CT60" s="228"/>
      <c r="CU60" s="228"/>
      <c r="CV60" s="228"/>
      <c r="CW60" s="228"/>
      <c r="CX60" s="228"/>
      <c r="CY60" s="228"/>
      <c r="CZ60" s="228"/>
      <c r="DA60" s="228"/>
      <c r="DB60" s="228"/>
    </row>
    <row r="61" spans="1:106" s="198" customFormat="1" ht="31.5" customHeight="1" x14ac:dyDescent="0.3">
      <c r="A61" s="194">
        <v>2021</v>
      </c>
      <c r="B61" s="171">
        <v>10</v>
      </c>
      <c r="C61" s="257">
        <v>44473</v>
      </c>
      <c r="D61" s="171">
        <v>212</v>
      </c>
      <c r="E61" s="171">
        <v>178</v>
      </c>
      <c r="F61" s="171">
        <v>5</v>
      </c>
      <c r="G61" s="197" t="s">
        <v>213</v>
      </c>
      <c r="H61" t="s">
        <v>214</v>
      </c>
      <c r="I61" t="s">
        <v>305</v>
      </c>
      <c r="J61">
        <v>2</v>
      </c>
      <c r="K61">
        <v>2</v>
      </c>
      <c r="L61" s="258">
        <v>50</v>
      </c>
      <c r="M61" s="259">
        <v>46.5</v>
      </c>
      <c r="N61" s="260">
        <v>53.5</v>
      </c>
      <c r="O61" s="193">
        <v>70</v>
      </c>
      <c r="P61" s="193">
        <v>59</v>
      </c>
      <c r="Q61" s="193">
        <v>63</v>
      </c>
      <c r="R61" s="193">
        <v>65</v>
      </c>
      <c r="S61" s="193"/>
      <c r="T61" s="193">
        <v>53</v>
      </c>
      <c r="U61" s="193">
        <v>49</v>
      </c>
      <c r="V61" s="193">
        <v>51</v>
      </c>
      <c r="W61" s="193">
        <v>53</v>
      </c>
      <c r="X61" s="193"/>
      <c r="Y61" s="172">
        <v>123</v>
      </c>
      <c r="Z61" s="172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72"/>
      <c r="AL61" s="172"/>
      <c r="AM61" s="193">
        <v>64.3</v>
      </c>
      <c r="AN61" s="193">
        <v>51.5</v>
      </c>
      <c r="AO61" s="223">
        <v>0.3</v>
      </c>
      <c r="AP61" s="183">
        <v>60</v>
      </c>
      <c r="AQ61" s="184">
        <v>120</v>
      </c>
      <c r="AR61" s="182">
        <v>59</v>
      </c>
      <c r="AS61" s="182">
        <v>123</v>
      </c>
      <c r="AT61" s="185">
        <v>3</v>
      </c>
      <c r="AU61" s="185">
        <v>6</v>
      </c>
      <c r="AV61" s="185">
        <v>6</v>
      </c>
      <c r="AW61" s="185"/>
      <c r="AX61" s="185"/>
      <c r="AY61" s="185"/>
      <c r="AZ61" s="185"/>
      <c r="BA61" s="185"/>
      <c r="BB61" s="185"/>
      <c r="BC61" s="186">
        <v>15</v>
      </c>
      <c r="BD61" s="181">
        <v>575</v>
      </c>
      <c r="BE61" s="187">
        <v>1.4999999999999999E-2</v>
      </c>
      <c r="BF61" s="188">
        <v>2.5999999999999999E-2</v>
      </c>
      <c r="BG61" s="173"/>
      <c r="BH61" s="173">
        <v>0.3</v>
      </c>
      <c r="BI61" s="173">
        <v>11.5</v>
      </c>
      <c r="BJ61" s="173">
        <v>0.8</v>
      </c>
      <c r="BK61" s="173">
        <v>29.6</v>
      </c>
      <c r="BL61" s="28" t="s">
        <v>312</v>
      </c>
      <c r="BM61" s="228" t="s">
        <v>313</v>
      </c>
      <c r="BN61" s="228" t="s">
        <v>320</v>
      </c>
      <c r="BO61" s="228"/>
      <c r="BP61" s="228">
        <v>40</v>
      </c>
      <c r="BQ61" s="228"/>
      <c r="BR61" s="228"/>
      <c r="BS61" s="228"/>
      <c r="BT61" s="228"/>
      <c r="BU61" s="228">
        <f t="shared" si="0"/>
        <v>1.1000000000000001</v>
      </c>
      <c r="BV61" s="228"/>
      <c r="BW61" s="228"/>
      <c r="BX61" s="228"/>
      <c r="BY61" s="228"/>
      <c r="BZ61" s="228"/>
      <c r="CA61" s="228"/>
      <c r="CB61" s="228"/>
      <c r="CC61" s="228"/>
      <c r="CD61" s="228"/>
      <c r="CE61" s="228"/>
      <c r="CF61" s="228"/>
      <c r="CG61" s="228"/>
      <c r="CH61" s="228"/>
      <c r="CI61" s="228"/>
      <c r="CJ61" s="228"/>
      <c r="CK61" s="228"/>
      <c r="CL61" s="228"/>
      <c r="CM61" s="228"/>
      <c r="CN61" s="228"/>
      <c r="CO61" s="228"/>
      <c r="CP61" s="228"/>
      <c r="CQ61" s="228"/>
      <c r="CR61" s="228"/>
      <c r="CS61" s="228"/>
      <c r="CT61" s="228"/>
      <c r="CU61" s="228"/>
      <c r="CV61" s="228"/>
      <c r="CW61" s="228"/>
      <c r="CX61" s="228"/>
      <c r="CY61" s="228"/>
      <c r="CZ61" s="228"/>
      <c r="DA61" s="228"/>
      <c r="DB61" s="228"/>
    </row>
    <row r="62" spans="1:106" s="198" customFormat="1" ht="31.5" customHeight="1" x14ac:dyDescent="0.3">
      <c r="A62" s="194">
        <v>2021</v>
      </c>
      <c r="B62" s="171">
        <v>10</v>
      </c>
      <c r="C62" s="257">
        <v>44473</v>
      </c>
      <c r="D62" s="171">
        <v>395</v>
      </c>
      <c r="E62" s="171">
        <v>607</v>
      </c>
      <c r="F62" s="171">
        <v>6</v>
      </c>
      <c r="G62" s="197" t="s">
        <v>185</v>
      </c>
      <c r="H62" t="s">
        <v>186</v>
      </c>
      <c r="I62" t="s">
        <v>305</v>
      </c>
      <c r="J62">
        <v>3</v>
      </c>
      <c r="K62">
        <v>3</v>
      </c>
      <c r="L62" s="258">
        <v>120</v>
      </c>
      <c r="M62" s="259">
        <v>111.6</v>
      </c>
      <c r="N62" s="260">
        <v>128.4</v>
      </c>
      <c r="O62" s="193">
        <v>148</v>
      </c>
      <c r="P62" s="193">
        <v>135</v>
      </c>
      <c r="Q62" s="193">
        <v>134</v>
      </c>
      <c r="R62" s="193">
        <v>148</v>
      </c>
      <c r="S62" s="193">
        <v>136</v>
      </c>
      <c r="T62" s="193">
        <v>124</v>
      </c>
      <c r="U62" s="193">
        <v>114</v>
      </c>
      <c r="V62" s="193">
        <v>107</v>
      </c>
      <c r="W62" s="193">
        <v>125</v>
      </c>
      <c r="X62" s="193">
        <v>116</v>
      </c>
      <c r="Y62" s="172">
        <v>114</v>
      </c>
      <c r="Z62" s="172">
        <v>104</v>
      </c>
      <c r="AA62" s="193">
        <v>143</v>
      </c>
      <c r="AB62" s="193">
        <v>149</v>
      </c>
      <c r="AC62" s="193">
        <v>161</v>
      </c>
      <c r="AD62" s="193">
        <v>152</v>
      </c>
      <c r="AE62" s="193">
        <v>163</v>
      </c>
      <c r="AF62" s="193">
        <v>116</v>
      </c>
      <c r="AG62" s="193">
        <v>119</v>
      </c>
      <c r="AH62" s="193">
        <v>118</v>
      </c>
      <c r="AI62" s="193">
        <v>119</v>
      </c>
      <c r="AJ62" s="193">
        <v>125</v>
      </c>
      <c r="AK62" s="172">
        <v>117</v>
      </c>
      <c r="AL62" s="172">
        <v>114</v>
      </c>
      <c r="AM62" s="193">
        <v>146.9</v>
      </c>
      <c r="AN62" s="193">
        <v>118.3</v>
      </c>
      <c r="AO62" s="223">
        <v>0.2</v>
      </c>
      <c r="AP62" s="183">
        <v>90</v>
      </c>
      <c r="AQ62" s="184">
        <v>120</v>
      </c>
      <c r="AR62" s="182">
        <v>96</v>
      </c>
      <c r="AS62" s="182">
        <v>112</v>
      </c>
      <c r="AT62" s="185">
        <v>5</v>
      </c>
      <c r="AU62" s="185">
        <v>6</v>
      </c>
      <c r="AV62" s="185">
        <v>6</v>
      </c>
      <c r="AW62" s="185"/>
      <c r="AX62" s="185"/>
      <c r="AY62" s="185"/>
      <c r="AZ62" s="185"/>
      <c r="BA62" s="185"/>
      <c r="BB62" s="185"/>
      <c r="BC62" s="186">
        <v>17</v>
      </c>
      <c r="BD62" s="181">
        <v>953</v>
      </c>
      <c r="BE62" s="187">
        <v>1.4999999999999999E-2</v>
      </c>
      <c r="BF62" s="188">
        <v>1.7999999999999999E-2</v>
      </c>
      <c r="BG62" s="173"/>
      <c r="BH62" s="173">
        <v>0.1</v>
      </c>
      <c r="BI62" s="173">
        <v>7.9</v>
      </c>
      <c r="BJ62" s="173">
        <v>2</v>
      </c>
      <c r="BK62" s="173">
        <v>112.7</v>
      </c>
      <c r="BL62" s="28" t="s">
        <v>338</v>
      </c>
      <c r="BM62" s="228" t="s">
        <v>338</v>
      </c>
      <c r="BN62" s="228"/>
      <c r="BO62" s="228"/>
      <c r="BP62" s="228">
        <v>40</v>
      </c>
      <c r="BQ62" s="228"/>
      <c r="BR62" s="228"/>
      <c r="BS62" s="228"/>
      <c r="BT62" s="228"/>
      <c r="BU62" s="228">
        <f t="shared" si="0"/>
        <v>1.2</v>
      </c>
      <c r="BV62" s="228"/>
      <c r="BW62" s="228"/>
      <c r="BX62" s="228"/>
      <c r="BY62" s="228"/>
      <c r="BZ62" s="228"/>
      <c r="CA62" s="228"/>
      <c r="CB62" s="228"/>
      <c r="CC62" s="228"/>
      <c r="CD62" s="228"/>
      <c r="CE62" s="228"/>
      <c r="CF62" s="228"/>
      <c r="CG62" s="228"/>
      <c r="CH62" s="228"/>
      <c r="CI62" s="228"/>
      <c r="CJ62" s="228"/>
      <c r="CK62" s="228"/>
      <c r="CL62" s="228"/>
      <c r="CM62" s="228"/>
      <c r="CN62" s="228"/>
      <c r="CO62" s="228"/>
      <c r="CP62" s="228"/>
      <c r="CQ62" s="228"/>
      <c r="CR62" s="228"/>
      <c r="CS62" s="228"/>
      <c r="CT62" s="228"/>
      <c r="CU62" s="228"/>
      <c r="CV62" s="228"/>
      <c r="CW62" s="228"/>
      <c r="CX62" s="228"/>
      <c r="CY62" s="228"/>
      <c r="CZ62" s="228"/>
      <c r="DA62" s="228"/>
      <c r="DB62" s="228"/>
    </row>
    <row r="63" spans="1:106" s="198" customFormat="1" ht="31.5" customHeight="1" x14ac:dyDescent="0.3">
      <c r="A63" s="194">
        <v>2021</v>
      </c>
      <c r="B63" s="171">
        <v>10</v>
      </c>
      <c r="C63" s="257">
        <v>44473</v>
      </c>
      <c r="D63" s="171">
        <v>395</v>
      </c>
      <c r="E63" s="171">
        <v>608</v>
      </c>
      <c r="F63" s="171">
        <v>6</v>
      </c>
      <c r="G63" s="197" t="s">
        <v>188</v>
      </c>
      <c r="H63" t="s">
        <v>189</v>
      </c>
      <c r="I63" t="s">
        <v>305</v>
      </c>
      <c r="J63">
        <v>3</v>
      </c>
      <c r="K63">
        <v>3</v>
      </c>
      <c r="L63" s="258">
        <v>110</v>
      </c>
      <c r="M63" s="259">
        <v>102.3</v>
      </c>
      <c r="N63" s="260">
        <v>117.7</v>
      </c>
      <c r="O63" s="193">
        <v>143</v>
      </c>
      <c r="P63" s="193">
        <v>109</v>
      </c>
      <c r="Q63" s="193">
        <v>106</v>
      </c>
      <c r="R63" s="193">
        <v>134</v>
      </c>
      <c r="S63" s="193">
        <v>132</v>
      </c>
      <c r="T63" s="193">
        <v>109</v>
      </c>
      <c r="U63" s="193">
        <v>93</v>
      </c>
      <c r="V63" s="193">
        <v>103</v>
      </c>
      <c r="W63" s="193">
        <v>107</v>
      </c>
      <c r="X63" s="193">
        <v>107</v>
      </c>
      <c r="Y63" s="172">
        <v>114</v>
      </c>
      <c r="Z63" s="172">
        <v>104</v>
      </c>
      <c r="AA63" s="193">
        <v>122</v>
      </c>
      <c r="AB63" s="193">
        <v>118</v>
      </c>
      <c r="AC63" s="193">
        <v>153</v>
      </c>
      <c r="AD63" s="193">
        <v>130</v>
      </c>
      <c r="AE63" s="193">
        <v>143</v>
      </c>
      <c r="AF63" s="193">
        <v>105</v>
      </c>
      <c r="AG63" s="193">
        <v>105</v>
      </c>
      <c r="AH63" s="193">
        <v>110</v>
      </c>
      <c r="AI63" s="193">
        <v>107</v>
      </c>
      <c r="AJ63" s="193">
        <v>113</v>
      </c>
      <c r="AK63" s="172">
        <v>117</v>
      </c>
      <c r="AL63" s="172">
        <v>114</v>
      </c>
      <c r="AM63" s="193">
        <v>129</v>
      </c>
      <c r="AN63" s="193">
        <v>105.9</v>
      </c>
      <c r="AO63" s="223">
        <v>0.2</v>
      </c>
      <c r="AP63" s="183">
        <v>90</v>
      </c>
      <c r="AQ63" s="184">
        <v>120</v>
      </c>
      <c r="AR63" s="182">
        <v>96</v>
      </c>
      <c r="AS63" s="182">
        <v>112</v>
      </c>
      <c r="AT63" s="185">
        <v>3</v>
      </c>
      <c r="AU63" s="185">
        <v>8</v>
      </c>
      <c r="AV63" s="185">
        <v>7</v>
      </c>
      <c r="AW63" s="185"/>
      <c r="AX63" s="185"/>
      <c r="AY63" s="185"/>
      <c r="AZ63" s="185"/>
      <c r="BA63" s="185"/>
      <c r="BB63" s="185"/>
      <c r="BC63" s="186">
        <v>18</v>
      </c>
      <c r="BD63" s="181">
        <v>954</v>
      </c>
      <c r="BE63" s="187">
        <v>1.4999999999999999E-2</v>
      </c>
      <c r="BF63" s="188">
        <v>1.9E-2</v>
      </c>
      <c r="BG63" s="173"/>
      <c r="BH63" s="173">
        <v>0.2</v>
      </c>
      <c r="BI63" s="173">
        <v>8.6999999999999993</v>
      </c>
      <c r="BJ63" s="173">
        <v>1.9</v>
      </c>
      <c r="BK63" s="173">
        <v>101</v>
      </c>
      <c r="BL63" s="28" t="s">
        <v>338</v>
      </c>
      <c r="BM63" s="228" t="s">
        <v>338</v>
      </c>
      <c r="BN63" s="228"/>
      <c r="BO63" s="228"/>
      <c r="BP63" s="228">
        <v>40</v>
      </c>
      <c r="BQ63" s="228"/>
      <c r="BR63" s="228"/>
      <c r="BS63" s="228"/>
      <c r="BT63" s="228"/>
      <c r="BU63" s="228">
        <f t="shared" si="0"/>
        <v>2.9</v>
      </c>
      <c r="BV63" s="228"/>
      <c r="BW63" s="228"/>
      <c r="BX63" s="228"/>
      <c r="BY63" s="228"/>
      <c r="BZ63" s="228"/>
      <c r="CA63" s="228"/>
      <c r="CB63" s="228"/>
      <c r="CC63" s="228"/>
      <c r="CD63" s="228"/>
      <c r="CE63" s="228"/>
      <c r="CF63" s="228"/>
      <c r="CG63" s="228"/>
      <c r="CH63" s="228"/>
      <c r="CI63" s="228"/>
      <c r="CJ63" s="228"/>
      <c r="CK63" s="228"/>
      <c r="CL63" s="228"/>
      <c r="CM63" s="228"/>
      <c r="CN63" s="228"/>
      <c r="CO63" s="228"/>
      <c r="CP63" s="228"/>
      <c r="CQ63" s="228"/>
      <c r="CR63" s="228"/>
      <c r="CS63" s="228"/>
      <c r="CT63" s="228"/>
      <c r="CU63" s="228"/>
      <c r="CV63" s="228"/>
      <c r="CW63" s="228"/>
      <c r="CX63" s="228"/>
      <c r="CY63" s="228"/>
      <c r="CZ63" s="228"/>
      <c r="DA63" s="228"/>
      <c r="DB63" s="228"/>
    </row>
    <row r="64" spans="1:106" s="198" customFormat="1" ht="31.5" customHeight="1" x14ac:dyDescent="0.3">
      <c r="A64" s="194">
        <v>2021</v>
      </c>
      <c r="B64" s="171">
        <v>10</v>
      </c>
      <c r="C64" s="257">
        <v>44473</v>
      </c>
      <c r="D64" s="171">
        <v>395</v>
      </c>
      <c r="E64" s="171">
        <v>609</v>
      </c>
      <c r="F64" s="171">
        <v>6</v>
      </c>
      <c r="G64" s="197" t="s">
        <v>191</v>
      </c>
      <c r="H64" t="s">
        <v>192</v>
      </c>
      <c r="I64" t="s">
        <v>305</v>
      </c>
      <c r="J64">
        <v>3</v>
      </c>
      <c r="K64">
        <v>3</v>
      </c>
      <c r="L64" s="258">
        <v>50</v>
      </c>
      <c r="M64" s="259">
        <v>46.5</v>
      </c>
      <c r="N64" s="260">
        <v>53.5</v>
      </c>
      <c r="O64" s="193">
        <v>59</v>
      </c>
      <c r="P64" s="193">
        <v>57</v>
      </c>
      <c r="Q64" s="193">
        <v>52</v>
      </c>
      <c r="R64" s="193">
        <v>63</v>
      </c>
      <c r="S64" s="193">
        <v>58</v>
      </c>
      <c r="T64" s="193">
        <v>52</v>
      </c>
      <c r="U64" s="193">
        <v>48</v>
      </c>
      <c r="V64" s="193">
        <v>48</v>
      </c>
      <c r="W64" s="193">
        <v>52</v>
      </c>
      <c r="X64" s="193">
        <v>49</v>
      </c>
      <c r="Y64" s="172">
        <v>114</v>
      </c>
      <c r="Z64" s="172">
        <v>104</v>
      </c>
      <c r="AA64" s="193">
        <v>60</v>
      </c>
      <c r="AB64" s="193">
        <v>63</v>
      </c>
      <c r="AC64" s="193">
        <v>63</v>
      </c>
      <c r="AD64" s="193">
        <v>67</v>
      </c>
      <c r="AE64" s="193">
        <v>68</v>
      </c>
      <c r="AF64" s="193">
        <v>51</v>
      </c>
      <c r="AG64" s="193">
        <v>51</v>
      </c>
      <c r="AH64" s="193">
        <v>51</v>
      </c>
      <c r="AI64" s="193">
        <v>51</v>
      </c>
      <c r="AJ64" s="193">
        <v>51</v>
      </c>
      <c r="AK64" s="172">
        <v>117</v>
      </c>
      <c r="AL64" s="172">
        <v>114</v>
      </c>
      <c r="AM64" s="193">
        <v>61</v>
      </c>
      <c r="AN64" s="193">
        <v>50.4</v>
      </c>
      <c r="AO64" s="223">
        <v>0.2</v>
      </c>
      <c r="AP64" s="183">
        <v>90</v>
      </c>
      <c r="AQ64" s="184">
        <v>120</v>
      </c>
      <c r="AR64" s="182">
        <v>96</v>
      </c>
      <c r="AS64" s="182">
        <v>112</v>
      </c>
      <c r="AT64" s="185">
        <v>4</v>
      </c>
      <c r="AU64" s="185">
        <v>3</v>
      </c>
      <c r="AV64" s="185">
        <v>3</v>
      </c>
      <c r="AW64" s="185"/>
      <c r="AX64" s="185"/>
      <c r="AY64" s="185"/>
      <c r="AZ64" s="185"/>
      <c r="BA64" s="185"/>
      <c r="BB64" s="185"/>
      <c r="BC64" s="186">
        <v>10</v>
      </c>
      <c r="BD64" s="181">
        <v>946</v>
      </c>
      <c r="BE64" s="187">
        <v>1.4999999999999999E-2</v>
      </c>
      <c r="BF64" s="188">
        <v>1.0999999999999999E-2</v>
      </c>
      <c r="BG64" s="173">
        <v>1</v>
      </c>
      <c r="BH64" s="173">
        <v>0.2</v>
      </c>
      <c r="BI64" s="173">
        <v>18.899999999999999</v>
      </c>
      <c r="BJ64" s="173">
        <v>0.5</v>
      </c>
      <c r="BK64" s="173">
        <v>47.7</v>
      </c>
      <c r="BL64" s="28" t="s">
        <v>338</v>
      </c>
      <c r="BM64" s="228" t="s">
        <v>338</v>
      </c>
      <c r="BN64" s="228"/>
      <c r="BO64" s="228"/>
      <c r="BP64" s="228">
        <v>40</v>
      </c>
      <c r="BQ64" s="228"/>
      <c r="BR64" s="228"/>
      <c r="BS64" s="228"/>
      <c r="BT64" s="228"/>
      <c r="BU64" s="228">
        <f t="shared" si="0"/>
        <v>0.3</v>
      </c>
      <c r="BV64" s="228"/>
      <c r="BW64" s="228"/>
      <c r="BX64" s="228"/>
      <c r="BY64" s="228"/>
      <c r="BZ64" s="228"/>
      <c r="CA64" s="228"/>
      <c r="CB64" s="228"/>
      <c r="CC64" s="228"/>
      <c r="CD64" s="228"/>
      <c r="CE64" s="228"/>
      <c r="CF64" s="228"/>
      <c r="CG64" s="228"/>
      <c r="CH64" s="228"/>
      <c r="CI64" s="228"/>
      <c r="CJ64" s="228"/>
      <c r="CK64" s="228"/>
      <c r="CL64" s="228"/>
      <c r="CM64" s="228"/>
      <c r="CN64" s="228"/>
      <c r="CO64" s="228"/>
      <c r="CP64" s="228"/>
      <c r="CQ64" s="228"/>
      <c r="CR64" s="228"/>
      <c r="CS64" s="228"/>
      <c r="CT64" s="228"/>
      <c r="CU64" s="228"/>
      <c r="CV64" s="228"/>
      <c r="CW64" s="228"/>
      <c r="CX64" s="228"/>
      <c r="CY64" s="228"/>
      <c r="CZ64" s="228"/>
      <c r="DA64" s="228"/>
      <c r="DB64" s="228"/>
    </row>
    <row r="65" spans="1:106" s="198" customFormat="1" ht="31.5" customHeight="1" x14ac:dyDescent="0.3">
      <c r="A65" s="194">
        <v>2021</v>
      </c>
      <c r="B65" s="171">
        <v>10</v>
      </c>
      <c r="C65" s="257">
        <v>44473</v>
      </c>
      <c r="D65" s="171">
        <v>407</v>
      </c>
      <c r="E65" s="171">
        <v>627</v>
      </c>
      <c r="F65" s="171">
        <v>6</v>
      </c>
      <c r="G65" s="197" t="s">
        <v>232</v>
      </c>
      <c r="H65" t="s">
        <v>233</v>
      </c>
      <c r="I65" t="s">
        <v>305</v>
      </c>
      <c r="J65">
        <v>1</v>
      </c>
      <c r="K65">
        <v>5</v>
      </c>
      <c r="L65" s="258">
        <v>418.5</v>
      </c>
      <c r="M65" s="259">
        <v>384.97815000000003</v>
      </c>
      <c r="N65" s="260">
        <v>452.02184999999997</v>
      </c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72"/>
      <c r="Z65" s="172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72"/>
      <c r="AL65" s="172"/>
      <c r="AM65" s="193"/>
      <c r="AN65" s="193"/>
      <c r="AO65" s="223"/>
      <c r="AP65" s="183">
        <v>18</v>
      </c>
      <c r="AQ65" s="184">
        <v>200</v>
      </c>
      <c r="AR65" s="182"/>
      <c r="AS65" s="182"/>
      <c r="AT65" s="185"/>
      <c r="AU65" s="185"/>
      <c r="AV65" s="185"/>
      <c r="AW65" s="185"/>
      <c r="AX65" s="185"/>
      <c r="AY65" s="185"/>
      <c r="AZ65" s="185"/>
      <c r="BA65" s="185"/>
      <c r="BB65" s="185"/>
      <c r="BC65" s="186"/>
      <c r="BD65" s="181">
        <v>165</v>
      </c>
      <c r="BE65" s="187">
        <v>1.4999999999999999E-2</v>
      </c>
      <c r="BF65" s="188"/>
      <c r="BG65" s="173"/>
      <c r="BH65" s="173"/>
      <c r="BI65" s="173">
        <v>0.4</v>
      </c>
      <c r="BJ65" s="173"/>
      <c r="BK65" s="173"/>
      <c r="BL65" s="28" t="s">
        <v>312</v>
      </c>
      <c r="BM65" s="228" t="s">
        <v>321</v>
      </c>
      <c r="BN65" s="228" t="s">
        <v>322</v>
      </c>
      <c r="BO65" s="228"/>
      <c r="BP65" s="228">
        <v>40</v>
      </c>
      <c r="BQ65" s="228"/>
      <c r="BR65" s="228"/>
      <c r="BS65" s="228"/>
      <c r="BT65" s="228"/>
      <c r="BU65" s="228" t="str">
        <f t="shared" si="0"/>
        <v/>
      </c>
      <c r="BV65" s="228"/>
      <c r="BW65" s="228"/>
      <c r="BX65" s="228"/>
      <c r="BY65" s="228"/>
      <c r="BZ65" s="228"/>
      <c r="CA65" s="228"/>
      <c r="CB65" s="228"/>
      <c r="CC65" s="228"/>
      <c r="CD65" s="228"/>
      <c r="CE65" s="228"/>
      <c r="CF65" s="228"/>
      <c r="CG65" s="228"/>
      <c r="CH65" s="228"/>
      <c r="CI65" s="228"/>
      <c r="CJ65" s="228"/>
      <c r="CK65" s="228"/>
      <c r="CL65" s="228"/>
      <c r="CM65" s="228"/>
      <c r="CN65" s="228"/>
      <c r="CO65" s="228"/>
      <c r="CP65" s="228"/>
      <c r="CQ65" s="228"/>
      <c r="CR65" s="228"/>
      <c r="CS65" s="228"/>
      <c r="CT65" s="228"/>
      <c r="CU65" s="228"/>
      <c r="CV65" s="228"/>
      <c r="CW65" s="228"/>
      <c r="CX65" s="228"/>
      <c r="CY65" s="228"/>
      <c r="CZ65" s="228"/>
      <c r="DA65" s="228"/>
      <c r="DB65" s="228"/>
    </row>
    <row r="66" spans="1:106" s="198" customFormat="1" ht="31.5" customHeight="1" x14ac:dyDescent="0.3">
      <c r="A66" s="194">
        <v>2021</v>
      </c>
      <c r="B66" s="171">
        <v>10</v>
      </c>
      <c r="C66" s="257">
        <v>44473</v>
      </c>
      <c r="D66" s="171">
        <v>407</v>
      </c>
      <c r="E66" s="171">
        <v>628</v>
      </c>
      <c r="F66" s="171">
        <v>6</v>
      </c>
      <c r="G66" s="197" t="s">
        <v>235</v>
      </c>
      <c r="H66" t="s">
        <v>236</v>
      </c>
      <c r="I66" t="s">
        <v>305</v>
      </c>
      <c r="J66">
        <v>1</v>
      </c>
      <c r="K66">
        <v>5</v>
      </c>
      <c r="L66" s="258">
        <v>330</v>
      </c>
      <c r="M66" s="259">
        <v>303.99599999999998</v>
      </c>
      <c r="N66" s="260">
        <v>356.00400000000002</v>
      </c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72"/>
      <c r="Z66" s="172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72"/>
      <c r="AL66" s="172"/>
      <c r="AM66" s="193"/>
      <c r="AN66" s="193"/>
      <c r="AO66" s="223"/>
      <c r="AP66" s="183">
        <v>18</v>
      </c>
      <c r="AQ66" s="184">
        <v>200</v>
      </c>
      <c r="AR66" s="182"/>
      <c r="AS66" s="182"/>
      <c r="AT66" s="185"/>
      <c r="AU66" s="185"/>
      <c r="AV66" s="185"/>
      <c r="AW66" s="185"/>
      <c r="AX66" s="185"/>
      <c r="AY66" s="185"/>
      <c r="AZ66" s="185"/>
      <c r="BA66" s="185"/>
      <c r="BB66" s="185"/>
      <c r="BC66" s="186"/>
      <c r="BD66" s="181">
        <v>165</v>
      </c>
      <c r="BE66" s="187">
        <v>1.4999999999999999E-2</v>
      </c>
      <c r="BF66" s="188"/>
      <c r="BG66" s="173"/>
      <c r="BH66" s="173"/>
      <c r="BI66" s="173">
        <v>0.5</v>
      </c>
      <c r="BJ66" s="173"/>
      <c r="BK66" s="173"/>
      <c r="BL66" s="28" t="s">
        <v>312</v>
      </c>
      <c r="BM66" s="228" t="s">
        <v>321</v>
      </c>
      <c r="BN66" s="228" t="s">
        <v>323</v>
      </c>
      <c r="BO66" s="228"/>
      <c r="BP66" s="228">
        <v>40</v>
      </c>
      <c r="BQ66" s="228"/>
      <c r="BR66" s="228"/>
      <c r="BS66" s="228"/>
      <c r="BT66" s="228"/>
      <c r="BU66" s="228" t="str">
        <f t="shared" si="0"/>
        <v/>
      </c>
      <c r="BV66" s="228"/>
      <c r="BW66" s="228"/>
      <c r="BX66" s="228"/>
      <c r="BY66" s="228"/>
      <c r="BZ66" s="228"/>
      <c r="CA66" s="228"/>
      <c r="CB66" s="228"/>
      <c r="CC66" s="228"/>
      <c r="CD66" s="228"/>
      <c r="CE66" s="228"/>
      <c r="CF66" s="228"/>
      <c r="CG66" s="228"/>
      <c r="CH66" s="228"/>
      <c r="CI66" s="228"/>
      <c r="CJ66" s="228"/>
      <c r="CK66" s="228"/>
      <c r="CL66" s="228"/>
      <c r="CM66" s="228"/>
      <c r="CN66" s="228"/>
      <c r="CO66" s="228"/>
      <c r="CP66" s="228"/>
      <c r="CQ66" s="228"/>
      <c r="CR66" s="228"/>
      <c r="CS66" s="228"/>
      <c r="CT66" s="228"/>
      <c r="CU66" s="228"/>
      <c r="CV66" s="228"/>
      <c r="CW66" s="228"/>
      <c r="CX66" s="228"/>
      <c r="CY66" s="228"/>
      <c r="CZ66" s="228"/>
      <c r="DA66" s="228"/>
      <c r="DB66" s="228"/>
    </row>
    <row r="67" spans="1:106" s="198" customFormat="1" ht="31.5" customHeight="1" x14ac:dyDescent="0.3">
      <c r="A67" s="194">
        <v>2021</v>
      </c>
      <c r="B67" s="171">
        <v>10</v>
      </c>
      <c r="C67" s="257">
        <v>44473</v>
      </c>
      <c r="D67" s="171">
        <v>407</v>
      </c>
      <c r="E67" s="171">
        <v>629</v>
      </c>
      <c r="F67" s="171">
        <v>6</v>
      </c>
      <c r="G67" s="197" t="s">
        <v>238</v>
      </c>
      <c r="H67" t="s">
        <v>239</v>
      </c>
      <c r="I67" t="s">
        <v>305</v>
      </c>
      <c r="J67">
        <v>1</v>
      </c>
      <c r="K67">
        <v>5</v>
      </c>
      <c r="L67" s="258">
        <v>221</v>
      </c>
      <c r="M67" s="259">
        <v>203.983</v>
      </c>
      <c r="N67" s="260">
        <v>238.017</v>
      </c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72"/>
      <c r="Z67" s="172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72"/>
      <c r="AL67" s="172"/>
      <c r="AM67" s="193"/>
      <c r="AN67" s="193"/>
      <c r="AO67" s="223"/>
      <c r="AP67" s="183">
        <v>18</v>
      </c>
      <c r="AQ67" s="184">
        <v>200</v>
      </c>
      <c r="AR67" s="182"/>
      <c r="AS67" s="182"/>
      <c r="AT67" s="185"/>
      <c r="AU67" s="185"/>
      <c r="AV67" s="185"/>
      <c r="AW67" s="185"/>
      <c r="AX67" s="185"/>
      <c r="AY67" s="185"/>
      <c r="AZ67" s="185"/>
      <c r="BA67" s="185"/>
      <c r="BB67" s="185"/>
      <c r="BC67" s="186"/>
      <c r="BD67" s="181">
        <v>165</v>
      </c>
      <c r="BE67" s="187">
        <v>1.4999999999999999E-2</v>
      </c>
      <c r="BF67" s="188"/>
      <c r="BG67" s="173"/>
      <c r="BH67" s="173"/>
      <c r="BI67" s="173">
        <v>0.7</v>
      </c>
      <c r="BJ67" s="173"/>
      <c r="BK67" s="173"/>
      <c r="BL67" s="28" t="s">
        <v>312</v>
      </c>
      <c r="BM67" s="228" t="s">
        <v>321</v>
      </c>
      <c r="BN67" s="228" t="s">
        <v>323</v>
      </c>
      <c r="BO67" s="228"/>
      <c r="BP67" s="228">
        <v>40</v>
      </c>
      <c r="BQ67" s="228"/>
      <c r="BR67" s="228"/>
      <c r="BS67" s="228"/>
      <c r="BT67" s="228"/>
      <c r="BU67" s="228" t="str">
        <f t="shared" si="0"/>
        <v/>
      </c>
      <c r="BV67" s="228"/>
      <c r="BW67" s="228"/>
      <c r="BX67" s="228"/>
      <c r="BY67" s="228"/>
      <c r="BZ67" s="228"/>
      <c r="CA67" s="228"/>
      <c r="CB67" s="228"/>
      <c r="CC67" s="228"/>
      <c r="CD67" s="228"/>
      <c r="CE67" s="228"/>
      <c r="CF67" s="228"/>
      <c r="CG67" s="228"/>
      <c r="CH67" s="228"/>
      <c r="CI67" s="228"/>
      <c r="CJ67" s="228"/>
      <c r="CK67" s="228"/>
      <c r="CL67" s="228"/>
      <c r="CM67" s="228"/>
      <c r="CN67" s="228"/>
      <c r="CO67" s="228"/>
      <c r="CP67" s="228"/>
      <c r="CQ67" s="228"/>
      <c r="CR67" s="228"/>
      <c r="CS67" s="228"/>
      <c r="CT67" s="228"/>
      <c r="CU67" s="228"/>
      <c r="CV67" s="228"/>
      <c r="CW67" s="228"/>
      <c r="CX67" s="228"/>
      <c r="CY67" s="228"/>
      <c r="CZ67" s="228"/>
      <c r="DA67" s="228"/>
      <c r="DB67" s="228"/>
    </row>
    <row r="68" spans="1:106" s="198" customFormat="1" ht="31.5" customHeight="1" x14ac:dyDescent="0.3">
      <c r="A68" s="194">
        <v>2021</v>
      </c>
      <c r="B68" s="171">
        <v>10</v>
      </c>
      <c r="C68" s="257">
        <v>44473</v>
      </c>
      <c r="D68" s="171">
        <v>407</v>
      </c>
      <c r="E68" s="171">
        <v>630</v>
      </c>
      <c r="F68" s="171">
        <v>6</v>
      </c>
      <c r="G68" s="197" t="s">
        <v>241</v>
      </c>
      <c r="H68" t="s">
        <v>242</v>
      </c>
      <c r="I68" t="s">
        <v>305</v>
      </c>
      <c r="J68">
        <v>1</v>
      </c>
      <c r="K68">
        <v>5</v>
      </c>
      <c r="L68" s="258">
        <v>214</v>
      </c>
      <c r="M68" s="259">
        <v>197.84299999999999</v>
      </c>
      <c r="N68" s="260">
        <v>230.15700000000001</v>
      </c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72"/>
      <c r="Z68" s="172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72"/>
      <c r="AL68" s="172"/>
      <c r="AM68" s="193"/>
      <c r="AN68" s="193"/>
      <c r="AO68" s="223"/>
      <c r="AP68" s="183">
        <v>18</v>
      </c>
      <c r="AQ68" s="184">
        <v>200</v>
      </c>
      <c r="AR68" s="182"/>
      <c r="AS68" s="182"/>
      <c r="AT68" s="185"/>
      <c r="AU68" s="185"/>
      <c r="AV68" s="185"/>
      <c r="AW68" s="185"/>
      <c r="AX68" s="185"/>
      <c r="AY68" s="185"/>
      <c r="AZ68" s="185"/>
      <c r="BA68" s="185"/>
      <c r="BB68" s="185"/>
      <c r="BC68" s="186"/>
      <c r="BD68" s="181">
        <v>165</v>
      </c>
      <c r="BE68" s="187">
        <v>1.4999999999999999E-2</v>
      </c>
      <c r="BF68" s="188"/>
      <c r="BG68" s="173"/>
      <c r="BH68" s="173"/>
      <c r="BI68" s="173">
        <v>0.8</v>
      </c>
      <c r="BJ68" s="173"/>
      <c r="BK68" s="173"/>
      <c r="BL68" s="28" t="s">
        <v>312</v>
      </c>
      <c r="BM68" s="228" t="s">
        <v>321</v>
      </c>
      <c r="BN68" s="228" t="s">
        <v>323</v>
      </c>
      <c r="BO68" s="228"/>
      <c r="BP68" s="228">
        <v>40</v>
      </c>
      <c r="BQ68" s="228"/>
      <c r="BR68" s="228"/>
      <c r="BS68" s="228"/>
      <c r="BT68" s="228"/>
      <c r="BU68" s="228" t="str">
        <f t="shared" ref="BU68:BU131" si="1">IFERROR(ROUND(STDEV(AN68,L68),1),"")</f>
        <v/>
      </c>
      <c r="BV68" s="228"/>
      <c r="BW68" s="228"/>
      <c r="BX68" s="228"/>
      <c r="BY68" s="228"/>
      <c r="BZ68" s="228"/>
      <c r="CA68" s="228"/>
      <c r="CB68" s="228"/>
      <c r="CC68" s="228"/>
      <c r="CD68" s="228"/>
      <c r="CE68" s="228"/>
      <c r="CF68" s="228"/>
      <c r="CG68" s="228"/>
      <c r="CH68" s="228"/>
      <c r="CI68" s="228"/>
      <c r="CJ68" s="228"/>
      <c r="CK68" s="228"/>
      <c r="CL68" s="228"/>
      <c r="CM68" s="228"/>
      <c r="CN68" s="228"/>
      <c r="CO68" s="228"/>
      <c r="CP68" s="228"/>
      <c r="CQ68" s="228"/>
      <c r="CR68" s="228"/>
      <c r="CS68" s="228"/>
      <c r="CT68" s="228"/>
      <c r="CU68" s="228"/>
      <c r="CV68" s="228"/>
      <c r="CW68" s="228"/>
      <c r="CX68" s="228"/>
      <c r="CY68" s="228"/>
      <c r="CZ68" s="228"/>
      <c r="DA68" s="228"/>
      <c r="DB68" s="228"/>
    </row>
    <row r="69" spans="1:106" s="198" customFormat="1" ht="31.5" customHeight="1" x14ac:dyDescent="0.3">
      <c r="A69" s="194">
        <v>2021</v>
      </c>
      <c r="B69" s="171">
        <v>10</v>
      </c>
      <c r="C69" s="257">
        <v>44473</v>
      </c>
      <c r="D69" s="171">
        <v>376</v>
      </c>
      <c r="E69" s="171">
        <v>438</v>
      </c>
      <c r="F69" s="171">
        <v>7</v>
      </c>
      <c r="G69" s="197" t="s">
        <v>222</v>
      </c>
      <c r="H69" t="s">
        <v>223</v>
      </c>
      <c r="I69" t="s">
        <v>305</v>
      </c>
      <c r="J69">
        <v>3</v>
      </c>
      <c r="K69">
        <v>2</v>
      </c>
      <c r="L69" s="258">
        <v>335</v>
      </c>
      <c r="M69" s="259">
        <v>315.23500000000001</v>
      </c>
      <c r="N69" s="260">
        <v>358.78500000000003</v>
      </c>
      <c r="O69" s="193">
        <v>484</v>
      </c>
      <c r="P69" s="193">
        <v>483</v>
      </c>
      <c r="Q69" s="193"/>
      <c r="R69" s="193">
        <v>546</v>
      </c>
      <c r="S69" s="193">
        <v>515</v>
      </c>
      <c r="T69" s="193">
        <v>358</v>
      </c>
      <c r="U69" s="193">
        <v>363</v>
      </c>
      <c r="V69" s="193"/>
      <c r="W69" s="193">
        <v>377</v>
      </c>
      <c r="X69" s="193">
        <v>349</v>
      </c>
      <c r="Y69" s="172">
        <v>149</v>
      </c>
      <c r="Z69" s="172">
        <v>149</v>
      </c>
      <c r="AA69" s="193">
        <v>459</v>
      </c>
      <c r="AB69" s="193">
        <v>440</v>
      </c>
      <c r="AC69" s="193">
        <v>473</v>
      </c>
      <c r="AD69" s="193">
        <v>458</v>
      </c>
      <c r="AE69" s="193">
        <v>510</v>
      </c>
      <c r="AF69" s="193">
        <v>352</v>
      </c>
      <c r="AG69" s="193">
        <v>210</v>
      </c>
      <c r="AH69" s="193">
        <v>337</v>
      </c>
      <c r="AI69" s="193">
        <v>351</v>
      </c>
      <c r="AJ69" s="193">
        <v>351</v>
      </c>
      <c r="AK69" s="172">
        <v>149</v>
      </c>
      <c r="AL69" s="172">
        <v>149</v>
      </c>
      <c r="AM69" s="193">
        <v>485.3</v>
      </c>
      <c r="AN69" s="193">
        <v>338.7</v>
      </c>
      <c r="AO69" s="223">
        <v>0.4</v>
      </c>
      <c r="AP69" s="183">
        <v>67</v>
      </c>
      <c r="AQ69" s="184">
        <v>161</v>
      </c>
      <c r="AR69" s="182">
        <v>72</v>
      </c>
      <c r="AS69" s="182">
        <v>149</v>
      </c>
      <c r="AT69" s="185">
        <v>5</v>
      </c>
      <c r="AU69" s="185">
        <v>4</v>
      </c>
      <c r="AV69" s="185">
        <v>4</v>
      </c>
      <c r="AW69" s="185">
        <v>1</v>
      </c>
      <c r="AX69" s="185"/>
      <c r="AY69" s="185"/>
      <c r="AZ69" s="185"/>
      <c r="BA69" s="185"/>
      <c r="BB69" s="185"/>
      <c r="BC69" s="186">
        <v>14</v>
      </c>
      <c r="BD69" s="181">
        <v>1226</v>
      </c>
      <c r="BE69" s="187">
        <v>1.4999999999999999E-2</v>
      </c>
      <c r="BF69" s="188">
        <v>1.0999999999999999E-2</v>
      </c>
      <c r="BG69" s="173">
        <v>1</v>
      </c>
      <c r="BH69" s="173">
        <v>0</v>
      </c>
      <c r="BI69" s="173">
        <v>3.7</v>
      </c>
      <c r="BJ69" s="173">
        <v>4.7</v>
      </c>
      <c r="BK69" s="173">
        <v>415.2</v>
      </c>
      <c r="BL69" s="28" t="s">
        <v>306</v>
      </c>
      <c r="BM69" s="228" t="s">
        <v>307</v>
      </c>
      <c r="BN69" s="228" t="s">
        <v>324</v>
      </c>
      <c r="BO69" s="228" t="s">
        <v>311</v>
      </c>
      <c r="BP69" s="228">
        <v>40</v>
      </c>
      <c r="BQ69" s="228"/>
      <c r="BR69" s="228"/>
      <c r="BS69" s="228"/>
      <c r="BT69" s="228"/>
      <c r="BU69" s="228">
        <f t="shared" si="1"/>
        <v>2.6</v>
      </c>
      <c r="BV69" s="228"/>
      <c r="BW69" s="228"/>
      <c r="BX69" s="228"/>
      <c r="BY69" s="228"/>
      <c r="BZ69" s="228"/>
      <c r="CA69" s="228"/>
      <c r="CB69" s="228"/>
      <c r="CC69" s="228"/>
      <c r="CD69" s="228"/>
      <c r="CE69" s="228"/>
      <c r="CF69" s="228"/>
      <c r="CG69" s="228"/>
      <c r="CH69" s="228"/>
      <c r="CI69" s="228"/>
      <c r="CJ69" s="228"/>
      <c r="CK69" s="228"/>
      <c r="CL69" s="228"/>
      <c r="CM69" s="228"/>
      <c r="CN69" s="228"/>
      <c r="CO69" s="228"/>
      <c r="CP69" s="228"/>
      <c r="CQ69" s="228"/>
      <c r="CR69" s="228"/>
      <c r="CS69" s="228"/>
      <c r="CT69" s="228"/>
      <c r="CU69" s="228"/>
      <c r="CV69" s="228"/>
      <c r="CW69" s="228"/>
      <c r="CX69" s="228"/>
      <c r="CY69" s="228"/>
      <c r="CZ69" s="228"/>
      <c r="DA69" s="228"/>
      <c r="DB69" s="228"/>
    </row>
    <row r="70" spans="1:106" s="198" customFormat="1" ht="31.5" customHeight="1" x14ac:dyDescent="0.3">
      <c r="A70" s="194">
        <v>2021</v>
      </c>
      <c r="B70" s="171">
        <v>10</v>
      </c>
      <c r="C70" s="257">
        <v>44473</v>
      </c>
      <c r="D70" s="171">
        <v>417</v>
      </c>
      <c r="E70" s="171">
        <v>660</v>
      </c>
      <c r="F70" s="171">
        <v>8</v>
      </c>
      <c r="G70" s="197" t="s">
        <v>201</v>
      </c>
      <c r="H70" t="s">
        <v>202</v>
      </c>
      <c r="I70" t="s">
        <v>305</v>
      </c>
      <c r="J70">
        <v>1</v>
      </c>
      <c r="K70">
        <v>6</v>
      </c>
      <c r="L70" s="258">
        <v>1265</v>
      </c>
      <c r="M70" s="259">
        <v>1190.365</v>
      </c>
      <c r="N70" s="260">
        <v>1354.8150000000001</v>
      </c>
      <c r="O70" s="193">
        <v>1648</v>
      </c>
      <c r="P70" s="193">
        <v>1842</v>
      </c>
      <c r="Q70" s="193">
        <v>1616</v>
      </c>
      <c r="R70" s="193">
        <v>1737</v>
      </c>
      <c r="S70" s="193">
        <v>1671</v>
      </c>
      <c r="T70" s="193">
        <v>1367</v>
      </c>
      <c r="U70" s="193">
        <v>1297</v>
      </c>
      <c r="V70" s="193">
        <v>1295</v>
      </c>
      <c r="W70" s="193">
        <v>1398</v>
      </c>
      <c r="X70" s="193">
        <v>1317</v>
      </c>
      <c r="Y70" s="172">
        <v>156</v>
      </c>
      <c r="Z70" s="172">
        <v>151</v>
      </c>
      <c r="AA70" s="193">
        <v>1686</v>
      </c>
      <c r="AB70" s="193">
        <v>1654</v>
      </c>
      <c r="AC70" s="193">
        <v>1687</v>
      </c>
      <c r="AD70" s="193">
        <v>1687</v>
      </c>
      <c r="AE70" s="193">
        <v>1686</v>
      </c>
      <c r="AF70" s="193">
        <v>1321</v>
      </c>
      <c r="AG70" s="193">
        <v>4326</v>
      </c>
      <c r="AH70" s="193">
        <v>1284</v>
      </c>
      <c r="AI70" s="193">
        <v>4301</v>
      </c>
      <c r="AJ70" s="193">
        <v>1320</v>
      </c>
      <c r="AK70" s="172">
        <v>161</v>
      </c>
      <c r="AL70" s="172">
        <v>159</v>
      </c>
      <c r="AM70" s="193">
        <v>1691.4</v>
      </c>
      <c r="AN70" s="193">
        <v>1922.6</v>
      </c>
      <c r="AO70" s="223">
        <v>0.3</v>
      </c>
      <c r="AP70" s="183">
        <v>20</v>
      </c>
      <c r="AQ70" s="184">
        <v>180</v>
      </c>
      <c r="AR70" s="182">
        <v>23</v>
      </c>
      <c r="AS70" s="182">
        <v>157</v>
      </c>
      <c r="AT70" s="185">
        <v>0</v>
      </c>
      <c r="AU70" s="185">
        <v>1</v>
      </c>
      <c r="AV70" s="185">
        <v>1</v>
      </c>
      <c r="AW70" s="185">
        <v>0</v>
      </c>
      <c r="AX70" s="185"/>
      <c r="AY70" s="185"/>
      <c r="AZ70" s="185"/>
      <c r="BA70" s="185"/>
      <c r="BB70" s="185"/>
      <c r="BC70" s="186">
        <v>2</v>
      </c>
      <c r="BD70" s="181">
        <v>416</v>
      </c>
      <c r="BE70" s="187">
        <v>1.4999999999999999E-2</v>
      </c>
      <c r="BF70" s="188">
        <v>5.0000000000000001E-3</v>
      </c>
      <c r="BG70" s="173">
        <v>1</v>
      </c>
      <c r="BH70" s="173">
        <v>0</v>
      </c>
      <c r="BI70" s="173">
        <v>0.3</v>
      </c>
      <c r="BJ70" s="173">
        <v>3.8</v>
      </c>
      <c r="BK70" s="173">
        <v>799.8</v>
      </c>
      <c r="BL70" s="28" t="s">
        <v>306</v>
      </c>
      <c r="BM70" s="228" t="s">
        <v>307</v>
      </c>
      <c r="BN70" s="228" t="s">
        <v>325</v>
      </c>
      <c r="BO70" s="228" t="s">
        <v>311</v>
      </c>
      <c r="BP70" s="228">
        <v>40</v>
      </c>
      <c r="BQ70" s="228"/>
      <c r="BR70" s="228"/>
      <c r="BS70" s="228"/>
      <c r="BT70" s="228"/>
      <c r="BU70" s="228">
        <f t="shared" si="1"/>
        <v>465</v>
      </c>
      <c r="BV70" s="228"/>
      <c r="BW70" s="228"/>
      <c r="BX70" s="228"/>
      <c r="BY70" s="228"/>
      <c r="BZ70" s="228"/>
      <c r="CA70" s="228"/>
      <c r="CB70" s="228"/>
      <c r="CC70" s="228"/>
      <c r="CD70" s="228"/>
      <c r="CE70" s="228"/>
      <c r="CF70" s="228"/>
      <c r="CG70" s="228"/>
      <c r="CH70" s="228"/>
      <c r="CI70" s="228"/>
      <c r="CJ70" s="228"/>
      <c r="CK70" s="228"/>
      <c r="CL70" s="228"/>
      <c r="CM70" s="228"/>
      <c r="CN70" s="228"/>
      <c r="CO70" s="228"/>
      <c r="CP70" s="228"/>
      <c r="CQ70" s="228"/>
      <c r="CR70" s="228"/>
      <c r="CS70" s="228"/>
      <c r="CT70" s="228"/>
      <c r="CU70" s="228"/>
      <c r="CV70" s="228"/>
      <c r="CW70" s="228"/>
      <c r="CX70" s="228"/>
      <c r="CY70" s="228"/>
      <c r="CZ70" s="228"/>
      <c r="DA70" s="228"/>
      <c r="DB70" s="228"/>
    </row>
    <row r="71" spans="1:106" s="198" customFormat="1" ht="31.5" customHeight="1" x14ac:dyDescent="0.3">
      <c r="A71" s="194">
        <v>2021</v>
      </c>
      <c r="B71" s="171">
        <v>10</v>
      </c>
      <c r="C71" s="257">
        <v>44473</v>
      </c>
      <c r="D71" s="171">
        <v>417</v>
      </c>
      <c r="E71" s="171">
        <v>661</v>
      </c>
      <c r="F71" s="171">
        <v>8</v>
      </c>
      <c r="G71" s="197" t="s">
        <v>204</v>
      </c>
      <c r="H71" t="s">
        <v>205</v>
      </c>
      <c r="I71" t="s">
        <v>305</v>
      </c>
      <c r="J71">
        <v>1</v>
      </c>
      <c r="K71">
        <v>6</v>
      </c>
      <c r="L71" s="258">
        <v>138</v>
      </c>
      <c r="M71" s="259">
        <v>129.858</v>
      </c>
      <c r="N71" s="260">
        <v>147.798</v>
      </c>
      <c r="O71" s="193">
        <v>194</v>
      </c>
      <c r="P71" s="193">
        <v>207</v>
      </c>
      <c r="Q71" s="193">
        <v>181</v>
      </c>
      <c r="R71" s="193">
        <v>196</v>
      </c>
      <c r="S71" s="193">
        <v>186</v>
      </c>
      <c r="T71" s="193">
        <v>152</v>
      </c>
      <c r="U71" s="193">
        <v>135</v>
      </c>
      <c r="V71" s="193">
        <v>141</v>
      </c>
      <c r="W71" s="193">
        <v>156</v>
      </c>
      <c r="X71" s="193">
        <v>142</v>
      </c>
      <c r="Y71" s="172">
        <v>156</v>
      </c>
      <c r="Z71" s="172">
        <v>151</v>
      </c>
      <c r="AA71" s="193">
        <v>183</v>
      </c>
      <c r="AB71" s="193">
        <v>180</v>
      </c>
      <c r="AC71" s="193">
        <v>176</v>
      </c>
      <c r="AD71" s="193">
        <v>175</v>
      </c>
      <c r="AE71" s="193">
        <v>176</v>
      </c>
      <c r="AF71" s="193">
        <v>137</v>
      </c>
      <c r="AG71" s="193">
        <v>142</v>
      </c>
      <c r="AH71" s="193">
        <v>136</v>
      </c>
      <c r="AI71" s="193">
        <v>144</v>
      </c>
      <c r="AJ71" s="193">
        <v>143</v>
      </c>
      <c r="AK71" s="172">
        <v>161</v>
      </c>
      <c r="AL71" s="172">
        <v>159</v>
      </c>
      <c r="AM71" s="193">
        <v>185.4</v>
      </c>
      <c r="AN71" s="193">
        <v>142.80000000000001</v>
      </c>
      <c r="AO71" s="223">
        <v>0.3</v>
      </c>
      <c r="AP71" s="183">
        <v>20</v>
      </c>
      <c r="AQ71" s="184">
        <v>180</v>
      </c>
      <c r="AR71" s="182">
        <v>23</v>
      </c>
      <c r="AS71" s="182">
        <v>157</v>
      </c>
      <c r="AT71" s="185">
        <v>0</v>
      </c>
      <c r="AU71" s="185">
        <v>1</v>
      </c>
      <c r="AV71" s="185">
        <v>1</v>
      </c>
      <c r="AW71" s="185"/>
      <c r="AX71" s="185"/>
      <c r="AY71" s="185"/>
      <c r="AZ71" s="185"/>
      <c r="BA71" s="185"/>
      <c r="BB71" s="185"/>
      <c r="BC71" s="186">
        <v>2</v>
      </c>
      <c r="BD71" s="181">
        <v>416</v>
      </c>
      <c r="BE71" s="187">
        <v>1.4999999999999999E-2</v>
      </c>
      <c r="BF71" s="188">
        <v>5.0000000000000001E-3</v>
      </c>
      <c r="BG71" s="173">
        <v>1</v>
      </c>
      <c r="BH71" s="173">
        <v>0</v>
      </c>
      <c r="BI71" s="173">
        <v>3</v>
      </c>
      <c r="BJ71" s="173">
        <v>0.3</v>
      </c>
      <c r="BK71" s="173">
        <v>59.4</v>
      </c>
      <c r="BL71" s="28" t="s">
        <v>306</v>
      </c>
      <c r="BM71" s="228" t="s">
        <v>307</v>
      </c>
      <c r="BN71" s="228" t="s">
        <v>326</v>
      </c>
      <c r="BO71" s="228" t="s">
        <v>311</v>
      </c>
      <c r="BP71" s="228">
        <v>40</v>
      </c>
      <c r="BQ71" s="228"/>
      <c r="BR71" s="228"/>
      <c r="BS71" s="228"/>
      <c r="BT71" s="228"/>
      <c r="BU71" s="228">
        <f t="shared" si="1"/>
        <v>3.4</v>
      </c>
      <c r="BV71" s="228"/>
      <c r="BW71" s="228"/>
      <c r="BX71" s="228"/>
      <c r="BY71" s="228"/>
      <c r="BZ71" s="228"/>
      <c r="CA71" s="228"/>
      <c r="CB71" s="228"/>
      <c r="CC71" s="228"/>
      <c r="CD71" s="228"/>
      <c r="CE71" s="228"/>
      <c r="CF71" s="228"/>
      <c r="CG71" s="228"/>
      <c r="CH71" s="228"/>
      <c r="CI71" s="228"/>
      <c r="CJ71" s="228"/>
      <c r="CK71" s="228"/>
      <c r="CL71" s="228"/>
      <c r="CM71" s="228"/>
      <c r="CN71" s="228"/>
      <c r="CO71" s="228"/>
      <c r="CP71" s="228"/>
      <c r="CQ71" s="228"/>
      <c r="CR71" s="228"/>
      <c r="CS71" s="228"/>
      <c r="CT71" s="228"/>
      <c r="CU71" s="228"/>
      <c r="CV71" s="228"/>
      <c r="CW71" s="228"/>
      <c r="CX71" s="228"/>
      <c r="CY71" s="228"/>
      <c r="CZ71" s="228"/>
      <c r="DA71" s="228"/>
      <c r="DB71" s="228"/>
    </row>
    <row r="72" spans="1:106" s="198" customFormat="1" ht="31.5" customHeight="1" x14ac:dyDescent="0.3">
      <c r="A72" s="194">
        <v>2021</v>
      </c>
      <c r="B72" s="171">
        <v>10</v>
      </c>
      <c r="C72" s="257">
        <v>44473</v>
      </c>
      <c r="D72" s="171">
        <v>227</v>
      </c>
      <c r="E72" s="171">
        <v>155</v>
      </c>
      <c r="F72" s="171">
        <v>28</v>
      </c>
      <c r="G72" s="197" t="s">
        <v>164</v>
      </c>
      <c r="H72" t="s">
        <v>165</v>
      </c>
      <c r="I72" t="s">
        <v>343</v>
      </c>
      <c r="J72">
        <v>3</v>
      </c>
      <c r="K72">
        <v>2</v>
      </c>
      <c r="L72" s="258">
        <v>122</v>
      </c>
      <c r="M72" s="259">
        <v>113.46</v>
      </c>
      <c r="N72" s="260">
        <v>130.54</v>
      </c>
      <c r="O72" s="193"/>
      <c r="P72" s="193">
        <v>185</v>
      </c>
      <c r="Q72" s="193">
        <v>184</v>
      </c>
      <c r="R72" s="193">
        <v>172</v>
      </c>
      <c r="S72" s="193"/>
      <c r="T72" s="193"/>
      <c r="U72" s="193">
        <v>137</v>
      </c>
      <c r="V72" s="193">
        <v>134</v>
      </c>
      <c r="W72" s="193">
        <v>126</v>
      </c>
      <c r="X72" s="193"/>
      <c r="Y72" s="172"/>
      <c r="Z72" s="172">
        <v>126</v>
      </c>
      <c r="AA72" s="193">
        <v>178</v>
      </c>
      <c r="AB72" s="193">
        <v>190</v>
      </c>
      <c r="AC72" s="193">
        <v>185</v>
      </c>
      <c r="AD72" s="193">
        <v>184</v>
      </c>
      <c r="AE72" s="193">
        <v>185</v>
      </c>
      <c r="AF72" s="193">
        <v>135</v>
      </c>
      <c r="AG72" s="193">
        <v>126</v>
      </c>
      <c r="AH72" s="193">
        <v>125</v>
      </c>
      <c r="AI72" s="193">
        <v>127</v>
      </c>
      <c r="AJ72" s="193">
        <v>127</v>
      </c>
      <c r="AK72" s="172">
        <v>126</v>
      </c>
      <c r="AL72" s="172">
        <v>131</v>
      </c>
      <c r="AM72" s="193">
        <v>182.9</v>
      </c>
      <c r="AN72" s="193">
        <v>129.6</v>
      </c>
      <c r="AO72" s="223">
        <v>0.5</v>
      </c>
      <c r="AP72" s="183">
        <v>61</v>
      </c>
      <c r="AQ72" s="184">
        <v>177</v>
      </c>
      <c r="AR72" s="182">
        <v>85</v>
      </c>
      <c r="AS72" s="182">
        <v>128</v>
      </c>
      <c r="AT72" s="185">
        <v>2</v>
      </c>
      <c r="AU72" s="185">
        <v>3</v>
      </c>
      <c r="AV72" s="185">
        <v>3</v>
      </c>
      <c r="AW72" s="185"/>
      <c r="AX72" s="185"/>
      <c r="AY72" s="185"/>
      <c r="AZ72" s="185"/>
      <c r="BA72" s="185"/>
      <c r="BB72" s="185"/>
      <c r="BC72" s="186">
        <v>8</v>
      </c>
      <c r="BD72" s="181">
        <v>1136</v>
      </c>
      <c r="BE72" s="187">
        <v>0.02</v>
      </c>
      <c r="BF72" s="188">
        <v>7.0000000000000001E-3</v>
      </c>
      <c r="BG72" s="173">
        <v>1</v>
      </c>
      <c r="BH72" s="173">
        <v>0.1</v>
      </c>
      <c r="BI72" s="173">
        <v>9.3000000000000007</v>
      </c>
      <c r="BJ72" s="173">
        <v>1</v>
      </c>
      <c r="BK72" s="173">
        <v>147.19999999999999</v>
      </c>
      <c r="BL72" s="28" t="s">
        <v>312</v>
      </c>
      <c r="BM72" s="228" t="s">
        <v>315</v>
      </c>
      <c r="BN72" s="228" t="s">
        <v>344</v>
      </c>
      <c r="BO72" s="228"/>
      <c r="BP72" s="228">
        <v>40</v>
      </c>
      <c r="BQ72" s="228"/>
      <c r="BR72" s="228"/>
      <c r="BS72" s="228"/>
      <c r="BT72" s="228"/>
      <c r="BU72" s="228">
        <f t="shared" si="1"/>
        <v>5.4</v>
      </c>
      <c r="BV72" s="228"/>
      <c r="BW72" s="228"/>
      <c r="BX72" s="228"/>
      <c r="BY72" s="228"/>
      <c r="BZ72" s="228"/>
      <c r="CA72" s="228"/>
      <c r="CB72" s="228"/>
      <c r="CC72" s="228"/>
      <c r="CD72" s="228"/>
      <c r="CE72" s="228"/>
      <c r="CF72" s="228"/>
      <c r="CG72" s="228"/>
      <c r="CH72" s="228"/>
      <c r="CI72" s="228"/>
      <c r="CJ72" s="228"/>
      <c r="CK72" s="228"/>
      <c r="CL72" s="228"/>
      <c r="CM72" s="228"/>
      <c r="CN72" s="228"/>
      <c r="CO72" s="228"/>
      <c r="CP72" s="228"/>
      <c r="CQ72" s="228"/>
      <c r="CR72" s="228"/>
      <c r="CS72" s="228"/>
      <c r="CT72" s="228"/>
      <c r="CU72" s="228"/>
      <c r="CV72" s="228"/>
      <c r="CW72" s="228"/>
      <c r="CX72" s="228"/>
      <c r="CY72" s="228"/>
      <c r="CZ72" s="228"/>
      <c r="DA72" s="228"/>
      <c r="DB72" s="228"/>
    </row>
    <row r="73" spans="1:106" s="198" customFormat="1" ht="31.5" customHeight="1" x14ac:dyDescent="0.3">
      <c r="A73" s="194">
        <v>2021</v>
      </c>
      <c r="B73" s="171">
        <v>10</v>
      </c>
      <c r="C73" s="257">
        <v>44473</v>
      </c>
      <c r="D73" s="171">
        <v>159</v>
      </c>
      <c r="E73" s="171">
        <v>299</v>
      </c>
      <c r="F73" s="171">
        <v>30</v>
      </c>
      <c r="G73" s="197" t="s">
        <v>244</v>
      </c>
      <c r="H73" t="s">
        <v>245</v>
      </c>
      <c r="I73" t="s">
        <v>327</v>
      </c>
      <c r="J73">
        <v>3</v>
      </c>
      <c r="K73">
        <v>2</v>
      </c>
      <c r="L73" s="258">
        <v>115</v>
      </c>
      <c r="M73" s="259">
        <v>106.95</v>
      </c>
      <c r="N73" s="260">
        <v>123.05</v>
      </c>
      <c r="O73" s="193">
        <v>140</v>
      </c>
      <c r="P73" s="193">
        <v>137</v>
      </c>
      <c r="Q73" s="193">
        <v>131</v>
      </c>
      <c r="R73" s="193">
        <v>128</v>
      </c>
      <c r="S73" s="193">
        <v>134</v>
      </c>
      <c r="T73" s="193">
        <v>106</v>
      </c>
      <c r="U73" s="193">
        <v>105</v>
      </c>
      <c r="V73" s="193">
        <v>101</v>
      </c>
      <c r="W73" s="193">
        <v>110</v>
      </c>
      <c r="X73" s="193">
        <v>111</v>
      </c>
      <c r="Y73" s="172">
        <v>128</v>
      </c>
      <c r="Z73" s="172">
        <v>117</v>
      </c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72"/>
      <c r="AL73" s="172"/>
      <c r="AM73" s="193">
        <v>134</v>
      </c>
      <c r="AN73" s="193">
        <v>106.6</v>
      </c>
      <c r="AO73" s="223">
        <v>0.2</v>
      </c>
      <c r="AP73" s="183">
        <v>70</v>
      </c>
      <c r="AQ73" s="184">
        <v>154</v>
      </c>
      <c r="AR73" s="182">
        <v>88</v>
      </c>
      <c r="AS73" s="182">
        <v>123</v>
      </c>
      <c r="AT73" s="185">
        <v>3</v>
      </c>
      <c r="AU73" s="185">
        <v>4</v>
      </c>
      <c r="AV73" s="185">
        <v>2</v>
      </c>
      <c r="AW73" s="185"/>
      <c r="AX73" s="185"/>
      <c r="AY73" s="185"/>
      <c r="AZ73" s="185"/>
      <c r="BA73" s="185"/>
      <c r="BB73" s="185"/>
      <c r="BC73" s="186">
        <v>9</v>
      </c>
      <c r="BD73" s="181">
        <v>1521</v>
      </c>
      <c r="BE73" s="187">
        <v>0.02</v>
      </c>
      <c r="BF73" s="188">
        <v>6.0000000000000001E-3</v>
      </c>
      <c r="BG73" s="173">
        <v>1</v>
      </c>
      <c r="BH73" s="173">
        <v>0.1</v>
      </c>
      <c r="BI73" s="173">
        <v>13.2</v>
      </c>
      <c r="BJ73" s="173">
        <v>1</v>
      </c>
      <c r="BK73" s="173">
        <v>162.1</v>
      </c>
      <c r="BL73" s="28" t="s">
        <v>312</v>
      </c>
      <c r="BM73" s="228" t="s">
        <v>315</v>
      </c>
      <c r="BN73" s="228"/>
      <c r="BO73" s="228"/>
      <c r="BP73" s="228">
        <v>40</v>
      </c>
      <c r="BQ73" s="228"/>
      <c r="BR73" s="228"/>
      <c r="BS73" s="228"/>
      <c r="BT73" s="228"/>
      <c r="BU73" s="228">
        <f t="shared" si="1"/>
        <v>5.9</v>
      </c>
      <c r="BV73" s="228"/>
      <c r="BW73" s="228"/>
      <c r="BX73" s="228"/>
      <c r="BY73" s="228"/>
      <c r="BZ73" s="228"/>
      <c r="CA73" s="228"/>
      <c r="CB73" s="228"/>
      <c r="CC73" s="228"/>
      <c r="CD73" s="228"/>
      <c r="CE73" s="228"/>
      <c r="CF73" s="228"/>
      <c r="CG73" s="228"/>
      <c r="CH73" s="228"/>
      <c r="CI73" s="228"/>
      <c r="CJ73" s="228"/>
      <c r="CK73" s="228"/>
      <c r="CL73" s="228"/>
      <c r="CM73" s="228"/>
      <c r="CN73" s="228"/>
      <c r="CO73" s="228"/>
      <c r="CP73" s="228"/>
      <c r="CQ73" s="228"/>
      <c r="CR73" s="228"/>
      <c r="CS73" s="228"/>
      <c r="CT73" s="228"/>
      <c r="CU73" s="228"/>
      <c r="CV73" s="228"/>
      <c r="CW73" s="228"/>
      <c r="CX73" s="228"/>
      <c r="CY73" s="228"/>
      <c r="CZ73" s="228"/>
      <c r="DA73" s="228"/>
      <c r="DB73" s="228"/>
    </row>
    <row r="74" spans="1:106" s="198" customFormat="1" ht="31.5" customHeight="1" x14ac:dyDescent="0.3">
      <c r="A74" s="194">
        <v>2021</v>
      </c>
      <c r="B74" s="171">
        <v>10</v>
      </c>
      <c r="C74" s="257">
        <v>44473</v>
      </c>
      <c r="D74" s="171">
        <v>415</v>
      </c>
      <c r="E74" s="171">
        <v>655</v>
      </c>
      <c r="F74" s="171">
        <v>47</v>
      </c>
      <c r="G74" s="197" t="s">
        <v>173</v>
      </c>
      <c r="H74" t="s">
        <v>174</v>
      </c>
      <c r="I74" t="s">
        <v>328</v>
      </c>
      <c r="J74">
        <v>3</v>
      </c>
      <c r="K74">
        <v>1</v>
      </c>
      <c r="L74" s="258">
        <v>148</v>
      </c>
      <c r="M74" s="259">
        <v>137.63999999999999</v>
      </c>
      <c r="N74" s="260">
        <v>158.36000000000001</v>
      </c>
      <c r="O74" s="193"/>
      <c r="P74" s="193">
        <v>165</v>
      </c>
      <c r="Q74" s="193">
        <v>163</v>
      </c>
      <c r="R74" s="193">
        <v>156</v>
      </c>
      <c r="S74" s="193">
        <v>175</v>
      </c>
      <c r="T74" s="193">
        <v>136</v>
      </c>
      <c r="U74" s="193">
        <v>135</v>
      </c>
      <c r="V74" s="193">
        <v>131</v>
      </c>
      <c r="W74" s="193">
        <v>139</v>
      </c>
      <c r="X74" s="193"/>
      <c r="Y74" s="172">
        <v>183</v>
      </c>
      <c r="Z74" s="172">
        <v>183</v>
      </c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72"/>
      <c r="AL74" s="172"/>
      <c r="AM74" s="193">
        <v>164.4</v>
      </c>
      <c r="AN74" s="193">
        <v>135</v>
      </c>
      <c r="AO74" s="223">
        <v>0.1</v>
      </c>
      <c r="AP74" s="183">
        <v>60</v>
      </c>
      <c r="AQ74" s="184">
        <v>180</v>
      </c>
      <c r="AR74" s="182">
        <v>59</v>
      </c>
      <c r="AS74" s="182">
        <v>183</v>
      </c>
      <c r="AT74" s="185"/>
      <c r="AU74" s="185">
        <v>2</v>
      </c>
      <c r="AV74" s="185">
        <v>1</v>
      </c>
      <c r="AW74" s="185"/>
      <c r="AX74" s="185"/>
      <c r="AY74" s="185"/>
      <c r="AZ74" s="185"/>
      <c r="BA74" s="185"/>
      <c r="BB74" s="185"/>
      <c r="BC74" s="186">
        <v>3</v>
      </c>
      <c r="BD74" s="181">
        <v>563</v>
      </c>
      <c r="BE74" s="187">
        <v>0.02</v>
      </c>
      <c r="BF74" s="188">
        <v>5.0000000000000001E-3</v>
      </c>
      <c r="BG74" s="173">
        <v>1</v>
      </c>
      <c r="BH74" s="173">
        <v>0</v>
      </c>
      <c r="BI74" s="173">
        <v>3.8</v>
      </c>
      <c r="BJ74" s="173">
        <v>0.4</v>
      </c>
      <c r="BK74" s="173">
        <v>76</v>
      </c>
      <c r="BL74" s="28" t="s">
        <v>312</v>
      </c>
      <c r="BM74" s="228" t="s">
        <v>321</v>
      </c>
      <c r="BN74" s="228" t="s">
        <v>329</v>
      </c>
      <c r="BO74" s="228"/>
      <c r="BP74" s="228">
        <v>40</v>
      </c>
      <c r="BQ74" s="228"/>
      <c r="BR74" s="228"/>
      <c r="BS74" s="228"/>
      <c r="BT74" s="228"/>
      <c r="BU74" s="228">
        <f t="shared" si="1"/>
        <v>9.1999999999999993</v>
      </c>
      <c r="BV74" s="228"/>
      <c r="BW74" s="228"/>
      <c r="BX74" s="228"/>
      <c r="BY74" s="228"/>
      <c r="BZ74" s="228"/>
      <c r="CA74" s="228"/>
      <c r="CB74" s="228"/>
      <c r="CC74" s="228"/>
      <c r="CD74" s="228"/>
      <c r="CE74" s="228"/>
      <c r="CF74" s="228"/>
      <c r="CG74" s="228"/>
      <c r="CH74" s="228"/>
      <c r="CI74" s="228"/>
      <c r="CJ74" s="228"/>
      <c r="CK74" s="228"/>
      <c r="CL74" s="228"/>
      <c r="CM74" s="228"/>
      <c r="CN74" s="228"/>
      <c r="CO74" s="228"/>
      <c r="CP74" s="228"/>
      <c r="CQ74" s="228"/>
      <c r="CR74" s="228"/>
      <c r="CS74" s="228"/>
      <c r="CT74" s="228"/>
      <c r="CU74" s="228"/>
      <c r="CV74" s="228"/>
      <c r="CW74" s="228"/>
      <c r="CX74" s="228"/>
      <c r="CY74" s="228"/>
      <c r="CZ74" s="228"/>
      <c r="DA74" s="228"/>
      <c r="DB74" s="228"/>
    </row>
    <row r="75" spans="1:106" s="198" customFormat="1" ht="31.5" customHeight="1" x14ac:dyDescent="0.3">
      <c r="A75" s="194">
        <v>2021</v>
      </c>
      <c r="B75" s="171">
        <v>10</v>
      </c>
      <c r="C75" s="257">
        <v>44473</v>
      </c>
      <c r="D75" s="171">
        <v>415</v>
      </c>
      <c r="E75" s="171">
        <v>656</v>
      </c>
      <c r="F75" s="171">
        <v>47</v>
      </c>
      <c r="G75" s="197" t="s">
        <v>176</v>
      </c>
      <c r="H75" t="s">
        <v>177</v>
      </c>
      <c r="I75" t="s">
        <v>328</v>
      </c>
      <c r="J75">
        <v>3</v>
      </c>
      <c r="K75">
        <v>1</v>
      </c>
      <c r="L75" s="258">
        <v>148</v>
      </c>
      <c r="M75" s="259">
        <v>137.63999999999999</v>
      </c>
      <c r="N75" s="260">
        <v>158.36000000000001</v>
      </c>
      <c r="O75" s="193"/>
      <c r="P75" s="193">
        <v>165</v>
      </c>
      <c r="Q75" s="193">
        <v>163</v>
      </c>
      <c r="R75" s="193">
        <v>156</v>
      </c>
      <c r="S75" s="193">
        <v>175</v>
      </c>
      <c r="T75" s="193">
        <v>136</v>
      </c>
      <c r="U75" s="193">
        <v>135</v>
      </c>
      <c r="V75" s="193">
        <v>131</v>
      </c>
      <c r="W75" s="193">
        <v>139</v>
      </c>
      <c r="X75" s="193"/>
      <c r="Y75" s="172">
        <v>183</v>
      </c>
      <c r="Z75" s="172">
        <v>183</v>
      </c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72"/>
      <c r="AL75" s="172"/>
      <c r="AM75" s="193">
        <v>164.4</v>
      </c>
      <c r="AN75" s="193">
        <v>135</v>
      </c>
      <c r="AO75" s="223">
        <v>0.1</v>
      </c>
      <c r="AP75" s="183">
        <v>60</v>
      </c>
      <c r="AQ75" s="184">
        <v>180</v>
      </c>
      <c r="AR75" s="182">
        <v>59</v>
      </c>
      <c r="AS75" s="182">
        <v>183</v>
      </c>
      <c r="AT75" s="185"/>
      <c r="AU75" s="185">
        <v>2</v>
      </c>
      <c r="AV75" s="185">
        <v>1</v>
      </c>
      <c r="AW75" s="185"/>
      <c r="AX75" s="185"/>
      <c r="AY75" s="185"/>
      <c r="AZ75" s="185"/>
      <c r="BA75" s="185"/>
      <c r="BB75" s="185"/>
      <c r="BC75" s="186">
        <v>3</v>
      </c>
      <c r="BD75" s="181">
        <v>563</v>
      </c>
      <c r="BE75" s="187">
        <v>0.02</v>
      </c>
      <c r="BF75" s="188">
        <v>5.0000000000000001E-3</v>
      </c>
      <c r="BG75" s="173">
        <v>1</v>
      </c>
      <c r="BH75" s="173">
        <v>0</v>
      </c>
      <c r="BI75" s="173">
        <v>3.8</v>
      </c>
      <c r="BJ75" s="173">
        <v>0.4</v>
      </c>
      <c r="BK75" s="173">
        <v>76</v>
      </c>
      <c r="BL75" s="28" t="s">
        <v>312</v>
      </c>
      <c r="BM75" s="228" t="s">
        <v>321</v>
      </c>
      <c r="BN75" s="228" t="s">
        <v>330</v>
      </c>
      <c r="BO75" s="228"/>
      <c r="BP75" s="228">
        <v>40</v>
      </c>
      <c r="BQ75" s="228"/>
      <c r="BR75" s="228"/>
      <c r="BS75" s="228"/>
      <c r="BT75" s="228"/>
      <c r="BU75" s="228">
        <f t="shared" si="1"/>
        <v>9.1999999999999993</v>
      </c>
      <c r="BV75" s="228"/>
      <c r="BW75" s="228"/>
      <c r="BX75" s="228"/>
      <c r="BY75" s="228"/>
      <c r="BZ75" s="228"/>
      <c r="CA75" s="228"/>
      <c r="CB75" s="228"/>
      <c r="CC75" s="228"/>
      <c r="CD75" s="228"/>
      <c r="CE75" s="228"/>
      <c r="CF75" s="228"/>
      <c r="CG75" s="228"/>
      <c r="CH75" s="228"/>
      <c r="CI75" s="228"/>
      <c r="CJ75" s="228"/>
      <c r="CK75" s="228"/>
      <c r="CL75" s="228"/>
      <c r="CM75" s="228"/>
      <c r="CN75" s="228"/>
      <c r="CO75" s="228"/>
      <c r="CP75" s="228"/>
      <c r="CQ75" s="228"/>
      <c r="CR75" s="228"/>
      <c r="CS75" s="228"/>
      <c r="CT75" s="228"/>
      <c r="CU75" s="228"/>
      <c r="CV75" s="228"/>
      <c r="CW75" s="228"/>
      <c r="CX75" s="228"/>
      <c r="CY75" s="228"/>
      <c r="CZ75" s="228"/>
      <c r="DA75" s="228"/>
      <c r="DB75" s="228"/>
    </row>
    <row r="76" spans="1:106" s="198" customFormat="1" ht="31.5" customHeight="1" x14ac:dyDescent="0.3">
      <c r="A76" s="194">
        <v>2021</v>
      </c>
      <c r="B76" s="171">
        <v>10</v>
      </c>
      <c r="C76" s="257">
        <v>44473</v>
      </c>
      <c r="D76" s="171">
        <v>415</v>
      </c>
      <c r="E76" s="171">
        <v>657</v>
      </c>
      <c r="F76" s="171">
        <v>47</v>
      </c>
      <c r="G76" s="197" t="s">
        <v>179</v>
      </c>
      <c r="H76" t="s">
        <v>180</v>
      </c>
      <c r="I76" t="s">
        <v>328</v>
      </c>
      <c r="J76">
        <v>3</v>
      </c>
      <c r="K76">
        <v>1</v>
      </c>
      <c r="L76" s="258">
        <v>90</v>
      </c>
      <c r="M76" s="259">
        <v>83.7</v>
      </c>
      <c r="N76" s="260">
        <v>96.3</v>
      </c>
      <c r="O76" s="193"/>
      <c r="P76" s="193">
        <v>125</v>
      </c>
      <c r="Q76" s="193">
        <v>123</v>
      </c>
      <c r="R76" s="193">
        <v>121</v>
      </c>
      <c r="S76" s="193">
        <v>127</v>
      </c>
      <c r="T76" s="193"/>
      <c r="U76" s="193">
        <v>108</v>
      </c>
      <c r="V76" s="193">
        <v>105</v>
      </c>
      <c r="W76" s="193">
        <v>99</v>
      </c>
      <c r="X76" s="193">
        <v>107</v>
      </c>
      <c r="Y76" s="172">
        <v>183</v>
      </c>
      <c r="Z76" s="172">
        <v>183</v>
      </c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72"/>
      <c r="AL76" s="172"/>
      <c r="AM76" s="193">
        <v>123.6</v>
      </c>
      <c r="AN76" s="193">
        <v>104.5</v>
      </c>
      <c r="AO76" s="223">
        <v>0.4</v>
      </c>
      <c r="AP76" s="183">
        <v>60</v>
      </c>
      <c r="AQ76" s="184">
        <v>180</v>
      </c>
      <c r="AR76" s="182">
        <v>59</v>
      </c>
      <c r="AS76" s="182">
        <v>183</v>
      </c>
      <c r="AT76" s="185">
        <v>1</v>
      </c>
      <c r="AU76" s="185">
        <v>3</v>
      </c>
      <c r="AV76" s="185"/>
      <c r="AW76" s="185"/>
      <c r="AX76" s="185"/>
      <c r="AY76" s="185"/>
      <c r="AZ76" s="185"/>
      <c r="BA76" s="185"/>
      <c r="BB76" s="185"/>
      <c r="BC76" s="186">
        <v>4</v>
      </c>
      <c r="BD76" s="181">
        <v>574</v>
      </c>
      <c r="BE76" s="187">
        <v>0.02</v>
      </c>
      <c r="BF76" s="188">
        <v>7.0000000000000001E-3</v>
      </c>
      <c r="BG76" s="173">
        <v>1</v>
      </c>
      <c r="BH76" s="173">
        <v>0</v>
      </c>
      <c r="BI76" s="173">
        <v>6.4</v>
      </c>
      <c r="BJ76" s="173">
        <v>0.4</v>
      </c>
      <c r="BK76" s="173">
        <v>60</v>
      </c>
      <c r="BL76" s="28" t="s">
        <v>312</v>
      </c>
      <c r="BM76" s="228" t="s">
        <v>321</v>
      </c>
      <c r="BN76" s="228" t="s">
        <v>331</v>
      </c>
      <c r="BO76" s="228"/>
      <c r="BP76" s="228">
        <v>40</v>
      </c>
      <c r="BQ76" s="228"/>
      <c r="BR76" s="228"/>
      <c r="BS76" s="228"/>
      <c r="BT76" s="228"/>
      <c r="BU76" s="228">
        <f t="shared" si="1"/>
        <v>10.3</v>
      </c>
      <c r="BV76" s="228"/>
      <c r="BW76" s="228"/>
      <c r="BX76" s="228"/>
      <c r="BY76" s="228"/>
      <c r="BZ76" s="228"/>
      <c r="CA76" s="228"/>
      <c r="CB76" s="228"/>
      <c r="CC76" s="228"/>
      <c r="CD76" s="228"/>
      <c r="CE76" s="228"/>
      <c r="CF76" s="228"/>
      <c r="CG76" s="228"/>
      <c r="CH76" s="228"/>
      <c r="CI76" s="228"/>
      <c r="CJ76" s="228"/>
      <c r="CK76" s="228"/>
      <c r="CL76" s="228"/>
      <c r="CM76" s="228"/>
      <c r="CN76" s="228"/>
      <c r="CO76" s="228"/>
      <c r="CP76" s="228"/>
      <c r="CQ76" s="228"/>
      <c r="CR76" s="228"/>
      <c r="CS76" s="228"/>
      <c r="CT76" s="228"/>
      <c r="CU76" s="228"/>
      <c r="CV76" s="228"/>
      <c r="CW76" s="228"/>
      <c r="CX76" s="228"/>
      <c r="CY76" s="228"/>
      <c r="CZ76" s="228"/>
      <c r="DA76" s="228"/>
      <c r="DB76" s="228"/>
    </row>
    <row r="77" spans="1:106" s="198" customFormat="1" ht="31.5" customHeight="1" x14ac:dyDescent="0.3">
      <c r="A77" s="194">
        <v>2021</v>
      </c>
      <c r="B77" s="171">
        <v>10</v>
      </c>
      <c r="C77" s="257">
        <v>44473</v>
      </c>
      <c r="D77" s="171">
        <v>415</v>
      </c>
      <c r="E77" s="171">
        <v>658</v>
      </c>
      <c r="F77" s="171">
        <v>47</v>
      </c>
      <c r="G77" s="197" t="s">
        <v>182</v>
      </c>
      <c r="H77" t="s">
        <v>183</v>
      </c>
      <c r="I77" t="s">
        <v>328</v>
      </c>
      <c r="J77">
        <v>3</v>
      </c>
      <c r="K77">
        <v>1</v>
      </c>
      <c r="L77" s="258">
        <v>90</v>
      </c>
      <c r="M77" s="259">
        <v>83.7</v>
      </c>
      <c r="N77" s="260">
        <v>96.3</v>
      </c>
      <c r="O77" s="193"/>
      <c r="P77" s="193">
        <v>125</v>
      </c>
      <c r="Q77" s="193">
        <v>123</v>
      </c>
      <c r="R77" s="193">
        <v>121</v>
      </c>
      <c r="S77" s="193">
        <v>127</v>
      </c>
      <c r="T77" s="193"/>
      <c r="U77" s="193">
        <v>108</v>
      </c>
      <c r="V77" s="193">
        <v>105</v>
      </c>
      <c r="W77" s="193">
        <v>99</v>
      </c>
      <c r="X77" s="193">
        <v>107</v>
      </c>
      <c r="Y77" s="172">
        <v>183</v>
      </c>
      <c r="Z77" s="172">
        <v>183</v>
      </c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72"/>
      <c r="AL77" s="172"/>
      <c r="AM77" s="193">
        <v>123.6</v>
      </c>
      <c r="AN77" s="193">
        <v>104.5</v>
      </c>
      <c r="AO77" s="223">
        <v>0.4</v>
      </c>
      <c r="AP77" s="183">
        <v>60</v>
      </c>
      <c r="AQ77" s="184">
        <v>180</v>
      </c>
      <c r="AR77" s="182">
        <v>59</v>
      </c>
      <c r="AS77" s="182">
        <v>183</v>
      </c>
      <c r="AT77" s="185">
        <v>1</v>
      </c>
      <c r="AU77" s="185">
        <v>3</v>
      </c>
      <c r="AV77" s="185"/>
      <c r="AW77" s="185"/>
      <c r="AX77" s="185"/>
      <c r="AY77" s="185"/>
      <c r="AZ77" s="185"/>
      <c r="BA77" s="185"/>
      <c r="BB77" s="185"/>
      <c r="BC77" s="186">
        <v>4</v>
      </c>
      <c r="BD77" s="181">
        <v>574</v>
      </c>
      <c r="BE77" s="187">
        <v>0.02</v>
      </c>
      <c r="BF77" s="188">
        <v>7.0000000000000001E-3</v>
      </c>
      <c r="BG77" s="173">
        <v>1</v>
      </c>
      <c r="BH77" s="173">
        <v>0</v>
      </c>
      <c r="BI77" s="173">
        <v>6.4</v>
      </c>
      <c r="BJ77" s="173">
        <v>0.4</v>
      </c>
      <c r="BK77" s="173">
        <v>60</v>
      </c>
      <c r="BL77" s="28" t="s">
        <v>312</v>
      </c>
      <c r="BM77" s="228" t="s">
        <v>321</v>
      </c>
      <c r="BN77" s="228" t="s">
        <v>332</v>
      </c>
      <c r="BO77" s="228"/>
      <c r="BP77" s="228">
        <v>40</v>
      </c>
      <c r="BQ77" s="228"/>
      <c r="BR77" s="228"/>
      <c r="BS77" s="228"/>
      <c r="BT77" s="228"/>
      <c r="BU77" s="228">
        <f t="shared" si="1"/>
        <v>10.3</v>
      </c>
      <c r="BV77" s="228"/>
      <c r="BW77" s="228"/>
      <c r="BX77" s="228"/>
      <c r="BY77" s="228"/>
      <c r="BZ77" s="228"/>
      <c r="CA77" s="228"/>
      <c r="CB77" s="228"/>
      <c r="CC77" s="228"/>
      <c r="CD77" s="228"/>
      <c r="CE77" s="228"/>
      <c r="CF77" s="228"/>
      <c r="CG77" s="228"/>
      <c r="CH77" s="228"/>
      <c r="CI77" s="228"/>
      <c r="CJ77" s="228"/>
      <c r="CK77" s="228"/>
      <c r="CL77" s="228"/>
      <c r="CM77" s="228"/>
      <c r="CN77" s="228"/>
      <c r="CO77" s="228"/>
      <c r="CP77" s="228"/>
      <c r="CQ77" s="228"/>
      <c r="CR77" s="228"/>
      <c r="CS77" s="228"/>
      <c r="CT77" s="228"/>
      <c r="CU77" s="228"/>
      <c r="CV77" s="228"/>
      <c r="CW77" s="228"/>
      <c r="CX77" s="228"/>
      <c r="CY77" s="228"/>
      <c r="CZ77" s="228"/>
      <c r="DA77" s="228"/>
      <c r="DB77" s="228"/>
    </row>
    <row r="78" spans="1:106" s="198" customFormat="1" ht="31.5" customHeight="1" x14ac:dyDescent="0.3">
      <c r="A78" s="194">
        <v>2021</v>
      </c>
      <c r="B78" s="171">
        <v>10</v>
      </c>
      <c r="C78" s="257">
        <v>44473</v>
      </c>
      <c r="D78" s="171">
        <v>334</v>
      </c>
      <c r="E78" s="171">
        <v>254</v>
      </c>
      <c r="F78" s="171">
        <v>49</v>
      </c>
      <c r="G78" s="197" t="s">
        <v>263</v>
      </c>
      <c r="H78" t="s">
        <v>136</v>
      </c>
      <c r="I78" t="s">
        <v>328</v>
      </c>
      <c r="J78">
        <v>4</v>
      </c>
      <c r="K78">
        <v>2</v>
      </c>
      <c r="L78" s="258">
        <v>203</v>
      </c>
      <c r="M78" s="259">
        <v>188.79</v>
      </c>
      <c r="N78" s="260">
        <v>217.21</v>
      </c>
      <c r="O78" s="193">
        <v>313</v>
      </c>
      <c r="P78" s="193">
        <v>366</v>
      </c>
      <c r="Q78" s="193">
        <v>290</v>
      </c>
      <c r="R78" s="193">
        <v>372</v>
      </c>
      <c r="S78" s="193">
        <v>368</v>
      </c>
      <c r="T78" s="193">
        <v>224</v>
      </c>
      <c r="U78" s="193">
        <v>208</v>
      </c>
      <c r="V78" s="193">
        <v>205</v>
      </c>
      <c r="W78" s="193">
        <v>250</v>
      </c>
      <c r="X78" s="193">
        <v>207</v>
      </c>
      <c r="Y78" s="172">
        <v>132</v>
      </c>
      <c r="Z78" s="172">
        <v>118</v>
      </c>
      <c r="AA78" s="193">
        <v>368</v>
      </c>
      <c r="AB78" s="193">
        <v>295</v>
      </c>
      <c r="AC78" s="193">
        <v>330</v>
      </c>
      <c r="AD78" s="193">
        <v>333</v>
      </c>
      <c r="AE78" s="193">
        <v>340</v>
      </c>
      <c r="AF78" s="193">
        <v>206</v>
      </c>
      <c r="AG78" s="193">
        <v>208</v>
      </c>
      <c r="AH78" s="193">
        <v>212</v>
      </c>
      <c r="AI78" s="193">
        <v>212</v>
      </c>
      <c r="AJ78" s="193">
        <v>212</v>
      </c>
      <c r="AK78" s="172">
        <v>151</v>
      </c>
      <c r="AL78" s="172">
        <v>143</v>
      </c>
      <c r="AM78" s="193">
        <v>337.5</v>
      </c>
      <c r="AN78" s="193">
        <v>214.4</v>
      </c>
      <c r="AO78" s="223">
        <v>0.7</v>
      </c>
      <c r="AP78" s="183">
        <v>88</v>
      </c>
      <c r="AQ78" s="184">
        <v>164</v>
      </c>
      <c r="AR78" s="182">
        <v>106</v>
      </c>
      <c r="AS78" s="182">
        <v>136</v>
      </c>
      <c r="AT78" s="185">
        <v>8</v>
      </c>
      <c r="AU78" s="185">
        <v>6</v>
      </c>
      <c r="AV78" s="185">
        <v>6</v>
      </c>
      <c r="AW78" s="185"/>
      <c r="AX78" s="185"/>
      <c r="AY78" s="185"/>
      <c r="AZ78" s="185"/>
      <c r="BA78" s="185"/>
      <c r="BB78" s="185"/>
      <c r="BC78" s="186">
        <v>19</v>
      </c>
      <c r="BD78" s="181">
        <v>2569</v>
      </c>
      <c r="BE78" s="187">
        <v>0.02</v>
      </c>
      <c r="BF78" s="188">
        <v>7.0000000000000001E-3</v>
      </c>
      <c r="BG78" s="173">
        <v>1</v>
      </c>
      <c r="BH78" s="173">
        <v>0.1</v>
      </c>
      <c r="BI78" s="173">
        <v>12.7</v>
      </c>
      <c r="BJ78" s="173">
        <v>4.0999999999999996</v>
      </c>
      <c r="BK78" s="173">
        <v>550.79999999999995</v>
      </c>
      <c r="BL78" s="28" t="s">
        <v>312</v>
      </c>
      <c r="BM78" s="228" t="s">
        <v>315</v>
      </c>
      <c r="BN78" s="228" t="s">
        <v>316</v>
      </c>
      <c r="BO78" s="228"/>
      <c r="BP78" s="228">
        <v>40</v>
      </c>
      <c r="BQ78" s="228"/>
      <c r="BR78" s="228"/>
      <c r="BS78" s="228"/>
      <c r="BT78" s="228"/>
      <c r="BU78" s="228">
        <f t="shared" si="1"/>
        <v>8.1</v>
      </c>
      <c r="BV78" s="228"/>
      <c r="BW78" s="228"/>
      <c r="BX78" s="228"/>
      <c r="BY78" s="228"/>
      <c r="BZ78" s="228"/>
      <c r="CA78" s="228"/>
      <c r="CB78" s="228"/>
      <c r="CC78" s="228"/>
      <c r="CD78" s="228"/>
      <c r="CE78" s="228"/>
      <c r="CF78" s="228"/>
      <c r="CG78" s="228"/>
      <c r="CH78" s="228"/>
      <c r="CI78" s="228"/>
      <c r="CJ78" s="228"/>
      <c r="CK78" s="228"/>
      <c r="CL78" s="228"/>
      <c r="CM78" s="228"/>
      <c r="CN78" s="228"/>
      <c r="CO78" s="228"/>
      <c r="CP78" s="228"/>
      <c r="CQ78" s="228"/>
      <c r="CR78" s="228"/>
      <c r="CS78" s="228"/>
      <c r="CT78" s="228"/>
      <c r="CU78" s="228"/>
      <c r="CV78" s="228"/>
      <c r="CW78" s="228"/>
      <c r="CX78" s="228"/>
      <c r="CY78" s="228"/>
      <c r="CZ78" s="228"/>
      <c r="DA78" s="228"/>
      <c r="DB78" s="228"/>
    </row>
    <row r="79" spans="1:106" s="198" customFormat="1" ht="31.5" customHeight="1" x14ac:dyDescent="0.3">
      <c r="A79" s="194">
        <v>2021</v>
      </c>
      <c r="B79" s="171">
        <v>10</v>
      </c>
      <c r="C79" s="257">
        <v>44474</v>
      </c>
      <c r="D79" s="171">
        <v>377</v>
      </c>
      <c r="E79" s="171">
        <v>439</v>
      </c>
      <c r="F79" s="171">
        <v>2</v>
      </c>
      <c r="G79" s="197" t="s">
        <v>167</v>
      </c>
      <c r="H79" t="s">
        <v>168</v>
      </c>
      <c r="I79" t="s">
        <v>305</v>
      </c>
      <c r="J79">
        <v>4</v>
      </c>
      <c r="K79">
        <v>1</v>
      </c>
      <c r="L79" s="258">
        <v>343</v>
      </c>
      <c r="M79" s="259">
        <v>308.7</v>
      </c>
      <c r="N79" s="260">
        <v>377.3</v>
      </c>
      <c r="O79" s="193">
        <v>363</v>
      </c>
      <c r="P79" s="193">
        <v>397</v>
      </c>
      <c r="Q79" s="193">
        <v>341</v>
      </c>
      <c r="R79" s="193">
        <v>371</v>
      </c>
      <c r="S79" s="193">
        <v>360</v>
      </c>
      <c r="T79" s="193">
        <v>323</v>
      </c>
      <c r="U79" s="193">
        <v>349</v>
      </c>
      <c r="V79" s="193">
        <v>306</v>
      </c>
      <c r="W79" s="193">
        <v>373</v>
      </c>
      <c r="X79" s="193">
        <v>320</v>
      </c>
      <c r="Y79" s="172">
        <v>217</v>
      </c>
      <c r="Z79" s="172">
        <v>216</v>
      </c>
      <c r="AA79" s="193">
        <v>382</v>
      </c>
      <c r="AB79" s="193">
        <v>392</v>
      </c>
      <c r="AC79" s="193">
        <v>375</v>
      </c>
      <c r="AD79" s="193">
        <v>347</v>
      </c>
      <c r="AE79" s="193">
        <v>364</v>
      </c>
      <c r="AF79" s="193">
        <v>340</v>
      </c>
      <c r="AG79" s="193">
        <v>356</v>
      </c>
      <c r="AH79" s="193">
        <v>350</v>
      </c>
      <c r="AI79" s="193">
        <v>340</v>
      </c>
      <c r="AJ79" s="193">
        <v>334</v>
      </c>
      <c r="AK79" s="172">
        <v>221</v>
      </c>
      <c r="AL79" s="172">
        <v>222</v>
      </c>
      <c r="AM79" s="193">
        <v>369.2</v>
      </c>
      <c r="AN79" s="193">
        <v>339.1</v>
      </c>
      <c r="AO79" s="223">
        <v>0.1</v>
      </c>
      <c r="AP79" s="183">
        <v>45</v>
      </c>
      <c r="AQ79" s="184">
        <v>320</v>
      </c>
      <c r="AR79" s="182">
        <v>66</v>
      </c>
      <c r="AS79" s="182">
        <v>219</v>
      </c>
      <c r="AT79" s="185">
        <v>4</v>
      </c>
      <c r="AU79" s="185">
        <v>5</v>
      </c>
      <c r="AV79" s="185">
        <v>10</v>
      </c>
      <c r="AW79" s="185"/>
      <c r="AX79" s="185"/>
      <c r="AY79" s="185"/>
      <c r="AZ79" s="185"/>
      <c r="BA79" s="185"/>
      <c r="BB79" s="185"/>
      <c r="BC79" s="186">
        <v>19</v>
      </c>
      <c r="BD79" s="181">
        <v>1189</v>
      </c>
      <c r="BE79" s="187">
        <v>1.4999999999999999E-2</v>
      </c>
      <c r="BF79" s="188">
        <v>1.6E-2</v>
      </c>
      <c r="BG79" s="173"/>
      <c r="BH79" s="173">
        <v>0.1</v>
      </c>
      <c r="BI79" s="173">
        <v>3.5</v>
      </c>
      <c r="BJ79" s="173">
        <v>6.4</v>
      </c>
      <c r="BK79" s="173">
        <v>403.2</v>
      </c>
      <c r="BL79" s="28" t="s">
        <v>312</v>
      </c>
      <c r="BM79" s="228" t="s">
        <v>321</v>
      </c>
      <c r="BN79" s="228" t="s">
        <v>339</v>
      </c>
      <c r="BO79" s="228"/>
      <c r="BP79" s="228">
        <v>40</v>
      </c>
      <c r="BQ79" s="228"/>
      <c r="BR79" s="228"/>
      <c r="BS79" s="228"/>
      <c r="BT79" s="228"/>
      <c r="BU79" s="228">
        <f t="shared" si="1"/>
        <v>2.8</v>
      </c>
      <c r="BV79" s="228"/>
      <c r="BW79" s="228"/>
      <c r="BX79" s="228"/>
      <c r="BY79" s="228"/>
      <c r="BZ79" s="228"/>
      <c r="CA79" s="228"/>
      <c r="CB79" s="228"/>
      <c r="CC79" s="228"/>
      <c r="CD79" s="228"/>
      <c r="CE79" s="228"/>
      <c r="CF79" s="228"/>
      <c r="CG79" s="228"/>
      <c r="CH79" s="228"/>
      <c r="CI79" s="228"/>
      <c r="CJ79" s="228"/>
      <c r="CK79" s="228"/>
      <c r="CL79" s="228"/>
      <c r="CM79" s="228"/>
      <c r="CN79" s="228"/>
      <c r="CO79" s="228"/>
      <c r="CP79" s="228"/>
      <c r="CQ79" s="228"/>
      <c r="CR79" s="228"/>
      <c r="CS79" s="228"/>
      <c r="CT79" s="228"/>
      <c r="CU79" s="228"/>
      <c r="CV79" s="228"/>
      <c r="CW79" s="228"/>
      <c r="CX79" s="228"/>
      <c r="CY79" s="228"/>
      <c r="CZ79" s="228"/>
      <c r="DA79" s="228"/>
      <c r="DB79" s="228"/>
    </row>
    <row r="80" spans="1:106" s="198" customFormat="1" ht="31.5" customHeight="1" x14ac:dyDescent="0.3">
      <c r="A80" s="194">
        <v>2021</v>
      </c>
      <c r="B80" s="171">
        <v>10</v>
      </c>
      <c r="C80" s="257">
        <v>44474</v>
      </c>
      <c r="D80" s="171">
        <v>47</v>
      </c>
      <c r="E80" s="171">
        <v>122</v>
      </c>
      <c r="F80" s="171">
        <v>3</v>
      </c>
      <c r="G80" s="197" t="s">
        <v>158</v>
      </c>
      <c r="H80" t="s">
        <v>159</v>
      </c>
      <c r="I80" t="s">
        <v>335</v>
      </c>
      <c r="J80">
        <v>2</v>
      </c>
      <c r="K80">
        <v>1</v>
      </c>
      <c r="L80" s="258">
        <v>280</v>
      </c>
      <c r="M80" s="259">
        <v>267.39999999999998</v>
      </c>
      <c r="N80" s="260">
        <v>292.60000000000002</v>
      </c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72"/>
      <c r="Z80" s="172"/>
      <c r="AA80" s="193">
        <v>300</v>
      </c>
      <c r="AB80" s="193">
        <v>350</v>
      </c>
      <c r="AC80" s="193">
        <v>330</v>
      </c>
      <c r="AD80" s="193">
        <v>345</v>
      </c>
      <c r="AE80" s="193">
        <v>369</v>
      </c>
      <c r="AF80" s="193">
        <v>245</v>
      </c>
      <c r="AG80" s="193">
        <v>274</v>
      </c>
      <c r="AH80" s="193">
        <v>269</v>
      </c>
      <c r="AI80" s="193">
        <v>289</v>
      </c>
      <c r="AJ80" s="193">
        <v>282</v>
      </c>
      <c r="AK80" s="172">
        <v>115</v>
      </c>
      <c r="AL80" s="172">
        <v>115</v>
      </c>
      <c r="AM80" s="193">
        <v>338.8</v>
      </c>
      <c r="AN80" s="193">
        <v>271.8</v>
      </c>
      <c r="AO80" s="223">
        <v>0.2</v>
      </c>
      <c r="AP80" s="183">
        <v>63</v>
      </c>
      <c r="AQ80" s="184">
        <v>115</v>
      </c>
      <c r="AR80" s="182">
        <v>63</v>
      </c>
      <c r="AS80" s="182">
        <v>115</v>
      </c>
      <c r="AT80" s="185">
        <v>1</v>
      </c>
      <c r="AU80" s="185">
        <v>3</v>
      </c>
      <c r="AV80" s="185">
        <v>4</v>
      </c>
      <c r="AW80" s="185"/>
      <c r="AX80" s="185">
        <v>1</v>
      </c>
      <c r="AY80" s="185"/>
      <c r="AZ80" s="185"/>
      <c r="BA80" s="185"/>
      <c r="BB80" s="185"/>
      <c r="BC80" s="186">
        <v>9</v>
      </c>
      <c r="BD80" s="181">
        <v>719</v>
      </c>
      <c r="BE80" s="187">
        <v>1.4999999999999999E-2</v>
      </c>
      <c r="BF80" s="188">
        <v>1.2999999999999999E-2</v>
      </c>
      <c r="BG80" s="173">
        <v>1</v>
      </c>
      <c r="BH80" s="173">
        <v>0</v>
      </c>
      <c r="BI80" s="173">
        <v>2.6</v>
      </c>
      <c r="BJ80" s="173">
        <v>2.4</v>
      </c>
      <c r="BK80" s="173">
        <v>195.4</v>
      </c>
      <c r="BL80" s="28" t="s">
        <v>306</v>
      </c>
      <c r="BM80" s="228" t="s">
        <v>307</v>
      </c>
      <c r="BN80" s="228" t="s">
        <v>336</v>
      </c>
      <c r="BO80" s="228" t="s">
        <v>337</v>
      </c>
      <c r="BP80" s="228">
        <v>40</v>
      </c>
      <c r="BQ80" s="228"/>
      <c r="BR80" s="228"/>
      <c r="BS80" s="228"/>
      <c r="BT80" s="228"/>
      <c r="BU80" s="228">
        <f t="shared" si="1"/>
        <v>5.8</v>
      </c>
      <c r="BV80" s="228"/>
      <c r="BW80" s="228"/>
      <c r="BX80" s="228"/>
      <c r="BY80" s="228"/>
      <c r="BZ80" s="228"/>
      <c r="CA80" s="228"/>
      <c r="CB80" s="228"/>
      <c r="CC80" s="228"/>
      <c r="CD80" s="228"/>
      <c r="CE80" s="228"/>
      <c r="CF80" s="228"/>
      <c r="CG80" s="228"/>
      <c r="CH80" s="228"/>
      <c r="CI80" s="228"/>
      <c r="CJ80" s="228"/>
      <c r="CK80" s="228"/>
      <c r="CL80" s="228"/>
      <c r="CM80" s="228"/>
      <c r="CN80" s="228"/>
      <c r="CO80" s="228"/>
      <c r="CP80" s="228"/>
      <c r="CQ80" s="228"/>
      <c r="CR80" s="228"/>
      <c r="CS80" s="228"/>
      <c r="CT80" s="228"/>
      <c r="CU80" s="228"/>
      <c r="CV80" s="228"/>
      <c r="CW80" s="228"/>
      <c r="CX80" s="228"/>
      <c r="CY80" s="228"/>
      <c r="CZ80" s="228"/>
      <c r="DA80" s="228"/>
      <c r="DB80" s="228"/>
    </row>
    <row r="81" spans="1:106" s="198" customFormat="1" ht="31.5" customHeight="1" x14ac:dyDescent="0.3">
      <c r="A81" s="194">
        <v>2021</v>
      </c>
      <c r="B81" s="171">
        <v>10</v>
      </c>
      <c r="C81" s="257">
        <v>44474</v>
      </c>
      <c r="D81" s="171">
        <v>382</v>
      </c>
      <c r="E81" s="171">
        <v>449</v>
      </c>
      <c r="F81" s="171">
        <v>3</v>
      </c>
      <c r="G81" s="197" t="s">
        <v>247</v>
      </c>
      <c r="H81" t="s">
        <v>248</v>
      </c>
      <c r="I81" t="s">
        <v>305</v>
      </c>
      <c r="J81">
        <v>3</v>
      </c>
      <c r="K81">
        <v>1</v>
      </c>
      <c r="L81" s="258">
        <v>46</v>
      </c>
      <c r="M81" s="259">
        <v>40.985999999999997</v>
      </c>
      <c r="N81" s="260">
        <v>50.048000000000002</v>
      </c>
      <c r="O81" s="193">
        <v>83</v>
      </c>
      <c r="P81" s="193"/>
      <c r="Q81" s="193"/>
      <c r="R81" s="193"/>
      <c r="S81" s="193"/>
      <c r="T81" s="193">
        <v>45</v>
      </c>
      <c r="U81" s="193"/>
      <c r="V81" s="193"/>
      <c r="W81" s="193"/>
      <c r="X81" s="193"/>
      <c r="Y81" s="172">
        <v>95</v>
      </c>
      <c r="Z81" s="172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72"/>
      <c r="AL81" s="172"/>
      <c r="AM81" s="193">
        <v>83</v>
      </c>
      <c r="AN81" s="193">
        <v>45</v>
      </c>
      <c r="AO81" s="223">
        <v>0.8</v>
      </c>
      <c r="AP81" s="183">
        <v>108</v>
      </c>
      <c r="AQ81" s="184">
        <v>100</v>
      </c>
      <c r="AR81" s="182">
        <v>114</v>
      </c>
      <c r="AS81" s="182">
        <v>95</v>
      </c>
      <c r="AT81" s="185">
        <v>4</v>
      </c>
      <c r="AU81" s="185">
        <v>2</v>
      </c>
      <c r="AV81" s="185">
        <v>2</v>
      </c>
      <c r="AW81" s="185"/>
      <c r="AX81" s="185"/>
      <c r="AY81" s="185"/>
      <c r="AZ81" s="185"/>
      <c r="BA81" s="185"/>
      <c r="BB81" s="185"/>
      <c r="BC81" s="186">
        <v>8</v>
      </c>
      <c r="BD81" s="181">
        <v>1448</v>
      </c>
      <c r="BE81" s="187">
        <v>1.4999999999999999E-2</v>
      </c>
      <c r="BF81" s="188">
        <v>6.0000000000000001E-3</v>
      </c>
      <c r="BG81" s="173">
        <v>1</v>
      </c>
      <c r="BH81" s="173">
        <v>0.2</v>
      </c>
      <c r="BI81" s="173">
        <v>31.5</v>
      </c>
      <c r="BJ81" s="173">
        <v>0.4</v>
      </c>
      <c r="BK81" s="173">
        <v>65.2</v>
      </c>
      <c r="BL81" s="28" t="s">
        <v>306</v>
      </c>
      <c r="BM81" s="228" t="s">
        <v>307</v>
      </c>
      <c r="BN81" s="228" t="s">
        <v>310</v>
      </c>
      <c r="BO81" s="228" t="s">
        <v>311</v>
      </c>
      <c r="BP81" s="228">
        <v>40</v>
      </c>
      <c r="BQ81" s="228"/>
      <c r="BR81" s="228"/>
      <c r="BS81" s="228"/>
      <c r="BT81" s="228"/>
      <c r="BU81" s="228">
        <f t="shared" si="1"/>
        <v>0.7</v>
      </c>
      <c r="BV81" s="228"/>
      <c r="BW81" s="228"/>
      <c r="BX81" s="228"/>
      <c r="BY81" s="228"/>
      <c r="BZ81" s="228"/>
      <c r="CA81" s="228"/>
      <c r="CB81" s="228"/>
      <c r="CC81" s="228"/>
      <c r="CD81" s="228"/>
      <c r="CE81" s="228"/>
      <c r="CF81" s="228"/>
      <c r="CG81" s="228"/>
      <c r="CH81" s="228"/>
      <c r="CI81" s="228"/>
      <c r="CJ81" s="228"/>
      <c r="CK81" s="228"/>
      <c r="CL81" s="228"/>
      <c r="CM81" s="228"/>
      <c r="CN81" s="228"/>
      <c r="CO81" s="228"/>
      <c r="CP81" s="228"/>
      <c r="CQ81" s="228"/>
      <c r="CR81" s="228"/>
      <c r="CS81" s="228"/>
      <c r="CT81" s="228"/>
      <c r="CU81" s="228"/>
      <c r="CV81" s="228"/>
      <c r="CW81" s="228"/>
      <c r="CX81" s="228"/>
      <c r="CY81" s="228"/>
      <c r="CZ81" s="228"/>
      <c r="DA81" s="228"/>
      <c r="DB81" s="228"/>
    </row>
    <row r="82" spans="1:106" s="198" customFormat="1" ht="31.5" customHeight="1" x14ac:dyDescent="0.3">
      <c r="A82" s="194">
        <v>2021</v>
      </c>
      <c r="B82" s="171">
        <v>10</v>
      </c>
      <c r="C82" s="257">
        <v>44474</v>
      </c>
      <c r="D82" s="171">
        <v>331</v>
      </c>
      <c r="E82" s="171">
        <v>253</v>
      </c>
      <c r="F82" s="171">
        <v>4</v>
      </c>
      <c r="G82" s="197" t="s">
        <v>135</v>
      </c>
      <c r="H82" t="s">
        <v>136</v>
      </c>
      <c r="I82" t="s">
        <v>305</v>
      </c>
      <c r="J82">
        <v>3</v>
      </c>
      <c r="K82">
        <v>2</v>
      </c>
      <c r="L82" s="258">
        <v>203</v>
      </c>
      <c r="M82" s="259">
        <v>188.79</v>
      </c>
      <c r="N82" s="260">
        <v>217.21</v>
      </c>
      <c r="O82" s="193">
        <v>231</v>
      </c>
      <c r="P82" s="193">
        <v>296</v>
      </c>
      <c r="Q82" s="193">
        <v>299</v>
      </c>
      <c r="R82" s="193">
        <v>244</v>
      </c>
      <c r="S82" s="193">
        <v>258</v>
      </c>
      <c r="T82" s="193">
        <v>180</v>
      </c>
      <c r="U82" s="193">
        <v>186</v>
      </c>
      <c r="V82" s="193">
        <v>185</v>
      </c>
      <c r="W82" s="193">
        <v>184</v>
      </c>
      <c r="X82" s="193">
        <v>204</v>
      </c>
      <c r="Y82" s="172">
        <v>97</v>
      </c>
      <c r="Z82" s="172">
        <v>95</v>
      </c>
      <c r="AA82" s="193">
        <v>277</v>
      </c>
      <c r="AB82" s="193">
        <v>275</v>
      </c>
      <c r="AC82" s="193">
        <v>260</v>
      </c>
      <c r="AD82" s="193">
        <v>256</v>
      </c>
      <c r="AE82" s="193">
        <v>257</v>
      </c>
      <c r="AF82" s="193">
        <v>201</v>
      </c>
      <c r="AG82" s="193">
        <v>200</v>
      </c>
      <c r="AH82" s="193">
        <v>206</v>
      </c>
      <c r="AI82" s="193">
        <v>203</v>
      </c>
      <c r="AJ82" s="193"/>
      <c r="AK82" s="172">
        <v>95</v>
      </c>
      <c r="AL82" s="172">
        <v>95</v>
      </c>
      <c r="AM82" s="193">
        <v>265.3</v>
      </c>
      <c r="AN82" s="193">
        <v>194.3</v>
      </c>
      <c r="AO82" s="223">
        <v>0.3</v>
      </c>
      <c r="AP82" s="183">
        <v>121</v>
      </c>
      <c r="AQ82" s="184">
        <v>89</v>
      </c>
      <c r="AR82" s="182">
        <v>113</v>
      </c>
      <c r="AS82" s="182">
        <v>96</v>
      </c>
      <c r="AT82" s="185">
        <v>4</v>
      </c>
      <c r="AU82" s="185">
        <v>7</v>
      </c>
      <c r="AV82" s="185">
        <v>7</v>
      </c>
      <c r="AW82" s="185"/>
      <c r="AX82" s="185">
        <v>1</v>
      </c>
      <c r="AY82" s="185"/>
      <c r="AZ82" s="185"/>
      <c r="BA82" s="185"/>
      <c r="BB82" s="185"/>
      <c r="BC82" s="186">
        <v>18</v>
      </c>
      <c r="BD82" s="181">
        <v>2818</v>
      </c>
      <c r="BE82" s="187">
        <v>1.4999999999999999E-2</v>
      </c>
      <c r="BF82" s="188">
        <v>6.0000000000000001E-3</v>
      </c>
      <c r="BG82" s="173">
        <v>1</v>
      </c>
      <c r="BH82" s="173">
        <v>0.1</v>
      </c>
      <c r="BI82" s="173">
        <v>13.9</v>
      </c>
      <c r="BJ82" s="173">
        <v>3.5</v>
      </c>
      <c r="BK82" s="173">
        <v>547.5</v>
      </c>
      <c r="BL82" s="28" t="s">
        <v>312</v>
      </c>
      <c r="BM82" s="228" t="s">
        <v>315</v>
      </c>
      <c r="BN82" s="228" t="s">
        <v>316</v>
      </c>
      <c r="BO82" s="228"/>
      <c r="BP82" s="228">
        <v>40</v>
      </c>
      <c r="BQ82" s="228"/>
      <c r="BR82" s="228"/>
      <c r="BS82" s="228"/>
      <c r="BT82" s="228"/>
      <c r="BU82" s="228">
        <f t="shared" si="1"/>
        <v>6.2</v>
      </c>
      <c r="BV82" s="228"/>
      <c r="BW82" s="228"/>
      <c r="BX82" s="228"/>
      <c r="BY82" s="228"/>
      <c r="BZ82" s="228"/>
      <c r="CA82" s="228"/>
      <c r="CB82" s="228"/>
      <c r="CC82" s="228"/>
      <c r="CD82" s="228"/>
      <c r="CE82" s="228"/>
      <c r="CF82" s="228"/>
      <c r="CG82" s="228"/>
      <c r="CH82" s="228"/>
      <c r="CI82" s="228"/>
      <c r="CJ82" s="228"/>
      <c r="CK82" s="228"/>
      <c r="CL82" s="228"/>
      <c r="CM82" s="228"/>
      <c r="CN82" s="228"/>
      <c r="CO82" s="228"/>
      <c r="CP82" s="228"/>
      <c r="CQ82" s="228"/>
      <c r="CR82" s="228"/>
      <c r="CS82" s="228"/>
      <c r="CT82" s="228"/>
      <c r="CU82" s="228"/>
      <c r="CV82" s="228"/>
      <c r="CW82" s="228"/>
      <c r="CX82" s="228"/>
      <c r="CY82" s="228"/>
      <c r="CZ82" s="228"/>
      <c r="DA82" s="228"/>
      <c r="DB82" s="228"/>
    </row>
    <row r="83" spans="1:106" s="198" customFormat="1" ht="31.5" customHeight="1" x14ac:dyDescent="0.3">
      <c r="A83" s="194">
        <v>2021</v>
      </c>
      <c r="B83" s="171">
        <v>10</v>
      </c>
      <c r="C83" s="257">
        <v>44474</v>
      </c>
      <c r="D83" s="171">
        <v>425</v>
      </c>
      <c r="E83" s="171">
        <v>674</v>
      </c>
      <c r="F83" s="171">
        <v>4</v>
      </c>
      <c r="G83" s="197" t="s">
        <v>155</v>
      </c>
      <c r="H83" t="s">
        <v>156</v>
      </c>
      <c r="I83" t="s">
        <v>335</v>
      </c>
      <c r="J83">
        <v>2</v>
      </c>
      <c r="K83">
        <v>1</v>
      </c>
      <c r="L83" s="258">
        <v>256</v>
      </c>
      <c r="M83" s="259">
        <v>240.89599999999999</v>
      </c>
      <c r="N83" s="260">
        <v>274.17599999999999</v>
      </c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72"/>
      <c r="Z83" s="172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72"/>
      <c r="AL83" s="172"/>
      <c r="AM83" s="193"/>
      <c r="AN83" s="193"/>
      <c r="AO83" s="223"/>
      <c r="AP83" s="183">
        <v>40</v>
      </c>
      <c r="AQ83" s="184">
        <v>180</v>
      </c>
      <c r="AR83" s="182"/>
      <c r="AS83" s="182"/>
      <c r="AT83" s="185">
        <v>2</v>
      </c>
      <c r="AU83" s="185">
        <v>3</v>
      </c>
      <c r="AV83" s="185">
        <v>1</v>
      </c>
      <c r="AW83" s="185"/>
      <c r="AX83" s="185"/>
      <c r="AY83" s="185"/>
      <c r="AZ83" s="185"/>
      <c r="BA83" s="185"/>
      <c r="BB83" s="185"/>
      <c r="BC83" s="186">
        <v>6</v>
      </c>
      <c r="BD83" s="181">
        <v>421</v>
      </c>
      <c r="BE83" s="187">
        <v>1.4999999999999999E-2</v>
      </c>
      <c r="BF83" s="188">
        <v>1.4E-2</v>
      </c>
      <c r="BG83" s="173">
        <v>1</v>
      </c>
      <c r="BH83" s="173">
        <v>0</v>
      </c>
      <c r="BI83" s="173">
        <v>1.6</v>
      </c>
      <c r="BJ83" s="173"/>
      <c r="BK83" s="173"/>
      <c r="BL83" s="28" t="s">
        <v>306</v>
      </c>
      <c r="BM83" s="228" t="s">
        <v>307</v>
      </c>
      <c r="BN83" s="228" t="s">
        <v>340</v>
      </c>
      <c r="BO83" s="228" t="s">
        <v>337</v>
      </c>
      <c r="BP83" s="228">
        <v>40</v>
      </c>
      <c r="BQ83" s="228"/>
      <c r="BR83" s="228"/>
      <c r="BS83" s="228"/>
      <c r="BT83" s="228"/>
      <c r="BU83" s="228" t="str">
        <f t="shared" si="1"/>
        <v/>
      </c>
      <c r="BV83" s="228"/>
      <c r="BW83" s="228"/>
      <c r="BX83" s="228"/>
      <c r="BY83" s="228"/>
      <c r="BZ83" s="228"/>
      <c r="CA83" s="228"/>
      <c r="CB83" s="228"/>
      <c r="CC83" s="228"/>
      <c r="CD83" s="228"/>
      <c r="CE83" s="228"/>
      <c r="CF83" s="228"/>
      <c r="CG83" s="228"/>
      <c r="CH83" s="228"/>
      <c r="CI83" s="228"/>
      <c r="CJ83" s="228"/>
      <c r="CK83" s="228"/>
      <c r="CL83" s="228"/>
      <c r="CM83" s="228"/>
      <c r="CN83" s="228"/>
      <c r="CO83" s="228"/>
      <c r="CP83" s="228"/>
      <c r="CQ83" s="228"/>
      <c r="CR83" s="228"/>
      <c r="CS83" s="228"/>
      <c r="CT83" s="228"/>
      <c r="CU83" s="228"/>
      <c r="CV83" s="228"/>
      <c r="CW83" s="228"/>
      <c r="CX83" s="228"/>
      <c r="CY83" s="228"/>
      <c r="CZ83" s="228"/>
      <c r="DA83" s="228"/>
      <c r="DB83" s="228"/>
    </row>
    <row r="84" spans="1:106" s="198" customFormat="1" ht="31.5" customHeight="1" x14ac:dyDescent="0.3">
      <c r="A84" s="194">
        <v>2021</v>
      </c>
      <c r="B84" s="171">
        <v>10</v>
      </c>
      <c r="C84" s="257">
        <v>44474</v>
      </c>
      <c r="D84" s="171">
        <v>18</v>
      </c>
      <c r="E84" s="171">
        <v>49</v>
      </c>
      <c r="F84" s="171">
        <v>5</v>
      </c>
      <c r="G84" s="197" t="s">
        <v>170</v>
      </c>
      <c r="H84" t="s">
        <v>171</v>
      </c>
      <c r="I84" t="s">
        <v>335</v>
      </c>
      <c r="J84">
        <v>2</v>
      </c>
      <c r="K84">
        <v>3</v>
      </c>
      <c r="L84" s="258">
        <v>100</v>
      </c>
      <c r="M84" s="259">
        <v>95.5</v>
      </c>
      <c r="N84" s="260">
        <v>104.5</v>
      </c>
      <c r="O84" s="193">
        <v>124</v>
      </c>
      <c r="P84" s="193">
        <v>146</v>
      </c>
      <c r="Q84" s="193">
        <v>136</v>
      </c>
      <c r="R84" s="193">
        <v>146</v>
      </c>
      <c r="S84" s="193">
        <v>150</v>
      </c>
      <c r="T84" s="193">
        <v>98</v>
      </c>
      <c r="U84" s="193">
        <v>92</v>
      </c>
      <c r="V84" s="193">
        <v>106</v>
      </c>
      <c r="W84" s="193">
        <v>119</v>
      </c>
      <c r="X84" s="193">
        <v>119</v>
      </c>
      <c r="Y84" s="172">
        <v>104</v>
      </c>
      <c r="Z84" s="172">
        <v>104</v>
      </c>
      <c r="AA84" s="193">
        <v>156</v>
      </c>
      <c r="AB84" s="193">
        <v>135</v>
      </c>
      <c r="AC84" s="193">
        <v>123</v>
      </c>
      <c r="AD84" s="193">
        <v>136</v>
      </c>
      <c r="AE84" s="193">
        <v>150</v>
      </c>
      <c r="AF84" s="193">
        <v>103</v>
      </c>
      <c r="AG84" s="193">
        <v>101</v>
      </c>
      <c r="AH84" s="193">
        <v>102</v>
      </c>
      <c r="AI84" s="193">
        <v>102</v>
      </c>
      <c r="AJ84" s="193">
        <v>103</v>
      </c>
      <c r="AK84" s="172">
        <v>104</v>
      </c>
      <c r="AL84" s="172">
        <v>103</v>
      </c>
      <c r="AM84" s="193">
        <v>140.19999999999999</v>
      </c>
      <c r="AN84" s="193">
        <v>104.5</v>
      </c>
      <c r="AO84" s="223">
        <v>0.4</v>
      </c>
      <c r="AP84" s="183">
        <v>101</v>
      </c>
      <c r="AQ84" s="184">
        <v>107</v>
      </c>
      <c r="AR84" s="182">
        <v>69</v>
      </c>
      <c r="AS84" s="182">
        <v>104</v>
      </c>
      <c r="AT84" s="185">
        <v>7</v>
      </c>
      <c r="AU84" s="185">
        <v>9</v>
      </c>
      <c r="AV84" s="185">
        <v>5</v>
      </c>
      <c r="AW84" s="185">
        <v>6</v>
      </c>
      <c r="AX84" s="185"/>
      <c r="AY84" s="185"/>
      <c r="AZ84" s="185"/>
      <c r="BA84" s="185"/>
      <c r="BB84" s="185"/>
      <c r="BC84" s="186">
        <v>27</v>
      </c>
      <c r="BD84" s="181">
        <v>2603</v>
      </c>
      <c r="BE84" s="187">
        <v>1.4999999999999999E-2</v>
      </c>
      <c r="BF84" s="188">
        <v>0.01</v>
      </c>
      <c r="BG84" s="173">
        <v>1</v>
      </c>
      <c r="BH84" s="173">
        <v>0.3</v>
      </c>
      <c r="BI84" s="173">
        <v>26</v>
      </c>
      <c r="BJ84" s="173">
        <v>2.8</v>
      </c>
      <c r="BK84" s="173">
        <v>272</v>
      </c>
      <c r="BL84" s="28" t="s">
        <v>306</v>
      </c>
      <c r="BM84" s="228" t="s">
        <v>307</v>
      </c>
      <c r="BN84" s="228" t="s">
        <v>341</v>
      </c>
      <c r="BO84" s="228" t="s">
        <v>337</v>
      </c>
      <c r="BP84" s="228">
        <v>40</v>
      </c>
      <c r="BQ84" s="228"/>
      <c r="BR84" s="228"/>
      <c r="BS84" s="228"/>
      <c r="BT84" s="228"/>
      <c r="BU84" s="228">
        <f t="shared" si="1"/>
        <v>3.2</v>
      </c>
      <c r="BV84" s="228"/>
      <c r="BW84" s="228"/>
      <c r="BX84" s="228"/>
      <c r="BY84" s="228"/>
      <c r="BZ84" s="228"/>
      <c r="CA84" s="228"/>
      <c r="CB84" s="228"/>
      <c r="CC84" s="228"/>
      <c r="CD84" s="228"/>
      <c r="CE84" s="228"/>
      <c r="CF84" s="228"/>
      <c r="CG84" s="228"/>
      <c r="CH84" s="228"/>
      <c r="CI84" s="228"/>
      <c r="CJ84" s="228"/>
      <c r="CK84" s="228"/>
      <c r="CL84" s="228"/>
      <c r="CM84" s="228"/>
      <c r="CN84" s="228"/>
      <c r="CO84" s="228"/>
      <c r="CP84" s="228"/>
      <c r="CQ84" s="228"/>
      <c r="CR84" s="228"/>
      <c r="CS84" s="228"/>
      <c r="CT84" s="228"/>
      <c r="CU84" s="228"/>
      <c r="CV84" s="228"/>
      <c r="CW84" s="228"/>
      <c r="CX84" s="228"/>
      <c r="CY84" s="228"/>
      <c r="CZ84" s="228"/>
      <c r="DA84" s="228"/>
      <c r="DB84" s="228"/>
    </row>
    <row r="85" spans="1:106" s="198" customFormat="1" ht="31.5" customHeight="1" x14ac:dyDescent="0.3">
      <c r="A85" s="194">
        <v>2021</v>
      </c>
      <c r="B85" s="171">
        <v>10</v>
      </c>
      <c r="C85" s="257">
        <v>44474</v>
      </c>
      <c r="D85" s="171">
        <v>18</v>
      </c>
      <c r="E85" s="171">
        <v>50</v>
      </c>
      <c r="F85" s="171">
        <v>5</v>
      </c>
      <c r="G85" s="197" t="s">
        <v>161</v>
      </c>
      <c r="H85" t="s">
        <v>162</v>
      </c>
      <c r="I85" t="s">
        <v>335</v>
      </c>
      <c r="J85">
        <v>2</v>
      </c>
      <c r="K85">
        <v>3</v>
      </c>
      <c r="L85" s="258">
        <v>54</v>
      </c>
      <c r="M85" s="259">
        <v>51.57</v>
      </c>
      <c r="N85" s="260">
        <v>56.43</v>
      </c>
      <c r="O85" s="193">
        <v>64</v>
      </c>
      <c r="P85" s="193">
        <v>78</v>
      </c>
      <c r="Q85" s="193">
        <v>73</v>
      </c>
      <c r="R85" s="193">
        <v>81</v>
      </c>
      <c r="S85" s="193">
        <v>80</v>
      </c>
      <c r="T85" s="193">
        <v>55</v>
      </c>
      <c r="U85" s="193">
        <v>54</v>
      </c>
      <c r="V85" s="193">
        <v>56</v>
      </c>
      <c r="W85" s="193">
        <v>65</v>
      </c>
      <c r="X85" s="193">
        <v>67</v>
      </c>
      <c r="Y85" s="172">
        <v>104</v>
      </c>
      <c r="Z85" s="172">
        <v>104</v>
      </c>
      <c r="AA85" s="193">
        <v>85</v>
      </c>
      <c r="AB85" s="193">
        <v>71</v>
      </c>
      <c r="AC85" s="193">
        <v>65</v>
      </c>
      <c r="AD85" s="193">
        <v>70</v>
      </c>
      <c r="AE85" s="193">
        <v>82</v>
      </c>
      <c r="AF85" s="193">
        <v>55</v>
      </c>
      <c r="AG85" s="193">
        <v>55</v>
      </c>
      <c r="AH85" s="193">
        <v>54</v>
      </c>
      <c r="AI85" s="193">
        <v>54</v>
      </c>
      <c r="AJ85" s="193">
        <v>56</v>
      </c>
      <c r="AK85" s="172">
        <v>104</v>
      </c>
      <c r="AL85" s="172">
        <v>103</v>
      </c>
      <c r="AM85" s="193">
        <v>74.900000000000006</v>
      </c>
      <c r="AN85" s="193">
        <v>57.1</v>
      </c>
      <c r="AO85" s="223">
        <v>0.4</v>
      </c>
      <c r="AP85" s="183">
        <v>101</v>
      </c>
      <c r="AQ85" s="184">
        <v>107</v>
      </c>
      <c r="AR85" s="182">
        <v>69</v>
      </c>
      <c r="AS85" s="182">
        <v>104</v>
      </c>
      <c r="AT85" s="185">
        <v>9</v>
      </c>
      <c r="AU85" s="185">
        <v>14</v>
      </c>
      <c r="AV85" s="185">
        <v>13</v>
      </c>
      <c r="AW85" s="185"/>
      <c r="AX85" s="185"/>
      <c r="AY85" s="185"/>
      <c r="AZ85" s="185"/>
      <c r="BA85" s="185"/>
      <c r="BB85" s="185"/>
      <c r="BC85" s="186">
        <v>36</v>
      </c>
      <c r="BD85" s="181">
        <v>2472</v>
      </c>
      <c r="BE85" s="187">
        <v>1.4999999999999999E-2</v>
      </c>
      <c r="BF85" s="188">
        <v>1.4999999999999999E-2</v>
      </c>
      <c r="BG85" s="173">
        <v>1</v>
      </c>
      <c r="BH85" s="173">
        <v>0.7</v>
      </c>
      <c r="BI85" s="173">
        <v>45.8</v>
      </c>
      <c r="BJ85" s="173">
        <v>2.1</v>
      </c>
      <c r="BK85" s="173">
        <v>141.19999999999999</v>
      </c>
      <c r="BL85" s="28" t="s">
        <v>306</v>
      </c>
      <c r="BM85" s="228" t="s">
        <v>307</v>
      </c>
      <c r="BN85" s="228" t="s">
        <v>342</v>
      </c>
      <c r="BO85" s="228" t="s">
        <v>337</v>
      </c>
      <c r="BP85" s="228">
        <v>40</v>
      </c>
      <c r="BQ85" s="228"/>
      <c r="BR85" s="228"/>
      <c r="BS85" s="228"/>
      <c r="BT85" s="228"/>
      <c r="BU85" s="228">
        <f t="shared" si="1"/>
        <v>2.2000000000000002</v>
      </c>
      <c r="BV85" s="228"/>
      <c r="BW85" s="228"/>
      <c r="BX85" s="228"/>
      <c r="BY85" s="228"/>
      <c r="BZ85" s="228"/>
      <c r="CA85" s="228"/>
      <c r="CB85" s="228"/>
      <c r="CC85" s="228"/>
      <c r="CD85" s="228"/>
      <c r="CE85" s="228"/>
      <c r="CF85" s="228"/>
      <c r="CG85" s="228"/>
      <c r="CH85" s="228"/>
      <c r="CI85" s="228"/>
      <c r="CJ85" s="228"/>
      <c r="CK85" s="228"/>
      <c r="CL85" s="228"/>
      <c r="CM85" s="228"/>
      <c r="CN85" s="228"/>
      <c r="CO85" s="228"/>
      <c r="CP85" s="228"/>
      <c r="CQ85" s="228"/>
      <c r="CR85" s="228"/>
      <c r="CS85" s="228"/>
      <c r="CT85" s="228"/>
      <c r="CU85" s="228"/>
      <c r="CV85" s="228"/>
      <c r="CW85" s="228"/>
      <c r="CX85" s="228"/>
      <c r="CY85" s="228"/>
      <c r="CZ85" s="228"/>
      <c r="DA85" s="228"/>
      <c r="DB85" s="228"/>
    </row>
    <row r="86" spans="1:106" s="198" customFormat="1" ht="31.5" customHeight="1" x14ac:dyDescent="0.3">
      <c r="A86" s="194">
        <v>2021</v>
      </c>
      <c r="B86" s="171">
        <v>10</v>
      </c>
      <c r="C86" s="257">
        <v>44474</v>
      </c>
      <c r="D86" s="171">
        <v>395</v>
      </c>
      <c r="E86" s="171">
        <v>607</v>
      </c>
      <c r="F86" s="171">
        <v>6</v>
      </c>
      <c r="G86" s="197" t="s">
        <v>185</v>
      </c>
      <c r="H86" t="s">
        <v>186</v>
      </c>
      <c r="I86" t="s">
        <v>305</v>
      </c>
      <c r="J86">
        <v>3</v>
      </c>
      <c r="K86">
        <v>3</v>
      </c>
      <c r="L86" s="258">
        <v>120</v>
      </c>
      <c r="M86" s="259">
        <v>111.6</v>
      </c>
      <c r="N86" s="260">
        <v>128.4</v>
      </c>
      <c r="O86" s="193">
        <v>152</v>
      </c>
      <c r="P86" s="193">
        <v>153</v>
      </c>
      <c r="Q86" s="193">
        <v>145</v>
      </c>
      <c r="R86" s="193">
        <v>148</v>
      </c>
      <c r="S86" s="193">
        <v>160</v>
      </c>
      <c r="T86" s="193">
        <v>119</v>
      </c>
      <c r="U86" s="193">
        <v>114</v>
      </c>
      <c r="V86" s="193">
        <v>110</v>
      </c>
      <c r="W86" s="193">
        <v>115</v>
      </c>
      <c r="X86" s="193">
        <v>123</v>
      </c>
      <c r="Y86" s="172">
        <v>104</v>
      </c>
      <c r="Z86" s="172">
        <v>118</v>
      </c>
      <c r="AA86" s="193">
        <v>169</v>
      </c>
      <c r="AB86" s="193">
        <v>170</v>
      </c>
      <c r="AC86" s="193">
        <v>180</v>
      </c>
      <c r="AD86" s="193">
        <v>164</v>
      </c>
      <c r="AE86" s="193">
        <v>167</v>
      </c>
      <c r="AF86" s="193">
        <v>117</v>
      </c>
      <c r="AG86" s="193">
        <v>124</v>
      </c>
      <c r="AH86" s="193">
        <v>125</v>
      </c>
      <c r="AI86" s="193">
        <v>124</v>
      </c>
      <c r="AJ86" s="193">
        <v>121</v>
      </c>
      <c r="AK86" s="172">
        <v>118</v>
      </c>
      <c r="AL86" s="172">
        <v>109</v>
      </c>
      <c r="AM86" s="193">
        <v>160.80000000000001</v>
      </c>
      <c r="AN86" s="193">
        <v>119.2</v>
      </c>
      <c r="AO86" s="223">
        <v>0.3</v>
      </c>
      <c r="AP86" s="183">
        <v>90</v>
      </c>
      <c r="AQ86" s="184">
        <v>120</v>
      </c>
      <c r="AR86" s="182">
        <v>96</v>
      </c>
      <c r="AS86" s="182">
        <v>112</v>
      </c>
      <c r="AT86" s="185">
        <v>5</v>
      </c>
      <c r="AU86" s="185">
        <v>3</v>
      </c>
      <c r="AV86" s="185">
        <v>7</v>
      </c>
      <c r="AW86" s="185"/>
      <c r="AX86" s="185">
        <v>1</v>
      </c>
      <c r="AY86" s="185"/>
      <c r="AZ86" s="185"/>
      <c r="BA86" s="185"/>
      <c r="BB86" s="185"/>
      <c r="BC86" s="186">
        <v>16</v>
      </c>
      <c r="BD86" s="181">
        <v>1960</v>
      </c>
      <c r="BE86" s="187">
        <v>1.4999999999999999E-2</v>
      </c>
      <c r="BF86" s="188">
        <v>8.0000000000000002E-3</v>
      </c>
      <c r="BG86" s="173">
        <v>1</v>
      </c>
      <c r="BH86" s="173">
        <v>0.1</v>
      </c>
      <c r="BI86" s="173">
        <v>16.3</v>
      </c>
      <c r="BJ86" s="173">
        <v>1.9</v>
      </c>
      <c r="BK86" s="173">
        <v>233.6</v>
      </c>
      <c r="BL86" s="28" t="s">
        <v>338</v>
      </c>
      <c r="BM86" s="228" t="s">
        <v>338</v>
      </c>
      <c r="BN86" s="228"/>
      <c r="BO86" s="228"/>
      <c r="BP86" s="228">
        <v>40</v>
      </c>
      <c r="BQ86" s="228"/>
      <c r="BR86" s="228"/>
      <c r="BS86" s="228"/>
      <c r="BT86" s="228"/>
      <c r="BU86" s="228">
        <f t="shared" si="1"/>
        <v>0.6</v>
      </c>
      <c r="BV86" s="228"/>
      <c r="BW86" s="228"/>
      <c r="BX86" s="228"/>
      <c r="BY86" s="228"/>
      <c r="BZ86" s="228"/>
      <c r="CA86" s="228"/>
      <c r="CB86" s="228"/>
      <c r="CC86" s="228"/>
      <c r="CD86" s="228"/>
      <c r="CE86" s="228"/>
      <c r="CF86" s="228"/>
      <c r="CG86" s="228"/>
      <c r="CH86" s="228"/>
      <c r="CI86" s="228"/>
      <c r="CJ86" s="228"/>
      <c r="CK86" s="228"/>
      <c r="CL86" s="228"/>
      <c r="CM86" s="228"/>
      <c r="CN86" s="228"/>
      <c r="CO86" s="228"/>
      <c r="CP86" s="228"/>
      <c r="CQ86" s="228"/>
      <c r="CR86" s="228"/>
      <c r="CS86" s="228"/>
      <c r="CT86" s="228"/>
      <c r="CU86" s="228"/>
      <c r="CV86" s="228"/>
      <c r="CW86" s="228"/>
      <c r="CX86" s="228"/>
      <c r="CY86" s="228"/>
      <c r="CZ86" s="228"/>
      <c r="DA86" s="228"/>
      <c r="DB86" s="228"/>
    </row>
    <row r="87" spans="1:106" s="198" customFormat="1" ht="31.5" customHeight="1" x14ac:dyDescent="0.3">
      <c r="A87" s="194">
        <v>2021</v>
      </c>
      <c r="B87" s="171">
        <v>10</v>
      </c>
      <c r="C87" s="257">
        <v>44474</v>
      </c>
      <c r="D87" s="171">
        <v>395</v>
      </c>
      <c r="E87" s="171">
        <v>608</v>
      </c>
      <c r="F87" s="171">
        <v>6</v>
      </c>
      <c r="G87" s="197" t="s">
        <v>188</v>
      </c>
      <c r="H87" t="s">
        <v>189</v>
      </c>
      <c r="I87" t="s">
        <v>305</v>
      </c>
      <c r="J87">
        <v>3</v>
      </c>
      <c r="K87">
        <v>3</v>
      </c>
      <c r="L87" s="258">
        <v>110</v>
      </c>
      <c r="M87" s="259">
        <v>102.3</v>
      </c>
      <c r="N87" s="260">
        <v>117.7</v>
      </c>
      <c r="O87" s="193">
        <v>128</v>
      </c>
      <c r="P87" s="193">
        <v>142</v>
      </c>
      <c r="Q87" s="193">
        <v>125</v>
      </c>
      <c r="R87" s="193">
        <v>145</v>
      </c>
      <c r="S87" s="193">
        <v>128</v>
      </c>
      <c r="T87" s="193">
        <v>97</v>
      </c>
      <c r="U87" s="193">
        <v>99</v>
      </c>
      <c r="V87" s="193">
        <v>91</v>
      </c>
      <c r="W87" s="193">
        <v>109</v>
      </c>
      <c r="X87" s="193">
        <v>105</v>
      </c>
      <c r="Y87" s="172">
        <v>104</v>
      </c>
      <c r="Z87" s="172">
        <v>118</v>
      </c>
      <c r="AA87" s="193">
        <v>154</v>
      </c>
      <c r="AB87" s="193">
        <v>155</v>
      </c>
      <c r="AC87" s="193">
        <v>148</v>
      </c>
      <c r="AD87" s="193">
        <v>153</v>
      </c>
      <c r="AE87" s="193">
        <v>155</v>
      </c>
      <c r="AF87" s="193">
        <v>106</v>
      </c>
      <c r="AG87" s="193">
        <v>113</v>
      </c>
      <c r="AH87" s="193">
        <v>111</v>
      </c>
      <c r="AI87" s="193">
        <v>114</v>
      </c>
      <c r="AJ87" s="193">
        <v>109</v>
      </c>
      <c r="AK87" s="172">
        <v>118</v>
      </c>
      <c r="AL87" s="172">
        <v>109</v>
      </c>
      <c r="AM87" s="193">
        <v>143.30000000000001</v>
      </c>
      <c r="AN87" s="193">
        <v>105.4</v>
      </c>
      <c r="AO87" s="223">
        <v>0.3</v>
      </c>
      <c r="AP87" s="183">
        <v>90</v>
      </c>
      <c r="AQ87" s="184">
        <v>120</v>
      </c>
      <c r="AR87" s="182">
        <v>96</v>
      </c>
      <c r="AS87" s="182">
        <v>112</v>
      </c>
      <c r="AT87" s="185">
        <v>3</v>
      </c>
      <c r="AU87" s="185">
        <v>6</v>
      </c>
      <c r="AV87" s="185">
        <v>8</v>
      </c>
      <c r="AW87" s="185"/>
      <c r="AX87" s="185"/>
      <c r="AY87" s="185"/>
      <c r="AZ87" s="185"/>
      <c r="BA87" s="185"/>
      <c r="BB87" s="185"/>
      <c r="BC87" s="186">
        <v>17</v>
      </c>
      <c r="BD87" s="181">
        <v>1961</v>
      </c>
      <c r="BE87" s="187">
        <v>1.4999999999999999E-2</v>
      </c>
      <c r="BF87" s="188">
        <v>8.9999999999999993E-3</v>
      </c>
      <c r="BG87" s="173">
        <v>1</v>
      </c>
      <c r="BH87" s="173">
        <v>0.2</v>
      </c>
      <c r="BI87" s="173">
        <v>17.8</v>
      </c>
      <c r="BJ87" s="173">
        <v>1.8</v>
      </c>
      <c r="BK87" s="173">
        <v>206.7</v>
      </c>
      <c r="BL87" s="28" t="s">
        <v>338</v>
      </c>
      <c r="BM87" s="228" t="s">
        <v>338</v>
      </c>
      <c r="BN87" s="228"/>
      <c r="BO87" s="228"/>
      <c r="BP87" s="228">
        <v>40</v>
      </c>
      <c r="BQ87" s="228"/>
      <c r="BR87" s="228"/>
      <c r="BS87" s="228"/>
      <c r="BT87" s="228"/>
      <c r="BU87" s="228">
        <f t="shared" si="1"/>
        <v>3.3</v>
      </c>
      <c r="BV87" s="228"/>
      <c r="BW87" s="228"/>
      <c r="BX87" s="228"/>
      <c r="BY87" s="228"/>
      <c r="BZ87" s="228"/>
      <c r="CA87" s="228"/>
      <c r="CB87" s="228"/>
      <c r="CC87" s="228"/>
      <c r="CD87" s="228"/>
      <c r="CE87" s="228"/>
      <c r="CF87" s="228"/>
      <c r="CG87" s="228"/>
      <c r="CH87" s="228"/>
      <c r="CI87" s="228"/>
      <c r="CJ87" s="228"/>
      <c r="CK87" s="228"/>
      <c r="CL87" s="228"/>
      <c r="CM87" s="228"/>
      <c r="CN87" s="228"/>
      <c r="CO87" s="228"/>
      <c r="CP87" s="228"/>
      <c r="CQ87" s="228"/>
      <c r="CR87" s="228"/>
      <c r="CS87" s="228"/>
      <c r="CT87" s="228"/>
      <c r="CU87" s="228"/>
      <c r="CV87" s="228"/>
      <c r="CW87" s="228"/>
      <c r="CX87" s="228"/>
      <c r="CY87" s="228"/>
      <c r="CZ87" s="228"/>
      <c r="DA87" s="228"/>
      <c r="DB87" s="228"/>
    </row>
    <row r="88" spans="1:106" s="198" customFormat="1" ht="31.5" customHeight="1" x14ac:dyDescent="0.3">
      <c r="A88" s="194">
        <v>2021</v>
      </c>
      <c r="B88" s="171">
        <v>10</v>
      </c>
      <c r="C88" s="257">
        <v>44474</v>
      </c>
      <c r="D88" s="171">
        <v>395</v>
      </c>
      <c r="E88" s="171">
        <v>609</v>
      </c>
      <c r="F88" s="171">
        <v>6</v>
      </c>
      <c r="G88" s="197" t="s">
        <v>191</v>
      </c>
      <c r="H88" t="s">
        <v>192</v>
      </c>
      <c r="I88" t="s">
        <v>305</v>
      </c>
      <c r="J88">
        <v>3</v>
      </c>
      <c r="K88">
        <v>3</v>
      </c>
      <c r="L88" s="258">
        <v>50</v>
      </c>
      <c r="M88" s="259">
        <v>46.5</v>
      </c>
      <c r="N88" s="260">
        <v>53.5</v>
      </c>
      <c r="O88" s="193">
        <v>58</v>
      </c>
      <c r="P88" s="193">
        <v>60</v>
      </c>
      <c r="Q88" s="193">
        <v>57</v>
      </c>
      <c r="R88" s="193">
        <v>59</v>
      </c>
      <c r="S88" s="193">
        <v>57</v>
      </c>
      <c r="T88" s="193">
        <v>50</v>
      </c>
      <c r="U88" s="193">
        <v>48</v>
      </c>
      <c r="V88" s="193">
        <v>48</v>
      </c>
      <c r="W88" s="193">
        <v>53</v>
      </c>
      <c r="X88" s="193">
        <v>51</v>
      </c>
      <c r="Y88" s="172">
        <v>104</v>
      </c>
      <c r="Z88" s="172">
        <v>118</v>
      </c>
      <c r="AA88" s="193">
        <v>61</v>
      </c>
      <c r="AB88" s="193">
        <v>62</v>
      </c>
      <c r="AC88" s="193">
        <v>68</v>
      </c>
      <c r="AD88" s="193">
        <v>69</v>
      </c>
      <c r="AE88" s="193">
        <v>62</v>
      </c>
      <c r="AF88" s="193">
        <v>51</v>
      </c>
      <c r="AG88" s="193">
        <v>52</v>
      </c>
      <c r="AH88" s="193">
        <v>52</v>
      </c>
      <c r="AI88" s="193">
        <v>51</v>
      </c>
      <c r="AJ88" s="193">
        <v>53</v>
      </c>
      <c r="AK88" s="172">
        <v>118</v>
      </c>
      <c r="AL88" s="172">
        <v>109</v>
      </c>
      <c r="AM88" s="193">
        <v>61.3</v>
      </c>
      <c r="AN88" s="193">
        <v>50.9</v>
      </c>
      <c r="AO88" s="223">
        <v>0.2</v>
      </c>
      <c r="AP88" s="183">
        <v>90</v>
      </c>
      <c r="AQ88" s="184">
        <v>120</v>
      </c>
      <c r="AR88" s="182">
        <v>96</v>
      </c>
      <c r="AS88" s="182">
        <v>112</v>
      </c>
      <c r="AT88" s="185">
        <v>3</v>
      </c>
      <c r="AU88" s="185">
        <v>5</v>
      </c>
      <c r="AV88" s="185">
        <v>10</v>
      </c>
      <c r="AW88" s="185"/>
      <c r="AX88" s="185">
        <v>1</v>
      </c>
      <c r="AY88" s="185"/>
      <c r="AZ88" s="185"/>
      <c r="BA88" s="185"/>
      <c r="BB88" s="185"/>
      <c r="BC88" s="186">
        <v>19</v>
      </c>
      <c r="BD88" s="181">
        <v>1963</v>
      </c>
      <c r="BE88" s="187">
        <v>1.4999999999999999E-2</v>
      </c>
      <c r="BF88" s="188">
        <v>0.01</v>
      </c>
      <c r="BG88" s="173">
        <v>1</v>
      </c>
      <c r="BH88" s="173">
        <v>0.4</v>
      </c>
      <c r="BI88" s="173">
        <v>39.299999999999997</v>
      </c>
      <c r="BJ88" s="173">
        <v>1</v>
      </c>
      <c r="BK88" s="173">
        <v>99.9</v>
      </c>
      <c r="BL88" s="28" t="s">
        <v>338</v>
      </c>
      <c r="BM88" s="228" t="s">
        <v>338</v>
      </c>
      <c r="BN88" s="228"/>
      <c r="BO88" s="228"/>
      <c r="BP88" s="228">
        <v>40</v>
      </c>
      <c r="BQ88" s="228"/>
      <c r="BR88" s="228"/>
      <c r="BS88" s="228"/>
      <c r="BT88" s="228"/>
      <c r="BU88" s="228">
        <f t="shared" si="1"/>
        <v>0.6</v>
      </c>
      <c r="BV88" s="228"/>
      <c r="BW88" s="228"/>
      <c r="BX88" s="228"/>
      <c r="BY88" s="228"/>
      <c r="BZ88" s="228"/>
      <c r="CA88" s="228"/>
      <c r="CB88" s="228"/>
      <c r="CC88" s="228"/>
      <c r="CD88" s="228"/>
      <c r="CE88" s="228"/>
      <c r="CF88" s="228"/>
      <c r="CG88" s="228"/>
      <c r="CH88" s="228"/>
      <c r="CI88" s="228"/>
      <c r="CJ88" s="228"/>
      <c r="CK88" s="228"/>
      <c r="CL88" s="228"/>
      <c r="CM88" s="228"/>
      <c r="CN88" s="228"/>
      <c r="CO88" s="228"/>
      <c r="CP88" s="228"/>
      <c r="CQ88" s="228"/>
      <c r="CR88" s="228"/>
      <c r="CS88" s="228"/>
      <c r="CT88" s="228"/>
      <c r="CU88" s="228"/>
      <c r="CV88" s="228"/>
      <c r="CW88" s="228"/>
      <c r="CX88" s="228"/>
      <c r="CY88" s="228"/>
      <c r="CZ88" s="228"/>
      <c r="DA88" s="228"/>
      <c r="DB88" s="228"/>
    </row>
    <row r="89" spans="1:106" s="198" customFormat="1" ht="31.5" customHeight="1" x14ac:dyDescent="0.3">
      <c r="A89" s="194">
        <v>2021</v>
      </c>
      <c r="B89" s="171">
        <v>10</v>
      </c>
      <c r="C89" s="257">
        <v>44474</v>
      </c>
      <c r="D89" s="171">
        <v>241</v>
      </c>
      <c r="E89" s="171">
        <v>165</v>
      </c>
      <c r="F89" s="171">
        <v>7</v>
      </c>
      <c r="G89" s="197" t="s">
        <v>265</v>
      </c>
      <c r="H89" t="s">
        <v>266</v>
      </c>
      <c r="I89" t="s">
        <v>305</v>
      </c>
      <c r="J89">
        <v>2</v>
      </c>
      <c r="K89">
        <v>2</v>
      </c>
      <c r="L89" s="258">
        <v>706</v>
      </c>
      <c r="M89" s="259">
        <v>656.58</v>
      </c>
      <c r="N89" s="260">
        <v>755.42</v>
      </c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72"/>
      <c r="Z89" s="172"/>
      <c r="AA89" s="193"/>
      <c r="AB89" s="193"/>
      <c r="AC89" s="193">
        <v>951</v>
      </c>
      <c r="AD89" s="193">
        <v>941</v>
      </c>
      <c r="AE89" s="193">
        <v>927</v>
      </c>
      <c r="AF89" s="193"/>
      <c r="AG89" s="193"/>
      <c r="AH89" s="193">
        <v>707</v>
      </c>
      <c r="AI89" s="193">
        <v>735</v>
      </c>
      <c r="AJ89" s="193">
        <v>740</v>
      </c>
      <c r="AK89" s="172"/>
      <c r="AL89" s="172">
        <v>150</v>
      </c>
      <c r="AM89" s="193">
        <v>939.7</v>
      </c>
      <c r="AN89" s="193">
        <v>727.3</v>
      </c>
      <c r="AO89" s="223">
        <v>0.3</v>
      </c>
      <c r="AP89" s="183">
        <v>60</v>
      </c>
      <c r="AQ89" s="184">
        <v>120</v>
      </c>
      <c r="AR89" s="182">
        <v>48</v>
      </c>
      <c r="AS89" s="182">
        <v>150</v>
      </c>
      <c r="AT89" s="185"/>
      <c r="AU89" s="185">
        <v>2</v>
      </c>
      <c r="AV89" s="185">
        <v>3</v>
      </c>
      <c r="AW89" s="185"/>
      <c r="AX89" s="185"/>
      <c r="AY89" s="185"/>
      <c r="AZ89" s="185"/>
      <c r="BA89" s="185"/>
      <c r="BB89" s="185"/>
      <c r="BC89" s="186">
        <v>4</v>
      </c>
      <c r="BD89" s="181">
        <v>439</v>
      </c>
      <c r="BE89" s="187">
        <v>1.4999999999999999E-2</v>
      </c>
      <c r="BF89" s="188">
        <v>8.9999999999999993E-3</v>
      </c>
      <c r="BG89" s="173">
        <v>1</v>
      </c>
      <c r="BH89" s="173">
        <v>0</v>
      </c>
      <c r="BI89" s="173">
        <v>0.6</v>
      </c>
      <c r="BJ89" s="173">
        <v>2.9</v>
      </c>
      <c r="BK89" s="173">
        <v>319.3</v>
      </c>
      <c r="BL89" s="28" t="s">
        <v>318</v>
      </c>
      <c r="BM89" s="228" t="s">
        <v>318</v>
      </c>
      <c r="BN89" s="228"/>
      <c r="BO89" s="228"/>
      <c r="BP89" s="228">
        <v>40</v>
      </c>
      <c r="BQ89" s="228"/>
      <c r="BR89" s="228"/>
      <c r="BS89" s="228"/>
      <c r="BT89" s="228"/>
      <c r="BU89" s="228">
        <f t="shared" si="1"/>
        <v>15.1</v>
      </c>
      <c r="BV89" s="228"/>
      <c r="BW89" s="228"/>
      <c r="BX89" s="228"/>
      <c r="BY89" s="228"/>
      <c r="BZ89" s="228"/>
      <c r="CA89" s="228"/>
      <c r="CB89" s="228"/>
      <c r="CC89" s="228"/>
      <c r="CD89" s="228"/>
      <c r="CE89" s="228"/>
      <c r="CF89" s="228"/>
      <c r="CG89" s="228"/>
      <c r="CH89" s="228"/>
      <c r="CI89" s="228"/>
      <c r="CJ89" s="228"/>
      <c r="CK89" s="228"/>
      <c r="CL89" s="228"/>
      <c r="CM89" s="228"/>
      <c r="CN89" s="228"/>
      <c r="CO89" s="228"/>
      <c r="CP89" s="228"/>
      <c r="CQ89" s="228"/>
      <c r="CR89" s="228"/>
      <c r="CS89" s="228"/>
      <c r="CT89" s="228"/>
      <c r="CU89" s="228"/>
      <c r="CV89" s="228"/>
      <c r="CW89" s="228"/>
      <c r="CX89" s="228"/>
      <c r="CY89" s="228"/>
      <c r="CZ89" s="228"/>
      <c r="DA89" s="228"/>
      <c r="DB89" s="228"/>
    </row>
    <row r="90" spans="1:106" s="198" customFormat="1" ht="31.5" customHeight="1" x14ac:dyDescent="0.3">
      <c r="A90" s="194">
        <v>2021</v>
      </c>
      <c r="B90" s="171">
        <v>10</v>
      </c>
      <c r="C90" s="257">
        <v>44474</v>
      </c>
      <c r="D90" s="171">
        <v>376</v>
      </c>
      <c r="E90" s="171">
        <v>438</v>
      </c>
      <c r="F90" s="171">
        <v>7</v>
      </c>
      <c r="G90" s="197" t="s">
        <v>222</v>
      </c>
      <c r="H90" t="s">
        <v>223</v>
      </c>
      <c r="I90" t="s">
        <v>305</v>
      </c>
      <c r="J90">
        <v>3</v>
      </c>
      <c r="K90">
        <v>2</v>
      </c>
      <c r="L90" s="258">
        <v>335</v>
      </c>
      <c r="M90" s="259">
        <v>315.23500000000001</v>
      </c>
      <c r="N90" s="260">
        <v>358.78500000000003</v>
      </c>
      <c r="O90" s="193">
        <v>464</v>
      </c>
      <c r="P90" s="193">
        <v>460</v>
      </c>
      <c r="Q90" s="193">
        <v>477</v>
      </c>
      <c r="R90" s="193">
        <v>486</v>
      </c>
      <c r="S90" s="193">
        <v>430</v>
      </c>
      <c r="T90" s="193">
        <v>355</v>
      </c>
      <c r="U90" s="193">
        <v>340</v>
      </c>
      <c r="V90" s="193">
        <v>342</v>
      </c>
      <c r="W90" s="193">
        <v>345</v>
      </c>
      <c r="X90" s="193">
        <v>349</v>
      </c>
      <c r="Y90" s="172">
        <v>149</v>
      </c>
      <c r="Z90" s="172">
        <v>149</v>
      </c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72"/>
      <c r="AL90" s="172"/>
      <c r="AM90" s="193">
        <v>463.4</v>
      </c>
      <c r="AN90" s="193">
        <v>346.2</v>
      </c>
      <c r="AO90" s="223">
        <v>0.4</v>
      </c>
      <c r="AP90" s="183">
        <v>67</v>
      </c>
      <c r="AQ90" s="184">
        <v>161</v>
      </c>
      <c r="AR90" s="182">
        <v>72</v>
      </c>
      <c r="AS90" s="182">
        <v>149</v>
      </c>
      <c r="AT90" s="185">
        <v>2</v>
      </c>
      <c r="AU90" s="185">
        <v>2</v>
      </c>
      <c r="AV90" s="185">
        <v>4</v>
      </c>
      <c r="AW90" s="185"/>
      <c r="AX90" s="185"/>
      <c r="AY90" s="185"/>
      <c r="AZ90" s="185"/>
      <c r="BA90" s="185"/>
      <c r="BB90" s="185"/>
      <c r="BC90" s="186">
        <v>8</v>
      </c>
      <c r="BD90" s="181">
        <v>2300</v>
      </c>
      <c r="BE90" s="187">
        <v>1.4999999999999999E-2</v>
      </c>
      <c r="BF90" s="188">
        <v>3.0000000000000001E-3</v>
      </c>
      <c r="BG90" s="173">
        <v>1</v>
      </c>
      <c r="BH90" s="173">
        <v>0</v>
      </c>
      <c r="BI90" s="173">
        <v>6.9</v>
      </c>
      <c r="BJ90" s="173">
        <v>2.8</v>
      </c>
      <c r="BK90" s="173">
        <v>796.3</v>
      </c>
      <c r="BL90" s="28" t="s">
        <v>306</v>
      </c>
      <c r="BM90" s="228" t="s">
        <v>307</v>
      </c>
      <c r="BN90" s="228" t="s">
        <v>324</v>
      </c>
      <c r="BO90" s="228" t="s">
        <v>311</v>
      </c>
      <c r="BP90" s="228">
        <v>40</v>
      </c>
      <c r="BQ90" s="228"/>
      <c r="BR90" s="228"/>
      <c r="BS90" s="228"/>
      <c r="BT90" s="228"/>
      <c r="BU90" s="228">
        <f t="shared" si="1"/>
        <v>7.9</v>
      </c>
      <c r="BV90" s="228"/>
      <c r="BW90" s="228"/>
      <c r="BX90" s="228"/>
      <c r="BY90" s="228"/>
      <c r="BZ90" s="228"/>
      <c r="CA90" s="228"/>
      <c r="CB90" s="228"/>
      <c r="CC90" s="228"/>
      <c r="CD90" s="228"/>
      <c r="CE90" s="228"/>
      <c r="CF90" s="228"/>
      <c r="CG90" s="228"/>
      <c r="CH90" s="228"/>
      <c r="CI90" s="228"/>
      <c r="CJ90" s="228"/>
      <c r="CK90" s="228"/>
      <c r="CL90" s="228"/>
      <c r="CM90" s="228"/>
      <c r="CN90" s="228"/>
      <c r="CO90" s="228"/>
      <c r="CP90" s="228"/>
      <c r="CQ90" s="228"/>
      <c r="CR90" s="228"/>
      <c r="CS90" s="228"/>
      <c r="CT90" s="228"/>
      <c r="CU90" s="228"/>
      <c r="CV90" s="228"/>
      <c r="CW90" s="228"/>
      <c r="CX90" s="228"/>
      <c r="CY90" s="228"/>
      <c r="CZ90" s="228"/>
      <c r="DA90" s="228"/>
      <c r="DB90" s="228"/>
    </row>
    <row r="91" spans="1:106" s="198" customFormat="1" ht="31.5" customHeight="1" x14ac:dyDescent="0.3">
      <c r="A91" s="194">
        <v>2021</v>
      </c>
      <c r="B91" s="171">
        <v>10</v>
      </c>
      <c r="C91" s="257">
        <v>44474</v>
      </c>
      <c r="D91" s="171">
        <v>417</v>
      </c>
      <c r="E91" s="171">
        <v>660</v>
      </c>
      <c r="F91" s="171">
        <v>8</v>
      </c>
      <c r="G91" s="197" t="s">
        <v>201</v>
      </c>
      <c r="H91" t="s">
        <v>202</v>
      </c>
      <c r="I91" t="s">
        <v>305</v>
      </c>
      <c r="J91">
        <v>1</v>
      </c>
      <c r="K91">
        <v>6</v>
      </c>
      <c r="L91" s="258">
        <v>1265</v>
      </c>
      <c r="M91" s="259">
        <v>1190.365</v>
      </c>
      <c r="N91" s="260">
        <v>1354.8150000000001</v>
      </c>
      <c r="O91" s="193">
        <v>1655</v>
      </c>
      <c r="P91" s="193">
        <v>1703</v>
      </c>
      <c r="Q91" s="193">
        <v>1743</v>
      </c>
      <c r="R91" s="193">
        <v>1874</v>
      </c>
      <c r="S91" s="193">
        <v>1622</v>
      </c>
      <c r="T91" s="193">
        <v>1320</v>
      </c>
      <c r="U91" s="193">
        <v>1358</v>
      </c>
      <c r="V91" s="193">
        <v>1367</v>
      </c>
      <c r="W91" s="193">
        <v>1474</v>
      </c>
      <c r="X91" s="193">
        <v>1368</v>
      </c>
      <c r="Y91" s="172">
        <v>158</v>
      </c>
      <c r="Z91" s="172">
        <v>159</v>
      </c>
      <c r="AA91" s="193">
        <v>1587</v>
      </c>
      <c r="AB91" s="193">
        <v>1622</v>
      </c>
      <c r="AC91" s="193">
        <v>1717</v>
      </c>
      <c r="AD91" s="193">
        <v>1676</v>
      </c>
      <c r="AE91" s="193">
        <v>1682</v>
      </c>
      <c r="AF91" s="193">
        <v>1318</v>
      </c>
      <c r="AG91" s="193">
        <v>1324</v>
      </c>
      <c r="AH91" s="193">
        <v>1318</v>
      </c>
      <c r="AI91" s="193">
        <v>1317</v>
      </c>
      <c r="AJ91" s="193">
        <v>1314</v>
      </c>
      <c r="AK91" s="172">
        <v>160</v>
      </c>
      <c r="AL91" s="172">
        <v>159</v>
      </c>
      <c r="AM91" s="193">
        <v>1688.1</v>
      </c>
      <c r="AN91" s="193">
        <v>1347.8</v>
      </c>
      <c r="AO91" s="223">
        <v>0.3</v>
      </c>
      <c r="AP91" s="183">
        <v>20</v>
      </c>
      <c r="AQ91" s="184">
        <v>180</v>
      </c>
      <c r="AR91" s="182">
        <v>23</v>
      </c>
      <c r="AS91" s="182">
        <v>159</v>
      </c>
      <c r="AT91" s="185">
        <v>2</v>
      </c>
      <c r="AU91" s="185">
        <v>2</v>
      </c>
      <c r="AV91" s="185">
        <v>4</v>
      </c>
      <c r="AW91" s="185"/>
      <c r="AX91" s="185">
        <v>1</v>
      </c>
      <c r="AY91" s="185"/>
      <c r="AZ91" s="185"/>
      <c r="BA91" s="185"/>
      <c r="BB91" s="185"/>
      <c r="BC91" s="186">
        <v>9</v>
      </c>
      <c r="BD91" s="181">
        <v>315</v>
      </c>
      <c r="BE91" s="187">
        <v>1.4999999999999999E-2</v>
      </c>
      <c r="BF91" s="188">
        <v>2.9000000000000001E-2</v>
      </c>
      <c r="BG91" s="173"/>
      <c r="BH91" s="173">
        <v>0</v>
      </c>
      <c r="BI91" s="173">
        <v>0.2</v>
      </c>
      <c r="BJ91" s="173">
        <v>12.1</v>
      </c>
      <c r="BK91" s="173">
        <v>424.6</v>
      </c>
      <c r="BL91" s="28" t="s">
        <v>306</v>
      </c>
      <c r="BM91" s="228" t="s">
        <v>307</v>
      </c>
      <c r="BN91" s="228" t="s">
        <v>325</v>
      </c>
      <c r="BO91" s="228" t="s">
        <v>311</v>
      </c>
      <c r="BP91" s="228">
        <v>40</v>
      </c>
      <c r="BQ91" s="228"/>
      <c r="BR91" s="228"/>
      <c r="BS91" s="228"/>
      <c r="BT91" s="228"/>
      <c r="BU91" s="228">
        <f t="shared" si="1"/>
        <v>58.5</v>
      </c>
      <c r="BV91" s="228"/>
      <c r="BW91" s="228"/>
      <c r="BX91" s="228"/>
      <c r="BY91" s="228"/>
      <c r="BZ91" s="228"/>
      <c r="CA91" s="228"/>
      <c r="CB91" s="228"/>
      <c r="CC91" s="228"/>
      <c r="CD91" s="228"/>
      <c r="CE91" s="228"/>
      <c r="CF91" s="228"/>
      <c r="CG91" s="228"/>
      <c r="CH91" s="228"/>
      <c r="CI91" s="228"/>
      <c r="CJ91" s="228"/>
      <c r="CK91" s="228"/>
      <c r="CL91" s="228"/>
      <c r="CM91" s="228"/>
      <c r="CN91" s="228"/>
      <c r="CO91" s="228"/>
      <c r="CP91" s="228"/>
      <c r="CQ91" s="228"/>
      <c r="CR91" s="228"/>
      <c r="CS91" s="228"/>
      <c r="CT91" s="228"/>
      <c r="CU91" s="228"/>
      <c r="CV91" s="228"/>
      <c r="CW91" s="228"/>
      <c r="CX91" s="228"/>
      <c r="CY91" s="228"/>
      <c r="CZ91" s="228"/>
      <c r="DA91" s="228"/>
      <c r="DB91" s="228"/>
    </row>
    <row r="92" spans="1:106" s="198" customFormat="1" ht="31.5" customHeight="1" x14ac:dyDescent="0.3">
      <c r="A92" s="194">
        <v>2021</v>
      </c>
      <c r="B92" s="171">
        <v>10</v>
      </c>
      <c r="C92" s="257">
        <v>44474</v>
      </c>
      <c r="D92" s="171">
        <v>417</v>
      </c>
      <c r="E92" s="171">
        <v>661</v>
      </c>
      <c r="F92" s="171">
        <v>8</v>
      </c>
      <c r="G92" s="197" t="s">
        <v>204</v>
      </c>
      <c r="H92" t="s">
        <v>205</v>
      </c>
      <c r="I92" t="s">
        <v>305</v>
      </c>
      <c r="J92">
        <v>1</v>
      </c>
      <c r="K92">
        <v>6</v>
      </c>
      <c r="L92" s="258">
        <v>138</v>
      </c>
      <c r="M92" s="259">
        <v>129.858</v>
      </c>
      <c r="N92" s="260">
        <v>147.798</v>
      </c>
      <c r="O92" s="193">
        <v>180</v>
      </c>
      <c r="P92" s="193">
        <v>183</v>
      </c>
      <c r="Q92" s="193">
        <v>190</v>
      </c>
      <c r="R92" s="193">
        <v>200</v>
      </c>
      <c r="S92" s="193">
        <v>182</v>
      </c>
      <c r="T92" s="193">
        <v>140</v>
      </c>
      <c r="U92" s="193">
        <v>144</v>
      </c>
      <c r="V92" s="193">
        <v>145</v>
      </c>
      <c r="W92" s="193">
        <v>139</v>
      </c>
      <c r="X92" s="193">
        <v>148</v>
      </c>
      <c r="Y92" s="172">
        <v>158</v>
      </c>
      <c r="Z92" s="172">
        <v>159</v>
      </c>
      <c r="AA92" s="193">
        <v>185</v>
      </c>
      <c r="AB92" s="193">
        <v>190</v>
      </c>
      <c r="AC92" s="193">
        <v>191</v>
      </c>
      <c r="AD92" s="193">
        <v>179</v>
      </c>
      <c r="AE92" s="193">
        <v>182</v>
      </c>
      <c r="AF92" s="193">
        <v>143</v>
      </c>
      <c r="AG92" s="193">
        <v>143</v>
      </c>
      <c r="AH92" s="193">
        <v>144</v>
      </c>
      <c r="AI92" s="193">
        <v>142</v>
      </c>
      <c r="AJ92" s="193">
        <v>139</v>
      </c>
      <c r="AK92" s="172">
        <v>160</v>
      </c>
      <c r="AL92" s="172">
        <v>159</v>
      </c>
      <c r="AM92" s="193">
        <v>186.2</v>
      </c>
      <c r="AN92" s="193">
        <v>142.69999999999999</v>
      </c>
      <c r="AO92" s="223">
        <v>0.3</v>
      </c>
      <c r="AP92" s="183">
        <v>20</v>
      </c>
      <c r="AQ92" s="184">
        <v>180</v>
      </c>
      <c r="AR92" s="182">
        <v>23</v>
      </c>
      <c r="AS92" s="182">
        <v>159</v>
      </c>
      <c r="AT92" s="185">
        <v>1</v>
      </c>
      <c r="AU92" s="185">
        <v>1</v>
      </c>
      <c r="AV92" s="185">
        <v>2</v>
      </c>
      <c r="AW92" s="185"/>
      <c r="AX92" s="185">
        <v>1</v>
      </c>
      <c r="AY92" s="185"/>
      <c r="AZ92" s="185"/>
      <c r="BA92" s="185"/>
      <c r="BB92" s="185"/>
      <c r="BC92" s="186">
        <v>4</v>
      </c>
      <c r="BD92" s="181">
        <v>121</v>
      </c>
      <c r="BE92" s="187">
        <v>1.4999999999999999E-2</v>
      </c>
      <c r="BF92" s="188">
        <v>3.3000000000000002E-2</v>
      </c>
      <c r="BG92" s="173"/>
      <c r="BH92" s="173">
        <v>0</v>
      </c>
      <c r="BI92" s="173">
        <v>0.9</v>
      </c>
      <c r="BJ92" s="173">
        <v>0.6</v>
      </c>
      <c r="BK92" s="173">
        <v>17.3</v>
      </c>
      <c r="BL92" s="28" t="s">
        <v>306</v>
      </c>
      <c r="BM92" s="228" t="s">
        <v>307</v>
      </c>
      <c r="BN92" s="228" t="s">
        <v>326</v>
      </c>
      <c r="BO92" s="228" t="s">
        <v>311</v>
      </c>
      <c r="BP92" s="228">
        <v>40</v>
      </c>
      <c r="BQ92" s="228"/>
      <c r="BR92" s="228"/>
      <c r="BS92" s="228"/>
      <c r="BT92" s="228"/>
      <c r="BU92" s="228">
        <f t="shared" si="1"/>
        <v>3.3</v>
      </c>
      <c r="BV92" s="228"/>
      <c r="BW92" s="228"/>
      <c r="BX92" s="228"/>
      <c r="BY92" s="228"/>
      <c r="BZ92" s="228"/>
      <c r="CA92" s="228"/>
      <c r="CB92" s="228"/>
      <c r="CC92" s="228"/>
      <c r="CD92" s="228"/>
      <c r="CE92" s="228"/>
      <c r="CF92" s="228"/>
      <c r="CG92" s="228"/>
      <c r="CH92" s="228"/>
      <c r="CI92" s="228"/>
      <c r="CJ92" s="228"/>
      <c r="CK92" s="228"/>
      <c r="CL92" s="228"/>
      <c r="CM92" s="228"/>
      <c r="CN92" s="228"/>
      <c r="CO92" s="228"/>
      <c r="CP92" s="228"/>
      <c r="CQ92" s="228"/>
      <c r="CR92" s="228"/>
      <c r="CS92" s="228"/>
      <c r="CT92" s="228"/>
      <c r="CU92" s="228"/>
      <c r="CV92" s="228"/>
      <c r="CW92" s="228"/>
      <c r="CX92" s="228"/>
      <c r="CY92" s="228"/>
      <c r="CZ92" s="228"/>
      <c r="DA92" s="228"/>
      <c r="DB92" s="228"/>
    </row>
    <row r="93" spans="1:106" s="198" customFormat="1" ht="31.5" customHeight="1" x14ac:dyDescent="0.3">
      <c r="A93" s="194">
        <v>2021</v>
      </c>
      <c r="B93" s="171">
        <v>10</v>
      </c>
      <c r="C93" s="257">
        <v>44474</v>
      </c>
      <c r="D93" s="171">
        <v>227</v>
      </c>
      <c r="E93" s="171">
        <v>155</v>
      </c>
      <c r="F93" s="171">
        <v>28</v>
      </c>
      <c r="G93" s="197" t="s">
        <v>164</v>
      </c>
      <c r="H93" t="s">
        <v>165</v>
      </c>
      <c r="I93" t="s">
        <v>343</v>
      </c>
      <c r="J93">
        <v>3</v>
      </c>
      <c r="K93">
        <v>2</v>
      </c>
      <c r="L93" s="258">
        <v>122</v>
      </c>
      <c r="M93" s="259">
        <v>113.46</v>
      </c>
      <c r="N93" s="260">
        <v>130.54</v>
      </c>
      <c r="O93" s="193">
        <v>178</v>
      </c>
      <c r="P93" s="193">
        <v>240</v>
      </c>
      <c r="Q93" s="193">
        <v>255</v>
      </c>
      <c r="R93" s="193">
        <v>203</v>
      </c>
      <c r="S93" s="193">
        <v>186</v>
      </c>
      <c r="T93" s="193">
        <v>130</v>
      </c>
      <c r="U93" s="193">
        <v>142</v>
      </c>
      <c r="V93" s="193">
        <v>137</v>
      </c>
      <c r="W93" s="193">
        <v>138</v>
      </c>
      <c r="X93" s="193">
        <v>137</v>
      </c>
      <c r="Y93" s="172">
        <v>184</v>
      </c>
      <c r="Z93" s="172">
        <v>181</v>
      </c>
      <c r="AA93" s="193">
        <v>200</v>
      </c>
      <c r="AB93" s="193"/>
      <c r="AC93" s="193"/>
      <c r="AD93" s="193"/>
      <c r="AE93" s="193"/>
      <c r="AF93" s="193">
        <v>127</v>
      </c>
      <c r="AG93" s="193"/>
      <c r="AH93" s="193"/>
      <c r="AI93" s="193"/>
      <c r="AJ93" s="193"/>
      <c r="AK93" s="172">
        <v>109</v>
      </c>
      <c r="AL93" s="172"/>
      <c r="AM93" s="193">
        <v>210.3</v>
      </c>
      <c r="AN93" s="193">
        <v>135.19999999999999</v>
      </c>
      <c r="AO93" s="223">
        <v>0.7</v>
      </c>
      <c r="AP93" s="183">
        <v>61</v>
      </c>
      <c r="AQ93" s="184">
        <v>177</v>
      </c>
      <c r="AR93" s="182">
        <v>68</v>
      </c>
      <c r="AS93" s="182">
        <v>158</v>
      </c>
      <c r="AT93" s="185">
        <v>2</v>
      </c>
      <c r="AU93" s="185">
        <v>3</v>
      </c>
      <c r="AV93" s="185">
        <v>2</v>
      </c>
      <c r="AW93" s="185"/>
      <c r="AX93" s="185">
        <v>1</v>
      </c>
      <c r="AY93" s="185"/>
      <c r="AZ93" s="185"/>
      <c r="BA93" s="185"/>
      <c r="BB93" s="185"/>
      <c r="BC93" s="186">
        <v>8</v>
      </c>
      <c r="BD93" s="181">
        <v>1088</v>
      </c>
      <c r="BE93" s="187">
        <v>0.02</v>
      </c>
      <c r="BF93" s="188">
        <v>7.0000000000000001E-3</v>
      </c>
      <c r="BG93" s="173">
        <v>1</v>
      </c>
      <c r="BH93" s="173">
        <v>0.1</v>
      </c>
      <c r="BI93" s="173">
        <v>8.9</v>
      </c>
      <c r="BJ93" s="173">
        <v>1.1000000000000001</v>
      </c>
      <c r="BK93" s="173">
        <v>147.1</v>
      </c>
      <c r="BL93" s="28" t="s">
        <v>312</v>
      </c>
      <c r="BM93" s="228" t="s">
        <v>315</v>
      </c>
      <c r="BN93" s="228" t="s">
        <v>344</v>
      </c>
      <c r="BO93" s="228"/>
      <c r="BP93" s="228">
        <v>40</v>
      </c>
      <c r="BQ93" s="228"/>
      <c r="BR93" s="228"/>
      <c r="BS93" s="228"/>
      <c r="BT93" s="228"/>
      <c r="BU93" s="228">
        <f t="shared" si="1"/>
        <v>9.3000000000000007</v>
      </c>
      <c r="BV93" s="228"/>
      <c r="BW93" s="228"/>
      <c r="BX93" s="228"/>
      <c r="BY93" s="228"/>
      <c r="BZ93" s="228"/>
      <c r="CA93" s="228"/>
      <c r="CB93" s="228"/>
      <c r="CC93" s="228"/>
      <c r="CD93" s="228"/>
      <c r="CE93" s="228"/>
      <c r="CF93" s="228"/>
      <c r="CG93" s="228"/>
      <c r="CH93" s="228"/>
      <c r="CI93" s="228"/>
      <c r="CJ93" s="228"/>
      <c r="CK93" s="228"/>
      <c r="CL93" s="228"/>
      <c r="CM93" s="228"/>
      <c r="CN93" s="228"/>
      <c r="CO93" s="228"/>
      <c r="CP93" s="228"/>
      <c r="CQ93" s="228"/>
      <c r="CR93" s="228"/>
      <c r="CS93" s="228"/>
      <c r="CT93" s="228"/>
      <c r="CU93" s="228"/>
      <c r="CV93" s="228"/>
      <c r="CW93" s="228"/>
      <c r="CX93" s="228"/>
      <c r="CY93" s="228"/>
      <c r="CZ93" s="228"/>
      <c r="DA93" s="228"/>
      <c r="DB93" s="228"/>
    </row>
    <row r="94" spans="1:106" s="198" customFormat="1" ht="31.5" customHeight="1" x14ac:dyDescent="0.3">
      <c r="A94" s="194">
        <v>2021</v>
      </c>
      <c r="B94" s="171">
        <v>10</v>
      </c>
      <c r="C94" s="257">
        <v>44474</v>
      </c>
      <c r="D94" s="171">
        <v>159</v>
      </c>
      <c r="E94" s="171">
        <v>299</v>
      </c>
      <c r="F94" s="171">
        <v>30</v>
      </c>
      <c r="G94" s="197" t="s">
        <v>244</v>
      </c>
      <c r="H94" t="s">
        <v>245</v>
      </c>
      <c r="I94" t="s">
        <v>327</v>
      </c>
      <c r="J94">
        <v>3</v>
      </c>
      <c r="K94">
        <v>2</v>
      </c>
      <c r="L94" s="258">
        <v>115</v>
      </c>
      <c r="M94" s="259">
        <v>106.95</v>
      </c>
      <c r="N94" s="260">
        <v>123.05</v>
      </c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72"/>
      <c r="Z94" s="172"/>
      <c r="AA94" s="193">
        <v>138</v>
      </c>
      <c r="AB94" s="193">
        <v>147</v>
      </c>
      <c r="AC94" s="193">
        <v>163</v>
      </c>
      <c r="AD94" s="193">
        <v>145</v>
      </c>
      <c r="AE94" s="193">
        <v>161</v>
      </c>
      <c r="AF94" s="193">
        <v>104</v>
      </c>
      <c r="AG94" s="193">
        <v>117</v>
      </c>
      <c r="AH94" s="193">
        <v>120</v>
      </c>
      <c r="AI94" s="193">
        <v>118</v>
      </c>
      <c r="AJ94" s="193">
        <v>120</v>
      </c>
      <c r="AK94" s="172">
        <v>133</v>
      </c>
      <c r="AL94" s="172">
        <v>132</v>
      </c>
      <c r="AM94" s="193">
        <v>150.80000000000001</v>
      </c>
      <c r="AN94" s="193">
        <v>115.8</v>
      </c>
      <c r="AO94" s="223">
        <v>0.3</v>
      </c>
      <c r="AP94" s="183">
        <v>70</v>
      </c>
      <c r="AQ94" s="184">
        <v>154</v>
      </c>
      <c r="AR94" s="182">
        <v>82</v>
      </c>
      <c r="AS94" s="182">
        <v>133</v>
      </c>
      <c r="AT94" s="185">
        <v>1</v>
      </c>
      <c r="AU94" s="185">
        <v>2</v>
      </c>
      <c r="AV94" s="185">
        <v>3</v>
      </c>
      <c r="AW94" s="185"/>
      <c r="AX94" s="185">
        <v>1</v>
      </c>
      <c r="AY94" s="185"/>
      <c r="AZ94" s="185"/>
      <c r="BA94" s="185"/>
      <c r="BB94" s="185"/>
      <c r="BC94" s="186">
        <v>6</v>
      </c>
      <c r="BD94" s="181">
        <v>726</v>
      </c>
      <c r="BE94" s="187">
        <v>0.02</v>
      </c>
      <c r="BF94" s="188">
        <v>8.0000000000000002E-3</v>
      </c>
      <c r="BG94" s="173">
        <v>1</v>
      </c>
      <c r="BH94" s="173">
        <v>0.1</v>
      </c>
      <c r="BI94" s="173">
        <v>6.3</v>
      </c>
      <c r="BJ94" s="173">
        <v>0.7</v>
      </c>
      <c r="BK94" s="173">
        <v>84.1</v>
      </c>
      <c r="BL94" s="28" t="s">
        <v>312</v>
      </c>
      <c r="BM94" s="228" t="s">
        <v>315</v>
      </c>
      <c r="BN94" s="228"/>
      <c r="BO94" s="228"/>
      <c r="BP94" s="228">
        <v>40</v>
      </c>
      <c r="BQ94" s="228"/>
      <c r="BR94" s="228"/>
      <c r="BS94" s="228"/>
      <c r="BT94" s="228"/>
      <c r="BU94" s="228">
        <f t="shared" si="1"/>
        <v>0.6</v>
      </c>
      <c r="BV94" s="228"/>
      <c r="BW94" s="228"/>
      <c r="BX94" s="228"/>
      <c r="BY94" s="228"/>
      <c r="BZ94" s="228"/>
      <c r="CA94" s="228"/>
      <c r="CB94" s="228"/>
      <c r="CC94" s="228"/>
      <c r="CD94" s="228"/>
      <c r="CE94" s="228"/>
      <c r="CF94" s="228"/>
      <c r="CG94" s="228"/>
      <c r="CH94" s="228"/>
      <c r="CI94" s="228"/>
      <c r="CJ94" s="228"/>
      <c r="CK94" s="228"/>
      <c r="CL94" s="228"/>
      <c r="CM94" s="228"/>
      <c r="CN94" s="228"/>
      <c r="CO94" s="228"/>
      <c r="CP94" s="228"/>
      <c r="CQ94" s="228"/>
      <c r="CR94" s="228"/>
      <c r="CS94" s="228"/>
      <c r="CT94" s="228"/>
      <c r="CU94" s="228"/>
      <c r="CV94" s="228"/>
      <c r="CW94" s="228"/>
      <c r="CX94" s="228"/>
      <c r="CY94" s="228"/>
      <c r="CZ94" s="228"/>
      <c r="DA94" s="228"/>
      <c r="DB94" s="228"/>
    </row>
    <row r="95" spans="1:106" s="198" customFormat="1" ht="31.5" customHeight="1" x14ac:dyDescent="0.3">
      <c r="A95" s="194">
        <v>2021</v>
      </c>
      <c r="B95" s="171">
        <v>10</v>
      </c>
      <c r="C95" s="257">
        <v>44474</v>
      </c>
      <c r="D95" s="171">
        <v>415</v>
      </c>
      <c r="E95" s="171">
        <v>655</v>
      </c>
      <c r="F95" s="171">
        <v>47</v>
      </c>
      <c r="G95" s="197" t="s">
        <v>173</v>
      </c>
      <c r="H95" t="s">
        <v>174</v>
      </c>
      <c r="I95" t="s">
        <v>328</v>
      </c>
      <c r="J95">
        <v>3</v>
      </c>
      <c r="K95">
        <v>1</v>
      </c>
      <c r="L95" s="258">
        <v>148</v>
      </c>
      <c r="M95" s="259">
        <v>137.63999999999999</v>
      </c>
      <c r="N95" s="260">
        <v>158.36000000000001</v>
      </c>
      <c r="O95" s="193">
        <v>150</v>
      </c>
      <c r="P95" s="193">
        <v>154</v>
      </c>
      <c r="Q95" s="193">
        <v>149</v>
      </c>
      <c r="R95" s="193">
        <v>160</v>
      </c>
      <c r="S95" s="193">
        <v>152</v>
      </c>
      <c r="T95" s="193">
        <v>132</v>
      </c>
      <c r="U95" s="193">
        <v>127</v>
      </c>
      <c r="V95" s="193">
        <v>130</v>
      </c>
      <c r="W95" s="193">
        <v>131</v>
      </c>
      <c r="X95" s="193">
        <v>135</v>
      </c>
      <c r="Y95" s="172">
        <v>118</v>
      </c>
      <c r="Z95" s="172">
        <v>114</v>
      </c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72"/>
      <c r="AL95" s="172"/>
      <c r="AM95" s="193">
        <v>152.80000000000001</v>
      </c>
      <c r="AN95" s="193">
        <v>130.80000000000001</v>
      </c>
      <c r="AO95" s="223">
        <v>0</v>
      </c>
      <c r="AP95" s="183">
        <v>60</v>
      </c>
      <c r="AQ95" s="184">
        <v>180</v>
      </c>
      <c r="AR95" s="182">
        <v>93</v>
      </c>
      <c r="AS95" s="182">
        <v>116</v>
      </c>
      <c r="AT95" s="185">
        <v>4</v>
      </c>
      <c r="AU95" s="185">
        <v>4</v>
      </c>
      <c r="AV95" s="185">
        <v>4</v>
      </c>
      <c r="AW95" s="185"/>
      <c r="AX95" s="185"/>
      <c r="AY95" s="185"/>
      <c r="AZ95" s="185"/>
      <c r="BA95" s="185"/>
      <c r="BB95" s="185"/>
      <c r="BC95" s="186">
        <v>12</v>
      </c>
      <c r="BD95" s="181">
        <v>252</v>
      </c>
      <c r="BE95" s="187">
        <v>0.02</v>
      </c>
      <c r="BF95" s="188">
        <v>4.8000000000000001E-2</v>
      </c>
      <c r="BG95" s="173"/>
      <c r="BH95" s="173">
        <v>0.1</v>
      </c>
      <c r="BI95" s="173">
        <v>1.7</v>
      </c>
      <c r="BJ95" s="173">
        <v>1.6</v>
      </c>
      <c r="BK95" s="173">
        <v>33</v>
      </c>
      <c r="BL95" s="28" t="s">
        <v>312</v>
      </c>
      <c r="BM95" s="228" t="s">
        <v>321</v>
      </c>
      <c r="BN95" s="228" t="s">
        <v>329</v>
      </c>
      <c r="BO95" s="228"/>
      <c r="BP95" s="228">
        <v>40</v>
      </c>
      <c r="BQ95" s="228"/>
      <c r="BR95" s="228"/>
      <c r="BS95" s="228"/>
      <c r="BT95" s="228"/>
      <c r="BU95" s="228">
        <f t="shared" si="1"/>
        <v>12.2</v>
      </c>
      <c r="BV95" s="228"/>
      <c r="BW95" s="228"/>
      <c r="BX95" s="228"/>
      <c r="BY95" s="228"/>
      <c r="BZ95" s="228"/>
      <c r="CA95" s="228"/>
      <c r="CB95" s="228"/>
      <c r="CC95" s="228"/>
      <c r="CD95" s="228"/>
      <c r="CE95" s="228"/>
      <c r="CF95" s="228"/>
      <c r="CG95" s="228"/>
      <c r="CH95" s="228"/>
      <c r="CI95" s="228"/>
      <c r="CJ95" s="228"/>
      <c r="CK95" s="228"/>
      <c r="CL95" s="228"/>
      <c r="CM95" s="228"/>
      <c r="CN95" s="228"/>
      <c r="CO95" s="228"/>
      <c r="CP95" s="228"/>
      <c r="CQ95" s="228"/>
      <c r="CR95" s="228"/>
      <c r="CS95" s="228"/>
      <c r="CT95" s="228"/>
      <c r="CU95" s="228"/>
      <c r="CV95" s="228"/>
      <c r="CW95" s="228"/>
      <c r="CX95" s="228"/>
      <c r="CY95" s="228"/>
      <c r="CZ95" s="228"/>
      <c r="DA95" s="228"/>
      <c r="DB95" s="228"/>
    </row>
    <row r="96" spans="1:106" s="198" customFormat="1" ht="31.5" customHeight="1" x14ac:dyDescent="0.3">
      <c r="A96" s="194">
        <v>2021</v>
      </c>
      <c r="B96" s="171">
        <v>10</v>
      </c>
      <c r="C96" s="257">
        <v>44474</v>
      </c>
      <c r="D96" s="171">
        <v>415</v>
      </c>
      <c r="E96" s="171">
        <v>656</v>
      </c>
      <c r="F96" s="171">
        <v>47</v>
      </c>
      <c r="G96" s="197" t="s">
        <v>176</v>
      </c>
      <c r="H96" t="s">
        <v>177</v>
      </c>
      <c r="I96" t="s">
        <v>328</v>
      </c>
      <c r="J96">
        <v>3</v>
      </c>
      <c r="K96">
        <v>1</v>
      </c>
      <c r="L96" s="258">
        <v>148</v>
      </c>
      <c r="M96" s="259">
        <v>137.63999999999999</v>
      </c>
      <c r="N96" s="260">
        <v>158.36000000000001</v>
      </c>
      <c r="O96" s="193">
        <v>150</v>
      </c>
      <c r="P96" s="193">
        <v>154</v>
      </c>
      <c r="Q96" s="193">
        <v>149</v>
      </c>
      <c r="R96" s="193">
        <v>160</v>
      </c>
      <c r="S96" s="193">
        <v>152</v>
      </c>
      <c r="T96" s="193">
        <v>132</v>
      </c>
      <c r="U96" s="193">
        <v>127</v>
      </c>
      <c r="V96" s="193">
        <v>130</v>
      </c>
      <c r="W96" s="193">
        <v>131</v>
      </c>
      <c r="X96" s="193">
        <v>135</v>
      </c>
      <c r="Y96" s="172">
        <v>118</v>
      </c>
      <c r="Z96" s="172">
        <v>114</v>
      </c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72"/>
      <c r="AL96" s="172"/>
      <c r="AM96" s="193">
        <v>152.80000000000001</v>
      </c>
      <c r="AN96" s="193">
        <v>130.80000000000001</v>
      </c>
      <c r="AO96" s="223">
        <v>0</v>
      </c>
      <c r="AP96" s="183">
        <v>60</v>
      </c>
      <c r="AQ96" s="184">
        <v>180</v>
      </c>
      <c r="AR96" s="182">
        <v>93</v>
      </c>
      <c r="AS96" s="182">
        <v>116</v>
      </c>
      <c r="AT96" s="185">
        <v>4</v>
      </c>
      <c r="AU96" s="185">
        <v>4</v>
      </c>
      <c r="AV96" s="185">
        <v>4</v>
      </c>
      <c r="AW96" s="185"/>
      <c r="AX96" s="185"/>
      <c r="AY96" s="185"/>
      <c r="AZ96" s="185"/>
      <c r="BA96" s="185"/>
      <c r="BB96" s="185"/>
      <c r="BC96" s="186">
        <v>12</v>
      </c>
      <c r="BD96" s="181">
        <v>252</v>
      </c>
      <c r="BE96" s="187">
        <v>0.02</v>
      </c>
      <c r="BF96" s="188">
        <v>4.8000000000000001E-2</v>
      </c>
      <c r="BG96" s="173"/>
      <c r="BH96" s="173">
        <v>0.1</v>
      </c>
      <c r="BI96" s="173">
        <v>1.7</v>
      </c>
      <c r="BJ96" s="173">
        <v>1.6</v>
      </c>
      <c r="BK96" s="173">
        <v>33</v>
      </c>
      <c r="BL96" s="28" t="s">
        <v>312</v>
      </c>
      <c r="BM96" s="228" t="s">
        <v>321</v>
      </c>
      <c r="BN96" s="228" t="s">
        <v>330</v>
      </c>
      <c r="BO96" s="228"/>
      <c r="BP96" s="228">
        <v>40</v>
      </c>
      <c r="BQ96" s="228"/>
      <c r="BR96" s="228"/>
      <c r="BS96" s="228"/>
      <c r="BT96" s="228"/>
      <c r="BU96" s="228">
        <f t="shared" si="1"/>
        <v>12.2</v>
      </c>
      <c r="BV96" s="228"/>
      <c r="BW96" s="228"/>
      <c r="BX96" s="228"/>
      <c r="BY96" s="228"/>
      <c r="BZ96" s="228"/>
      <c r="CA96" s="228"/>
      <c r="CB96" s="228"/>
      <c r="CC96" s="228"/>
      <c r="CD96" s="228"/>
      <c r="CE96" s="228"/>
      <c r="CF96" s="228"/>
      <c r="CG96" s="228"/>
      <c r="CH96" s="228"/>
      <c r="CI96" s="228"/>
      <c r="CJ96" s="228"/>
      <c r="CK96" s="228"/>
      <c r="CL96" s="228"/>
      <c r="CM96" s="228"/>
      <c r="CN96" s="228"/>
      <c r="CO96" s="228"/>
      <c r="CP96" s="228"/>
      <c r="CQ96" s="228"/>
      <c r="CR96" s="228"/>
      <c r="CS96" s="228"/>
      <c r="CT96" s="228"/>
      <c r="CU96" s="228"/>
      <c r="CV96" s="228"/>
      <c r="CW96" s="228"/>
      <c r="CX96" s="228"/>
      <c r="CY96" s="228"/>
      <c r="CZ96" s="228"/>
      <c r="DA96" s="228"/>
      <c r="DB96" s="228"/>
    </row>
    <row r="97" spans="1:106" s="198" customFormat="1" ht="31.5" customHeight="1" x14ac:dyDescent="0.3">
      <c r="A97" s="194">
        <v>2021</v>
      </c>
      <c r="B97" s="171">
        <v>10</v>
      </c>
      <c r="C97" s="257">
        <v>44474</v>
      </c>
      <c r="D97" s="171">
        <v>415</v>
      </c>
      <c r="E97" s="171">
        <v>657</v>
      </c>
      <c r="F97" s="171">
        <v>47</v>
      </c>
      <c r="G97" s="197" t="s">
        <v>179</v>
      </c>
      <c r="H97" t="s">
        <v>180</v>
      </c>
      <c r="I97" t="s">
        <v>328</v>
      </c>
      <c r="J97">
        <v>3</v>
      </c>
      <c r="K97">
        <v>1</v>
      </c>
      <c r="L97" s="258">
        <v>90</v>
      </c>
      <c r="M97" s="259">
        <v>83.7</v>
      </c>
      <c r="N97" s="260">
        <v>96.3</v>
      </c>
      <c r="O97" s="193">
        <v>112</v>
      </c>
      <c r="P97" s="193">
        <v>119</v>
      </c>
      <c r="Q97" s="193">
        <v>115</v>
      </c>
      <c r="R97" s="193">
        <v>118</v>
      </c>
      <c r="S97" s="193">
        <v>117</v>
      </c>
      <c r="T97" s="193">
        <v>101</v>
      </c>
      <c r="U97" s="193">
        <v>83</v>
      </c>
      <c r="V97" s="193">
        <v>98</v>
      </c>
      <c r="W97" s="193">
        <v>96</v>
      </c>
      <c r="X97" s="193">
        <v>105</v>
      </c>
      <c r="Y97" s="172">
        <v>118</v>
      </c>
      <c r="Z97" s="172">
        <v>114</v>
      </c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72"/>
      <c r="AL97" s="172"/>
      <c r="AM97" s="193">
        <v>116</v>
      </c>
      <c r="AN97" s="193">
        <v>96.3</v>
      </c>
      <c r="AO97" s="223">
        <v>0.3</v>
      </c>
      <c r="AP97" s="183">
        <v>60</v>
      </c>
      <c r="AQ97" s="184">
        <v>180</v>
      </c>
      <c r="AR97" s="182">
        <v>93</v>
      </c>
      <c r="AS97" s="182">
        <v>116</v>
      </c>
      <c r="AT97" s="185">
        <v>6</v>
      </c>
      <c r="AU97" s="185">
        <v>4</v>
      </c>
      <c r="AV97" s="185">
        <v>8</v>
      </c>
      <c r="AW97" s="185"/>
      <c r="AX97" s="185"/>
      <c r="AY97" s="185"/>
      <c r="AZ97" s="185"/>
      <c r="BA97" s="185"/>
      <c r="BB97" s="185"/>
      <c r="BC97" s="186">
        <v>18</v>
      </c>
      <c r="BD97" s="181">
        <v>273</v>
      </c>
      <c r="BE97" s="187">
        <v>0.02</v>
      </c>
      <c r="BF97" s="188">
        <v>6.6000000000000003E-2</v>
      </c>
      <c r="BG97" s="173"/>
      <c r="BH97" s="173">
        <v>0.2</v>
      </c>
      <c r="BI97" s="173">
        <v>3</v>
      </c>
      <c r="BJ97" s="173">
        <v>1.7</v>
      </c>
      <c r="BK97" s="173">
        <v>26.3</v>
      </c>
      <c r="BL97" s="28" t="s">
        <v>312</v>
      </c>
      <c r="BM97" s="228" t="s">
        <v>321</v>
      </c>
      <c r="BN97" s="228" t="s">
        <v>331</v>
      </c>
      <c r="BO97" s="228"/>
      <c r="BP97" s="228">
        <v>40</v>
      </c>
      <c r="BQ97" s="228"/>
      <c r="BR97" s="228"/>
      <c r="BS97" s="228"/>
      <c r="BT97" s="228"/>
      <c r="BU97" s="228">
        <f t="shared" si="1"/>
        <v>4.5</v>
      </c>
      <c r="BV97" s="228"/>
      <c r="BW97" s="228"/>
      <c r="BX97" s="228"/>
      <c r="BY97" s="228"/>
      <c r="BZ97" s="228"/>
      <c r="CA97" s="228"/>
      <c r="CB97" s="228"/>
      <c r="CC97" s="228"/>
      <c r="CD97" s="228"/>
      <c r="CE97" s="228"/>
      <c r="CF97" s="228"/>
      <c r="CG97" s="228"/>
      <c r="CH97" s="228"/>
      <c r="CI97" s="228"/>
      <c r="CJ97" s="228"/>
      <c r="CK97" s="228"/>
      <c r="CL97" s="228"/>
      <c r="CM97" s="228"/>
      <c r="CN97" s="228"/>
      <c r="CO97" s="228"/>
      <c r="CP97" s="228"/>
      <c r="CQ97" s="228"/>
      <c r="CR97" s="228"/>
      <c r="CS97" s="228"/>
      <c r="CT97" s="228"/>
      <c r="CU97" s="228"/>
      <c r="CV97" s="228"/>
      <c r="CW97" s="228"/>
      <c r="CX97" s="228"/>
      <c r="CY97" s="228"/>
      <c r="CZ97" s="228"/>
      <c r="DA97" s="228"/>
      <c r="DB97" s="228"/>
    </row>
    <row r="98" spans="1:106" s="198" customFormat="1" ht="31.5" customHeight="1" x14ac:dyDescent="0.3">
      <c r="A98" s="194">
        <v>2021</v>
      </c>
      <c r="B98" s="171">
        <v>10</v>
      </c>
      <c r="C98" s="257">
        <v>44474</v>
      </c>
      <c r="D98" s="171">
        <v>415</v>
      </c>
      <c r="E98" s="171">
        <v>658</v>
      </c>
      <c r="F98" s="171">
        <v>47</v>
      </c>
      <c r="G98" s="197" t="s">
        <v>182</v>
      </c>
      <c r="H98" t="s">
        <v>183</v>
      </c>
      <c r="I98" t="s">
        <v>328</v>
      </c>
      <c r="J98">
        <v>3</v>
      </c>
      <c r="K98">
        <v>1</v>
      </c>
      <c r="L98" s="258">
        <v>90</v>
      </c>
      <c r="M98" s="259">
        <v>83.7</v>
      </c>
      <c r="N98" s="260">
        <v>96.3</v>
      </c>
      <c r="O98" s="193">
        <v>112</v>
      </c>
      <c r="P98" s="193">
        <v>119</v>
      </c>
      <c r="Q98" s="193">
        <v>115</v>
      </c>
      <c r="R98" s="193">
        <v>118</v>
      </c>
      <c r="S98" s="193">
        <v>117</v>
      </c>
      <c r="T98" s="193">
        <v>101</v>
      </c>
      <c r="U98" s="193">
        <v>83</v>
      </c>
      <c r="V98" s="193">
        <v>98</v>
      </c>
      <c r="W98" s="193">
        <v>96</v>
      </c>
      <c r="X98" s="193">
        <v>105</v>
      </c>
      <c r="Y98" s="172">
        <v>118</v>
      </c>
      <c r="Z98" s="172">
        <v>114</v>
      </c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72"/>
      <c r="AL98" s="172"/>
      <c r="AM98" s="193">
        <v>116</v>
      </c>
      <c r="AN98" s="193">
        <v>96.3</v>
      </c>
      <c r="AO98" s="223">
        <v>0.3</v>
      </c>
      <c r="AP98" s="183">
        <v>60</v>
      </c>
      <c r="AQ98" s="184">
        <v>180</v>
      </c>
      <c r="AR98" s="182">
        <v>93</v>
      </c>
      <c r="AS98" s="182">
        <v>116</v>
      </c>
      <c r="AT98" s="185">
        <v>6</v>
      </c>
      <c r="AU98" s="185">
        <v>4</v>
      </c>
      <c r="AV98" s="185">
        <v>8</v>
      </c>
      <c r="AW98" s="185"/>
      <c r="AX98" s="185"/>
      <c r="AY98" s="185"/>
      <c r="AZ98" s="185"/>
      <c r="BA98" s="185"/>
      <c r="BB98" s="185"/>
      <c r="BC98" s="186">
        <v>18</v>
      </c>
      <c r="BD98" s="181">
        <v>273</v>
      </c>
      <c r="BE98" s="187">
        <v>0.02</v>
      </c>
      <c r="BF98" s="188">
        <v>6.6000000000000003E-2</v>
      </c>
      <c r="BG98" s="173"/>
      <c r="BH98" s="173">
        <v>0.2</v>
      </c>
      <c r="BI98" s="173">
        <v>3</v>
      </c>
      <c r="BJ98" s="173">
        <v>1.7</v>
      </c>
      <c r="BK98" s="173">
        <v>26.3</v>
      </c>
      <c r="BL98" s="28" t="s">
        <v>312</v>
      </c>
      <c r="BM98" s="228" t="s">
        <v>321</v>
      </c>
      <c r="BN98" s="228" t="s">
        <v>332</v>
      </c>
      <c r="BO98" s="228"/>
      <c r="BP98" s="228">
        <v>40</v>
      </c>
      <c r="BQ98" s="228"/>
      <c r="BR98" s="228"/>
      <c r="BS98" s="228"/>
      <c r="BT98" s="228"/>
      <c r="BU98" s="228">
        <f t="shared" si="1"/>
        <v>4.5</v>
      </c>
      <c r="BV98" s="228"/>
      <c r="BW98" s="228"/>
      <c r="BX98" s="228"/>
      <c r="BY98" s="228"/>
      <c r="BZ98" s="228"/>
      <c r="CA98" s="228"/>
      <c r="CB98" s="228"/>
      <c r="CC98" s="228"/>
      <c r="CD98" s="228"/>
      <c r="CE98" s="228"/>
      <c r="CF98" s="228"/>
      <c r="CG98" s="228"/>
      <c r="CH98" s="228"/>
      <c r="CI98" s="228"/>
      <c r="CJ98" s="228"/>
      <c r="CK98" s="228"/>
      <c r="CL98" s="228"/>
      <c r="CM98" s="228"/>
      <c r="CN98" s="228"/>
      <c r="CO98" s="228"/>
      <c r="CP98" s="228"/>
      <c r="CQ98" s="228"/>
      <c r="CR98" s="228"/>
      <c r="CS98" s="228"/>
      <c r="CT98" s="228"/>
      <c r="CU98" s="228"/>
      <c r="CV98" s="228"/>
      <c r="CW98" s="228"/>
      <c r="CX98" s="228"/>
      <c r="CY98" s="228"/>
      <c r="CZ98" s="228"/>
      <c r="DA98" s="228"/>
      <c r="DB98" s="228"/>
    </row>
    <row r="99" spans="1:106" s="198" customFormat="1" ht="31.5" customHeight="1" x14ac:dyDescent="0.3">
      <c r="A99" s="194">
        <v>2021</v>
      </c>
      <c r="B99" s="171">
        <v>10</v>
      </c>
      <c r="C99" s="257">
        <v>44474</v>
      </c>
      <c r="D99" s="171">
        <v>334</v>
      </c>
      <c r="E99" s="171">
        <v>254</v>
      </c>
      <c r="F99" s="171">
        <v>49</v>
      </c>
      <c r="G99" s="197" t="s">
        <v>263</v>
      </c>
      <c r="H99" t="s">
        <v>136</v>
      </c>
      <c r="I99" t="s">
        <v>328</v>
      </c>
      <c r="J99">
        <v>4</v>
      </c>
      <c r="K99">
        <v>2</v>
      </c>
      <c r="L99" s="258">
        <v>203</v>
      </c>
      <c r="M99" s="259">
        <v>188.79</v>
      </c>
      <c r="N99" s="260">
        <v>217.21</v>
      </c>
      <c r="O99" s="193">
        <v>250</v>
      </c>
      <c r="P99" s="193">
        <v>303</v>
      </c>
      <c r="Q99" s="193">
        <v>254</v>
      </c>
      <c r="R99" s="193">
        <v>321</v>
      </c>
      <c r="S99" s="193">
        <v>309</v>
      </c>
      <c r="T99" s="193">
        <v>228</v>
      </c>
      <c r="U99" s="193">
        <v>204</v>
      </c>
      <c r="V99" s="193">
        <v>200</v>
      </c>
      <c r="W99" s="193">
        <v>210</v>
      </c>
      <c r="X99" s="193">
        <v>229</v>
      </c>
      <c r="Y99" s="172">
        <v>129</v>
      </c>
      <c r="Z99" s="172">
        <v>125</v>
      </c>
      <c r="AA99" s="193">
        <v>287</v>
      </c>
      <c r="AB99" s="193">
        <v>277</v>
      </c>
      <c r="AC99" s="193">
        <v>305</v>
      </c>
      <c r="AD99" s="193">
        <v>326</v>
      </c>
      <c r="AE99" s="193">
        <v>376</v>
      </c>
      <c r="AF99" s="193">
        <v>212</v>
      </c>
      <c r="AG99" s="193">
        <v>211</v>
      </c>
      <c r="AH99" s="193">
        <v>210</v>
      </c>
      <c r="AI99" s="193">
        <v>212</v>
      </c>
      <c r="AJ99" s="193">
        <v>199</v>
      </c>
      <c r="AK99" s="172">
        <v>140</v>
      </c>
      <c r="AL99" s="172">
        <v>140</v>
      </c>
      <c r="AM99" s="193">
        <v>300.8</v>
      </c>
      <c r="AN99" s="193">
        <v>211.5</v>
      </c>
      <c r="AO99" s="223">
        <v>0.5</v>
      </c>
      <c r="AP99" s="183">
        <v>88</v>
      </c>
      <c r="AQ99" s="184">
        <v>164</v>
      </c>
      <c r="AR99" s="182">
        <v>108</v>
      </c>
      <c r="AS99" s="182">
        <v>134</v>
      </c>
      <c r="AT99" s="185">
        <v>4</v>
      </c>
      <c r="AU99" s="185">
        <v>7</v>
      </c>
      <c r="AV99" s="185">
        <v>8</v>
      </c>
      <c r="AW99" s="185">
        <v>1</v>
      </c>
      <c r="AX99" s="185">
        <v>2</v>
      </c>
      <c r="AY99" s="185"/>
      <c r="AZ99" s="185"/>
      <c r="BA99" s="185"/>
      <c r="BB99" s="185"/>
      <c r="BC99" s="186">
        <v>20</v>
      </c>
      <c r="BD99" s="181">
        <v>2660</v>
      </c>
      <c r="BE99" s="187">
        <v>0.02</v>
      </c>
      <c r="BF99" s="188">
        <v>8.0000000000000002E-3</v>
      </c>
      <c r="BG99" s="173">
        <v>1</v>
      </c>
      <c r="BH99" s="173">
        <v>0.1</v>
      </c>
      <c r="BI99" s="173">
        <v>13.1</v>
      </c>
      <c r="BJ99" s="173">
        <v>4.2</v>
      </c>
      <c r="BK99" s="173">
        <v>562.6</v>
      </c>
      <c r="BL99" s="28" t="s">
        <v>312</v>
      </c>
      <c r="BM99" s="228" t="s">
        <v>315</v>
      </c>
      <c r="BN99" s="228" t="s">
        <v>316</v>
      </c>
      <c r="BO99" s="228"/>
      <c r="BP99" s="228">
        <v>40</v>
      </c>
      <c r="BQ99" s="228"/>
      <c r="BR99" s="228"/>
      <c r="BS99" s="228"/>
      <c r="BT99" s="228"/>
      <c r="BU99" s="228">
        <f t="shared" si="1"/>
        <v>6</v>
      </c>
      <c r="BV99" s="228"/>
      <c r="BW99" s="228"/>
      <c r="BX99" s="228"/>
      <c r="BY99" s="228"/>
      <c r="BZ99" s="228"/>
      <c r="CA99" s="228"/>
      <c r="CB99" s="228"/>
      <c r="CC99" s="228"/>
      <c r="CD99" s="228"/>
      <c r="CE99" s="228"/>
      <c r="CF99" s="228"/>
      <c r="CG99" s="228"/>
      <c r="CH99" s="228"/>
      <c r="CI99" s="228"/>
      <c r="CJ99" s="228"/>
      <c r="CK99" s="228"/>
      <c r="CL99" s="228"/>
      <c r="CM99" s="228"/>
      <c r="CN99" s="228"/>
      <c r="CO99" s="228"/>
      <c r="CP99" s="228"/>
      <c r="CQ99" s="228"/>
      <c r="CR99" s="228"/>
      <c r="CS99" s="228"/>
      <c r="CT99" s="228"/>
      <c r="CU99" s="228"/>
      <c r="CV99" s="228"/>
      <c r="CW99" s="228"/>
      <c r="CX99" s="228"/>
      <c r="CY99" s="228"/>
      <c r="CZ99" s="228"/>
      <c r="DA99" s="228"/>
      <c r="DB99" s="228"/>
    </row>
    <row r="100" spans="1:106" s="198" customFormat="1" ht="31.5" customHeight="1" x14ac:dyDescent="0.3">
      <c r="A100" s="194">
        <v>2021</v>
      </c>
      <c r="B100" s="171">
        <v>10</v>
      </c>
      <c r="C100" s="257">
        <v>44475</v>
      </c>
      <c r="D100" s="171">
        <v>135</v>
      </c>
      <c r="E100" s="171">
        <v>271</v>
      </c>
      <c r="F100" s="171">
        <v>2</v>
      </c>
      <c r="G100" s="197" t="s">
        <v>149</v>
      </c>
      <c r="H100" t="s">
        <v>150</v>
      </c>
      <c r="I100" t="s">
        <v>305</v>
      </c>
      <c r="J100">
        <v>4</v>
      </c>
      <c r="K100">
        <v>2</v>
      </c>
      <c r="L100" s="258">
        <v>161</v>
      </c>
      <c r="M100" s="259">
        <v>149.72999999999999</v>
      </c>
      <c r="N100" s="260">
        <v>172.27</v>
      </c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72"/>
      <c r="Z100" s="172"/>
      <c r="AA100" s="193">
        <v>204</v>
      </c>
      <c r="AB100" s="193">
        <v>206</v>
      </c>
      <c r="AC100" s="193">
        <v>211</v>
      </c>
      <c r="AD100" s="193">
        <v>217</v>
      </c>
      <c r="AE100" s="193">
        <v>225</v>
      </c>
      <c r="AF100" s="193">
        <v>151</v>
      </c>
      <c r="AG100" s="193">
        <v>162</v>
      </c>
      <c r="AH100" s="193">
        <v>160</v>
      </c>
      <c r="AI100" s="193">
        <v>163</v>
      </c>
      <c r="AJ100" s="193">
        <v>164</v>
      </c>
      <c r="AK100" s="172">
        <v>89</v>
      </c>
      <c r="AL100" s="172">
        <v>99</v>
      </c>
      <c r="AM100" s="193">
        <v>212.6</v>
      </c>
      <c r="AN100" s="193">
        <v>160</v>
      </c>
      <c r="AO100" s="223">
        <v>0.3</v>
      </c>
      <c r="AP100" s="183">
        <v>151</v>
      </c>
      <c r="AQ100" s="184">
        <v>95</v>
      </c>
      <c r="AR100" s="182">
        <v>153</v>
      </c>
      <c r="AS100" s="182">
        <v>94</v>
      </c>
      <c r="AT100" s="185">
        <v>1</v>
      </c>
      <c r="AU100" s="185">
        <v>2</v>
      </c>
      <c r="AV100" s="185">
        <v>3</v>
      </c>
      <c r="AW100" s="185">
        <v>1</v>
      </c>
      <c r="AX100" s="185">
        <v>2</v>
      </c>
      <c r="AY100" s="185"/>
      <c r="AZ100" s="185"/>
      <c r="BA100" s="185">
        <v>1</v>
      </c>
      <c r="BB100" s="185"/>
      <c r="BC100" s="186">
        <v>8</v>
      </c>
      <c r="BD100" s="181">
        <v>1598</v>
      </c>
      <c r="BE100" s="187">
        <v>1.4999999999999999E-2</v>
      </c>
      <c r="BF100" s="188">
        <v>5.0000000000000001E-3</v>
      </c>
      <c r="BG100" s="173">
        <v>1</v>
      </c>
      <c r="BH100" s="173">
        <v>0.1</v>
      </c>
      <c r="BI100" s="173">
        <v>9.9</v>
      </c>
      <c r="BJ100" s="173">
        <v>1.3</v>
      </c>
      <c r="BK100" s="173">
        <v>255.7</v>
      </c>
      <c r="BL100" s="28" t="s">
        <v>318</v>
      </c>
      <c r="BM100" s="228"/>
      <c r="BN100" s="228"/>
      <c r="BO100" s="228"/>
      <c r="BP100" s="228">
        <v>40</v>
      </c>
      <c r="BQ100" s="228"/>
      <c r="BR100" s="228"/>
      <c r="BS100" s="228"/>
      <c r="BT100" s="228"/>
      <c r="BU100" s="228">
        <f t="shared" si="1"/>
        <v>0.7</v>
      </c>
      <c r="BV100" s="228"/>
      <c r="BW100" s="228"/>
      <c r="BX100" s="228"/>
      <c r="BY100" s="228"/>
      <c r="BZ100" s="228"/>
      <c r="CA100" s="228"/>
      <c r="CB100" s="228"/>
      <c r="CC100" s="228"/>
      <c r="CD100" s="228"/>
      <c r="CE100" s="228"/>
      <c r="CF100" s="228"/>
      <c r="CG100" s="228"/>
      <c r="CH100" s="228"/>
      <c r="CI100" s="228"/>
      <c r="CJ100" s="228"/>
      <c r="CK100" s="228"/>
      <c r="CL100" s="228"/>
      <c r="CM100" s="228"/>
      <c r="CN100" s="228"/>
      <c r="CO100" s="228"/>
      <c r="CP100" s="228"/>
      <c r="CQ100" s="228"/>
      <c r="CR100" s="228"/>
      <c r="CS100" s="228"/>
      <c r="CT100" s="228"/>
      <c r="CU100" s="228"/>
      <c r="CV100" s="228"/>
      <c r="CW100" s="228"/>
      <c r="CX100" s="228"/>
      <c r="CY100" s="228"/>
      <c r="CZ100" s="228"/>
      <c r="DA100" s="228"/>
      <c r="DB100" s="228"/>
    </row>
    <row r="101" spans="1:106" s="198" customFormat="1" ht="31.5" customHeight="1" x14ac:dyDescent="0.3">
      <c r="A101" s="194">
        <v>2021</v>
      </c>
      <c r="B101" s="171">
        <v>10</v>
      </c>
      <c r="C101" s="257">
        <v>44475</v>
      </c>
      <c r="D101" s="171">
        <v>377</v>
      </c>
      <c r="E101" s="171">
        <v>439</v>
      </c>
      <c r="F101" s="171">
        <v>2</v>
      </c>
      <c r="G101" s="197" t="s">
        <v>167</v>
      </c>
      <c r="H101" t="s">
        <v>168</v>
      </c>
      <c r="I101" t="s">
        <v>305</v>
      </c>
      <c r="J101">
        <v>4</v>
      </c>
      <c r="K101">
        <v>1</v>
      </c>
      <c r="L101" s="258">
        <v>343</v>
      </c>
      <c r="M101" s="259">
        <v>308.7</v>
      </c>
      <c r="N101" s="260">
        <v>377.3</v>
      </c>
      <c r="O101" s="193">
        <v>363</v>
      </c>
      <c r="P101" s="193">
        <v>350</v>
      </c>
      <c r="Q101" s="193"/>
      <c r="R101" s="193"/>
      <c r="S101" s="193"/>
      <c r="T101" s="193">
        <v>325</v>
      </c>
      <c r="U101" s="193">
        <v>315</v>
      </c>
      <c r="V101" s="193"/>
      <c r="W101" s="193"/>
      <c r="X101" s="193"/>
      <c r="Y101" s="172">
        <v>248</v>
      </c>
      <c r="Z101" s="172">
        <v>250</v>
      </c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72"/>
      <c r="AL101" s="172"/>
      <c r="AM101" s="193">
        <v>356.5</v>
      </c>
      <c r="AN101" s="193">
        <v>320</v>
      </c>
      <c r="AO101" s="223">
        <v>0</v>
      </c>
      <c r="AP101" s="183">
        <v>45</v>
      </c>
      <c r="AQ101" s="184">
        <v>320</v>
      </c>
      <c r="AR101" s="182">
        <v>58</v>
      </c>
      <c r="AS101" s="182">
        <v>249</v>
      </c>
      <c r="AT101" s="185">
        <v>2</v>
      </c>
      <c r="AU101" s="185">
        <v>2</v>
      </c>
      <c r="AV101" s="185">
        <v>2</v>
      </c>
      <c r="AW101" s="185"/>
      <c r="AX101" s="185"/>
      <c r="AY101" s="185"/>
      <c r="AZ101" s="185"/>
      <c r="BA101" s="185"/>
      <c r="BB101" s="185"/>
      <c r="BC101" s="186">
        <v>6</v>
      </c>
      <c r="BD101" s="181">
        <v>416</v>
      </c>
      <c r="BE101" s="187">
        <v>1.4999999999999999E-2</v>
      </c>
      <c r="BF101" s="188">
        <v>1.4E-2</v>
      </c>
      <c r="BG101" s="173">
        <v>1</v>
      </c>
      <c r="BH101" s="173">
        <v>0</v>
      </c>
      <c r="BI101" s="173">
        <v>1.2</v>
      </c>
      <c r="BJ101" s="173">
        <v>1.9</v>
      </c>
      <c r="BK101" s="173">
        <v>133.1</v>
      </c>
      <c r="BL101" s="28" t="s">
        <v>312</v>
      </c>
      <c r="BM101" s="228" t="s">
        <v>321</v>
      </c>
      <c r="BN101" s="228" t="s">
        <v>339</v>
      </c>
      <c r="BO101" s="228"/>
      <c r="BP101" s="228">
        <v>40</v>
      </c>
      <c r="BQ101" s="228"/>
      <c r="BR101" s="228"/>
      <c r="BS101" s="228"/>
      <c r="BT101" s="228"/>
      <c r="BU101" s="228">
        <f t="shared" si="1"/>
        <v>16.3</v>
      </c>
      <c r="BV101" s="228"/>
      <c r="BW101" s="228"/>
      <c r="BX101" s="228"/>
      <c r="BY101" s="228"/>
      <c r="BZ101" s="228"/>
      <c r="CA101" s="228"/>
      <c r="CB101" s="228"/>
      <c r="CC101" s="228"/>
      <c r="CD101" s="228"/>
      <c r="CE101" s="228"/>
      <c r="CF101" s="228"/>
      <c r="CG101" s="228"/>
      <c r="CH101" s="228"/>
      <c r="CI101" s="228"/>
      <c r="CJ101" s="228"/>
      <c r="CK101" s="228"/>
      <c r="CL101" s="228"/>
      <c r="CM101" s="228"/>
      <c r="CN101" s="228"/>
      <c r="CO101" s="228"/>
      <c r="CP101" s="228"/>
      <c r="CQ101" s="228"/>
      <c r="CR101" s="228"/>
      <c r="CS101" s="228"/>
      <c r="CT101" s="228"/>
      <c r="CU101" s="228"/>
      <c r="CV101" s="228"/>
      <c r="CW101" s="228"/>
      <c r="CX101" s="228"/>
      <c r="CY101" s="228"/>
      <c r="CZ101" s="228"/>
      <c r="DA101" s="228"/>
      <c r="DB101" s="228"/>
    </row>
    <row r="102" spans="1:106" s="198" customFormat="1" ht="31.5" customHeight="1" x14ac:dyDescent="0.3">
      <c r="A102" s="194">
        <v>2021</v>
      </c>
      <c r="B102" s="171">
        <v>10</v>
      </c>
      <c r="C102" s="257">
        <v>44475</v>
      </c>
      <c r="D102" s="171">
        <v>47</v>
      </c>
      <c r="E102" s="171">
        <v>122</v>
      </c>
      <c r="F102" s="171">
        <v>3</v>
      </c>
      <c r="G102" s="197" t="s">
        <v>158</v>
      </c>
      <c r="H102" t="s">
        <v>159</v>
      </c>
      <c r="I102" t="s">
        <v>335</v>
      </c>
      <c r="J102">
        <v>2</v>
      </c>
      <c r="K102">
        <v>1</v>
      </c>
      <c r="L102" s="258">
        <v>280</v>
      </c>
      <c r="M102" s="259">
        <v>267.39999999999998</v>
      </c>
      <c r="N102" s="260">
        <v>292.60000000000002</v>
      </c>
      <c r="O102" s="193">
        <v>341</v>
      </c>
      <c r="P102" s="193">
        <v>361</v>
      </c>
      <c r="Q102" s="193">
        <v>386</v>
      </c>
      <c r="R102" s="193">
        <v>353</v>
      </c>
      <c r="S102" s="193">
        <v>356</v>
      </c>
      <c r="T102" s="193">
        <v>282</v>
      </c>
      <c r="U102" s="193">
        <v>283</v>
      </c>
      <c r="V102" s="193">
        <v>286</v>
      </c>
      <c r="W102" s="193">
        <v>278</v>
      </c>
      <c r="X102" s="193">
        <v>273</v>
      </c>
      <c r="Y102" s="172">
        <v>112</v>
      </c>
      <c r="Z102" s="172">
        <v>111</v>
      </c>
      <c r="AA102" s="193">
        <v>404</v>
      </c>
      <c r="AB102" s="193">
        <v>367</v>
      </c>
      <c r="AC102" s="193">
        <v>410</v>
      </c>
      <c r="AD102" s="193">
        <v>395</v>
      </c>
      <c r="AE102" s="193">
        <v>345</v>
      </c>
      <c r="AF102" s="193">
        <v>290</v>
      </c>
      <c r="AG102" s="193">
        <v>285</v>
      </c>
      <c r="AH102" s="193">
        <v>290</v>
      </c>
      <c r="AI102" s="193">
        <v>290</v>
      </c>
      <c r="AJ102" s="193">
        <v>283</v>
      </c>
      <c r="AK102" s="172">
        <v>112</v>
      </c>
      <c r="AL102" s="172">
        <v>112</v>
      </c>
      <c r="AM102" s="193">
        <v>371.8</v>
      </c>
      <c r="AN102" s="193">
        <v>284</v>
      </c>
      <c r="AO102" s="223">
        <v>0.3</v>
      </c>
      <c r="AP102" s="183">
        <v>63</v>
      </c>
      <c r="AQ102" s="184">
        <v>115</v>
      </c>
      <c r="AR102" s="182">
        <v>64</v>
      </c>
      <c r="AS102" s="182">
        <v>112</v>
      </c>
      <c r="AT102" s="185">
        <v>3</v>
      </c>
      <c r="AU102" s="185">
        <v>5</v>
      </c>
      <c r="AV102" s="185">
        <v>4</v>
      </c>
      <c r="AW102" s="185"/>
      <c r="AX102" s="185">
        <v>1</v>
      </c>
      <c r="AY102" s="185"/>
      <c r="AZ102" s="185"/>
      <c r="BA102" s="185"/>
      <c r="BB102" s="185"/>
      <c r="BC102" s="186">
        <v>13</v>
      </c>
      <c r="BD102" s="181">
        <v>203</v>
      </c>
      <c r="BE102" s="187">
        <v>1.4999999999999999E-2</v>
      </c>
      <c r="BF102" s="188">
        <v>6.4000000000000001E-2</v>
      </c>
      <c r="BG102" s="173"/>
      <c r="BH102" s="173">
        <v>0</v>
      </c>
      <c r="BI102" s="173">
        <v>0.7</v>
      </c>
      <c r="BJ102" s="173">
        <v>3.7</v>
      </c>
      <c r="BK102" s="173">
        <v>57.7</v>
      </c>
      <c r="BL102" s="28" t="s">
        <v>306</v>
      </c>
      <c r="BM102" s="228" t="s">
        <v>307</v>
      </c>
      <c r="BN102" s="228" t="s">
        <v>336</v>
      </c>
      <c r="BO102" s="228" t="s">
        <v>337</v>
      </c>
      <c r="BP102" s="228">
        <v>40</v>
      </c>
      <c r="BQ102" s="228"/>
      <c r="BR102" s="228"/>
      <c r="BS102" s="228"/>
      <c r="BT102" s="228"/>
      <c r="BU102" s="228">
        <f t="shared" si="1"/>
        <v>2.8</v>
      </c>
      <c r="BV102" s="228"/>
      <c r="BW102" s="228"/>
      <c r="BX102" s="228"/>
      <c r="BY102" s="228"/>
      <c r="BZ102" s="228"/>
      <c r="CA102" s="228"/>
      <c r="CB102" s="228"/>
      <c r="CC102" s="228"/>
      <c r="CD102" s="228"/>
      <c r="CE102" s="228"/>
      <c r="CF102" s="228"/>
      <c r="CG102" s="228"/>
      <c r="CH102" s="228"/>
      <c r="CI102" s="228"/>
      <c r="CJ102" s="228"/>
      <c r="CK102" s="228"/>
      <c r="CL102" s="228"/>
      <c r="CM102" s="228"/>
      <c r="CN102" s="228"/>
      <c r="CO102" s="228"/>
      <c r="CP102" s="228"/>
      <c r="CQ102" s="228"/>
      <c r="CR102" s="228"/>
      <c r="CS102" s="228"/>
      <c r="CT102" s="228"/>
      <c r="CU102" s="228"/>
      <c r="CV102" s="228"/>
      <c r="CW102" s="228"/>
      <c r="CX102" s="228"/>
      <c r="CY102" s="228"/>
      <c r="CZ102" s="228"/>
      <c r="DA102" s="228"/>
      <c r="DB102" s="228"/>
    </row>
    <row r="103" spans="1:106" s="198" customFormat="1" ht="31.5" customHeight="1" x14ac:dyDescent="0.3">
      <c r="A103" s="194">
        <v>2021</v>
      </c>
      <c r="B103" s="171">
        <v>10</v>
      </c>
      <c r="C103" s="257">
        <v>44475</v>
      </c>
      <c r="D103" s="171">
        <v>382</v>
      </c>
      <c r="E103" s="171">
        <v>449</v>
      </c>
      <c r="F103" s="171">
        <v>3</v>
      </c>
      <c r="G103" s="197" t="s">
        <v>247</v>
      </c>
      <c r="H103" t="s">
        <v>248</v>
      </c>
      <c r="I103" t="s">
        <v>305</v>
      </c>
      <c r="J103">
        <v>3</v>
      </c>
      <c r="K103">
        <v>1</v>
      </c>
      <c r="L103" s="258">
        <v>46</v>
      </c>
      <c r="M103" s="259">
        <v>40.985999999999997</v>
      </c>
      <c r="N103" s="260">
        <v>50.048000000000002</v>
      </c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72"/>
      <c r="Z103" s="172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72"/>
      <c r="AL103" s="172"/>
      <c r="AM103" s="193"/>
      <c r="AN103" s="193"/>
      <c r="AO103" s="223"/>
      <c r="AP103" s="183">
        <v>108</v>
      </c>
      <c r="AQ103" s="184">
        <v>100</v>
      </c>
      <c r="AR103" s="182"/>
      <c r="AS103" s="182"/>
      <c r="AT103" s="185"/>
      <c r="AU103" s="185"/>
      <c r="AV103" s="185"/>
      <c r="AW103" s="185"/>
      <c r="AX103" s="185"/>
      <c r="AY103" s="185"/>
      <c r="AZ103" s="185"/>
      <c r="BA103" s="185"/>
      <c r="BB103" s="185"/>
      <c r="BC103" s="186"/>
      <c r="BD103" s="181">
        <v>450</v>
      </c>
      <c r="BE103" s="187">
        <v>1.4999999999999999E-2</v>
      </c>
      <c r="BF103" s="188"/>
      <c r="BG103" s="173"/>
      <c r="BH103" s="173"/>
      <c r="BI103" s="173">
        <v>9.8000000000000007</v>
      </c>
      <c r="BJ103" s="173"/>
      <c r="BK103" s="173"/>
      <c r="BL103" s="28" t="s">
        <v>306</v>
      </c>
      <c r="BM103" s="228" t="s">
        <v>307</v>
      </c>
      <c r="BN103" s="228" t="s">
        <v>310</v>
      </c>
      <c r="BO103" s="228" t="s">
        <v>311</v>
      </c>
      <c r="BP103" s="228">
        <v>40</v>
      </c>
      <c r="BQ103" s="228"/>
      <c r="BR103" s="228"/>
      <c r="BS103" s="228"/>
      <c r="BT103" s="228"/>
      <c r="BU103" s="228" t="str">
        <f t="shared" si="1"/>
        <v/>
      </c>
      <c r="BV103" s="228"/>
      <c r="BW103" s="228"/>
      <c r="BX103" s="228"/>
      <c r="BY103" s="228"/>
      <c r="BZ103" s="228"/>
      <c r="CA103" s="228"/>
      <c r="CB103" s="228"/>
      <c r="CC103" s="228"/>
      <c r="CD103" s="228"/>
      <c r="CE103" s="228"/>
      <c r="CF103" s="228"/>
      <c r="CG103" s="228"/>
      <c r="CH103" s="228"/>
      <c r="CI103" s="228"/>
      <c r="CJ103" s="228"/>
      <c r="CK103" s="228"/>
      <c r="CL103" s="228"/>
      <c r="CM103" s="228"/>
      <c r="CN103" s="228"/>
      <c r="CO103" s="228"/>
      <c r="CP103" s="228"/>
      <c r="CQ103" s="228"/>
      <c r="CR103" s="228"/>
      <c r="CS103" s="228"/>
      <c r="CT103" s="228"/>
      <c r="CU103" s="228"/>
      <c r="CV103" s="228"/>
      <c r="CW103" s="228"/>
      <c r="CX103" s="228"/>
      <c r="CY103" s="228"/>
      <c r="CZ103" s="228"/>
      <c r="DA103" s="228"/>
      <c r="DB103" s="228"/>
    </row>
    <row r="104" spans="1:106" s="198" customFormat="1" ht="31.5" customHeight="1" x14ac:dyDescent="0.3">
      <c r="A104" s="194">
        <v>2021</v>
      </c>
      <c r="B104" s="171">
        <v>10</v>
      </c>
      <c r="C104" s="257">
        <v>44475</v>
      </c>
      <c r="D104" s="171">
        <v>331</v>
      </c>
      <c r="E104" s="171">
        <v>253</v>
      </c>
      <c r="F104" s="171">
        <v>4</v>
      </c>
      <c r="G104" s="197" t="s">
        <v>135</v>
      </c>
      <c r="H104" t="s">
        <v>136</v>
      </c>
      <c r="I104" t="s">
        <v>305</v>
      </c>
      <c r="J104">
        <v>3</v>
      </c>
      <c r="K104">
        <v>2</v>
      </c>
      <c r="L104" s="258">
        <v>203</v>
      </c>
      <c r="M104" s="259">
        <v>188.79</v>
      </c>
      <c r="N104" s="260">
        <v>217.21</v>
      </c>
      <c r="O104" s="193">
        <v>264</v>
      </c>
      <c r="P104" s="193">
        <v>281</v>
      </c>
      <c r="Q104" s="193">
        <v>284</v>
      </c>
      <c r="R104" s="193">
        <v>325</v>
      </c>
      <c r="S104" s="193">
        <v>299</v>
      </c>
      <c r="T104" s="193">
        <v>193</v>
      </c>
      <c r="U104" s="193">
        <v>200</v>
      </c>
      <c r="V104" s="193">
        <v>200</v>
      </c>
      <c r="W104" s="193">
        <v>210</v>
      </c>
      <c r="X104" s="193">
        <v>195</v>
      </c>
      <c r="Y104" s="172">
        <v>95</v>
      </c>
      <c r="Z104" s="172">
        <v>95</v>
      </c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72"/>
      <c r="AL104" s="172"/>
      <c r="AM104" s="193">
        <v>290.60000000000002</v>
      </c>
      <c r="AN104" s="193">
        <v>199.6</v>
      </c>
      <c r="AO104" s="223">
        <v>0.4</v>
      </c>
      <c r="AP104" s="183">
        <v>121</v>
      </c>
      <c r="AQ104" s="184">
        <v>89</v>
      </c>
      <c r="AR104" s="182">
        <v>114</v>
      </c>
      <c r="AS104" s="182">
        <v>95</v>
      </c>
      <c r="AT104" s="185">
        <v>2</v>
      </c>
      <c r="AU104" s="185">
        <v>3</v>
      </c>
      <c r="AV104" s="185">
        <v>3</v>
      </c>
      <c r="AW104" s="185"/>
      <c r="AX104" s="185"/>
      <c r="AY104" s="185"/>
      <c r="AZ104" s="185"/>
      <c r="BA104" s="185"/>
      <c r="BB104" s="185"/>
      <c r="BC104" s="186">
        <v>7</v>
      </c>
      <c r="BD104" s="181">
        <v>1807</v>
      </c>
      <c r="BE104" s="187">
        <v>1.4999999999999999E-2</v>
      </c>
      <c r="BF104" s="188">
        <v>4.0000000000000001E-3</v>
      </c>
      <c r="BG104" s="173">
        <v>1</v>
      </c>
      <c r="BH104" s="173">
        <v>0</v>
      </c>
      <c r="BI104" s="173">
        <v>8.9</v>
      </c>
      <c r="BJ104" s="173">
        <v>1.4</v>
      </c>
      <c r="BK104" s="173">
        <v>360.7</v>
      </c>
      <c r="BL104" s="28" t="s">
        <v>312</v>
      </c>
      <c r="BM104" s="228" t="s">
        <v>315</v>
      </c>
      <c r="BN104" s="228" t="s">
        <v>316</v>
      </c>
      <c r="BO104" s="228"/>
      <c r="BP104" s="228">
        <v>40</v>
      </c>
      <c r="BQ104" s="228"/>
      <c r="BR104" s="228"/>
      <c r="BS104" s="228"/>
      <c r="BT104" s="228"/>
      <c r="BU104" s="228">
        <f t="shared" si="1"/>
        <v>2.4</v>
      </c>
      <c r="BV104" s="228"/>
      <c r="BW104" s="228"/>
      <c r="BX104" s="228"/>
      <c r="BY104" s="228"/>
      <c r="BZ104" s="228"/>
      <c r="CA104" s="228"/>
      <c r="CB104" s="228"/>
      <c r="CC104" s="228"/>
      <c r="CD104" s="228"/>
      <c r="CE104" s="228"/>
      <c r="CF104" s="228"/>
      <c r="CG104" s="228"/>
      <c r="CH104" s="228"/>
      <c r="CI104" s="228"/>
      <c r="CJ104" s="228"/>
      <c r="CK104" s="228"/>
      <c r="CL104" s="228"/>
      <c r="CM104" s="228"/>
      <c r="CN104" s="228"/>
      <c r="CO104" s="228"/>
      <c r="CP104" s="228"/>
      <c r="CQ104" s="228"/>
      <c r="CR104" s="228"/>
      <c r="CS104" s="228"/>
      <c r="CT104" s="228"/>
      <c r="CU104" s="228"/>
      <c r="CV104" s="228"/>
      <c r="CW104" s="228"/>
      <c r="CX104" s="228"/>
      <c r="CY104" s="228"/>
      <c r="CZ104" s="228"/>
      <c r="DA104" s="228"/>
      <c r="DB104" s="228"/>
    </row>
    <row r="105" spans="1:106" s="198" customFormat="1" ht="31.5" customHeight="1" x14ac:dyDescent="0.3">
      <c r="A105" s="194">
        <v>2021</v>
      </c>
      <c r="B105" s="171">
        <v>10</v>
      </c>
      <c r="C105" s="257">
        <v>44475</v>
      </c>
      <c r="D105" s="171">
        <v>425</v>
      </c>
      <c r="E105" s="171">
        <v>674</v>
      </c>
      <c r="F105" s="171">
        <v>4</v>
      </c>
      <c r="G105" s="197" t="s">
        <v>155</v>
      </c>
      <c r="H105" t="s">
        <v>156</v>
      </c>
      <c r="I105" t="s">
        <v>335</v>
      </c>
      <c r="J105">
        <v>2</v>
      </c>
      <c r="K105">
        <v>1</v>
      </c>
      <c r="L105" s="258">
        <v>256</v>
      </c>
      <c r="M105" s="259">
        <v>240.89599999999999</v>
      </c>
      <c r="N105" s="260">
        <v>274.17599999999999</v>
      </c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72"/>
      <c r="Z105" s="172"/>
      <c r="AA105" s="193"/>
      <c r="AB105" s="193"/>
      <c r="AC105" s="193">
        <v>373</v>
      </c>
      <c r="AD105" s="193">
        <v>375</v>
      </c>
      <c r="AE105" s="193">
        <v>371</v>
      </c>
      <c r="AF105" s="193"/>
      <c r="AG105" s="193"/>
      <c r="AH105" s="193">
        <v>267</v>
      </c>
      <c r="AI105" s="193">
        <v>268</v>
      </c>
      <c r="AJ105" s="193">
        <v>267</v>
      </c>
      <c r="AK105" s="172">
        <v>107</v>
      </c>
      <c r="AL105" s="172">
        <v>107</v>
      </c>
      <c r="AM105" s="193">
        <v>373</v>
      </c>
      <c r="AN105" s="193">
        <v>267.3</v>
      </c>
      <c r="AO105" s="223">
        <v>0.5</v>
      </c>
      <c r="AP105" s="183">
        <v>40</v>
      </c>
      <c r="AQ105" s="184">
        <v>180</v>
      </c>
      <c r="AR105" s="182">
        <v>67</v>
      </c>
      <c r="AS105" s="182">
        <v>107</v>
      </c>
      <c r="AT105" s="185">
        <v>2</v>
      </c>
      <c r="AU105" s="185">
        <v>1</v>
      </c>
      <c r="AV105" s="185">
        <v>2</v>
      </c>
      <c r="AW105" s="185"/>
      <c r="AX105" s="185"/>
      <c r="AY105" s="185"/>
      <c r="AZ105" s="185"/>
      <c r="BA105" s="185"/>
      <c r="BB105" s="185"/>
      <c r="BC105" s="186">
        <v>5</v>
      </c>
      <c r="BD105" s="181">
        <v>5</v>
      </c>
      <c r="BE105" s="187">
        <v>1.4999999999999999E-2</v>
      </c>
      <c r="BF105" s="188">
        <v>1</v>
      </c>
      <c r="BG105" s="173"/>
      <c r="BH105" s="173">
        <v>0</v>
      </c>
      <c r="BI105" s="173">
        <v>0</v>
      </c>
      <c r="BJ105" s="173">
        <v>1.3</v>
      </c>
      <c r="BK105" s="173">
        <v>1.3</v>
      </c>
      <c r="BL105" s="28" t="s">
        <v>306</v>
      </c>
      <c r="BM105" s="228" t="s">
        <v>307</v>
      </c>
      <c r="BN105" s="228" t="s">
        <v>340</v>
      </c>
      <c r="BO105" s="228" t="s">
        <v>337</v>
      </c>
      <c r="BP105" s="228">
        <v>40</v>
      </c>
      <c r="BQ105" s="228"/>
      <c r="BR105" s="228"/>
      <c r="BS105" s="228"/>
      <c r="BT105" s="228"/>
      <c r="BU105" s="228">
        <f t="shared" si="1"/>
        <v>8</v>
      </c>
      <c r="BV105" s="228"/>
      <c r="BW105" s="228"/>
      <c r="BX105" s="228"/>
      <c r="BY105" s="228"/>
      <c r="BZ105" s="228"/>
      <c r="CA105" s="228"/>
      <c r="CB105" s="228"/>
      <c r="CC105" s="228"/>
      <c r="CD105" s="228"/>
      <c r="CE105" s="228"/>
      <c r="CF105" s="228"/>
      <c r="CG105" s="228"/>
      <c r="CH105" s="228"/>
      <c r="CI105" s="228"/>
      <c r="CJ105" s="228"/>
      <c r="CK105" s="228"/>
      <c r="CL105" s="228"/>
      <c r="CM105" s="228"/>
      <c r="CN105" s="228"/>
      <c r="CO105" s="228"/>
      <c r="CP105" s="228"/>
      <c r="CQ105" s="228"/>
      <c r="CR105" s="228"/>
      <c r="CS105" s="228"/>
      <c r="CT105" s="228"/>
      <c r="CU105" s="228"/>
      <c r="CV105" s="228"/>
      <c r="CW105" s="228"/>
      <c r="CX105" s="228"/>
      <c r="CY105" s="228"/>
      <c r="CZ105" s="228"/>
      <c r="DA105" s="228"/>
      <c r="DB105" s="228"/>
    </row>
    <row r="106" spans="1:106" s="198" customFormat="1" ht="31.5" customHeight="1" x14ac:dyDescent="0.3">
      <c r="A106" s="194">
        <v>2021</v>
      </c>
      <c r="B106" s="171">
        <v>10</v>
      </c>
      <c r="C106" s="257">
        <v>44475</v>
      </c>
      <c r="D106" s="171">
        <v>18</v>
      </c>
      <c r="E106" s="171">
        <v>49</v>
      </c>
      <c r="F106" s="171">
        <v>5</v>
      </c>
      <c r="G106" s="197" t="s">
        <v>170</v>
      </c>
      <c r="H106" t="s">
        <v>171</v>
      </c>
      <c r="I106" t="s">
        <v>335</v>
      </c>
      <c r="J106">
        <v>2</v>
      </c>
      <c r="K106">
        <v>3</v>
      </c>
      <c r="L106" s="258">
        <v>100</v>
      </c>
      <c r="M106" s="259">
        <v>95.5</v>
      </c>
      <c r="N106" s="260">
        <v>104.5</v>
      </c>
      <c r="O106" s="193">
        <v>148</v>
      </c>
      <c r="P106" s="193">
        <v>117</v>
      </c>
      <c r="Q106" s="193">
        <v>115</v>
      </c>
      <c r="R106" s="193">
        <v>131</v>
      </c>
      <c r="S106" s="193">
        <v>125</v>
      </c>
      <c r="T106" s="193">
        <v>105</v>
      </c>
      <c r="U106" s="193">
        <v>102</v>
      </c>
      <c r="V106" s="193">
        <v>102</v>
      </c>
      <c r="W106" s="193">
        <v>104</v>
      </c>
      <c r="X106" s="193">
        <v>102</v>
      </c>
      <c r="Y106" s="172">
        <v>104</v>
      </c>
      <c r="Z106" s="172">
        <v>104</v>
      </c>
      <c r="AA106" s="193">
        <v>140</v>
      </c>
      <c r="AB106" s="193">
        <v>152</v>
      </c>
      <c r="AC106" s="193">
        <v>153</v>
      </c>
      <c r="AD106" s="193">
        <v>141</v>
      </c>
      <c r="AE106" s="193">
        <v>134</v>
      </c>
      <c r="AF106" s="193">
        <v>102</v>
      </c>
      <c r="AG106" s="193">
        <v>119</v>
      </c>
      <c r="AH106" s="193">
        <v>102</v>
      </c>
      <c r="AI106" s="193">
        <v>101</v>
      </c>
      <c r="AJ106" s="193">
        <v>100</v>
      </c>
      <c r="AK106" s="172">
        <v>104</v>
      </c>
      <c r="AL106" s="172">
        <v>104</v>
      </c>
      <c r="AM106" s="193">
        <v>135.6</v>
      </c>
      <c r="AN106" s="193">
        <v>103.9</v>
      </c>
      <c r="AO106" s="223">
        <v>0.4</v>
      </c>
      <c r="AP106" s="183">
        <v>101</v>
      </c>
      <c r="AQ106" s="184">
        <v>107</v>
      </c>
      <c r="AR106" s="182">
        <v>69</v>
      </c>
      <c r="AS106" s="182">
        <v>104</v>
      </c>
      <c r="AT106" s="185">
        <v>7</v>
      </c>
      <c r="AU106" s="185">
        <v>7</v>
      </c>
      <c r="AV106" s="185">
        <v>12</v>
      </c>
      <c r="AW106" s="185"/>
      <c r="AX106" s="185"/>
      <c r="AY106" s="185"/>
      <c r="AZ106" s="185"/>
      <c r="BA106" s="185"/>
      <c r="BB106" s="185"/>
      <c r="BC106" s="186">
        <v>26</v>
      </c>
      <c r="BD106" s="181">
        <v>2462</v>
      </c>
      <c r="BE106" s="187">
        <v>1.4999999999999999E-2</v>
      </c>
      <c r="BF106" s="188">
        <v>1.0999999999999999E-2</v>
      </c>
      <c r="BG106" s="173">
        <v>1</v>
      </c>
      <c r="BH106" s="173">
        <v>0.3</v>
      </c>
      <c r="BI106" s="173">
        <v>24.6</v>
      </c>
      <c r="BJ106" s="173">
        <v>2.7</v>
      </c>
      <c r="BK106" s="173">
        <v>255.8</v>
      </c>
      <c r="BL106" s="28" t="s">
        <v>306</v>
      </c>
      <c r="BM106" s="228" t="s">
        <v>307</v>
      </c>
      <c r="BN106" s="228" t="s">
        <v>341</v>
      </c>
      <c r="BO106" s="228" t="s">
        <v>337</v>
      </c>
      <c r="BP106" s="228">
        <v>40</v>
      </c>
      <c r="BQ106" s="228"/>
      <c r="BR106" s="228"/>
      <c r="BS106" s="228"/>
      <c r="BT106" s="228"/>
      <c r="BU106" s="228">
        <f t="shared" si="1"/>
        <v>2.8</v>
      </c>
      <c r="BV106" s="228"/>
      <c r="BW106" s="228"/>
      <c r="BX106" s="228"/>
      <c r="BY106" s="228"/>
      <c r="BZ106" s="228"/>
      <c r="CA106" s="228"/>
      <c r="CB106" s="228"/>
      <c r="CC106" s="228"/>
      <c r="CD106" s="228"/>
      <c r="CE106" s="228"/>
      <c r="CF106" s="228"/>
      <c r="CG106" s="228"/>
      <c r="CH106" s="228"/>
      <c r="CI106" s="228"/>
      <c r="CJ106" s="228"/>
      <c r="CK106" s="228"/>
      <c r="CL106" s="228"/>
      <c r="CM106" s="228"/>
      <c r="CN106" s="228"/>
      <c r="CO106" s="228"/>
      <c r="CP106" s="228"/>
      <c r="CQ106" s="228"/>
      <c r="CR106" s="228"/>
      <c r="CS106" s="228"/>
      <c r="CT106" s="228"/>
      <c r="CU106" s="228"/>
      <c r="CV106" s="228"/>
      <c r="CW106" s="228"/>
      <c r="CX106" s="228"/>
      <c r="CY106" s="228"/>
      <c r="CZ106" s="228"/>
      <c r="DA106" s="228"/>
      <c r="DB106" s="228"/>
    </row>
    <row r="107" spans="1:106" s="198" customFormat="1" ht="31.5" customHeight="1" x14ac:dyDescent="0.3">
      <c r="A107" s="194">
        <v>2021</v>
      </c>
      <c r="B107" s="171">
        <v>10</v>
      </c>
      <c r="C107" s="257">
        <v>44475</v>
      </c>
      <c r="D107" s="171">
        <v>18</v>
      </c>
      <c r="E107" s="171">
        <v>50</v>
      </c>
      <c r="F107" s="171">
        <v>5</v>
      </c>
      <c r="G107" s="197" t="s">
        <v>161</v>
      </c>
      <c r="H107" t="s">
        <v>162</v>
      </c>
      <c r="I107" t="s">
        <v>335</v>
      </c>
      <c r="J107">
        <v>2</v>
      </c>
      <c r="K107">
        <v>3</v>
      </c>
      <c r="L107" s="258">
        <v>54</v>
      </c>
      <c r="M107" s="259">
        <v>51.57</v>
      </c>
      <c r="N107" s="260">
        <v>56.43</v>
      </c>
      <c r="O107" s="193">
        <v>77</v>
      </c>
      <c r="P107" s="193">
        <v>65</v>
      </c>
      <c r="Q107" s="193">
        <v>67</v>
      </c>
      <c r="R107" s="193">
        <v>63</v>
      </c>
      <c r="S107" s="193">
        <v>65</v>
      </c>
      <c r="T107" s="193">
        <v>59</v>
      </c>
      <c r="U107" s="193">
        <v>53</v>
      </c>
      <c r="V107" s="193">
        <v>57</v>
      </c>
      <c r="W107" s="193">
        <v>55</v>
      </c>
      <c r="X107" s="193">
        <v>54</v>
      </c>
      <c r="Y107" s="172">
        <v>104</v>
      </c>
      <c r="Z107" s="172">
        <v>104</v>
      </c>
      <c r="AA107" s="193">
        <v>73</v>
      </c>
      <c r="AB107" s="193">
        <v>85</v>
      </c>
      <c r="AC107" s="193">
        <v>84</v>
      </c>
      <c r="AD107" s="193">
        <v>75</v>
      </c>
      <c r="AE107" s="193">
        <v>80</v>
      </c>
      <c r="AF107" s="193">
        <v>53</v>
      </c>
      <c r="AG107" s="193">
        <v>54</v>
      </c>
      <c r="AH107" s="193">
        <v>53</v>
      </c>
      <c r="AI107" s="193">
        <v>53</v>
      </c>
      <c r="AJ107" s="193">
        <v>52</v>
      </c>
      <c r="AK107" s="172">
        <v>104</v>
      </c>
      <c r="AL107" s="172">
        <v>104</v>
      </c>
      <c r="AM107" s="193">
        <v>73.400000000000006</v>
      </c>
      <c r="AN107" s="193">
        <v>54.3</v>
      </c>
      <c r="AO107" s="223">
        <v>0.4</v>
      </c>
      <c r="AP107" s="183">
        <v>101</v>
      </c>
      <c r="AQ107" s="184">
        <v>107</v>
      </c>
      <c r="AR107" s="182">
        <v>69</v>
      </c>
      <c r="AS107" s="182">
        <v>104</v>
      </c>
      <c r="AT107" s="185">
        <v>10</v>
      </c>
      <c r="AU107" s="185">
        <v>8</v>
      </c>
      <c r="AV107" s="185">
        <v>10</v>
      </c>
      <c r="AW107" s="185"/>
      <c r="AX107" s="185">
        <v>1</v>
      </c>
      <c r="AY107" s="185"/>
      <c r="AZ107" s="185"/>
      <c r="BA107" s="185"/>
      <c r="BB107" s="185"/>
      <c r="BC107" s="186">
        <v>29</v>
      </c>
      <c r="BD107" s="181">
        <v>2465</v>
      </c>
      <c r="BE107" s="187">
        <v>1.4999999999999999E-2</v>
      </c>
      <c r="BF107" s="188">
        <v>1.2E-2</v>
      </c>
      <c r="BG107" s="173">
        <v>1</v>
      </c>
      <c r="BH107" s="173">
        <v>0.5</v>
      </c>
      <c r="BI107" s="173">
        <v>45.6</v>
      </c>
      <c r="BJ107" s="173">
        <v>1.6</v>
      </c>
      <c r="BK107" s="173">
        <v>133.80000000000001</v>
      </c>
      <c r="BL107" s="28" t="s">
        <v>306</v>
      </c>
      <c r="BM107" s="228" t="s">
        <v>307</v>
      </c>
      <c r="BN107" s="228" t="s">
        <v>342</v>
      </c>
      <c r="BO107" s="228" t="s">
        <v>337</v>
      </c>
      <c r="BP107" s="228">
        <v>40</v>
      </c>
      <c r="BQ107" s="228"/>
      <c r="BR107" s="228"/>
      <c r="BS107" s="228"/>
      <c r="BT107" s="228"/>
      <c r="BU107" s="228">
        <f t="shared" si="1"/>
        <v>0.2</v>
      </c>
      <c r="BV107" s="228"/>
      <c r="BW107" s="228"/>
      <c r="BX107" s="228"/>
      <c r="BY107" s="228"/>
      <c r="BZ107" s="228"/>
      <c r="CA107" s="228"/>
      <c r="CB107" s="228"/>
      <c r="CC107" s="228"/>
      <c r="CD107" s="228"/>
      <c r="CE107" s="228"/>
      <c r="CF107" s="228"/>
      <c r="CG107" s="228"/>
      <c r="CH107" s="228"/>
      <c r="CI107" s="228"/>
      <c r="CJ107" s="228"/>
      <c r="CK107" s="228"/>
      <c r="CL107" s="228"/>
      <c r="CM107" s="228"/>
      <c r="CN107" s="228"/>
      <c r="CO107" s="228"/>
      <c r="CP107" s="228"/>
      <c r="CQ107" s="228"/>
      <c r="CR107" s="228"/>
      <c r="CS107" s="228"/>
      <c r="CT107" s="228"/>
      <c r="CU107" s="228"/>
      <c r="CV107" s="228"/>
      <c r="CW107" s="228"/>
      <c r="CX107" s="228"/>
      <c r="CY107" s="228"/>
      <c r="CZ107" s="228"/>
      <c r="DA107" s="228"/>
      <c r="DB107" s="228"/>
    </row>
    <row r="108" spans="1:106" s="198" customFormat="1" ht="31.5" customHeight="1" x14ac:dyDescent="0.3">
      <c r="A108" s="194">
        <v>2021</v>
      </c>
      <c r="B108" s="171">
        <v>10</v>
      </c>
      <c r="C108" s="257">
        <v>44475</v>
      </c>
      <c r="D108" s="171">
        <v>395</v>
      </c>
      <c r="E108" s="171">
        <v>607</v>
      </c>
      <c r="F108" s="171">
        <v>6</v>
      </c>
      <c r="G108" s="197" t="s">
        <v>185</v>
      </c>
      <c r="H108" t="s">
        <v>186</v>
      </c>
      <c r="I108" t="s">
        <v>305</v>
      </c>
      <c r="J108">
        <v>3</v>
      </c>
      <c r="K108">
        <v>3</v>
      </c>
      <c r="L108" s="258">
        <v>120</v>
      </c>
      <c r="M108" s="259">
        <v>111.6</v>
      </c>
      <c r="N108" s="260">
        <v>128.4</v>
      </c>
      <c r="O108" s="193">
        <v>165</v>
      </c>
      <c r="P108" s="193">
        <v>162</v>
      </c>
      <c r="Q108" s="193">
        <v>174</v>
      </c>
      <c r="R108" s="193">
        <v>168</v>
      </c>
      <c r="S108" s="193">
        <v>170</v>
      </c>
      <c r="T108" s="193">
        <v>130</v>
      </c>
      <c r="U108" s="193">
        <v>120</v>
      </c>
      <c r="V108" s="193">
        <v>117</v>
      </c>
      <c r="W108" s="193">
        <v>120</v>
      </c>
      <c r="X108" s="193">
        <v>114</v>
      </c>
      <c r="Y108" s="172">
        <v>116</v>
      </c>
      <c r="Z108" s="172">
        <v>115</v>
      </c>
      <c r="AA108" s="193">
        <v>183</v>
      </c>
      <c r="AB108" s="193">
        <v>196</v>
      </c>
      <c r="AC108" s="193">
        <v>205</v>
      </c>
      <c r="AD108" s="193">
        <v>196</v>
      </c>
      <c r="AE108" s="193">
        <v>199</v>
      </c>
      <c r="AF108" s="193">
        <v>120</v>
      </c>
      <c r="AG108" s="193">
        <v>122</v>
      </c>
      <c r="AH108" s="193">
        <v>125</v>
      </c>
      <c r="AI108" s="193">
        <v>120</v>
      </c>
      <c r="AJ108" s="193">
        <v>121</v>
      </c>
      <c r="AK108" s="172">
        <v>116</v>
      </c>
      <c r="AL108" s="172">
        <v>116</v>
      </c>
      <c r="AM108" s="193">
        <v>181.8</v>
      </c>
      <c r="AN108" s="193">
        <v>120.9</v>
      </c>
      <c r="AO108" s="223">
        <v>0.5</v>
      </c>
      <c r="AP108" s="183">
        <v>90</v>
      </c>
      <c r="AQ108" s="184">
        <v>120</v>
      </c>
      <c r="AR108" s="182">
        <v>93</v>
      </c>
      <c r="AS108" s="182">
        <v>116</v>
      </c>
      <c r="AT108" s="185">
        <v>7</v>
      </c>
      <c r="AU108" s="185">
        <v>6</v>
      </c>
      <c r="AV108" s="185">
        <v>10</v>
      </c>
      <c r="AW108" s="185"/>
      <c r="AX108" s="185"/>
      <c r="AY108" s="185"/>
      <c r="AZ108" s="185"/>
      <c r="BA108" s="185"/>
      <c r="BB108" s="185"/>
      <c r="BC108" s="186">
        <v>23</v>
      </c>
      <c r="BD108" s="181">
        <v>2543</v>
      </c>
      <c r="BE108" s="187">
        <v>1.4999999999999999E-2</v>
      </c>
      <c r="BF108" s="188">
        <v>8.9999999999999993E-3</v>
      </c>
      <c r="BG108" s="173">
        <v>1</v>
      </c>
      <c r="BH108" s="173">
        <v>0.2</v>
      </c>
      <c r="BI108" s="173">
        <v>21.2</v>
      </c>
      <c r="BJ108" s="173">
        <v>2.8</v>
      </c>
      <c r="BK108" s="173">
        <v>307.39999999999998</v>
      </c>
      <c r="BL108" s="28" t="s">
        <v>338</v>
      </c>
      <c r="BM108" s="228" t="s">
        <v>338</v>
      </c>
      <c r="BN108" s="228"/>
      <c r="BO108" s="228"/>
      <c r="BP108" s="228">
        <v>40</v>
      </c>
      <c r="BQ108" s="228"/>
      <c r="BR108" s="228"/>
      <c r="BS108" s="228"/>
      <c r="BT108" s="228"/>
      <c r="BU108" s="228">
        <f t="shared" si="1"/>
        <v>0.6</v>
      </c>
      <c r="BV108" s="228"/>
      <c r="BW108" s="228"/>
      <c r="BX108" s="228"/>
      <c r="BY108" s="228"/>
      <c r="BZ108" s="228"/>
      <c r="CA108" s="228"/>
      <c r="CB108" s="228"/>
      <c r="CC108" s="228"/>
      <c r="CD108" s="228"/>
      <c r="CE108" s="228"/>
      <c r="CF108" s="228"/>
      <c r="CG108" s="228"/>
      <c r="CH108" s="228"/>
      <c r="CI108" s="228"/>
      <c r="CJ108" s="228"/>
      <c r="CK108" s="228"/>
      <c r="CL108" s="228"/>
      <c r="CM108" s="228"/>
      <c r="CN108" s="228"/>
      <c r="CO108" s="228"/>
      <c r="CP108" s="228"/>
      <c r="CQ108" s="228"/>
      <c r="CR108" s="228"/>
      <c r="CS108" s="228"/>
      <c r="CT108" s="228"/>
      <c r="CU108" s="228"/>
      <c r="CV108" s="228"/>
      <c r="CW108" s="228"/>
      <c r="CX108" s="228"/>
      <c r="CY108" s="228"/>
      <c r="CZ108" s="228"/>
      <c r="DA108" s="228"/>
      <c r="DB108" s="228"/>
    </row>
    <row r="109" spans="1:106" s="198" customFormat="1" ht="31.5" customHeight="1" x14ac:dyDescent="0.3">
      <c r="A109" s="194">
        <v>2021</v>
      </c>
      <c r="B109" s="171">
        <v>10</v>
      </c>
      <c r="C109" s="257">
        <v>44475</v>
      </c>
      <c r="D109" s="171">
        <v>395</v>
      </c>
      <c r="E109" s="171">
        <v>608</v>
      </c>
      <c r="F109" s="171">
        <v>6</v>
      </c>
      <c r="G109" s="197" t="s">
        <v>188</v>
      </c>
      <c r="H109" t="s">
        <v>189</v>
      </c>
      <c r="I109" t="s">
        <v>305</v>
      </c>
      <c r="J109">
        <v>3</v>
      </c>
      <c r="K109">
        <v>3</v>
      </c>
      <c r="L109" s="258">
        <v>110</v>
      </c>
      <c r="M109" s="259">
        <v>102.3</v>
      </c>
      <c r="N109" s="260">
        <v>117.7</v>
      </c>
      <c r="O109" s="193">
        <v>148</v>
      </c>
      <c r="P109" s="193">
        <v>129</v>
      </c>
      <c r="Q109" s="193">
        <v>162</v>
      </c>
      <c r="R109" s="193">
        <v>144</v>
      </c>
      <c r="S109" s="193">
        <v>140</v>
      </c>
      <c r="T109" s="193">
        <v>105</v>
      </c>
      <c r="U109" s="193">
        <v>100</v>
      </c>
      <c r="V109" s="193">
        <v>101</v>
      </c>
      <c r="W109" s="193">
        <v>106</v>
      </c>
      <c r="X109" s="193">
        <v>102</v>
      </c>
      <c r="Y109" s="172">
        <v>116</v>
      </c>
      <c r="Z109" s="172">
        <v>115</v>
      </c>
      <c r="AA109" s="193">
        <v>152</v>
      </c>
      <c r="AB109" s="193">
        <v>155</v>
      </c>
      <c r="AC109" s="193">
        <v>158</v>
      </c>
      <c r="AD109" s="193">
        <v>151</v>
      </c>
      <c r="AE109" s="193">
        <v>150</v>
      </c>
      <c r="AF109" s="193">
        <v>106</v>
      </c>
      <c r="AG109" s="193">
        <v>106</v>
      </c>
      <c r="AH109" s="193">
        <v>108</v>
      </c>
      <c r="AI109" s="193">
        <v>123</v>
      </c>
      <c r="AJ109" s="193">
        <v>112</v>
      </c>
      <c r="AK109" s="172">
        <v>116</v>
      </c>
      <c r="AL109" s="172">
        <v>116</v>
      </c>
      <c r="AM109" s="193">
        <v>148.9</v>
      </c>
      <c r="AN109" s="193">
        <v>106.9</v>
      </c>
      <c r="AO109" s="223">
        <v>0.4</v>
      </c>
      <c r="AP109" s="183">
        <v>90</v>
      </c>
      <c r="AQ109" s="184">
        <v>120</v>
      </c>
      <c r="AR109" s="182">
        <v>93</v>
      </c>
      <c r="AS109" s="182">
        <v>116</v>
      </c>
      <c r="AT109" s="185">
        <v>7</v>
      </c>
      <c r="AU109" s="185">
        <v>5</v>
      </c>
      <c r="AV109" s="185">
        <v>9</v>
      </c>
      <c r="AW109" s="185"/>
      <c r="AX109" s="185">
        <v>1</v>
      </c>
      <c r="AY109" s="185"/>
      <c r="AZ109" s="185"/>
      <c r="BA109" s="185"/>
      <c r="BB109" s="185"/>
      <c r="BC109" s="186">
        <v>22</v>
      </c>
      <c r="BD109" s="181">
        <v>2542</v>
      </c>
      <c r="BE109" s="187">
        <v>1.4999999999999999E-2</v>
      </c>
      <c r="BF109" s="188">
        <v>8.9999999999999993E-3</v>
      </c>
      <c r="BG109" s="173">
        <v>1</v>
      </c>
      <c r="BH109" s="173">
        <v>0.2</v>
      </c>
      <c r="BI109" s="173">
        <v>23.1</v>
      </c>
      <c r="BJ109" s="173">
        <v>2.4</v>
      </c>
      <c r="BK109" s="173">
        <v>271.7</v>
      </c>
      <c r="BL109" s="28" t="s">
        <v>338</v>
      </c>
      <c r="BM109" s="228" t="s">
        <v>338</v>
      </c>
      <c r="BN109" s="228"/>
      <c r="BO109" s="228"/>
      <c r="BP109" s="228">
        <v>40</v>
      </c>
      <c r="BQ109" s="228"/>
      <c r="BR109" s="228"/>
      <c r="BS109" s="228"/>
      <c r="BT109" s="228"/>
      <c r="BU109" s="228">
        <f t="shared" si="1"/>
        <v>2.2000000000000002</v>
      </c>
      <c r="BV109" s="228"/>
      <c r="BW109" s="228"/>
      <c r="BX109" s="228"/>
      <c r="BY109" s="228"/>
      <c r="BZ109" s="228"/>
      <c r="CA109" s="228"/>
      <c r="CB109" s="228"/>
      <c r="CC109" s="228"/>
      <c r="CD109" s="228"/>
      <c r="CE109" s="228"/>
      <c r="CF109" s="228"/>
      <c r="CG109" s="228"/>
      <c r="CH109" s="228"/>
      <c r="CI109" s="228"/>
      <c r="CJ109" s="228"/>
      <c r="CK109" s="228"/>
      <c r="CL109" s="228"/>
      <c r="CM109" s="228"/>
      <c r="CN109" s="228"/>
      <c r="CO109" s="228"/>
      <c r="CP109" s="228"/>
      <c r="CQ109" s="228"/>
      <c r="CR109" s="228"/>
      <c r="CS109" s="228"/>
      <c r="CT109" s="228"/>
      <c r="CU109" s="228"/>
      <c r="CV109" s="228"/>
      <c r="CW109" s="228"/>
      <c r="CX109" s="228"/>
      <c r="CY109" s="228"/>
      <c r="CZ109" s="228"/>
      <c r="DA109" s="228"/>
      <c r="DB109" s="228"/>
    </row>
    <row r="110" spans="1:106" s="198" customFormat="1" ht="31.5" customHeight="1" x14ac:dyDescent="0.3">
      <c r="A110" s="194">
        <v>2021</v>
      </c>
      <c r="B110" s="171">
        <v>10</v>
      </c>
      <c r="C110" s="257">
        <v>44475</v>
      </c>
      <c r="D110" s="171">
        <v>395</v>
      </c>
      <c r="E110" s="171">
        <v>609</v>
      </c>
      <c r="F110" s="171">
        <v>6</v>
      </c>
      <c r="G110" s="197" t="s">
        <v>191</v>
      </c>
      <c r="H110" t="s">
        <v>192</v>
      </c>
      <c r="I110" t="s">
        <v>305</v>
      </c>
      <c r="J110">
        <v>3</v>
      </c>
      <c r="K110">
        <v>3</v>
      </c>
      <c r="L110" s="258">
        <v>50</v>
      </c>
      <c r="M110" s="259">
        <v>46.5</v>
      </c>
      <c r="N110" s="260">
        <v>53.5</v>
      </c>
      <c r="O110" s="193">
        <v>63</v>
      </c>
      <c r="P110" s="193">
        <v>58</v>
      </c>
      <c r="Q110" s="193">
        <v>61</v>
      </c>
      <c r="R110" s="193">
        <v>59</v>
      </c>
      <c r="S110" s="193">
        <v>58</v>
      </c>
      <c r="T110" s="193">
        <v>52</v>
      </c>
      <c r="U110" s="193">
        <v>50</v>
      </c>
      <c r="V110" s="193">
        <v>48</v>
      </c>
      <c r="W110" s="193">
        <v>53</v>
      </c>
      <c r="X110" s="193">
        <v>50</v>
      </c>
      <c r="Y110" s="172">
        <v>104</v>
      </c>
      <c r="Z110" s="172">
        <v>104</v>
      </c>
      <c r="AA110" s="193">
        <v>74</v>
      </c>
      <c r="AB110" s="193">
        <v>67</v>
      </c>
      <c r="AC110" s="193">
        <v>70</v>
      </c>
      <c r="AD110" s="193">
        <v>69</v>
      </c>
      <c r="AE110" s="193">
        <v>62</v>
      </c>
      <c r="AF110" s="193">
        <v>50</v>
      </c>
      <c r="AG110" s="193">
        <v>49</v>
      </c>
      <c r="AH110" s="193">
        <v>51</v>
      </c>
      <c r="AI110" s="193">
        <v>49</v>
      </c>
      <c r="AJ110" s="193">
        <v>48</v>
      </c>
      <c r="AK110" s="172">
        <v>116</v>
      </c>
      <c r="AL110" s="172">
        <v>116</v>
      </c>
      <c r="AM110" s="193">
        <v>64.099999999999994</v>
      </c>
      <c r="AN110" s="193">
        <v>50</v>
      </c>
      <c r="AO110" s="223">
        <v>0.3</v>
      </c>
      <c r="AP110" s="183">
        <v>90</v>
      </c>
      <c r="AQ110" s="184">
        <v>120</v>
      </c>
      <c r="AR110" s="182">
        <v>98</v>
      </c>
      <c r="AS110" s="182">
        <v>110</v>
      </c>
      <c r="AT110" s="185">
        <v>3</v>
      </c>
      <c r="AU110" s="185">
        <v>5</v>
      </c>
      <c r="AV110" s="185">
        <v>10</v>
      </c>
      <c r="AW110" s="185"/>
      <c r="AX110" s="185"/>
      <c r="AY110" s="185"/>
      <c r="AZ110" s="185"/>
      <c r="BA110" s="185"/>
      <c r="BB110" s="185"/>
      <c r="BC110" s="186">
        <v>18</v>
      </c>
      <c r="BD110" s="181">
        <v>2538</v>
      </c>
      <c r="BE110" s="187">
        <v>1.4999999999999999E-2</v>
      </c>
      <c r="BF110" s="188">
        <v>7.0000000000000001E-3</v>
      </c>
      <c r="BG110" s="173">
        <v>1</v>
      </c>
      <c r="BH110" s="173">
        <v>0.4</v>
      </c>
      <c r="BI110" s="173">
        <v>50.8</v>
      </c>
      <c r="BJ110" s="173">
        <v>0.9</v>
      </c>
      <c r="BK110" s="173">
        <v>126.9</v>
      </c>
      <c r="BL110" s="28" t="s">
        <v>338</v>
      </c>
      <c r="BM110" s="228" t="s">
        <v>338</v>
      </c>
      <c r="BN110" s="228"/>
      <c r="BO110" s="228"/>
      <c r="BP110" s="228">
        <v>40</v>
      </c>
      <c r="BQ110" s="228"/>
      <c r="BR110" s="228"/>
      <c r="BS110" s="228"/>
      <c r="BT110" s="228"/>
      <c r="BU110" s="228">
        <f t="shared" si="1"/>
        <v>0</v>
      </c>
      <c r="BV110" s="228"/>
      <c r="BW110" s="228"/>
      <c r="BX110" s="228"/>
      <c r="BY110" s="228"/>
      <c r="BZ110" s="228"/>
      <c r="CA110" s="228"/>
      <c r="CB110" s="228"/>
      <c r="CC110" s="228"/>
      <c r="CD110" s="228"/>
      <c r="CE110" s="228"/>
      <c r="CF110" s="228"/>
      <c r="CG110" s="228"/>
      <c r="CH110" s="228"/>
      <c r="CI110" s="228"/>
      <c r="CJ110" s="228"/>
      <c r="CK110" s="228"/>
      <c r="CL110" s="228"/>
      <c r="CM110" s="228"/>
      <c r="CN110" s="228"/>
      <c r="CO110" s="228"/>
      <c r="CP110" s="228"/>
      <c r="CQ110" s="228"/>
      <c r="CR110" s="228"/>
      <c r="CS110" s="228"/>
      <c r="CT110" s="228"/>
      <c r="CU110" s="228"/>
      <c r="CV110" s="228"/>
      <c r="CW110" s="228"/>
      <c r="CX110" s="228"/>
      <c r="CY110" s="228"/>
      <c r="CZ110" s="228"/>
      <c r="DA110" s="228"/>
      <c r="DB110" s="228"/>
    </row>
    <row r="111" spans="1:106" s="198" customFormat="1" ht="31.5" customHeight="1" x14ac:dyDescent="0.3">
      <c r="A111" s="194">
        <v>2021</v>
      </c>
      <c r="B111" s="171">
        <v>10</v>
      </c>
      <c r="C111" s="257">
        <v>44475</v>
      </c>
      <c r="D111" s="171">
        <v>241</v>
      </c>
      <c r="E111" s="171">
        <v>165</v>
      </c>
      <c r="F111" s="171">
        <v>7</v>
      </c>
      <c r="G111" s="197" t="s">
        <v>265</v>
      </c>
      <c r="H111" t="s">
        <v>266</v>
      </c>
      <c r="I111" t="s">
        <v>305</v>
      </c>
      <c r="J111">
        <v>2</v>
      </c>
      <c r="K111">
        <v>2</v>
      </c>
      <c r="L111" s="258">
        <v>706</v>
      </c>
      <c r="M111" s="259">
        <v>656.58</v>
      </c>
      <c r="N111" s="260">
        <v>755.42</v>
      </c>
      <c r="O111" s="193">
        <v>880</v>
      </c>
      <c r="P111" s="193"/>
      <c r="Q111" s="193">
        <v>1000</v>
      </c>
      <c r="R111" s="193">
        <v>920</v>
      </c>
      <c r="S111" s="193"/>
      <c r="T111" s="193">
        <v>631</v>
      </c>
      <c r="U111" s="193"/>
      <c r="V111" s="193">
        <v>729</v>
      </c>
      <c r="W111" s="193">
        <v>715</v>
      </c>
      <c r="X111" s="193"/>
      <c r="Y111" s="172">
        <v>149</v>
      </c>
      <c r="Z111" s="172">
        <v>148</v>
      </c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72"/>
      <c r="AL111" s="172"/>
      <c r="AM111" s="193">
        <v>933.3</v>
      </c>
      <c r="AN111" s="193">
        <v>691.7</v>
      </c>
      <c r="AO111" s="223">
        <v>0.3</v>
      </c>
      <c r="AP111" s="183">
        <v>60</v>
      </c>
      <c r="AQ111" s="184">
        <v>120</v>
      </c>
      <c r="AR111" s="182">
        <v>48</v>
      </c>
      <c r="AS111" s="182">
        <v>149</v>
      </c>
      <c r="AT111" s="185">
        <v>2</v>
      </c>
      <c r="AU111" s="185">
        <v>3</v>
      </c>
      <c r="AV111" s="185"/>
      <c r="AW111" s="185"/>
      <c r="AX111" s="185"/>
      <c r="AY111" s="185"/>
      <c r="AZ111" s="185"/>
      <c r="BA111" s="185"/>
      <c r="BB111" s="185"/>
      <c r="BC111" s="186">
        <v>4</v>
      </c>
      <c r="BD111" s="181">
        <v>544</v>
      </c>
      <c r="BE111" s="187">
        <v>1.4999999999999999E-2</v>
      </c>
      <c r="BF111" s="188">
        <v>7.0000000000000001E-3</v>
      </c>
      <c r="BG111" s="173">
        <v>1</v>
      </c>
      <c r="BH111" s="173">
        <v>0</v>
      </c>
      <c r="BI111" s="173">
        <v>0.8</v>
      </c>
      <c r="BJ111" s="173">
        <v>2.8</v>
      </c>
      <c r="BK111" s="173">
        <v>376.3</v>
      </c>
      <c r="BL111" s="28" t="s">
        <v>318</v>
      </c>
      <c r="BM111" s="228" t="s">
        <v>318</v>
      </c>
      <c r="BN111" s="228"/>
      <c r="BO111" s="228"/>
      <c r="BP111" s="228">
        <v>40</v>
      </c>
      <c r="BQ111" s="228"/>
      <c r="BR111" s="228"/>
      <c r="BS111" s="228"/>
      <c r="BT111" s="228"/>
      <c r="BU111" s="228">
        <f t="shared" si="1"/>
        <v>10.1</v>
      </c>
      <c r="BV111" s="228"/>
      <c r="BW111" s="228"/>
      <c r="BX111" s="228"/>
      <c r="BY111" s="228"/>
      <c r="BZ111" s="228"/>
      <c r="CA111" s="228"/>
      <c r="CB111" s="228"/>
      <c r="CC111" s="228"/>
      <c r="CD111" s="228"/>
      <c r="CE111" s="228"/>
      <c r="CF111" s="228"/>
      <c r="CG111" s="228"/>
      <c r="CH111" s="228"/>
      <c r="CI111" s="228"/>
      <c r="CJ111" s="228"/>
      <c r="CK111" s="228"/>
      <c r="CL111" s="228"/>
      <c r="CM111" s="228"/>
      <c r="CN111" s="228"/>
      <c r="CO111" s="228"/>
      <c r="CP111" s="228"/>
      <c r="CQ111" s="228"/>
      <c r="CR111" s="228"/>
      <c r="CS111" s="228"/>
      <c r="CT111" s="228"/>
      <c r="CU111" s="228"/>
      <c r="CV111" s="228"/>
      <c r="CW111" s="228"/>
      <c r="CX111" s="228"/>
      <c r="CY111" s="228"/>
      <c r="CZ111" s="228"/>
      <c r="DA111" s="228"/>
      <c r="DB111" s="228"/>
    </row>
    <row r="112" spans="1:106" s="198" customFormat="1" ht="31.5" customHeight="1" x14ac:dyDescent="0.3">
      <c r="A112" s="194">
        <v>2021</v>
      </c>
      <c r="B112" s="171">
        <v>10</v>
      </c>
      <c r="C112" s="257">
        <v>44475</v>
      </c>
      <c r="D112" s="171">
        <v>375</v>
      </c>
      <c r="E112" s="171">
        <v>437</v>
      </c>
      <c r="F112" s="171">
        <v>7</v>
      </c>
      <c r="G112" s="197" t="s">
        <v>152</v>
      </c>
      <c r="H112" t="s">
        <v>153</v>
      </c>
      <c r="I112" t="s">
        <v>305</v>
      </c>
      <c r="J112">
        <v>4</v>
      </c>
      <c r="K112">
        <v>2</v>
      </c>
      <c r="L112" s="258">
        <v>168</v>
      </c>
      <c r="M112" s="259">
        <v>158.08799999999999</v>
      </c>
      <c r="N112" s="260">
        <v>179.928</v>
      </c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72"/>
      <c r="Z112" s="172"/>
      <c r="AA112" s="193">
        <v>225</v>
      </c>
      <c r="AB112" s="193">
        <v>213</v>
      </c>
      <c r="AC112" s="193">
        <v>246</v>
      </c>
      <c r="AD112" s="193">
        <v>244</v>
      </c>
      <c r="AE112" s="193">
        <v>268</v>
      </c>
      <c r="AF112" s="193">
        <v>170</v>
      </c>
      <c r="AG112" s="193">
        <v>172</v>
      </c>
      <c r="AH112" s="193">
        <v>175</v>
      </c>
      <c r="AI112" s="193">
        <v>175</v>
      </c>
      <c r="AJ112" s="193">
        <v>174</v>
      </c>
      <c r="AK112" s="172">
        <v>121</v>
      </c>
      <c r="AL112" s="172">
        <v>117</v>
      </c>
      <c r="AM112" s="193">
        <v>239.2</v>
      </c>
      <c r="AN112" s="193">
        <v>173.2</v>
      </c>
      <c r="AO112" s="223">
        <v>0.4</v>
      </c>
      <c r="AP112" s="183">
        <v>120</v>
      </c>
      <c r="AQ112" s="184">
        <v>120</v>
      </c>
      <c r="AR112" s="182">
        <v>121</v>
      </c>
      <c r="AS112" s="182">
        <v>119</v>
      </c>
      <c r="AT112" s="185">
        <v>1</v>
      </c>
      <c r="AU112" s="185">
        <v>4</v>
      </c>
      <c r="AV112" s="185">
        <v>4</v>
      </c>
      <c r="AW112" s="185"/>
      <c r="AX112" s="185">
        <v>1</v>
      </c>
      <c r="AY112" s="185"/>
      <c r="AZ112" s="185"/>
      <c r="BA112" s="185"/>
      <c r="BB112" s="185"/>
      <c r="BC112" s="186">
        <v>9</v>
      </c>
      <c r="BD112" s="181">
        <v>9</v>
      </c>
      <c r="BE112" s="187">
        <v>1.4999999999999999E-2</v>
      </c>
      <c r="BF112" s="188">
        <v>1</v>
      </c>
      <c r="BG112" s="173"/>
      <c r="BH112" s="173">
        <v>0.1</v>
      </c>
      <c r="BI112" s="173">
        <v>0.1</v>
      </c>
      <c r="BJ112" s="173">
        <v>1.6</v>
      </c>
      <c r="BK112" s="173">
        <v>1.6</v>
      </c>
      <c r="BL112" s="28" t="s">
        <v>306</v>
      </c>
      <c r="BM112" s="228" t="s">
        <v>307</v>
      </c>
      <c r="BN112" s="228" t="s">
        <v>345</v>
      </c>
      <c r="BO112" s="228" t="s">
        <v>311</v>
      </c>
      <c r="BP112" s="228">
        <v>40</v>
      </c>
      <c r="BQ112" s="228"/>
      <c r="BR112" s="228"/>
      <c r="BS112" s="228"/>
      <c r="BT112" s="228"/>
      <c r="BU112" s="228">
        <f t="shared" si="1"/>
        <v>3.7</v>
      </c>
      <c r="BV112" s="228"/>
      <c r="BW112" s="228"/>
      <c r="BX112" s="228"/>
      <c r="BY112" s="228"/>
      <c r="BZ112" s="228"/>
      <c r="CA112" s="228"/>
      <c r="CB112" s="228"/>
      <c r="CC112" s="228"/>
      <c r="CD112" s="228"/>
      <c r="CE112" s="228"/>
      <c r="CF112" s="228"/>
      <c r="CG112" s="228"/>
      <c r="CH112" s="228"/>
      <c r="CI112" s="228"/>
      <c r="CJ112" s="228"/>
      <c r="CK112" s="228"/>
      <c r="CL112" s="228"/>
      <c r="CM112" s="228"/>
      <c r="CN112" s="228"/>
      <c r="CO112" s="228"/>
      <c r="CP112" s="228"/>
      <c r="CQ112" s="228"/>
      <c r="CR112" s="228"/>
      <c r="CS112" s="228"/>
      <c r="CT112" s="228"/>
      <c r="CU112" s="228"/>
      <c r="CV112" s="228"/>
      <c r="CW112" s="228"/>
      <c r="CX112" s="228"/>
      <c r="CY112" s="228"/>
      <c r="CZ112" s="228"/>
      <c r="DA112" s="228"/>
      <c r="DB112" s="228"/>
    </row>
    <row r="113" spans="1:106" s="198" customFormat="1" ht="31.5" customHeight="1" x14ac:dyDescent="0.3">
      <c r="A113" s="194">
        <v>2021</v>
      </c>
      <c r="B113" s="171">
        <v>10</v>
      </c>
      <c r="C113" s="257">
        <v>44475</v>
      </c>
      <c r="D113" s="171">
        <v>376</v>
      </c>
      <c r="E113" s="171">
        <v>438</v>
      </c>
      <c r="F113" s="171">
        <v>7</v>
      </c>
      <c r="G113" s="197" t="s">
        <v>222</v>
      </c>
      <c r="H113" t="s">
        <v>223</v>
      </c>
      <c r="I113" t="s">
        <v>305</v>
      </c>
      <c r="J113">
        <v>3</v>
      </c>
      <c r="K113">
        <v>2</v>
      </c>
      <c r="L113" s="258">
        <v>335</v>
      </c>
      <c r="M113" s="259">
        <v>315.23500000000001</v>
      </c>
      <c r="N113" s="260">
        <v>358.78500000000003</v>
      </c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72"/>
      <c r="Z113" s="172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72"/>
      <c r="AL113" s="172"/>
      <c r="AM113" s="193"/>
      <c r="AN113" s="193"/>
      <c r="AO113" s="223"/>
      <c r="AP113" s="183">
        <v>67</v>
      </c>
      <c r="AQ113" s="184">
        <v>161</v>
      </c>
      <c r="AR113" s="182"/>
      <c r="AS113" s="182"/>
      <c r="AT113" s="185"/>
      <c r="AU113" s="185"/>
      <c r="AV113" s="185"/>
      <c r="AW113" s="185"/>
      <c r="AX113" s="185"/>
      <c r="AY113" s="185"/>
      <c r="AZ113" s="185"/>
      <c r="BA113" s="185"/>
      <c r="BB113" s="185"/>
      <c r="BC113" s="186"/>
      <c r="BD113" s="181">
        <v>12</v>
      </c>
      <c r="BE113" s="187">
        <v>1.4999999999999999E-2</v>
      </c>
      <c r="BF113" s="188"/>
      <c r="BG113" s="173"/>
      <c r="BH113" s="173"/>
      <c r="BI113" s="173">
        <v>0</v>
      </c>
      <c r="BJ113" s="173"/>
      <c r="BK113" s="173"/>
      <c r="BL113" s="28" t="s">
        <v>306</v>
      </c>
      <c r="BM113" s="228" t="s">
        <v>307</v>
      </c>
      <c r="BN113" s="228" t="s">
        <v>324</v>
      </c>
      <c r="BO113" s="228" t="s">
        <v>311</v>
      </c>
      <c r="BP113" s="228">
        <v>40</v>
      </c>
      <c r="BQ113" s="228"/>
      <c r="BR113" s="228"/>
      <c r="BS113" s="228"/>
      <c r="BT113" s="228"/>
      <c r="BU113" s="228" t="str">
        <f t="shared" si="1"/>
        <v/>
      </c>
      <c r="BV113" s="228"/>
      <c r="BW113" s="228"/>
      <c r="BX113" s="228"/>
      <c r="BY113" s="228"/>
      <c r="BZ113" s="228"/>
      <c r="CA113" s="228"/>
      <c r="CB113" s="228"/>
      <c r="CC113" s="228"/>
      <c r="CD113" s="228"/>
      <c r="CE113" s="228"/>
      <c r="CF113" s="228"/>
      <c r="CG113" s="228"/>
      <c r="CH113" s="228"/>
      <c r="CI113" s="228"/>
      <c r="CJ113" s="228"/>
      <c r="CK113" s="228"/>
      <c r="CL113" s="228"/>
      <c r="CM113" s="228"/>
      <c r="CN113" s="228"/>
      <c r="CO113" s="228"/>
      <c r="CP113" s="228"/>
      <c r="CQ113" s="228"/>
      <c r="CR113" s="228"/>
      <c r="CS113" s="228"/>
      <c r="CT113" s="228"/>
      <c r="CU113" s="228"/>
      <c r="CV113" s="228"/>
      <c r="CW113" s="228"/>
      <c r="CX113" s="228"/>
      <c r="CY113" s="228"/>
      <c r="CZ113" s="228"/>
      <c r="DA113" s="228"/>
      <c r="DB113" s="228"/>
    </row>
    <row r="114" spans="1:106" s="198" customFormat="1" ht="31.5" customHeight="1" x14ac:dyDescent="0.3">
      <c r="A114" s="194">
        <v>2021</v>
      </c>
      <c r="B114" s="171">
        <v>10</v>
      </c>
      <c r="C114" s="257">
        <v>44475</v>
      </c>
      <c r="D114" s="171">
        <v>417</v>
      </c>
      <c r="E114" s="171">
        <v>660</v>
      </c>
      <c r="F114" s="171">
        <v>8</v>
      </c>
      <c r="G114" s="197" t="s">
        <v>201</v>
      </c>
      <c r="H114" t="s">
        <v>202</v>
      </c>
      <c r="I114" t="s">
        <v>305</v>
      </c>
      <c r="J114">
        <v>1</v>
      </c>
      <c r="K114">
        <v>6</v>
      </c>
      <c r="L114" s="258">
        <v>1265</v>
      </c>
      <c r="M114" s="259">
        <v>1190.365</v>
      </c>
      <c r="N114" s="260">
        <v>1354.8150000000001</v>
      </c>
      <c r="O114" s="193">
        <v>1637</v>
      </c>
      <c r="P114" s="193">
        <v>1636</v>
      </c>
      <c r="Q114" s="193">
        <v>1718</v>
      </c>
      <c r="R114" s="193">
        <v>1623</v>
      </c>
      <c r="S114" s="193">
        <v>1712</v>
      </c>
      <c r="T114" s="193">
        <v>1359</v>
      </c>
      <c r="U114" s="193">
        <v>1324</v>
      </c>
      <c r="V114" s="193">
        <v>1352</v>
      </c>
      <c r="W114" s="193">
        <v>1320</v>
      </c>
      <c r="X114" s="193">
        <v>1344</v>
      </c>
      <c r="Y114" s="172">
        <v>158</v>
      </c>
      <c r="Z114" s="172">
        <v>157</v>
      </c>
      <c r="AA114" s="193">
        <v>1604</v>
      </c>
      <c r="AB114" s="193">
        <v>1631</v>
      </c>
      <c r="AC114" s="193">
        <v>1688</v>
      </c>
      <c r="AD114" s="193">
        <v>1634</v>
      </c>
      <c r="AE114" s="193"/>
      <c r="AF114" s="193">
        <v>1317</v>
      </c>
      <c r="AG114" s="193">
        <v>1314</v>
      </c>
      <c r="AH114" s="193">
        <v>1321</v>
      </c>
      <c r="AI114" s="193">
        <v>1315</v>
      </c>
      <c r="AJ114" s="193"/>
      <c r="AK114" s="172">
        <v>136</v>
      </c>
      <c r="AL114" s="172"/>
      <c r="AM114" s="193">
        <v>1653.7</v>
      </c>
      <c r="AN114" s="193">
        <v>1329.6</v>
      </c>
      <c r="AO114" s="223">
        <v>0.3</v>
      </c>
      <c r="AP114" s="183">
        <v>20</v>
      </c>
      <c r="AQ114" s="184">
        <v>180</v>
      </c>
      <c r="AR114" s="182">
        <v>24</v>
      </c>
      <c r="AS114" s="182">
        <v>150</v>
      </c>
      <c r="AT114" s="185">
        <v>2</v>
      </c>
      <c r="AU114" s="185">
        <v>2</v>
      </c>
      <c r="AV114" s="185">
        <v>4</v>
      </c>
      <c r="AW114" s="185"/>
      <c r="AX114" s="185">
        <v>1</v>
      </c>
      <c r="AY114" s="185"/>
      <c r="AZ114" s="185"/>
      <c r="BA114" s="185"/>
      <c r="BB114" s="185"/>
      <c r="BC114" s="186">
        <v>9</v>
      </c>
      <c r="BD114" s="181">
        <v>234</v>
      </c>
      <c r="BE114" s="187">
        <v>1.4999999999999999E-2</v>
      </c>
      <c r="BF114" s="188">
        <v>3.7999999999999999E-2</v>
      </c>
      <c r="BG114" s="173"/>
      <c r="BH114" s="173">
        <v>0</v>
      </c>
      <c r="BI114" s="173">
        <v>0.2</v>
      </c>
      <c r="BJ114" s="173">
        <v>12</v>
      </c>
      <c r="BK114" s="173">
        <v>311.10000000000002</v>
      </c>
      <c r="BL114" s="28" t="s">
        <v>306</v>
      </c>
      <c r="BM114" s="228" t="s">
        <v>307</v>
      </c>
      <c r="BN114" s="228" t="s">
        <v>325</v>
      </c>
      <c r="BO114" s="228" t="s">
        <v>311</v>
      </c>
      <c r="BP114" s="228">
        <v>40</v>
      </c>
      <c r="BQ114" s="228"/>
      <c r="BR114" s="228"/>
      <c r="BS114" s="228"/>
      <c r="BT114" s="228"/>
      <c r="BU114" s="228">
        <f t="shared" si="1"/>
        <v>45.7</v>
      </c>
      <c r="BV114" s="228"/>
      <c r="BW114" s="228"/>
      <c r="BX114" s="228"/>
      <c r="BY114" s="228"/>
      <c r="BZ114" s="228"/>
      <c r="CA114" s="228"/>
      <c r="CB114" s="228"/>
      <c r="CC114" s="228"/>
      <c r="CD114" s="228"/>
      <c r="CE114" s="228"/>
      <c r="CF114" s="228"/>
      <c r="CG114" s="228"/>
      <c r="CH114" s="228"/>
      <c r="CI114" s="228"/>
      <c r="CJ114" s="228"/>
      <c r="CK114" s="228"/>
      <c r="CL114" s="228"/>
      <c r="CM114" s="228"/>
      <c r="CN114" s="228"/>
      <c r="CO114" s="228"/>
      <c r="CP114" s="228"/>
      <c r="CQ114" s="228"/>
      <c r="CR114" s="228"/>
      <c r="CS114" s="228"/>
      <c r="CT114" s="228"/>
      <c r="CU114" s="228"/>
      <c r="CV114" s="228"/>
      <c r="CW114" s="228"/>
      <c r="CX114" s="228"/>
      <c r="CY114" s="228"/>
      <c r="CZ114" s="228"/>
      <c r="DA114" s="228"/>
      <c r="DB114" s="228"/>
    </row>
    <row r="115" spans="1:106" s="198" customFormat="1" ht="31.5" customHeight="1" x14ac:dyDescent="0.3">
      <c r="A115" s="194">
        <v>2021</v>
      </c>
      <c r="B115" s="171">
        <v>10</v>
      </c>
      <c r="C115" s="257">
        <v>44475</v>
      </c>
      <c r="D115" s="171">
        <v>417</v>
      </c>
      <c r="E115" s="171">
        <v>661</v>
      </c>
      <c r="F115" s="171">
        <v>8</v>
      </c>
      <c r="G115" s="197" t="s">
        <v>204</v>
      </c>
      <c r="H115" t="s">
        <v>205</v>
      </c>
      <c r="I115" t="s">
        <v>305</v>
      </c>
      <c r="J115">
        <v>1</v>
      </c>
      <c r="K115">
        <v>6</v>
      </c>
      <c r="L115" s="258">
        <v>138</v>
      </c>
      <c r="M115" s="259">
        <v>129.858</v>
      </c>
      <c r="N115" s="260">
        <v>147.798</v>
      </c>
      <c r="O115" s="193">
        <v>198</v>
      </c>
      <c r="P115" s="193">
        <v>182</v>
      </c>
      <c r="Q115" s="193">
        <v>187</v>
      </c>
      <c r="R115" s="193">
        <v>180</v>
      </c>
      <c r="S115" s="193">
        <v>202</v>
      </c>
      <c r="T115" s="193">
        <v>152</v>
      </c>
      <c r="U115" s="193">
        <v>144</v>
      </c>
      <c r="V115" s="193">
        <v>145</v>
      </c>
      <c r="W115" s="193">
        <v>145</v>
      </c>
      <c r="X115" s="193">
        <v>148</v>
      </c>
      <c r="Y115" s="172">
        <v>185</v>
      </c>
      <c r="Z115" s="172">
        <v>185</v>
      </c>
      <c r="AA115" s="193">
        <v>182</v>
      </c>
      <c r="AB115" s="193">
        <v>176</v>
      </c>
      <c r="AC115" s="193">
        <v>189</v>
      </c>
      <c r="AD115" s="193">
        <v>179</v>
      </c>
      <c r="AE115" s="193"/>
      <c r="AF115" s="193">
        <v>143</v>
      </c>
      <c r="AG115" s="193">
        <v>142</v>
      </c>
      <c r="AH115" s="193">
        <v>143</v>
      </c>
      <c r="AI115" s="193">
        <v>144</v>
      </c>
      <c r="AJ115" s="193"/>
      <c r="AK115" s="172">
        <v>136</v>
      </c>
      <c r="AL115" s="172"/>
      <c r="AM115" s="193">
        <v>186.1</v>
      </c>
      <c r="AN115" s="193">
        <v>145.1</v>
      </c>
      <c r="AO115" s="223">
        <v>0.3</v>
      </c>
      <c r="AP115" s="183">
        <v>20</v>
      </c>
      <c r="AQ115" s="184">
        <v>180</v>
      </c>
      <c r="AR115" s="182">
        <v>21</v>
      </c>
      <c r="AS115" s="182">
        <v>169</v>
      </c>
      <c r="AT115" s="185">
        <v>2</v>
      </c>
      <c r="AU115" s="185">
        <v>1</v>
      </c>
      <c r="AV115" s="185">
        <v>2</v>
      </c>
      <c r="AW115" s="185"/>
      <c r="AX115" s="185"/>
      <c r="AY115" s="185"/>
      <c r="AZ115" s="185"/>
      <c r="BA115" s="185"/>
      <c r="BB115" s="185"/>
      <c r="BC115" s="186">
        <v>5</v>
      </c>
      <c r="BD115" s="181">
        <v>230</v>
      </c>
      <c r="BE115" s="187">
        <v>1.4999999999999999E-2</v>
      </c>
      <c r="BF115" s="188">
        <v>2.1999999999999999E-2</v>
      </c>
      <c r="BG115" s="173"/>
      <c r="BH115" s="173">
        <v>0</v>
      </c>
      <c r="BI115" s="173">
        <v>1.7</v>
      </c>
      <c r="BJ115" s="173">
        <v>0.7</v>
      </c>
      <c r="BK115" s="173">
        <v>33.4</v>
      </c>
      <c r="BL115" s="28" t="s">
        <v>306</v>
      </c>
      <c r="BM115" s="228" t="s">
        <v>307</v>
      </c>
      <c r="BN115" s="228" t="s">
        <v>326</v>
      </c>
      <c r="BO115" s="228" t="s">
        <v>311</v>
      </c>
      <c r="BP115" s="228">
        <v>40</v>
      </c>
      <c r="BQ115" s="228"/>
      <c r="BR115" s="228"/>
      <c r="BS115" s="228"/>
      <c r="BT115" s="228"/>
      <c r="BU115" s="228">
        <f t="shared" si="1"/>
        <v>5</v>
      </c>
      <c r="BV115" s="228"/>
      <c r="BW115" s="228"/>
      <c r="BX115" s="228"/>
      <c r="BY115" s="228"/>
      <c r="BZ115" s="228"/>
      <c r="CA115" s="228"/>
      <c r="CB115" s="228"/>
      <c r="CC115" s="228"/>
      <c r="CD115" s="228"/>
      <c r="CE115" s="228"/>
      <c r="CF115" s="228"/>
      <c r="CG115" s="228"/>
      <c r="CH115" s="228"/>
      <c r="CI115" s="228"/>
      <c r="CJ115" s="228"/>
      <c r="CK115" s="228"/>
      <c r="CL115" s="228"/>
      <c r="CM115" s="228"/>
      <c r="CN115" s="228"/>
      <c r="CO115" s="228"/>
      <c r="CP115" s="228"/>
      <c r="CQ115" s="228"/>
      <c r="CR115" s="228"/>
      <c r="CS115" s="228"/>
      <c r="CT115" s="228"/>
      <c r="CU115" s="228"/>
      <c r="CV115" s="228"/>
      <c r="CW115" s="228"/>
      <c r="CX115" s="228"/>
      <c r="CY115" s="228"/>
      <c r="CZ115" s="228"/>
      <c r="DA115" s="228"/>
      <c r="DB115" s="228"/>
    </row>
    <row r="116" spans="1:106" s="198" customFormat="1" ht="31.5" customHeight="1" x14ac:dyDescent="0.3">
      <c r="A116" s="194">
        <v>2021</v>
      </c>
      <c r="B116" s="171">
        <v>10</v>
      </c>
      <c r="C116" s="257">
        <v>44475</v>
      </c>
      <c r="D116" s="171">
        <v>227</v>
      </c>
      <c r="E116" s="171">
        <v>155</v>
      </c>
      <c r="F116" s="171">
        <v>28</v>
      </c>
      <c r="G116" s="197" t="s">
        <v>164</v>
      </c>
      <c r="H116" t="s">
        <v>165</v>
      </c>
      <c r="I116" t="s">
        <v>343</v>
      </c>
      <c r="J116">
        <v>3</v>
      </c>
      <c r="K116">
        <v>2</v>
      </c>
      <c r="L116" s="258">
        <v>122</v>
      </c>
      <c r="M116" s="259">
        <v>113.46</v>
      </c>
      <c r="N116" s="260">
        <v>130.54</v>
      </c>
      <c r="O116" s="193">
        <v>198</v>
      </c>
      <c r="P116" s="193">
        <v>189</v>
      </c>
      <c r="Q116" s="193">
        <v>229</v>
      </c>
      <c r="R116" s="193">
        <v>148</v>
      </c>
      <c r="S116" s="193">
        <v>148</v>
      </c>
      <c r="T116" s="193">
        <v>133</v>
      </c>
      <c r="U116" s="193">
        <v>120</v>
      </c>
      <c r="V116" s="193">
        <v>148</v>
      </c>
      <c r="W116" s="193">
        <v>128</v>
      </c>
      <c r="X116" s="193">
        <v>116</v>
      </c>
      <c r="Y116" s="172">
        <v>109</v>
      </c>
      <c r="Z116" s="172">
        <v>129</v>
      </c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72"/>
      <c r="AL116" s="172"/>
      <c r="AM116" s="193">
        <v>182.4</v>
      </c>
      <c r="AN116" s="193">
        <v>129</v>
      </c>
      <c r="AO116" s="223">
        <v>0.5</v>
      </c>
      <c r="AP116" s="183">
        <v>61</v>
      </c>
      <c r="AQ116" s="184">
        <v>177</v>
      </c>
      <c r="AR116" s="182">
        <v>91</v>
      </c>
      <c r="AS116" s="182">
        <v>119</v>
      </c>
      <c r="AT116" s="185">
        <v>1</v>
      </c>
      <c r="AU116" s="185">
        <v>2</v>
      </c>
      <c r="AV116" s="185">
        <v>1</v>
      </c>
      <c r="AW116" s="185"/>
      <c r="AX116" s="185"/>
      <c r="AY116" s="185"/>
      <c r="AZ116" s="185"/>
      <c r="BA116" s="185"/>
      <c r="BB116" s="185"/>
      <c r="BC116" s="186">
        <v>4</v>
      </c>
      <c r="BD116" s="181">
        <v>1060</v>
      </c>
      <c r="BE116" s="187">
        <v>0.02</v>
      </c>
      <c r="BF116" s="188">
        <v>4.0000000000000001E-3</v>
      </c>
      <c r="BG116" s="173">
        <v>1</v>
      </c>
      <c r="BH116" s="173">
        <v>0</v>
      </c>
      <c r="BI116" s="173">
        <v>8.6999999999999993</v>
      </c>
      <c r="BJ116" s="173">
        <v>0.5</v>
      </c>
      <c r="BK116" s="173">
        <v>136.69999999999999</v>
      </c>
      <c r="BL116" s="28" t="s">
        <v>312</v>
      </c>
      <c r="BM116" s="228" t="s">
        <v>315</v>
      </c>
      <c r="BN116" s="228" t="s">
        <v>344</v>
      </c>
      <c r="BO116" s="228"/>
      <c r="BP116" s="228">
        <v>40</v>
      </c>
      <c r="BQ116" s="228"/>
      <c r="BR116" s="228"/>
      <c r="BS116" s="228"/>
      <c r="BT116" s="228"/>
      <c r="BU116" s="228">
        <f t="shared" si="1"/>
        <v>4.9000000000000004</v>
      </c>
      <c r="BV116" s="228"/>
      <c r="BW116" s="228"/>
      <c r="BX116" s="228"/>
      <c r="BY116" s="228"/>
      <c r="BZ116" s="228"/>
      <c r="CA116" s="228"/>
      <c r="CB116" s="228"/>
      <c r="CC116" s="228"/>
      <c r="CD116" s="228"/>
      <c r="CE116" s="228"/>
      <c r="CF116" s="228"/>
      <c r="CG116" s="228"/>
      <c r="CH116" s="228"/>
      <c r="CI116" s="228"/>
      <c r="CJ116" s="228"/>
      <c r="CK116" s="228"/>
      <c r="CL116" s="228"/>
      <c r="CM116" s="228"/>
      <c r="CN116" s="228"/>
      <c r="CO116" s="228"/>
      <c r="CP116" s="228"/>
      <c r="CQ116" s="228"/>
      <c r="CR116" s="228"/>
      <c r="CS116" s="228"/>
      <c r="CT116" s="228"/>
      <c r="CU116" s="228"/>
      <c r="CV116" s="228"/>
      <c r="CW116" s="228"/>
      <c r="CX116" s="228"/>
      <c r="CY116" s="228"/>
      <c r="CZ116" s="228"/>
      <c r="DA116" s="228"/>
      <c r="DB116" s="228"/>
    </row>
    <row r="117" spans="1:106" s="198" customFormat="1" ht="31.5" customHeight="1" x14ac:dyDescent="0.3">
      <c r="A117" s="194">
        <v>2021</v>
      </c>
      <c r="B117" s="171">
        <v>10</v>
      </c>
      <c r="C117" s="257">
        <v>44475</v>
      </c>
      <c r="D117" s="171">
        <v>159</v>
      </c>
      <c r="E117" s="171">
        <v>299</v>
      </c>
      <c r="F117" s="171">
        <v>30</v>
      </c>
      <c r="G117" s="197" t="s">
        <v>244</v>
      </c>
      <c r="H117" t="s">
        <v>245</v>
      </c>
      <c r="I117" t="s">
        <v>327</v>
      </c>
      <c r="J117">
        <v>3</v>
      </c>
      <c r="K117">
        <v>2</v>
      </c>
      <c r="L117" s="258">
        <v>115</v>
      </c>
      <c r="M117" s="259">
        <v>106.95</v>
      </c>
      <c r="N117" s="260">
        <v>123.05</v>
      </c>
      <c r="O117" s="193">
        <v>143</v>
      </c>
      <c r="P117" s="193"/>
      <c r="Q117" s="193"/>
      <c r="R117" s="193"/>
      <c r="S117" s="193"/>
      <c r="T117" s="193">
        <v>109</v>
      </c>
      <c r="U117" s="193"/>
      <c r="V117" s="193"/>
      <c r="W117" s="193"/>
      <c r="X117" s="193"/>
      <c r="Y117" s="172">
        <v>129</v>
      </c>
      <c r="Z117" s="172"/>
      <c r="AA117" s="193">
        <v>158</v>
      </c>
      <c r="AB117" s="193">
        <v>153</v>
      </c>
      <c r="AC117" s="193">
        <v>143</v>
      </c>
      <c r="AD117" s="193">
        <v>135</v>
      </c>
      <c r="AE117" s="193">
        <v>131</v>
      </c>
      <c r="AF117" s="193">
        <v>112</v>
      </c>
      <c r="AG117" s="193">
        <v>114</v>
      </c>
      <c r="AH117" s="193">
        <v>111</v>
      </c>
      <c r="AI117" s="193">
        <v>113</v>
      </c>
      <c r="AJ117" s="193">
        <v>112</v>
      </c>
      <c r="AK117" s="172">
        <v>128</v>
      </c>
      <c r="AL117" s="172">
        <v>126</v>
      </c>
      <c r="AM117" s="193">
        <v>143.80000000000001</v>
      </c>
      <c r="AN117" s="193">
        <v>111.8</v>
      </c>
      <c r="AO117" s="223">
        <v>0.3</v>
      </c>
      <c r="AP117" s="183">
        <v>70</v>
      </c>
      <c r="AQ117" s="184">
        <v>154</v>
      </c>
      <c r="AR117" s="182">
        <v>85</v>
      </c>
      <c r="AS117" s="182">
        <v>128</v>
      </c>
      <c r="AT117" s="185">
        <v>1</v>
      </c>
      <c r="AU117" s="185">
        <v>4</v>
      </c>
      <c r="AV117" s="185">
        <v>3</v>
      </c>
      <c r="AW117" s="185"/>
      <c r="AX117" s="185">
        <v>1</v>
      </c>
      <c r="AY117" s="185"/>
      <c r="AZ117" s="185"/>
      <c r="BA117" s="185"/>
      <c r="BB117" s="185"/>
      <c r="BC117" s="186">
        <v>9</v>
      </c>
      <c r="BD117" s="181">
        <v>1209</v>
      </c>
      <c r="BE117" s="187">
        <v>0.02</v>
      </c>
      <c r="BF117" s="188">
        <v>7.0000000000000001E-3</v>
      </c>
      <c r="BG117" s="173">
        <v>1</v>
      </c>
      <c r="BH117" s="173">
        <v>0.1</v>
      </c>
      <c r="BI117" s="173">
        <v>10.5</v>
      </c>
      <c r="BJ117" s="173">
        <v>1</v>
      </c>
      <c r="BK117" s="173">
        <v>135.19999999999999</v>
      </c>
      <c r="BL117" s="28" t="s">
        <v>312</v>
      </c>
      <c r="BM117" s="228" t="s">
        <v>315</v>
      </c>
      <c r="BN117" s="228"/>
      <c r="BO117" s="228"/>
      <c r="BP117" s="228">
        <v>40</v>
      </c>
      <c r="BQ117" s="228"/>
      <c r="BR117" s="228"/>
      <c r="BS117" s="228"/>
      <c r="BT117" s="228"/>
      <c r="BU117" s="228">
        <f t="shared" si="1"/>
        <v>2.2999999999999998</v>
      </c>
      <c r="BV117" s="228"/>
      <c r="BW117" s="228"/>
      <c r="BX117" s="228"/>
      <c r="BY117" s="228"/>
      <c r="BZ117" s="228"/>
      <c r="CA117" s="228"/>
      <c r="CB117" s="228"/>
      <c r="CC117" s="228"/>
      <c r="CD117" s="228"/>
      <c r="CE117" s="228"/>
      <c r="CF117" s="228"/>
      <c r="CG117" s="228"/>
      <c r="CH117" s="228"/>
      <c r="CI117" s="228"/>
      <c r="CJ117" s="228"/>
      <c r="CK117" s="228"/>
      <c r="CL117" s="228"/>
      <c r="CM117" s="228"/>
      <c r="CN117" s="228"/>
      <c r="CO117" s="228"/>
      <c r="CP117" s="228"/>
      <c r="CQ117" s="228"/>
      <c r="CR117" s="228"/>
      <c r="CS117" s="228"/>
      <c r="CT117" s="228"/>
      <c r="CU117" s="228"/>
      <c r="CV117" s="228"/>
      <c r="CW117" s="228"/>
      <c r="CX117" s="228"/>
      <c r="CY117" s="228"/>
      <c r="CZ117" s="228"/>
      <c r="DA117" s="228"/>
      <c r="DB117" s="228"/>
    </row>
    <row r="118" spans="1:106" s="198" customFormat="1" ht="31.5" customHeight="1" x14ac:dyDescent="0.3">
      <c r="A118" s="194">
        <v>2021</v>
      </c>
      <c r="B118" s="171">
        <v>10</v>
      </c>
      <c r="C118" s="257">
        <v>44475</v>
      </c>
      <c r="D118" s="171">
        <v>415</v>
      </c>
      <c r="E118" s="171">
        <v>655</v>
      </c>
      <c r="F118" s="171">
        <v>47</v>
      </c>
      <c r="G118" s="197" t="s">
        <v>173</v>
      </c>
      <c r="H118" t="s">
        <v>174</v>
      </c>
      <c r="I118" t="s">
        <v>328</v>
      </c>
      <c r="J118">
        <v>3</v>
      </c>
      <c r="K118">
        <v>1</v>
      </c>
      <c r="L118" s="258">
        <v>148</v>
      </c>
      <c r="M118" s="259">
        <v>137.63999999999999</v>
      </c>
      <c r="N118" s="260">
        <v>158.36000000000001</v>
      </c>
      <c r="O118" s="193">
        <v>151</v>
      </c>
      <c r="P118" s="193"/>
      <c r="Q118" s="193"/>
      <c r="R118" s="193"/>
      <c r="S118" s="193"/>
      <c r="T118" s="193">
        <v>144</v>
      </c>
      <c r="U118" s="193"/>
      <c r="V118" s="193"/>
      <c r="W118" s="193"/>
      <c r="X118" s="193"/>
      <c r="Y118" s="172">
        <v>171</v>
      </c>
      <c r="Z118" s="172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72"/>
      <c r="AL118" s="172"/>
      <c r="AM118" s="193">
        <v>151</v>
      </c>
      <c r="AN118" s="193">
        <v>144</v>
      </c>
      <c r="AO118" s="223">
        <v>0</v>
      </c>
      <c r="AP118" s="183">
        <v>60</v>
      </c>
      <c r="AQ118" s="184">
        <v>180</v>
      </c>
      <c r="AR118" s="182">
        <v>63</v>
      </c>
      <c r="AS118" s="182">
        <v>171</v>
      </c>
      <c r="AT118" s="185"/>
      <c r="AU118" s="185"/>
      <c r="AV118" s="185"/>
      <c r="AW118" s="185"/>
      <c r="AX118" s="185"/>
      <c r="AY118" s="185"/>
      <c r="AZ118" s="185"/>
      <c r="BA118" s="185"/>
      <c r="BB118" s="185"/>
      <c r="BC118" s="186"/>
      <c r="BD118" s="181">
        <v>430</v>
      </c>
      <c r="BE118" s="187">
        <v>0.02</v>
      </c>
      <c r="BF118" s="188"/>
      <c r="BG118" s="173"/>
      <c r="BH118" s="173"/>
      <c r="BI118" s="173">
        <v>2.9</v>
      </c>
      <c r="BJ118" s="173"/>
      <c r="BK118" s="173">
        <v>61.9</v>
      </c>
      <c r="BL118" s="28" t="s">
        <v>312</v>
      </c>
      <c r="BM118" s="228" t="s">
        <v>321</v>
      </c>
      <c r="BN118" s="228" t="s">
        <v>329</v>
      </c>
      <c r="BO118" s="228"/>
      <c r="BP118" s="228">
        <v>40</v>
      </c>
      <c r="BQ118" s="228"/>
      <c r="BR118" s="228"/>
      <c r="BS118" s="228"/>
      <c r="BT118" s="228"/>
      <c r="BU118" s="228">
        <f t="shared" si="1"/>
        <v>2.8</v>
      </c>
      <c r="BV118" s="228"/>
      <c r="BW118" s="228"/>
      <c r="BX118" s="228"/>
      <c r="BY118" s="228"/>
      <c r="BZ118" s="228"/>
      <c r="CA118" s="228"/>
      <c r="CB118" s="228"/>
      <c r="CC118" s="228"/>
      <c r="CD118" s="228"/>
      <c r="CE118" s="228"/>
      <c r="CF118" s="228"/>
      <c r="CG118" s="228"/>
      <c r="CH118" s="228"/>
      <c r="CI118" s="228"/>
      <c r="CJ118" s="228"/>
      <c r="CK118" s="228"/>
      <c r="CL118" s="228"/>
      <c r="CM118" s="228"/>
      <c r="CN118" s="228"/>
      <c r="CO118" s="228"/>
      <c r="CP118" s="228"/>
      <c r="CQ118" s="228"/>
      <c r="CR118" s="228"/>
      <c r="CS118" s="228"/>
      <c r="CT118" s="228"/>
      <c r="CU118" s="228"/>
      <c r="CV118" s="228"/>
      <c r="CW118" s="228"/>
      <c r="CX118" s="228"/>
      <c r="CY118" s="228"/>
      <c r="CZ118" s="228"/>
      <c r="DA118" s="228"/>
      <c r="DB118" s="228"/>
    </row>
    <row r="119" spans="1:106" s="198" customFormat="1" ht="31.5" customHeight="1" x14ac:dyDescent="0.3">
      <c r="A119" s="194">
        <v>2021</v>
      </c>
      <c r="B119" s="171">
        <v>10</v>
      </c>
      <c r="C119" s="257">
        <v>44475</v>
      </c>
      <c r="D119" s="171">
        <v>415</v>
      </c>
      <c r="E119" s="171">
        <v>656</v>
      </c>
      <c r="F119" s="171">
        <v>47</v>
      </c>
      <c r="G119" s="197" t="s">
        <v>176</v>
      </c>
      <c r="H119" t="s">
        <v>177</v>
      </c>
      <c r="I119" t="s">
        <v>328</v>
      </c>
      <c r="J119">
        <v>3</v>
      </c>
      <c r="K119">
        <v>1</v>
      </c>
      <c r="L119" s="258">
        <v>148</v>
      </c>
      <c r="M119" s="259">
        <v>137.63999999999999</v>
      </c>
      <c r="N119" s="260">
        <v>158.36000000000001</v>
      </c>
      <c r="O119" s="193">
        <v>151</v>
      </c>
      <c r="P119" s="193"/>
      <c r="Q119" s="193"/>
      <c r="R119" s="193"/>
      <c r="S119" s="193"/>
      <c r="T119" s="193">
        <v>144</v>
      </c>
      <c r="U119" s="193"/>
      <c r="V119" s="193"/>
      <c r="W119" s="193"/>
      <c r="X119" s="193"/>
      <c r="Y119" s="172">
        <v>171</v>
      </c>
      <c r="Z119" s="172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72"/>
      <c r="AL119" s="172"/>
      <c r="AM119" s="193">
        <v>151</v>
      </c>
      <c r="AN119" s="193">
        <v>144</v>
      </c>
      <c r="AO119" s="223">
        <v>0</v>
      </c>
      <c r="AP119" s="183">
        <v>60</v>
      </c>
      <c r="AQ119" s="184">
        <v>180</v>
      </c>
      <c r="AR119" s="182">
        <v>63</v>
      </c>
      <c r="AS119" s="182">
        <v>171</v>
      </c>
      <c r="AT119" s="185"/>
      <c r="AU119" s="185"/>
      <c r="AV119" s="185"/>
      <c r="AW119" s="185"/>
      <c r="AX119" s="185"/>
      <c r="AY119" s="185"/>
      <c r="AZ119" s="185"/>
      <c r="BA119" s="185"/>
      <c r="BB119" s="185"/>
      <c r="BC119" s="186"/>
      <c r="BD119" s="181">
        <v>430</v>
      </c>
      <c r="BE119" s="187">
        <v>0.02</v>
      </c>
      <c r="BF119" s="188"/>
      <c r="BG119" s="173"/>
      <c r="BH119" s="173"/>
      <c r="BI119" s="173">
        <v>2.9</v>
      </c>
      <c r="BJ119" s="173"/>
      <c r="BK119" s="173">
        <v>61.9</v>
      </c>
      <c r="BL119" s="28" t="s">
        <v>312</v>
      </c>
      <c r="BM119" s="228" t="s">
        <v>321</v>
      </c>
      <c r="BN119" s="228" t="s">
        <v>330</v>
      </c>
      <c r="BO119" s="228"/>
      <c r="BP119" s="228">
        <v>40</v>
      </c>
      <c r="BQ119" s="228"/>
      <c r="BR119" s="228"/>
      <c r="BS119" s="228"/>
      <c r="BT119" s="228"/>
      <c r="BU119" s="228">
        <f t="shared" si="1"/>
        <v>2.8</v>
      </c>
      <c r="BV119" s="228"/>
      <c r="BW119" s="228"/>
      <c r="BX119" s="228"/>
      <c r="BY119" s="228"/>
      <c r="BZ119" s="228"/>
      <c r="CA119" s="228"/>
      <c r="CB119" s="228"/>
      <c r="CC119" s="228"/>
      <c r="CD119" s="228"/>
      <c r="CE119" s="228"/>
      <c r="CF119" s="228"/>
      <c r="CG119" s="228"/>
      <c r="CH119" s="228"/>
      <c r="CI119" s="228"/>
      <c r="CJ119" s="228"/>
      <c r="CK119" s="228"/>
      <c r="CL119" s="228"/>
      <c r="CM119" s="228"/>
      <c r="CN119" s="228"/>
      <c r="CO119" s="228"/>
      <c r="CP119" s="228"/>
      <c r="CQ119" s="228"/>
      <c r="CR119" s="228"/>
      <c r="CS119" s="228"/>
      <c r="CT119" s="228"/>
      <c r="CU119" s="228"/>
      <c r="CV119" s="228"/>
      <c r="CW119" s="228"/>
      <c r="CX119" s="228"/>
      <c r="CY119" s="228"/>
      <c r="CZ119" s="228"/>
      <c r="DA119" s="228"/>
      <c r="DB119" s="228"/>
    </row>
    <row r="120" spans="1:106" s="198" customFormat="1" ht="31.5" customHeight="1" x14ac:dyDescent="0.3">
      <c r="A120" s="194">
        <v>2021</v>
      </c>
      <c r="B120" s="171">
        <v>10</v>
      </c>
      <c r="C120" s="257">
        <v>44475</v>
      </c>
      <c r="D120" s="171">
        <v>415</v>
      </c>
      <c r="E120" s="171">
        <v>657</v>
      </c>
      <c r="F120" s="171">
        <v>47</v>
      </c>
      <c r="G120" s="197" t="s">
        <v>179</v>
      </c>
      <c r="H120" t="s">
        <v>180</v>
      </c>
      <c r="I120" t="s">
        <v>328</v>
      </c>
      <c r="J120">
        <v>3</v>
      </c>
      <c r="K120">
        <v>1</v>
      </c>
      <c r="L120" s="258">
        <v>90</v>
      </c>
      <c r="M120" s="259">
        <v>83.7</v>
      </c>
      <c r="N120" s="260">
        <v>96.3</v>
      </c>
      <c r="O120" s="193">
        <v>123</v>
      </c>
      <c r="P120" s="193"/>
      <c r="Q120" s="193"/>
      <c r="R120" s="193"/>
      <c r="S120" s="193"/>
      <c r="T120" s="193">
        <v>104</v>
      </c>
      <c r="U120" s="193"/>
      <c r="V120" s="193"/>
      <c r="W120" s="193"/>
      <c r="X120" s="193"/>
      <c r="Y120" s="172">
        <v>171</v>
      </c>
      <c r="Z120" s="172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72"/>
      <c r="AL120" s="172"/>
      <c r="AM120" s="193">
        <v>122.5</v>
      </c>
      <c r="AN120" s="193">
        <v>104</v>
      </c>
      <c r="AO120" s="223">
        <v>0.4</v>
      </c>
      <c r="AP120" s="183">
        <v>60</v>
      </c>
      <c r="AQ120" s="184">
        <v>180</v>
      </c>
      <c r="AR120" s="182">
        <v>63</v>
      </c>
      <c r="AS120" s="182">
        <v>171</v>
      </c>
      <c r="AT120" s="185"/>
      <c r="AU120" s="185"/>
      <c r="AV120" s="185"/>
      <c r="AW120" s="185"/>
      <c r="AX120" s="185"/>
      <c r="AY120" s="185"/>
      <c r="AZ120" s="185"/>
      <c r="BA120" s="185"/>
      <c r="BB120" s="185"/>
      <c r="BC120" s="186"/>
      <c r="BD120" s="181">
        <v>390</v>
      </c>
      <c r="BE120" s="187">
        <v>0.02</v>
      </c>
      <c r="BF120" s="188"/>
      <c r="BG120" s="173"/>
      <c r="BH120" s="173"/>
      <c r="BI120" s="173">
        <v>4.3</v>
      </c>
      <c r="BJ120" s="173"/>
      <c r="BK120" s="173">
        <v>40.6</v>
      </c>
      <c r="BL120" s="28" t="s">
        <v>312</v>
      </c>
      <c r="BM120" s="228" t="s">
        <v>321</v>
      </c>
      <c r="BN120" s="228" t="s">
        <v>331</v>
      </c>
      <c r="BO120" s="228"/>
      <c r="BP120" s="228">
        <v>40</v>
      </c>
      <c r="BQ120" s="228"/>
      <c r="BR120" s="228"/>
      <c r="BS120" s="228"/>
      <c r="BT120" s="228"/>
      <c r="BU120" s="228">
        <f t="shared" si="1"/>
        <v>9.9</v>
      </c>
      <c r="BV120" s="228"/>
      <c r="BW120" s="228"/>
      <c r="BX120" s="228"/>
      <c r="BY120" s="228"/>
      <c r="BZ120" s="228"/>
      <c r="CA120" s="228"/>
      <c r="CB120" s="228"/>
      <c r="CC120" s="228"/>
      <c r="CD120" s="228"/>
      <c r="CE120" s="228"/>
      <c r="CF120" s="228"/>
      <c r="CG120" s="228"/>
      <c r="CH120" s="228"/>
      <c r="CI120" s="228"/>
      <c r="CJ120" s="228"/>
      <c r="CK120" s="228"/>
      <c r="CL120" s="228"/>
      <c r="CM120" s="228"/>
      <c r="CN120" s="228"/>
      <c r="CO120" s="228"/>
      <c r="CP120" s="228"/>
      <c r="CQ120" s="228"/>
      <c r="CR120" s="228"/>
      <c r="CS120" s="228"/>
      <c r="CT120" s="228"/>
      <c r="CU120" s="228"/>
      <c r="CV120" s="228"/>
      <c r="CW120" s="228"/>
      <c r="CX120" s="228"/>
      <c r="CY120" s="228"/>
      <c r="CZ120" s="228"/>
      <c r="DA120" s="228"/>
      <c r="DB120" s="228"/>
    </row>
    <row r="121" spans="1:106" s="198" customFormat="1" ht="31.5" customHeight="1" x14ac:dyDescent="0.3">
      <c r="A121" s="194">
        <v>2021</v>
      </c>
      <c r="B121" s="171">
        <v>10</v>
      </c>
      <c r="C121" s="257">
        <v>44475</v>
      </c>
      <c r="D121" s="171">
        <v>415</v>
      </c>
      <c r="E121" s="171">
        <v>658</v>
      </c>
      <c r="F121" s="171">
        <v>47</v>
      </c>
      <c r="G121" s="197" t="s">
        <v>182</v>
      </c>
      <c r="H121" t="s">
        <v>183</v>
      </c>
      <c r="I121" t="s">
        <v>328</v>
      </c>
      <c r="J121">
        <v>3</v>
      </c>
      <c r="K121">
        <v>1</v>
      </c>
      <c r="L121" s="258">
        <v>90</v>
      </c>
      <c r="M121" s="259">
        <v>83.7</v>
      </c>
      <c r="N121" s="260">
        <v>96.3</v>
      </c>
      <c r="O121" s="193">
        <v>123</v>
      </c>
      <c r="P121" s="193"/>
      <c r="Q121" s="193"/>
      <c r="R121" s="193"/>
      <c r="S121" s="193"/>
      <c r="T121" s="193">
        <v>104</v>
      </c>
      <c r="U121" s="193"/>
      <c r="V121" s="193"/>
      <c r="W121" s="193"/>
      <c r="X121" s="193"/>
      <c r="Y121" s="172">
        <v>171</v>
      </c>
      <c r="Z121" s="172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72"/>
      <c r="AL121" s="172"/>
      <c r="AM121" s="193">
        <v>122.5</v>
      </c>
      <c r="AN121" s="193">
        <v>104</v>
      </c>
      <c r="AO121" s="223">
        <v>0.4</v>
      </c>
      <c r="AP121" s="183">
        <v>60</v>
      </c>
      <c r="AQ121" s="184">
        <v>180</v>
      </c>
      <c r="AR121" s="182">
        <v>63</v>
      </c>
      <c r="AS121" s="182">
        <v>171</v>
      </c>
      <c r="AT121" s="185"/>
      <c r="AU121" s="185"/>
      <c r="AV121" s="185"/>
      <c r="AW121" s="185"/>
      <c r="AX121" s="185"/>
      <c r="AY121" s="185"/>
      <c r="AZ121" s="185"/>
      <c r="BA121" s="185"/>
      <c r="BB121" s="185"/>
      <c r="BC121" s="186"/>
      <c r="BD121" s="181">
        <v>390</v>
      </c>
      <c r="BE121" s="187">
        <v>0.02</v>
      </c>
      <c r="BF121" s="188"/>
      <c r="BG121" s="173"/>
      <c r="BH121" s="173"/>
      <c r="BI121" s="173">
        <v>4.3</v>
      </c>
      <c r="BJ121" s="173"/>
      <c r="BK121" s="173">
        <v>40.6</v>
      </c>
      <c r="BL121" s="28" t="s">
        <v>312</v>
      </c>
      <c r="BM121" s="228" t="s">
        <v>321</v>
      </c>
      <c r="BN121" s="228" t="s">
        <v>332</v>
      </c>
      <c r="BO121" s="228"/>
      <c r="BP121" s="228">
        <v>40</v>
      </c>
      <c r="BQ121" s="228"/>
      <c r="BR121" s="228"/>
      <c r="BS121" s="228"/>
      <c r="BT121" s="228"/>
      <c r="BU121" s="228">
        <f t="shared" si="1"/>
        <v>9.9</v>
      </c>
      <c r="BV121" s="228"/>
      <c r="BW121" s="228"/>
      <c r="BX121" s="228"/>
      <c r="BY121" s="228"/>
      <c r="BZ121" s="228"/>
      <c r="CA121" s="228"/>
      <c r="CB121" s="228"/>
      <c r="CC121" s="228"/>
      <c r="CD121" s="228"/>
      <c r="CE121" s="228"/>
      <c r="CF121" s="228"/>
      <c r="CG121" s="228"/>
      <c r="CH121" s="228"/>
      <c r="CI121" s="228"/>
      <c r="CJ121" s="228"/>
      <c r="CK121" s="228"/>
      <c r="CL121" s="228"/>
      <c r="CM121" s="228"/>
      <c r="CN121" s="228"/>
      <c r="CO121" s="228"/>
      <c r="CP121" s="228"/>
      <c r="CQ121" s="228"/>
      <c r="CR121" s="228"/>
      <c r="CS121" s="228"/>
      <c r="CT121" s="228"/>
      <c r="CU121" s="228"/>
      <c r="CV121" s="228"/>
      <c r="CW121" s="228"/>
      <c r="CX121" s="228"/>
      <c r="CY121" s="228"/>
      <c r="CZ121" s="228"/>
      <c r="DA121" s="228"/>
      <c r="DB121" s="228"/>
    </row>
    <row r="122" spans="1:106" s="198" customFormat="1" ht="31.5" customHeight="1" x14ac:dyDescent="0.3">
      <c r="A122" s="194">
        <v>2021</v>
      </c>
      <c r="B122" s="171">
        <v>10</v>
      </c>
      <c r="C122" s="257">
        <v>44475</v>
      </c>
      <c r="D122" s="171">
        <v>334</v>
      </c>
      <c r="E122" s="171">
        <v>254</v>
      </c>
      <c r="F122" s="171">
        <v>49</v>
      </c>
      <c r="G122" s="197" t="s">
        <v>263</v>
      </c>
      <c r="H122" t="s">
        <v>136</v>
      </c>
      <c r="I122" t="s">
        <v>328</v>
      </c>
      <c r="J122">
        <v>4</v>
      </c>
      <c r="K122">
        <v>2</v>
      </c>
      <c r="L122" s="258">
        <v>203</v>
      </c>
      <c r="M122" s="259">
        <v>188.79</v>
      </c>
      <c r="N122" s="260">
        <v>217.21</v>
      </c>
      <c r="O122" s="193">
        <v>258</v>
      </c>
      <c r="P122" s="193">
        <v>283</v>
      </c>
      <c r="Q122" s="193">
        <v>256</v>
      </c>
      <c r="R122" s="193">
        <v>278</v>
      </c>
      <c r="S122" s="193">
        <v>280</v>
      </c>
      <c r="T122" s="193">
        <v>210</v>
      </c>
      <c r="U122" s="193">
        <v>200</v>
      </c>
      <c r="V122" s="193">
        <v>202</v>
      </c>
      <c r="W122" s="193">
        <v>206</v>
      </c>
      <c r="X122" s="193">
        <v>209</v>
      </c>
      <c r="Y122" s="172">
        <v>129</v>
      </c>
      <c r="Z122" s="172">
        <v>129</v>
      </c>
      <c r="AA122" s="193">
        <v>335</v>
      </c>
      <c r="AB122" s="193">
        <v>282</v>
      </c>
      <c r="AC122" s="193">
        <v>272</v>
      </c>
      <c r="AD122" s="193">
        <v>312</v>
      </c>
      <c r="AE122" s="193">
        <v>310</v>
      </c>
      <c r="AF122" s="193">
        <v>211</v>
      </c>
      <c r="AG122" s="193">
        <v>206</v>
      </c>
      <c r="AH122" s="193">
        <v>203</v>
      </c>
      <c r="AI122" s="193">
        <v>207</v>
      </c>
      <c r="AJ122" s="193">
        <v>206</v>
      </c>
      <c r="AK122" s="172">
        <v>141</v>
      </c>
      <c r="AL122" s="172">
        <v>141</v>
      </c>
      <c r="AM122" s="193">
        <v>286.60000000000002</v>
      </c>
      <c r="AN122" s="193">
        <v>206</v>
      </c>
      <c r="AO122" s="223">
        <v>0.4</v>
      </c>
      <c r="AP122" s="183">
        <v>88</v>
      </c>
      <c r="AQ122" s="184">
        <v>164</v>
      </c>
      <c r="AR122" s="182">
        <v>107</v>
      </c>
      <c r="AS122" s="182">
        <v>135</v>
      </c>
      <c r="AT122" s="185">
        <v>4</v>
      </c>
      <c r="AU122" s="185">
        <v>4</v>
      </c>
      <c r="AV122" s="185">
        <v>6</v>
      </c>
      <c r="AW122" s="185">
        <v>1</v>
      </c>
      <c r="AX122" s="185">
        <v>3</v>
      </c>
      <c r="AY122" s="185"/>
      <c r="AZ122" s="185"/>
      <c r="BA122" s="185"/>
      <c r="BB122" s="185"/>
      <c r="BC122" s="186">
        <v>16</v>
      </c>
      <c r="BD122" s="181">
        <v>4432</v>
      </c>
      <c r="BE122" s="187">
        <v>0.02</v>
      </c>
      <c r="BF122" s="188">
        <v>4.0000000000000001E-3</v>
      </c>
      <c r="BG122" s="173">
        <v>1</v>
      </c>
      <c r="BH122" s="173">
        <v>0.1</v>
      </c>
      <c r="BI122" s="173">
        <v>21.8</v>
      </c>
      <c r="BJ122" s="173">
        <v>3.3</v>
      </c>
      <c r="BK122" s="173">
        <v>913</v>
      </c>
      <c r="BL122" s="28" t="s">
        <v>312</v>
      </c>
      <c r="BM122" s="228" t="s">
        <v>315</v>
      </c>
      <c r="BN122" s="228" t="s">
        <v>316</v>
      </c>
      <c r="BO122" s="228"/>
      <c r="BP122" s="228">
        <v>40</v>
      </c>
      <c r="BQ122" s="228"/>
      <c r="BR122" s="228"/>
      <c r="BS122" s="228"/>
      <c r="BT122" s="228"/>
      <c r="BU122" s="228">
        <f t="shared" si="1"/>
        <v>2.1</v>
      </c>
      <c r="BV122" s="228"/>
      <c r="BW122" s="228"/>
      <c r="BX122" s="228"/>
      <c r="BY122" s="228"/>
      <c r="BZ122" s="228"/>
      <c r="CA122" s="228"/>
      <c r="CB122" s="228"/>
      <c r="CC122" s="228"/>
      <c r="CD122" s="228"/>
      <c r="CE122" s="228"/>
      <c r="CF122" s="228"/>
      <c r="CG122" s="228"/>
      <c r="CH122" s="228"/>
      <c r="CI122" s="228"/>
      <c r="CJ122" s="228"/>
      <c r="CK122" s="228"/>
      <c r="CL122" s="228"/>
      <c r="CM122" s="228"/>
      <c r="CN122" s="228"/>
      <c r="CO122" s="228"/>
      <c r="CP122" s="228"/>
      <c r="CQ122" s="228"/>
      <c r="CR122" s="228"/>
      <c r="CS122" s="228"/>
      <c r="CT122" s="228"/>
      <c r="CU122" s="228"/>
      <c r="CV122" s="228"/>
      <c r="CW122" s="228"/>
      <c r="CX122" s="228"/>
      <c r="CY122" s="228"/>
      <c r="CZ122" s="228"/>
      <c r="DA122" s="228"/>
      <c r="DB122" s="228"/>
    </row>
    <row r="123" spans="1:106" s="198" customFormat="1" ht="31.5" customHeight="1" x14ac:dyDescent="0.3">
      <c r="A123" s="194">
        <v>2021</v>
      </c>
      <c r="B123" s="171">
        <v>10</v>
      </c>
      <c r="C123" s="257">
        <v>44479</v>
      </c>
      <c r="D123" s="171">
        <v>135</v>
      </c>
      <c r="E123" s="171">
        <v>271</v>
      </c>
      <c r="F123" s="171">
        <v>2</v>
      </c>
      <c r="G123" s="197" t="s">
        <v>149</v>
      </c>
      <c r="H123" t="s">
        <v>150</v>
      </c>
      <c r="I123" t="s">
        <v>305</v>
      </c>
      <c r="J123">
        <v>4</v>
      </c>
      <c r="K123">
        <v>2</v>
      </c>
      <c r="L123" s="258">
        <v>161</v>
      </c>
      <c r="M123" s="259">
        <v>149.72999999999999</v>
      </c>
      <c r="N123" s="260">
        <v>172.27</v>
      </c>
      <c r="O123" s="193"/>
      <c r="P123" s="193">
        <v>228</v>
      </c>
      <c r="Q123" s="193">
        <v>220</v>
      </c>
      <c r="R123" s="193">
        <v>222</v>
      </c>
      <c r="S123" s="193"/>
      <c r="T123" s="193"/>
      <c r="U123" s="193">
        <v>168</v>
      </c>
      <c r="V123" s="193">
        <v>163</v>
      </c>
      <c r="W123" s="193">
        <v>164</v>
      </c>
      <c r="X123" s="193"/>
      <c r="Y123" s="172">
        <v>99</v>
      </c>
      <c r="Z123" s="172">
        <v>99</v>
      </c>
      <c r="AA123" s="193">
        <v>215</v>
      </c>
      <c r="AB123" s="193"/>
      <c r="AC123" s="193"/>
      <c r="AD123" s="193"/>
      <c r="AE123" s="193"/>
      <c r="AF123" s="193">
        <v>167</v>
      </c>
      <c r="AG123" s="193"/>
      <c r="AH123" s="193"/>
      <c r="AI123" s="193"/>
      <c r="AJ123" s="193"/>
      <c r="AK123" s="172">
        <v>99</v>
      </c>
      <c r="AL123" s="172"/>
      <c r="AM123" s="193">
        <v>221.3</v>
      </c>
      <c r="AN123" s="193">
        <v>165.5</v>
      </c>
      <c r="AO123" s="223">
        <v>0.4</v>
      </c>
      <c r="AP123" s="183">
        <v>151</v>
      </c>
      <c r="AQ123" s="184">
        <v>95</v>
      </c>
      <c r="AR123" s="182">
        <v>145</v>
      </c>
      <c r="AS123" s="182">
        <v>99</v>
      </c>
      <c r="AT123" s="185">
        <v>1</v>
      </c>
      <c r="AU123" s="185">
        <v>4</v>
      </c>
      <c r="AV123" s="185">
        <v>4</v>
      </c>
      <c r="AW123" s="185">
        <v>1</v>
      </c>
      <c r="AX123" s="185">
        <v>12</v>
      </c>
      <c r="AY123" s="185"/>
      <c r="AZ123" s="185"/>
      <c r="BA123" s="185"/>
      <c r="BB123" s="185"/>
      <c r="BC123" s="186">
        <v>22</v>
      </c>
      <c r="BD123" s="181">
        <v>2072</v>
      </c>
      <c r="BE123" s="187">
        <v>1.4999999999999999E-2</v>
      </c>
      <c r="BF123" s="188">
        <v>1.0999999999999999E-2</v>
      </c>
      <c r="BG123" s="173">
        <v>1</v>
      </c>
      <c r="BH123" s="173">
        <v>0.1</v>
      </c>
      <c r="BI123" s="173">
        <v>12.9</v>
      </c>
      <c r="BJ123" s="173">
        <v>3.6</v>
      </c>
      <c r="BK123" s="173">
        <v>342.9</v>
      </c>
      <c r="BL123" s="28" t="s">
        <v>318</v>
      </c>
      <c r="BM123" s="228"/>
      <c r="BN123" s="228"/>
      <c r="BO123" s="228"/>
      <c r="BP123" s="228">
        <v>40</v>
      </c>
      <c r="BQ123" s="228"/>
      <c r="BR123" s="228"/>
      <c r="BS123" s="228"/>
      <c r="BT123" s="228"/>
      <c r="BU123" s="228">
        <f t="shared" si="1"/>
        <v>3.2</v>
      </c>
      <c r="BV123" s="228"/>
      <c r="BW123" s="228"/>
      <c r="BX123" s="228"/>
      <c r="BY123" s="228"/>
      <c r="BZ123" s="228"/>
      <c r="CA123" s="228"/>
      <c r="CB123" s="228"/>
      <c r="CC123" s="228"/>
      <c r="CD123" s="228"/>
      <c r="CE123" s="228"/>
      <c r="CF123" s="228"/>
      <c r="CG123" s="228"/>
      <c r="CH123" s="228"/>
      <c r="CI123" s="228"/>
      <c r="CJ123" s="228"/>
      <c r="CK123" s="228"/>
      <c r="CL123" s="228"/>
      <c r="CM123" s="228"/>
      <c r="CN123" s="228"/>
      <c r="CO123" s="228"/>
      <c r="CP123" s="228"/>
      <c r="CQ123" s="228"/>
      <c r="CR123" s="228"/>
      <c r="CS123" s="228"/>
      <c r="CT123" s="228"/>
      <c r="CU123" s="228"/>
      <c r="CV123" s="228"/>
      <c r="CW123" s="228"/>
      <c r="CX123" s="228"/>
      <c r="CY123" s="228"/>
      <c r="CZ123" s="228"/>
      <c r="DA123" s="228"/>
      <c r="DB123" s="228"/>
    </row>
    <row r="124" spans="1:106" s="198" customFormat="1" ht="31.5" customHeight="1" x14ac:dyDescent="0.3">
      <c r="A124" s="194">
        <v>2021</v>
      </c>
      <c r="B124" s="171">
        <v>10</v>
      </c>
      <c r="C124" s="257">
        <v>44479</v>
      </c>
      <c r="D124" s="171">
        <v>143</v>
      </c>
      <c r="E124" s="171">
        <v>281</v>
      </c>
      <c r="F124" s="171">
        <v>2</v>
      </c>
      <c r="G124" s="197" t="s">
        <v>142</v>
      </c>
      <c r="H124" t="s">
        <v>143</v>
      </c>
      <c r="I124" t="s">
        <v>305</v>
      </c>
      <c r="J124">
        <v>4</v>
      </c>
      <c r="K124">
        <v>2</v>
      </c>
      <c r="L124" s="258">
        <v>285</v>
      </c>
      <c r="M124" s="259">
        <v>265.05</v>
      </c>
      <c r="N124" s="260">
        <v>304.95</v>
      </c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72"/>
      <c r="Z124" s="172"/>
      <c r="AA124" s="193"/>
      <c r="AB124" s="193"/>
      <c r="AC124" s="193">
        <v>420</v>
      </c>
      <c r="AD124" s="193">
        <v>377</v>
      </c>
      <c r="AE124" s="193">
        <v>326</v>
      </c>
      <c r="AF124" s="193"/>
      <c r="AG124" s="193"/>
      <c r="AH124" s="193">
        <v>302</v>
      </c>
      <c r="AI124" s="193">
        <v>300</v>
      </c>
      <c r="AJ124" s="193">
        <v>295</v>
      </c>
      <c r="AK124" s="172"/>
      <c r="AL124" s="172">
        <v>118</v>
      </c>
      <c r="AM124" s="193">
        <v>374.3</v>
      </c>
      <c r="AN124" s="193">
        <v>299</v>
      </c>
      <c r="AO124" s="223">
        <v>0.3</v>
      </c>
      <c r="AP124" s="183">
        <v>120</v>
      </c>
      <c r="AQ124" s="184">
        <v>120</v>
      </c>
      <c r="AR124" s="182">
        <v>122</v>
      </c>
      <c r="AS124" s="182">
        <v>118</v>
      </c>
      <c r="AT124" s="185">
        <v>6</v>
      </c>
      <c r="AU124" s="185">
        <v>3</v>
      </c>
      <c r="AV124" s="185">
        <v>12</v>
      </c>
      <c r="AW124" s="185"/>
      <c r="AX124" s="185">
        <v>9</v>
      </c>
      <c r="AY124" s="185"/>
      <c r="AZ124" s="185"/>
      <c r="BA124" s="185"/>
      <c r="BB124" s="185"/>
      <c r="BC124" s="186">
        <v>30</v>
      </c>
      <c r="BD124" s="181">
        <v>1350</v>
      </c>
      <c r="BE124" s="187">
        <v>1.4999999999999999E-2</v>
      </c>
      <c r="BF124" s="188">
        <v>2.1999999999999999E-2</v>
      </c>
      <c r="BG124" s="173"/>
      <c r="BH124" s="173">
        <v>0.1</v>
      </c>
      <c r="BI124" s="173">
        <v>4.3</v>
      </c>
      <c r="BJ124" s="173">
        <v>9</v>
      </c>
      <c r="BK124" s="173">
        <v>403.7</v>
      </c>
      <c r="BL124" s="28" t="s">
        <v>318</v>
      </c>
      <c r="BM124" s="228"/>
      <c r="BN124" s="228"/>
      <c r="BO124" s="228"/>
      <c r="BP124" s="228">
        <v>40</v>
      </c>
      <c r="BQ124" s="228"/>
      <c r="BR124" s="228"/>
      <c r="BS124" s="228"/>
      <c r="BT124" s="228"/>
      <c r="BU124" s="228">
        <f t="shared" si="1"/>
        <v>9.9</v>
      </c>
      <c r="BV124" s="228"/>
      <c r="BW124" s="228"/>
      <c r="BX124" s="228"/>
      <c r="BY124" s="228"/>
      <c r="BZ124" s="228"/>
      <c r="CA124" s="228"/>
      <c r="CB124" s="228"/>
      <c r="CC124" s="228"/>
      <c r="CD124" s="228"/>
      <c r="CE124" s="228"/>
      <c r="CF124" s="228"/>
      <c r="CG124" s="228"/>
      <c r="CH124" s="228"/>
      <c r="CI124" s="228"/>
      <c r="CJ124" s="228"/>
      <c r="CK124" s="228"/>
      <c r="CL124" s="228"/>
      <c r="CM124" s="228"/>
      <c r="CN124" s="228"/>
      <c r="CO124" s="228"/>
      <c r="CP124" s="228"/>
      <c r="CQ124" s="228"/>
      <c r="CR124" s="228"/>
      <c r="CS124" s="228"/>
      <c r="CT124" s="228"/>
      <c r="CU124" s="228"/>
      <c r="CV124" s="228"/>
      <c r="CW124" s="228"/>
      <c r="CX124" s="228"/>
      <c r="CY124" s="228"/>
      <c r="CZ124" s="228"/>
      <c r="DA124" s="228"/>
      <c r="DB124" s="228"/>
    </row>
    <row r="125" spans="1:106" s="198" customFormat="1" ht="31.5" customHeight="1" x14ac:dyDescent="0.3">
      <c r="A125" s="194">
        <v>2021</v>
      </c>
      <c r="B125" s="171">
        <v>10</v>
      </c>
      <c r="C125" s="257">
        <v>44479</v>
      </c>
      <c r="D125" s="171">
        <v>143</v>
      </c>
      <c r="E125" s="171">
        <v>281</v>
      </c>
      <c r="F125" s="171">
        <v>2</v>
      </c>
      <c r="G125" s="197" t="s">
        <v>144</v>
      </c>
      <c r="H125" t="s">
        <v>145</v>
      </c>
      <c r="L125" s="258">
        <v>315</v>
      </c>
      <c r="M125" s="259">
        <v>292.95</v>
      </c>
      <c r="N125" s="260">
        <v>337.05</v>
      </c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72"/>
      <c r="Z125" s="172"/>
      <c r="AA125" s="193"/>
      <c r="AB125" s="193"/>
      <c r="AC125" s="193">
        <v>420</v>
      </c>
      <c r="AD125" s="193">
        <v>377</v>
      </c>
      <c r="AE125" s="193">
        <v>326</v>
      </c>
      <c r="AF125" s="193"/>
      <c r="AG125" s="193"/>
      <c r="AH125" s="193">
        <v>302</v>
      </c>
      <c r="AI125" s="193">
        <v>300</v>
      </c>
      <c r="AJ125" s="193">
        <v>295</v>
      </c>
      <c r="AK125" s="172"/>
      <c r="AL125" s="172">
        <v>118</v>
      </c>
      <c r="AM125" s="193">
        <v>374.3</v>
      </c>
      <c r="AN125" s="193">
        <v>299</v>
      </c>
      <c r="AO125" s="223">
        <v>0.2</v>
      </c>
      <c r="AP125" s="183">
        <v>120</v>
      </c>
      <c r="AQ125" s="184"/>
      <c r="AR125" s="182">
        <v>122</v>
      </c>
      <c r="AS125" s="182">
        <v>118</v>
      </c>
      <c r="AT125" s="185">
        <v>6</v>
      </c>
      <c r="AU125" s="185">
        <v>3</v>
      </c>
      <c r="AV125" s="185">
        <v>12</v>
      </c>
      <c r="AW125" s="185"/>
      <c r="AX125" s="185">
        <v>9</v>
      </c>
      <c r="AY125" s="185"/>
      <c r="AZ125" s="185"/>
      <c r="BA125" s="185"/>
      <c r="BB125" s="185"/>
      <c r="BC125" s="186">
        <v>30</v>
      </c>
      <c r="BD125" s="181">
        <v>1350</v>
      </c>
      <c r="BE125" s="187">
        <v>1.4999999999999999E-2</v>
      </c>
      <c r="BF125" s="188">
        <v>2.1999999999999999E-2</v>
      </c>
      <c r="BG125" s="173"/>
      <c r="BH125" s="173">
        <v>0.1</v>
      </c>
      <c r="BI125" s="173">
        <v>4.3</v>
      </c>
      <c r="BJ125" s="173">
        <v>9</v>
      </c>
      <c r="BK125" s="173">
        <v>403.7</v>
      </c>
      <c r="BL125" s="28"/>
      <c r="BM125" s="228"/>
      <c r="BN125" s="228"/>
      <c r="BO125" s="228"/>
      <c r="BP125" s="228">
        <v>40</v>
      </c>
      <c r="BQ125" s="228"/>
      <c r="BR125" s="228"/>
      <c r="BS125" s="228"/>
      <c r="BT125" s="228"/>
      <c r="BU125" s="228">
        <f t="shared" si="1"/>
        <v>11.3</v>
      </c>
      <c r="BV125" s="228"/>
      <c r="BW125" s="228"/>
      <c r="BX125" s="228"/>
      <c r="BY125" s="228"/>
      <c r="BZ125" s="228"/>
      <c r="CA125" s="228"/>
      <c r="CB125" s="228"/>
      <c r="CC125" s="228"/>
      <c r="CD125" s="228"/>
      <c r="CE125" s="228"/>
      <c r="CF125" s="228"/>
      <c r="CG125" s="228"/>
      <c r="CH125" s="228"/>
      <c r="CI125" s="228"/>
      <c r="CJ125" s="228"/>
      <c r="CK125" s="228"/>
      <c r="CL125" s="228"/>
      <c r="CM125" s="228"/>
      <c r="CN125" s="228"/>
      <c r="CO125" s="228"/>
      <c r="CP125" s="228"/>
      <c r="CQ125" s="228"/>
      <c r="CR125" s="228"/>
      <c r="CS125" s="228"/>
      <c r="CT125" s="228"/>
      <c r="CU125" s="228"/>
      <c r="CV125" s="228"/>
      <c r="CW125" s="228"/>
      <c r="CX125" s="228"/>
      <c r="CY125" s="228"/>
      <c r="CZ125" s="228"/>
      <c r="DA125" s="228"/>
      <c r="DB125" s="228"/>
    </row>
    <row r="126" spans="1:106" s="198" customFormat="1" ht="31.5" customHeight="1" x14ac:dyDescent="0.3">
      <c r="A126" s="194">
        <v>2021</v>
      </c>
      <c r="B126" s="171">
        <v>10</v>
      </c>
      <c r="C126" s="257">
        <v>44479</v>
      </c>
      <c r="D126" s="171">
        <v>143</v>
      </c>
      <c r="E126" s="171">
        <v>281</v>
      </c>
      <c r="F126" s="171">
        <v>2</v>
      </c>
      <c r="G126" s="197" t="s">
        <v>146</v>
      </c>
      <c r="H126" t="s">
        <v>147</v>
      </c>
      <c r="L126" s="258">
        <v>345</v>
      </c>
      <c r="M126" s="259">
        <v>320.85000000000002</v>
      </c>
      <c r="N126" s="260">
        <v>369.15</v>
      </c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72"/>
      <c r="Z126" s="172"/>
      <c r="AA126" s="193"/>
      <c r="AB126" s="193"/>
      <c r="AC126" s="193">
        <v>420</v>
      </c>
      <c r="AD126" s="193">
        <v>377</v>
      </c>
      <c r="AE126" s="193">
        <v>326</v>
      </c>
      <c r="AF126" s="193"/>
      <c r="AG126" s="193"/>
      <c r="AH126" s="193">
        <v>302</v>
      </c>
      <c r="AI126" s="193">
        <v>300</v>
      </c>
      <c r="AJ126" s="193">
        <v>295</v>
      </c>
      <c r="AK126" s="172"/>
      <c r="AL126" s="172">
        <v>118</v>
      </c>
      <c r="AM126" s="193">
        <v>374.3</v>
      </c>
      <c r="AN126" s="193">
        <v>299</v>
      </c>
      <c r="AO126" s="223">
        <v>0.1</v>
      </c>
      <c r="AP126" s="183">
        <v>120</v>
      </c>
      <c r="AQ126" s="184"/>
      <c r="AR126" s="182">
        <v>122</v>
      </c>
      <c r="AS126" s="182">
        <v>118</v>
      </c>
      <c r="AT126" s="185">
        <v>6</v>
      </c>
      <c r="AU126" s="185">
        <v>3</v>
      </c>
      <c r="AV126" s="185">
        <v>12</v>
      </c>
      <c r="AW126" s="185"/>
      <c r="AX126" s="185">
        <v>9</v>
      </c>
      <c r="AY126" s="185"/>
      <c r="AZ126" s="185"/>
      <c r="BA126" s="185"/>
      <c r="BB126" s="185"/>
      <c r="BC126" s="186">
        <v>30</v>
      </c>
      <c r="BD126" s="181">
        <v>1350</v>
      </c>
      <c r="BE126" s="187">
        <v>1.4999999999999999E-2</v>
      </c>
      <c r="BF126" s="188">
        <v>2.1999999999999999E-2</v>
      </c>
      <c r="BG126" s="173"/>
      <c r="BH126" s="173">
        <v>0.1</v>
      </c>
      <c r="BI126" s="173">
        <v>4.3</v>
      </c>
      <c r="BJ126" s="173">
        <v>9</v>
      </c>
      <c r="BK126" s="173">
        <v>403.7</v>
      </c>
      <c r="BL126" s="28"/>
      <c r="BM126" s="228"/>
      <c r="BN126" s="228"/>
      <c r="BO126" s="228"/>
      <c r="BP126" s="228">
        <v>40</v>
      </c>
      <c r="BQ126" s="228"/>
      <c r="BR126" s="228"/>
      <c r="BS126" s="228"/>
      <c r="BT126" s="228"/>
      <c r="BU126" s="228">
        <f t="shared" si="1"/>
        <v>32.5</v>
      </c>
      <c r="BV126" s="228"/>
      <c r="BW126" s="228"/>
      <c r="BX126" s="228"/>
      <c r="BY126" s="228"/>
      <c r="BZ126" s="228"/>
      <c r="CA126" s="228"/>
      <c r="CB126" s="228"/>
      <c r="CC126" s="228"/>
      <c r="CD126" s="228"/>
      <c r="CE126" s="228"/>
      <c r="CF126" s="228"/>
      <c r="CG126" s="228"/>
      <c r="CH126" s="228"/>
      <c r="CI126" s="228"/>
      <c r="CJ126" s="228"/>
      <c r="CK126" s="228"/>
      <c r="CL126" s="228"/>
      <c r="CM126" s="228"/>
      <c r="CN126" s="228"/>
      <c r="CO126" s="228"/>
      <c r="CP126" s="228"/>
      <c r="CQ126" s="228"/>
      <c r="CR126" s="228"/>
      <c r="CS126" s="228"/>
      <c r="CT126" s="228"/>
      <c r="CU126" s="228"/>
      <c r="CV126" s="228"/>
      <c r="CW126" s="228"/>
      <c r="CX126" s="228"/>
      <c r="CY126" s="228"/>
      <c r="CZ126" s="228"/>
      <c r="DA126" s="228"/>
      <c r="DB126" s="228"/>
    </row>
    <row r="127" spans="1:106" s="198" customFormat="1" ht="31.5" customHeight="1" x14ac:dyDescent="0.3">
      <c r="A127" s="194">
        <v>2021</v>
      </c>
      <c r="B127" s="171">
        <v>10</v>
      </c>
      <c r="C127" s="257">
        <v>44479</v>
      </c>
      <c r="D127" s="171">
        <v>377</v>
      </c>
      <c r="E127" s="171">
        <v>439</v>
      </c>
      <c r="F127" s="171">
        <v>2</v>
      </c>
      <c r="G127" s="197" t="s">
        <v>167</v>
      </c>
      <c r="H127" t="s">
        <v>168</v>
      </c>
      <c r="I127" t="s">
        <v>305</v>
      </c>
      <c r="J127">
        <v>4</v>
      </c>
      <c r="K127">
        <v>1</v>
      </c>
      <c r="L127" s="258">
        <v>343</v>
      </c>
      <c r="M127" s="259">
        <v>308.7</v>
      </c>
      <c r="N127" s="260">
        <v>377.3</v>
      </c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72"/>
      <c r="Z127" s="172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72"/>
      <c r="AL127" s="172"/>
      <c r="AM127" s="193"/>
      <c r="AN127" s="193"/>
      <c r="AO127" s="223"/>
      <c r="AP127" s="183">
        <v>45</v>
      </c>
      <c r="AQ127" s="184">
        <v>320</v>
      </c>
      <c r="AR127" s="182"/>
      <c r="AS127" s="182"/>
      <c r="AT127" s="185"/>
      <c r="AU127" s="185"/>
      <c r="AV127" s="185"/>
      <c r="AW127" s="185"/>
      <c r="AX127" s="185"/>
      <c r="AY127" s="185"/>
      <c r="AZ127" s="185"/>
      <c r="BA127" s="185"/>
      <c r="BB127" s="185"/>
      <c r="BC127" s="186"/>
      <c r="BD127" s="181"/>
      <c r="BE127" s="187">
        <v>1.4999999999999999E-2</v>
      </c>
      <c r="BF127" s="188"/>
      <c r="BG127" s="173"/>
      <c r="BH127" s="173"/>
      <c r="BI127" s="173"/>
      <c r="BJ127" s="173"/>
      <c r="BK127" s="173"/>
      <c r="BL127" s="28" t="s">
        <v>312</v>
      </c>
      <c r="BM127" s="228" t="s">
        <v>321</v>
      </c>
      <c r="BN127" s="228" t="s">
        <v>339</v>
      </c>
      <c r="BO127" s="228"/>
      <c r="BP127" s="228">
        <v>40</v>
      </c>
      <c r="BQ127" s="228"/>
      <c r="BR127" s="228"/>
      <c r="BS127" s="228"/>
      <c r="BT127" s="228"/>
      <c r="BU127" s="228" t="str">
        <f t="shared" si="1"/>
        <v/>
      </c>
      <c r="BV127" s="228"/>
      <c r="BW127" s="228"/>
      <c r="BX127" s="228"/>
      <c r="BY127" s="228"/>
      <c r="BZ127" s="228"/>
      <c r="CA127" s="228"/>
      <c r="CB127" s="228"/>
      <c r="CC127" s="228"/>
      <c r="CD127" s="228"/>
      <c r="CE127" s="228"/>
      <c r="CF127" s="228"/>
      <c r="CG127" s="228"/>
      <c r="CH127" s="228"/>
      <c r="CI127" s="228"/>
      <c r="CJ127" s="228"/>
      <c r="CK127" s="228"/>
      <c r="CL127" s="228"/>
      <c r="CM127" s="228"/>
      <c r="CN127" s="228"/>
      <c r="CO127" s="228"/>
      <c r="CP127" s="228"/>
      <c r="CQ127" s="228"/>
      <c r="CR127" s="228"/>
      <c r="CS127" s="228"/>
      <c r="CT127" s="228"/>
      <c r="CU127" s="228"/>
      <c r="CV127" s="228"/>
      <c r="CW127" s="228"/>
      <c r="CX127" s="228"/>
      <c r="CY127" s="228"/>
      <c r="CZ127" s="228"/>
      <c r="DA127" s="228"/>
      <c r="DB127" s="228"/>
    </row>
    <row r="128" spans="1:106" s="198" customFormat="1" ht="31.5" customHeight="1" x14ac:dyDescent="0.3">
      <c r="A128" s="194">
        <v>2021</v>
      </c>
      <c r="B128" s="171">
        <v>10</v>
      </c>
      <c r="C128" s="257">
        <v>44479</v>
      </c>
      <c r="D128" s="171">
        <v>47</v>
      </c>
      <c r="E128" s="171">
        <v>122</v>
      </c>
      <c r="F128" s="171">
        <v>3</v>
      </c>
      <c r="G128" s="197" t="s">
        <v>158</v>
      </c>
      <c r="H128" t="s">
        <v>159</v>
      </c>
      <c r="I128" t="s">
        <v>335</v>
      </c>
      <c r="J128">
        <v>2</v>
      </c>
      <c r="K128">
        <v>1</v>
      </c>
      <c r="L128" s="258">
        <v>280</v>
      </c>
      <c r="M128" s="259">
        <v>267.39999999999998</v>
      </c>
      <c r="N128" s="260">
        <v>292.60000000000002</v>
      </c>
      <c r="O128" s="193"/>
      <c r="P128" s="193">
        <v>500</v>
      </c>
      <c r="Q128" s="193">
        <v>350</v>
      </c>
      <c r="R128" s="193">
        <v>335</v>
      </c>
      <c r="S128" s="193">
        <v>386</v>
      </c>
      <c r="T128" s="193"/>
      <c r="U128" s="193">
        <v>291</v>
      </c>
      <c r="V128" s="193">
        <v>258</v>
      </c>
      <c r="W128" s="193">
        <v>273</v>
      </c>
      <c r="X128" s="193">
        <v>290</v>
      </c>
      <c r="Y128" s="172">
        <v>112</v>
      </c>
      <c r="Z128" s="172">
        <v>112</v>
      </c>
      <c r="AA128" s="193">
        <v>275</v>
      </c>
      <c r="AB128" s="193">
        <v>303</v>
      </c>
      <c r="AC128" s="193">
        <v>339</v>
      </c>
      <c r="AD128" s="193">
        <v>330</v>
      </c>
      <c r="AE128" s="193">
        <v>385</v>
      </c>
      <c r="AF128" s="193">
        <v>215</v>
      </c>
      <c r="AG128" s="193">
        <v>280</v>
      </c>
      <c r="AH128" s="193">
        <v>289</v>
      </c>
      <c r="AI128" s="193">
        <v>284</v>
      </c>
      <c r="AJ128" s="193">
        <v>288</v>
      </c>
      <c r="AK128" s="172">
        <v>112</v>
      </c>
      <c r="AL128" s="172">
        <v>112</v>
      </c>
      <c r="AM128" s="193">
        <v>355.9</v>
      </c>
      <c r="AN128" s="193">
        <v>274.2</v>
      </c>
      <c r="AO128" s="223">
        <v>0.3</v>
      </c>
      <c r="AP128" s="183">
        <v>63</v>
      </c>
      <c r="AQ128" s="184">
        <v>115</v>
      </c>
      <c r="AR128" s="182">
        <v>64</v>
      </c>
      <c r="AS128" s="182">
        <v>112</v>
      </c>
      <c r="AT128" s="185">
        <v>1</v>
      </c>
      <c r="AU128" s="185">
        <v>3</v>
      </c>
      <c r="AV128" s="185">
        <v>8</v>
      </c>
      <c r="AW128" s="185"/>
      <c r="AX128" s="185">
        <v>7</v>
      </c>
      <c r="AY128" s="185"/>
      <c r="AZ128" s="185"/>
      <c r="BA128" s="185"/>
      <c r="BB128" s="185"/>
      <c r="BC128" s="186">
        <v>19</v>
      </c>
      <c r="BD128" s="181">
        <v>19</v>
      </c>
      <c r="BE128" s="187">
        <v>1.4999999999999999E-2</v>
      </c>
      <c r="BF128" s="188">
        <v>1</v>
      </c>
      <c r="BG128" s="173"/>
      <c r="BH128" s="173">
        <v>0.1</v>
      </c>
      <c r="BI128" s="173">
        <v>0.1</v>
      </c>
      <c r="BJ128" s="173">
        <v>5.2</v>
      </c>
      <c r="BK128" s="173">
        <v>5.2</v>
      </c>
      <c r="BL128" s="28" t="s">
        <v>306</v>
      </c>
      <c r="BM128" s="228" t="s">
        <v>307</v>
      </c>
      <c r="BN128" s="228" t="s">
        <v>336</v>
      </c>
      <c r="BO128" s="228" t="s">
        <v>337</v>
      </c>
      <c r="BP128" s="228">
        <v>40</v>
      </c>
      <c r="BQ128" s="228"/>
      <c r="BR128" s="228"/>
      <c r="BS128" s="228"/>
      <c r="BT128" s="228"/>
      <c r="BU128" s="228">
        <f t="shared" si="1"/>
        <v>4.0999999999999996</v>
      </c>
      <c r="BV128" s="228"/>
      <c r="BW128" s="228"/>
      <c r="BX128" s="228"/>
      <c r="BY128" s="228"/>
      <c r="BZ128" s="228"/>
      <c r="CA128" s="228"/>
      <c r="CB128" s="228"/>
      <c r="CC128" s="228"/>
      <c r="CD128" s="228"/>
      <c r="CE128" s="228"/>
      <c r="CF128" s="228"/>
      <c r="CG128" s="228"/>
      <c r="CH128" s="228"/>
      <c r="CI128" s="228"/>
      <c r="CJ128" s="228"/>
      <c r="CK128" s="228"/>
      <c r="CL128" s="228"/>
      <c r="CM128" s="228"/>
      <c r="CN128" s="228"/>
      <c r="CO128" s="228"/>
      <c r="CP128" s="228"/>
      <c r="CQ128" s="228"/>
      <c r="CR128" s="228"/>
      <c r="CS128" s="228"/>
      <c r="CT128" s="228"/>
      <c r="CU128" s="228"/>
      <c r="CV128" s="228"/>
      <c r="CW128" s="228"/>
      <c r="CX128" s="228"/>
      <c r="CY128" s="228"/>
      <c r="CZ128" s="228"/>
      <c r="DA128" s="228"/>
      <c r="DB128" s="228"/>
    </row>
    <row r="129" spans="1:106" s="198" customFormat="1" ht="31.5" customHeight="1" x14ac:dyDescent="0.3">
      <c r="A129" s="194">
        <v>2021</v>
      </c>
      <c r="B129" s="171">
        <v>10</v>
      </c>
      <c r="C129" s="257">
        <v>44479</v>
      </c>
      <c r="D129" s="171">
        <v>382</v>
      </c>
      <c r="E129" s="171">
        <v>449</v>
      </c>
      <c r="F129" s="171">
        <v>3</v>
      </c>
      <c r="G129" s="197" t="s">
        <v>247</v>
      </c>
      <c r="H129" t="s">
        <v>248</v>
      </c>
      <c r="I129" t="s">
        <v>305</v>
      </c>
      <c r="J129">
        <v>3</v>
      </c>
      <c r="K129">
        <v>1</v>
      </c>
      <c r="L129" s="258">
        <v>46</v>
      </c>
      <c r="M129" s="259">
        <v>40.985999999999997</v>
      </c>
      <c r="N129" s="260">
        <v>50.048000000000002</v>
      </c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72"/>
      <c r="Z129" s="172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72"/>
      <c r="AL129" s="172"/>
      <c r="AM129" s="193"/>
      <c r="AN129" s="193"/>
      <c r="AO129" s="223"/>
      <c r="AP129" s="183">
        <v>108</v>
      </c>
      <c r="AQ129" s="184">
        <v>100</v>
      </c>
      <c r="AR129" s="182"/>
      <c r="AS129" s="182"/>
      <c r="AT129" s="185"/>
      <c r="AU129" s="185"/>
      <c r="AV129" s="185"/>
      <c r="AW129" s="185"/>
      <c r="AX129" s="185"/>
      <c r="AY129" s="185"/>
      <c r="AZ129" s="185"/>
      <c r="BA129" s="185"/>
      <c r="BB129" s="185"/>
      <c r="BC129" s="186"/>
      <c r="BD129" s="181"/>
      <c r="BE129" s="187">
        <v>1.4999999999999999E-2</v>
      </c>
      <c r="BF129" s="188"/>
      <c r="BG129" s="173"/>
      <c r="BH129" s="173"/>
      <c r="BI129" s="173"/>
      <c r="BJ129" s="173"/>
      <c r="BK129" s="173"/>
      <c r="BL129" s="28" t="s">
        <v>306</v>
      </c>
      <c r="BM129" s="228" t="s">
        <v>307</v>
      </c>
      <c r="BN129" s="228" t="s">
        <v>310</v>
      </c>
      <c r="BO129" s="228" t="s">
        <v>311</v>
      </c>
      <c r="BP129" s="228">
        <v>40</v>
      </c>
      <c r="BQ129" s="228"/>
      <c r="BR129" s="228"/>
      <c r="BS129" s="228"/>
      <c r="BT129" s="228"/>
      <c r="BU129" s="228" t="str">
        <f t="shared" si="1"/>
        <v/>
      </c>
      <c r="BV129" s="228"/>
      <c r="BW129" s="228"/>
      <c r="BX129" s="228"/>
      <c r="BY129" s="228"/>
      <c r="BZ129" s="228"/>
      <c r="CA129" s="228"/>
      <c r="CB129" s="228"/>
      <c r="CC129" s="228"/>
      <c r="CD129" s="228"/>
      <c r="CE129" s="228"/>
      <c r="CF129" s="228"/>
      <c r="CG129" s="228"/>
      <c r="CH129" s="228"/>
      <c r="CI129" s="228"/>
      <c r="CJ129" s="228"/>
      <c r="CK129" s="228"/>
      <c r="CL129" s="228"/>
      <c r="CM129" s="228"/>
      <c r="CN129" s="228"/>
      <c r="CO129" s="228"/>
      <c r="CP129" s="228"/>
      <c r="CQ129" s="228"/>
      <c r="CR129" s="228"/>
      <c r="CS129" s="228"/>
      <c r="CT129" s="228"/>
      <c r="CU129" s="228"/>
      <c r="CV129" s="228"/>
      <c r="CW129" s="228"/>
      <c r="CX129" s="228"/>
      <c r="CY129" s="228"/>
      <c r="CZ129" s="228"/>
      <c r="DA129" s="228"/>
      <c r="DB129" s="228"/>
    </row>
    <row r="130" spans="1:106" s="198" customFormat="1" ht="31.5" customHeight="1" x14ac:dyDescent="0.3">
      <c r="A130" s="194">
        <v>2021</v>
      </c>
      <c r="B130" s="171">
        <v>10</v>
      </c>
      <c r="C130" s="257">
        <v>44479</v>
      </c>
      <c r="D130" s="171">
        <v>331</v>
      </c>
      <c r="E130" s="171">
        <v>253</v>
      </c>
      <c r="F130" s="171">
        <v>4</v>
      </c>
      <c r="G130" s="197" t="s">
        <v>135</v>
      </c>
      <c r="H130" t="s">
        <v>136</v>
      </c>
      <c r="I130" t="s">
        <v>305</v>
      </c>
      <c r="J130">
        <v>3</v>
      </c>
      <c r="K130">
        <v>2</v>
      </c>
      <c r="L130" s="258">
        <v>203</v>
      </c>
      <c r="M130" s="259">
        <v>188.79</v>
      </c>
      <c r="N130" s="260">
        <v>217.21</v>
      </c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72"/>
      <c r="Z130" s="172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72"/>
      <c r="AL130" s="172"/>
      <c r="AM130" s="193"/>
      <c r="AN130" s="193"/>
      <c r="AO130" s="223"/>
      <c r="AP130" s="183">
        <v>121</v>
      </c>
      <c r="AQ130" s="184">
        <v>89</v>
      </c>
      <c r="AR130" s="182"/>
      <c r="AS130" s="182"/>
      <c r="AT130" s="185"/>
      <c r="AU130" s="185"/>
      <c r="AV130" s="185"/>
      <c r="AW130" s="185"/>
      <c r="AX130" s="185"/>
      <c r="AY130" s="185"/>
      <c r="AZ130" s="185"/>
      <c r="BA130" s="185"/>
      <c r="BB130" s="185"/>
      <c r="BC130" s="186"/>
      <c r="BD130" s="181"/>
      <c r="BE130" s="187">
        <v>1.4999999999999999E-2</v>
      </c>
      <c r="BF130" s="188"/>
      <c r="BG130" s="173"/>
      <c r="BH130" s="173"/>
      <c r="BI130" s="173"/>
      <c r="BJ130" s="173"/>
      <c r="BK130" s="173"/>
      <c r="BL130" s="28" t="s">
        <v>312</v>
      </c>
      <c r="BM130" s="228" t="s">
        <v>315</v>
      </c>
      <c r="BN130" s="228" t="s">
        <v>316</v>
      </c>
      <c r="BO130" s="228"/>
      <c r="BP130" s="228">
        <v>40</v>
      </c>
      <c r="BQ130" s="228"/>
      <c r="BR130" s="228"/>
      <c r="BS130" s="228"/>
      <c r="BT130" s="228"/>
      <c r="BU130" s="228" t="str">
        <f t="shared" si="1"/>
        <v/>
      </c>
      <c r="BV130" s="228"/>
      <c r="BW130" s="228"/>
      <c r="BX130" s="228"/>
      <c r="BY130" s="228"/>
      <c r="BZ130" s="228"/>
      <c r="CA130" s="228"/>
      <c r="CB130" s="228"/>
      <c r="CC130" s="228"/>
      <c r="CD130" s="228"/>
      <c r="CE130" s="228"/>
      <c r="CF130" s="228"/>
      <c r="CG130" s="228"/>
      <c r="CH130" s="228"/>
      <c r="CI130" s="228"/>
      <c r="CJ130" s="228"/>
      <c r="CK130" s="228"/>
      <c r="CL130" s="228"/>
      <c r="CM130" s="228"/>
      <c r="CN130" s="228"/>
      <c r="CO130" s="228"/>
      <c r="CP130" s="228"/>
      <c r="CQ130" s="228"/>
      <c r="CR130" s="228"/>
      <c r="CS130" s="228"/>
      <c r="CT130" s="228"/>
      <c r="CU130" s="228"/>
      <c r="CV130" s="228"/>
      <c r="CW130" s="228"/>
      <c r="CX130" s="228"/>
      <c r="CY130" s="228"/>
      <c r="CZ130" s="228"/>
      <c r="DA130" s="228"/>
      <c r="DB130" s="228"/>
    </row>
    <row r="131" spans="1:106" s="198" customFormat="1" ht="31.5" customHeight="1" x14ac:dyDescent="0.3">
      <c r="A131" s="194">
        <v>2021</v>
      </c>
      <c r="B131" s="171">
        <v>10</v>
      </c>
      <c r="C131" s="257">
        <v>44479</v>
      </c>
      <c r="D131" s="171">
        <v>425</v>
      </c>
      <c r="E131" s="171">
        <v>674</v>
      </c>
      <c r="F131" s="171">
        <v>4</v>
      </c>
      <c r="G131" s="197" t="s">
        <v>155</v>
      </c>
      <c r="H131" t="s">
        <v>156</v>
      </c>
      <c r="I131" t="s">
        <v>335</v>
      </c>
      <c r="J131">
        <v>2</v>
      </c>
      <c r="K131">
        <v>1</v>
      </c>
      <c r="L131" s="258">
        <v>256</v>
      </c>
      <c r="M131" s="259">
        <v>240.89599999999999</v>
      </c>
      <c r="N131" s="260">
        <v>274.17599999999999</v>
      </c>
      <c r="O131" s="193"/>
      <c r="P131" s="193">
        <v>337</v>
      </c>
      <c r="Q131" s="193">
        <v>320</v>
      </c>
      <c r="R131" s="193">
        <v>340</v>
      </c>
      <c r="S131" s="193">
        <v>300</v>
      </c>
      <c r="T131" s="193"/>
      <c r="U131" s="193">
        <v>263</v>
      </c>
      <c r="V131" s="193">
        <v>260</v>
      </c>
      <c r="W131" s="193">
        <v>268</v>
      </c>
      <c r="X131" s="193">
        <v>260</v>
      </c>
      <c r="Y131" s="172">
        <v>108</v>
      </c>
      <c r="Z131" s="172">
        <v>108</v>
      </c>
      <c r="AA131" s="193">
        <v>361</v>
      </c>
      <c r="AB131" s="193">
        <v>361</v>
      </c>
      <c r="AC131" s="193">
        <v>324</v>
      </c>
      <c r="AD131" s="193">
        <v>347</v>
      </c>
      <c r="AE131" s="193">
        <v>357</v>
      </c>
      <c r="AF131" s="193">
        <v>267</v>
      </c>
      <c r="AG131" s="193">
        <v>247</v>
      </c>
      <c r="AH131" s="193">
        <v>240</v>
      </c>
      <c r="AI131" s="193">
        <v>268</v>
      </c>
      <c r="AJ131" s="193">
        <v>269</v>
      </c>
      <c r="AK131" s="172">
        <v>108</v>
      </c>
      <c r="AL131" s="172">
        <v>108</v>
      </c>
      <c r="AM131" s="193">
        <v>338.6</v>
      </c>
      <c r="AN131" s="193">
        <v>260.2</v>
      </c>
      <c r="AO131" s="223">
        <v>0.3</v>
      </c>
      <c r="AP131" s="183">
        <v>40</v>
      </c>
      <c r="AQ131" s="184">
        <v>180</v>
      </c>
      <c r="AR131" s="182">
        <v>67</v>
      </c>
      <c r="AS131" s="182">
        <v>108</v>
      </c>
      <c r="AT131" s="185">
        <v>4</v>
      </c>
      <c r="AU131" s="185">
        <v>5</v>
      </c>
      <c r="AV131" s="185">
        <v>2</v>
      </c>
      <c r="AW131" s="185"/>
      <c r="AX131" s="185">
        <v>8</v>
      </c>
      <c r="AY131" s="185"/>
      <c r="AZ131" s="185"/>
      <c r="BA131" s="185"/>
      <c r="BB131" s="185"/>
      <c r="BC131" s="186">
        <v>19</v>
      </c>
      <c r="BD131" s="181">
        <v>19</v>
      </c>
      <c r="BE131" s="187">
        <v>1.4999999999999999E-2</v>
      </c>
      <c r="BF131" s="188">
        <v>1</v>
      </c>
      <c r="BG131" s="173"/>
      <c r="BH131" s="173">
        <v>0.1</v>
      </c>
      <c r="BI131" s="173">
        <v>0.1</v>
      </c>
      <c r="BJ131" s="173">
        <v>4.9000000000000004</v>
      </c>
      <c r="BK131" s="173">
        <v>4.9000000000000004</v>
      </c>
      <c r="BL131" s="28" t="s">
        <v>306</v>
      </c>
      <c r="BM131" s="228" t="s">
        <v>307</v>
      </c>
      <c r="BN131" s="228" t="s">
        <v>340</v>
      </c>
      <c r="BO131" s="228" t="s">
        <v>337</v>
      </c>
      <c r="BP131" s="228">
        <v>40</v>
      </c>
      <c r="BQ131" s="228"/>
      <c r="BR131" s="228"/>
      <c r="BS131" s="228"/>
      <c r="BT131" s="228"/>
      <c r="BU131" s="228">
        <f t="shared" si="1"/>
        <v>3</v>
      </c>
      <c r="BV131" s="228"/>
      <c r="BW131" s="228"/>
      <c r="BX131" s="228"/>
      <c r="BY131" s="228"/>
      <c r="BZ131" s="228"/>
      <c r="CA131" s="228"/>
      <c r="CB131" s="228"/>
      <c r="CC131" s="228"/>
      <c r="CD131" s="228"/>
      <c r="CE131" s="228"/>
      <c r="CF131" s="228"/>
      <c r="CG131" s="228"/>
      <c r="CH131" s="228"/>
      <c r="CI131" s="228"/>
      <c r="CJ131" s="228"/>
      <c r="CK131" s="228"/>
      <c r="CL131" s="228"/>
      <c r="CM131" s="228"/>
      <c r="CN131" s="228"/>
      <c r="CO131" s="228"/>
      <c r="CP131" s="228"/>
      <c r="CQ131" s="228"/>
      <c r="CR131" s="228"/>
      <c r="CS131" s="228"/>
      <c r="CT131" s="228"/>
      <c r="CU131" s="228"/>
      <c r="CV131" s="228"/>
      <c r="CW131" s="228"/>
      <c r="CX131" s="228"/>
      <c r="CY131" s="228"/>
      <c r="CZ131" s="228"/>
      <c r="DA131" s="228"/>
      <c r="DB131" s="228"/>
    </row>
    <row r="132" spans="1:106" s="198" customFormat="1" ht="31.5" customHeight="1" x14ac:dyDescent="0.3">
      <c r="A132" s="194">
        <v>2021</v>
      </c>
      <c r="B132" s="171">
        <v>10</v>
      </c>
      <c r="C132" s="257">
        <v>44479</v>
      </c>
      <c r="D132" s="171">
        <v>18</v>
      </c>
      <c r="E132" s="171">
        <v>49</v>
      </c>
      <c r="F132" s="171">
        <v>5</v>
      </c>
      <c r="G132" s="197" t="s">
        <v>170</v>
      </c>
      <c r="H132" t="s">
        <v>171</v>
      </c>
      <c r="I132" t="s">
        <v>335</v>
      </c>
      <c r="J132">
        <v>2</v>
      </c>
      <c r="K132">
        <v>3</v>
      </c>
      <c r="L132" s="258">
        <v>100</v>
      </c>
      <c r="M132" s="259">
        <v>95.5</v>
      </c>
      <c r="N132" s="260">
        <v>104.5</v>
      </c>
      <c r="O132" s="193"/>
      <c r="P132" s="193">
        <v>170</v>
      </c>
      <c r="Q132" s="193">
        <v>145</v>
      </c>
      <c r="R132" s="193">
        <v>135</v>
      </c>
      <c r="S132" s="193">
        <v>108</v>
      </c>
      <c r="T132" s="193"/>
      <c r="U132" s="193">
        <v>115</v>
      </c>
      <c r="V132" s="193">
        <v>102</v>
      </c>
      <c r="W132" s="193">
        <v>101</v>
      </c>
      <c r="X132" s="193">
        <v>99</v>
      </c>
      <c r="Y132" s="172">
        <v>104</v>
      </c>
      <c r="Z132" s="172">
        <v>104</v>
      </c>
      <c r="AA132" s="193">
        <v>116</v>
      </c>
      <c r="AB132" s="193">
        <v>115</v>
      </c>
      <c r="AC132" s="193">
        <v>118</v>
      </c>
      <c r="AD132" s="193">
        <v>124</v>
      </c>
      <c r="AE132" s="193">
        <v>130</v>
      </c>
      <c r="AF132" s="193">
        <v>98</v>
      </c>
      <c r="AG132" s="193">
        <v>100</v>
      </c>
      <c r="AH132" s="193">
        <v>99</v>
      </c>
      <c r="AI132" s="193">
        <v>101</v>
      </c>
      <c r="AJ132" s="193">
        <v>103</v>
      </c>
      <c r="AK132" s="172">
        <v>93</v>
      </c>
      <c r="AL132" s="172">
        <v>135</v>
      </c>
      <c r="AM132" s="193">
        <v>129</v>
      </c>
      <c r="AN132" s="193">
        <v>102</v>
      </c>
      <c r="AO132" s="223">
        <v>0.3</v>
      </c>
      <c r="AP132" s="183">
        <v>101</v>
      </c>
      <c r="AQ132" s="184">
        <v>107</v>
      </c>
      <c r="AR132" s="182">
        <v>66</v>
      </c>
      <c r="AS132" s="182">
        <v>109</v>
      </c>
      <c r="AT132" s="185">
        <v>12</v>
      </c>
      <c r="AU132" s="185">
        <v>7</v>
      </c>
      <c r="AV132" s="185">
        <v>5</v>
      </c>
      <c r="AW132" s="185">
        <v>1</v>
      </c>
      <c r="AX132" s="185">
        <v>5</v>
      </c>
      <c r="AY132" s="185"/>
      <c r="AZ132" s="185"/>
      <c r="BA132" s="185"/>
      <c r="BB132" s="185"/>
      <c r="BC132" s="186">
        <v>30</v>
      </c>
      <c r="BD132" s="181">
        <v>2214</v>
      </c>
      <c r="BE132" s="187">
        <v>1.4999999999999999E-2</v>
      </c>
      <c r="BF132" s="188">
        <v>1.4E-2</v>
      </c>
      <c r="BG132" s="173">
        <v>1</v>
      </c>
      <c r="BH132" s="173">
        <v>0.3</v>
      </c>
      <c r="BI132" s="173">
        <v>22.1</v>
      </c>
      <c r="BJ132" s="173">
        <v>3.1</v>
      </c>
      <c r="BK132" s="173">
        <v>225.8</v>
      </c>
      <c r="BL132" s="28" t="s">
        <v>306</v>
      </c>
      <c r="BM132" s="228" t="s">
        <v>307</v>
      </c>
      <c r="BN132" s="228" t="s">
        <v>341</v>
      </c>
      <c r="BO132" s="228" t="s">
        <v>337</v>
      </c>
      <c r="BP132" s="228">
        <v>40</v>
      </c>
      <c r="BQ132" s="228"/>
      <c r="BR132" s="228"/>
      <c r="BS132" s="228"/>
      <c r="BT132" s="228"/>
      <c r="BU132" s="228">
        <f t="shared" ref="BU132:BU195" si="2">IFERROR(ROUND(STDEV(AN132,L132),1),"")</f>
        <v>1.4</v>
      </c>
      <c r="BV132" s="228"/>
      <c r="BW132" s="228"/>
      <c r="BX132" s="228"/>
      <c r="BY132" s="228"/>
      <c r="BZ132" s="228"/>
      <c r="CA132" s="228"/>
      <c r="CB132" s="228"/>
      <c r="CC132" s="228"/>
      <c r="CD132" s="228"/>
      <c r="CE132" s="228"/>
      <c r="CF132" s="228"/>
      <c r="CG132" s="228"/>
      <c r="CH132" s="228"/>
      <c r="CI132" s="228"/>
      <c r="CJ132" s="228"/>
      <c r="CK132" s="228"/>
      <c r="CL132" s="228"/>
      <c r="CM132" s="228"/>
      <c r="CN132" s="228"/>
      <c r="CO132" s="228"/>
      <c r="CP132" s="228"/>
      <c r="CQ132" s="228"/>
      <c r="CR132" s="228"/>
      <c r="CS132" s="228"/>
      <c r="CT132" s="228"/>
      <c r="CU132" s="228"/>
      <c r="CV132" s="228"/>
      <c r="CW132" s="228"/>
      <c r="CX132" s="228"/>
      <c r="CY132" s="228"/>
      <c r="CZ132" s="228"/>
      <c r="DA132" s="228"/>
      <c r="DB132" s="228"/>
    </row>
    <row r="133" spans="1:106" s="198" customFormat="1" ht="31.5" customHeight="1" x14ac:dyDescent="0.3">
      <c r="A133" s="194">
        <v>2021</v>
      </c>
      <c r="B133" s="171">
        <v>10</v>
      </c>
      <c r="C133" s="257">
        <v>44479</v>
      </c>
      <c r="D133" s="171">
        <v>18</v>
      </c>
      <c r="E133" s="171">
        <v>50</v>
      </c>
      <c r="F133" s="171">
        <v>5</v>
      </c>
      <c r="G133" s="197" t="s">
        <v>161</v>
      </c>
      <c r="H133" t="s">
        <v>162</v>
      </c>
      <c r="I133" t="s">
        <v>335</v>
      </c>
      <c r="J133">
        <v>2</v>
      </c>
      <c r="K133">
        <v>3</v>
      </c>
      <c r="L133" s="258">
        <v>54</v>
      </c>
      <c r="M133" s="259">
        <v>51.57</v>
      </c>
      <c r="N133" s="260">
        <v>56.43</v>
      </c>
      <c r="O133" s="193"/>
      <c r="P133" s="193">
        <v>95</v>
      </c>
      <c r="Q133" s="193">
        <v>80</v>
      </c>
      <c r="R133" s="193">
        <v>75</v>
      </c>
      <c r="S133" s="193">
        <v>68</v>
      </c>
      <c r="T133" s="193"/>
      <c r="U133" s="193">
        <v>64</v>
      </c>
      <c r="V133" s="193">
        <v>54</v>
      </c>
      <c r="W133" s="193">
        <v>54</v>
      </c>
      <c r="X133" s="193">
        <v>53</v>
      </c>
      <c r="Y133" s="172">
        <v>104</v>
      </c>
      <c r="Z133" s="172">
        <v>104</v>
      </c>
      <c r="AA133" s="193">
        <v>65</v>
      </c>
      <c r="AB133" s="193">
        <v>92</v>
      </c>
      <c r="AC133" s="193">
        <v>62</v>
      </c>
      <c r="AD133" s="193">
        <v>71</v>
      </c>
      <c r="AE133" s="193">
        <v>66</v>
      </c>
      <c r="AF133" s="193">
        <v>53</v>
      </c>
      <c r="AG133" s="193">
        <v>60</v>
      </c>
      <c r="AH133" s="193">
        <v>53</v>
      </c>
      <c r="AI133" s="193">
        <v>55</v>
      </c>
      <c r="AJ133" s="193">
        <v>55</v>
      </c>
      <c r="AK133" s="172">
        <v>93</v>
      </c>
      <c r="AL133" s="172">
        <v>135</v>
      </c>
      <c r="AM133" s="193">
        <v>74.900000000000006</v>
      </c>
      <c r="AN133" s="193">
        <v>55.7</v>
      </c>
      <c r="AO133" s="223">
        <v>0.4</v>
      </c>
      <c r="AP133" s="183">
        <v>101</v>
      </c>
      <c r="AQ133" s="184">
        <v>107</v>
      </c>
      <c r="AR133" s="182">
        <v>66</v>
      </c>
      <c r="AS133" s="182">
        <v>109</v>
      </c>
      <c r="AT133" s="185">
        <v>7</v>
      </c>
      <c r="AU133" s="185">
        <v>4</v>
      </c>
      <c r="AV133" s="185">
        <v>3</v>
      </c>
      <c r="AW133" s="185">
        <v>3</v>
      </c>
      <c r="AX133" s="185">
        <v>5</v>
      </c>
      <c r="AY133" s="185"/>
      <c r="AZ133" s="185"/>
      <c r="BA133" s="185"/>
      <c r="BB133" s="185"/>
      <c r="BC133" s="186">
        <v>22</v>
      </c>
      <c r="BD133" s="181">
        <v>2206</v>
      </c>
      <c r="BE133" s="187">
        <v>1.4999999999999999E-2</v>
      </c>
      <c r="BF133" s="188">
        <v>0.01</v>
      </c>
      <c r="BG133" s="173">
        <v>1</v>
      </c>
      <c r="BH133" s="173">
        <v>0.4</v>
      </c>
      <c r="BI133" s="173">
        <v>40.9</v>
      </c>
      <c r="BJ133" s="173">
        <v>1.2</v>
      </c>
      <c r="BK133" s="173">
        <v>122.9</v>
      </c>
      <c r="BL133" s="28" t="s">
        <v>306</v>
      </c>
      <c r="BM133" s="228" t="s">
        <v>307</v>
      </c>
      <c r="BN133" s="228" t="s">
        <v>342</v>
      </c>
      <c r="BO133" s="228" t="s">
        <v>337</v>
      </c>
      <c r="BP133" s="228">
        <v>40</v>
      </c>
      <c r="BQ133" s="228"/>
      <c r="BR133" s="228"/>
      <c r="BS133" s="228"/>
      <c r="BT133" s="228"/>
      <c r="BU133" s="228">
        <f t="shared" si="2"/>
        <v>1.2</v>
      </c>
      <c r="BV133" s="228"/>
      <c r="BW133" s="228"/>
      <c r="BX133" s="228"/>
      <c r="BY133" s="228"/>
      <c r="BZ133" s="228"/>
      <c r="CA133" s="228"/>
      <c r="CB133" s="228"/>
      <c r="CC133" s="228"/>
      <c r="CD133" s="228"/>
      <c r="CE133" s="228"/>
      <c r="CF133" s="228"/>
      <c r="CG133" s="228"/>
      <c r="CH133" s="228"/>
      <c r="CI133" s="228"/>
      <c r="CJ133" s="228"/>
      <c r="CK133" s="228"/>
      <c r="CL133" s="228"/>
      <c r="CM133" s="228"/>
      <c r="CN133" s="228"/>
      <c r="CO133" s="228"/>
      <c r="CP133" s="228"/>
      <c r="CQ133" s="228"/>
      <c r="CR133" s="228"/>
      <c r="CS133" s="228"/>
      <c r="CT133" s="228"/>
      <c r="CU133" s="228"/>
      <c r="CV133" s="228"/>
      <c r="CW133" s="228"/>
      <c r="CX133" s="228"/>
      <c r="CY133" s="228"/>
      <c r="CZ133" s="228"/>
      <c r="DA133" s="228"/>
      <c r="DB133" s="228"/>
    </row>
    <row r="134" spans="1:106" s="198" customFormat="1" ht="31.5" customHeight="1" x14ac:dyDescent="0.3">
      <c r="A134" s="194">
        <v>2021</v>
      </c>
      <c r="B134" s="171">
        <v>10</v>
      </c>
      <c r="C134" s="257">
        <v>44479</v>
      </c>
      <c r="D134" s="171">
        <v>395</v>
      </c>
      <c r="E134" s="171">
        <v>607</v>
      </c>
      <c r="F134" s="171">
        <v>6</v>
      </c>
      <c r="G134" s="197" t="s">
        <v>185</v>
      </c>
      <c r="H134" t="s">
        <v>186</v>
      </c>
      <c r="I134" t="s">
        <v>305</v>
      </c>
      <c r="J134">
        <v>3</v>
      </c>
      <c r="K134">
        <v>3</v>
      </c>
      <c r="L134" s="258">
        <v>120</v>
      </c>
      <c r="M134" s="259">
        <v>111.6</v>
      </c>
      <c r="N134" s="260">
        <v>128.4</v>
      </c>
      <c r="O134" s="193"/>
      <c r="P134" s="193">
        <v>188</v>
      </c>
      <c r="Q134" s="193">
        <v>190</v>
      </c>
      <c r="R134" s="193">
        <v>174</v>
      </c>
      <c r="S134" s="193">
        <v>199</v>
      </c>
      <c r="T134" s="193"/>
      <c r="U134" s="193">
        <v>125</v>
      </c>
      <c r="V134" s="193">
        <v>125</v>
      </c>
      <c r="W134" s="193">
        <v>120</v>
      </c>
      <c r="X134" s="193">
        <v>125</v>
      </c>
      <c r="Y134" s="172">
        <v>116</v>
      </c>
      <c r="Z134" s="172">
        <v>116</v>
      </c>
      <c r="AA134" s="193">
        <v>164</v>
      </c>
      <c r="AB134" s="193">
        <v>164</v>
      </c>
      <c r="AC134" s="193">
        <v>159</v>
      </c>
      <c r="AD134" s="193">
        <v>180</v>
      </c>
      <c r="AE134" s="193">
        <v>183</v>
      </c>
      <c r="AF134" s="193">
        <v>116</v>
      </c>
      <c r="AG134" s="193">
        <v>110</v>
      </c>
      <c r="AH134" s="193">
        <v>110</v>
      </c>
      <c r="AI134" s="193">
        <v>123</v>
      </c>
      <c r="AJ134" s="193">
        <v>125</v>
      </c>
      <c r="AK134" s="172">
        <v>116</v>
      </c>
      <c r="AL134" s="172">
        <v>116</v>
      </c>
      <c r="AM134" s="193">
        <v>177.9</v>
      </c>
      <c r="AN134" s="193">
        <v>119.9</v>
      </c>
      <c r="AO134" s="223">
        <v>0.5</v>
      </c>
      <c r="AP134" s="183">
        <v>90</v>
      </c>
      <c r="AQ134" s="184">
        <v>120</v>
      </c>
      <c r="AR134" s="182">
        <v>93</v>
      </c>
      <c r="AS134" s="182">
        <v>116</v>
      </c>
      <c r="AT134" s="185">
        <v>2</v>
      </c>
      <c r="AU134" s="185">
        <v>4</v>
      </c>
      <c r="AV134" s="185">
        <v>5</v>
      </c>
      <c r="AW134" s="185">
        <v>4</v>
      </c>
      <c r="AX134" s="185">
        <v>3</v>
      </c>
      <c r="AY134" s="185"/>
      <c r="AZ134" s="185"/>
      <c r="BA134" s="185"/>
      <c r="BB134" s="185"/>
      <c r="BC134" s="186">
        <v>18</v>
      </c>
      <c r="BD134" s="181">
        <v>18</v>
      </c>
      <c r="BE134" s="187">
        <v>1.4999999999999999E-2</v>
      </c>
      <c r="BF134" s="188">
        <v>1</v>
      </c>
      <c r="BG134" s="173"/>
      <c r="BH134" s="173">
        <v>0.2</v>
      </c>
      <c r="BI134" s="173">
        <v>0.2</v>
      </c>
      <c r="BJ134" s="173">
        <v>2.2000000000000002</v>
      </c>
      <c r="BK134" s="173">
        <v>2.2000000000000002</v>
      </c>
      <c r="BL134" s="28" t="s">
        <v>338</v>
      </c>
      <c r="BM134" s="228" t="s">
        <v>338</v>
      </c>
      <c r="BN134" s="228"/>
      <c r="BO134" s="228"/>
      <c r="BP134" s="228">
        <v>40</v>
      </c>
      <c r="BQ134" s="228"/>
      <c r="BR134" s="228"/>
      <c r="BS134" s="228"/>
      <c r="BT134" s="228"/>
      <c r="BU134" s="228">
        <f t="shared" si="2"/>
        <v>0.1</v>
      </c>
      <c r="BV134" s="228"/>
      <c r="BW134" s="228"/>
      <c r="BX134" s="228"/>
      <c r="BY134" s="228"/>
      <c r="BZ134" s="228"/>
      <c r="CA134" s="228"/>
      <c r="CB134" s="228"/>
      <c r="CC134" s="228"/>
      <c r="CD134" s="228"/>
      <c r="CE134" s="228"/>
      <c r="CF134" s="228"/>
      <c r="CG134" s="228"/>
      <c r="CH134" s="228"/>
      <c r="CI134" s="228"/>
      <c r="CJ134" s="228"/>
      <c r="CK134" s="228"/>
      <c r="CL134" s="228"/>
      <c r="CM134" s="228"/>
      <c r="CN134" s="228"/>
      <c r="CO134" s="228"/>
      <c r="CP134" s="228"/>
      <c r="CQ134" s="228"/>
      <c r="CR134" s="228"/>
      <c r="CS134" s="228"/>
      <c r="CT134" s="228"/>
      <c r="CU134" s="228"/>
      <c r="CV134" s="228"/>
      <c r="CW134" s="228"/>
      <c r="CX134" s="228"/>
      <c r="CY134" s="228"/>
      <c r="CZ134" s="228"/>
      <c r="DA134" s="228"/>
      <c r="DB134" s="228"/>
    </row>
    <row r="135" spans="1:106" s="198" customFormat="1" ht="31.5" customHeight="1" x14ac:dyDescent="0.3">
      <c r="A135" s="194">
        <v>2021</v>
      </c>
      <c r="B135" s="171">
        <v>10</v>
      </c>
      <c r="C135" s="257">
        <v>44479</v>
      </c>
      <c r="D135" s="171">
        <v>395</v>
      </c>
      <c r="E135" s="171">
        <v>608</v>
      </c>
      <c r="F135" s="171">
        <v>6</v>
      </c>
      <c r="G135" s="197" t="s">
        <v>188</v>
      </c>
      <c r="H135" t="s">
        <v>189</v>
      </c>
      <c r="I135" t="s">
        <v>305</v>
      </c>
      <c r="J135">
        <v>3</v>
      </c>
      <c r="K135">
        <v>3</v>
      </c>
      <c r="L135" s="258">
        <v>110</v>
      </c>
      <c r="M135" s="259">
        <v>102.3</v>
      </c>
      <c r="N135" s="260">
        <v>117.7</v>
      </c>
      <c r="O135" s="193"/>
      <c r="P135" s="193">
        <v>174</v>
      </c>
      <c r="Q135" s="193">
        <v>174</v>
      </c>
      <c r="R135" s="193">
        <v>169</v>
      </c>
      <c r="S135" s="193">
        <v>169</v>
      </c>
      <c r="T135" s="193"/>
      <c r="U135" s="193">
        <v>114</v>
      </c>
      <c r="V135" s="193">
        <v>105</v>
      </c>
      <c r="W135" s="193">
        <v>107</v>
      </c>
      <c r="X135" s="193">
        <v>109</v>
      </c>
      <c r="Y135" s="172">
        <v>116</v>
      </c>
      <c r="Z135" s="172">
        <v>116</v>
      </c>
      <c r="AA135" s="193">
        <v>149</v>
      </c>
      <c r="AB135" s="193">
        <v>141</v>
      </c>
      <c r="AC135" s="193">
        <v>131</v>
      </c>
      <c r="AD135" s="193">
        <v>154</v>
      </c>
      <c r="AE135" s="193">
        <v>170</v>
      </c>
      <c r="AF135" s="193">
        <v>105</v>
      </c>
      <c r="AG135" s="193">
        <v>95</v>
      </c>
      <c r="AH135" s="193">
        <v>92</v>
      </c>
      <c r="AI135" s="193">
        <v>106</v>
      </c>
      <c r="AJ135" s="193">
        <v>115</v>
      </c>
      <c r="AK135" s="172">
        <v>116</v>
      </c>
      <c r="AL135" s="172">
        <v>116</v>
      </c>
      <c r="AM135" s="193">
        <v>159</v>
      </c>
      <c r="AN135" s="193">
        <v>105.3</v>
      </c>
      <c r="AO135" s="223">
        <v>0.4</v>
      </c>
      <c r="AP135" s="183">
        <v>90</v>
      </c>
      <c r="AQ135" s="184">
        <v>120</v>
      </c>
      <c r="AR135" s="182">
        <v>93</v>
      </c>
      <c r="AS135" s="182">
        <v>116</v>
      </c>
      <c r="AT135" s="185">
        <v>2</v>
      </c>
      <c r="AU135" s="185">
        <v>6</v>
      </c>
      <c r="AV135" s="185">
        <v>3</v>
      </c>
      <c r="AW135" s="185">
        <v>5</v>
      </c>
      <c r="AX135" s="185">
        <v>3</v>
      </c>
      <c r="AY135" s="185"/>
      <c r="AZ135" s="185"/>
      <c r="BA135" s="185"/>
      <c r="BB135" s="185"/>
      <c r="BC135" s="186">
        <v>19</v>
      </c>
      <c r="BD135" s="181">
        <v>19</v>
      </c>
      <c r="BE135" s="187">
        <v>1.4999999999999999E-2</v>
      </c>
      <c r="BF135" s="188">
        <v>1</v>
      </c>
      <c r="BG135" s="173"/>
      <c r="BH135" s="173">
        <v>0.2</v>
      </c>
      <c r="BI135" s="173">
        <v>0.2</v>
      </c>
      <c r="BJ135" s="173">
        <v>2</v>
      </c>
      <c r="BK135" s="173">
        <v>2</v>
      </c>
      <c r="BL135" s="28" t="s">
        <v>338</v>
      </c>
      <c r="BM135" s="228" t="s">
        <v>338</v>
      </c>
      <c r="BN135" s="228"/>
      <c r="BO135" s="228"/>
      <c r="BP135" s="228">
        <v>40</v>
      </c>
      <c r="BQ135" s="228"/>
      <c r="BR135" s="228"/>
      <c r="BS135" s="228"/>
      <c r="BT135" s="228"/>
      <c r="BU135" s="228">
        <f t="shared" si="2"/>
        <v>3.3</v>
      </c>
      <c r="BV135" s="228"/>
      <c r="BW135" s="228"/>
      <c r="BX135" s="228"/>
      <c r="BY135" s="228"/>
      <c r="BZ135" s="228"/>
      <c r="CA135" s="228"/>
      <c r="CB135" s="228"/>
      <c r="CC135" s="228"/>
      <c r="CD135" s="228"/>
      <c r="CE135" s="228"/>
      <c r="CF135" s="228"/>
      <c r="CG135" s="228"/>
      <c r="CH135" s="228"/>
      <c r="CI135" s="228"/>
      <c r="CJ135" s="228"/>
      <c r="CK135" s="228"/>
      <c r="CL135" s="228"/>
      <c r="CM135" s="228"/>
      <c r="CN135" s="228"/>
      <c r="CO135" s="228"/>
      <c r="CP135" s="228"/>
      <c r="CQ135" s="228"/>
      <c r="CR135" s="228"/>
      <c r="CS135" s="228"/>
      <c r="CT135" s="228"/>
      <c r="CU135" s="228"/>
      <c r="CV135" s="228"/>
      <c r="CW135" s="228"/>
      <c r="CX135" s="228"/>
      <c r="CY135" s="228"/>
      <c r="CZ135" s="228"/>
      <c r="DA135" s="228"/>
      <c r="DB135" s="228"/>
    </row>
    <row r="136" spans="1:106" s="198" customFormat="1" ht="31.5" customHeight="1" x14ac:dyDescent="0.3">
      <c r="A136" s="194">
        <v>2021</v>
      </c>
      <c r="B136" s="171">
        <v>10</v>
      </c>
      <c r="C136" s="257">
        <v>44479</v>
      </c>
      <c r="D136" s="171">
        <v>395</v>
      </c>
      <c r="E136" s="171">
        <v>609</v>
      </c>
      <c r="F136" s="171">
        <v>6</v>
      </c>
      <c r="G136" s="197" t="s">
        <v>191</v>
      </c>
      <c r="H136" t="s">
        <v>192</v>
      </c>
      <c r="I136" t="s">
        <v>305</v>
      </c>
      <c r="J136">
        <v>3</v>
      </c>
      <c r="K136">
        <v>3</v>
      </c>
      <c r="L136" s="258">
        <v>50</v>
      </c>
      <c r="M136" s="259">
        <v>46.5</v>
      </c>
      <c r="N136" s="260">
        <v>53.5</v>
      </c>
      <c r="O136" s="193"/>
      <c r="P136" s="193">
        <v>64</v>
      </c>
      <c r="Q136" s="193">
        <v>63</v>
      </c>
      <c r="R136" s="193">
        <v>63</v>
      </c>
      <c r="S136" s="193">
        <v>69</v>
      </c>
      <c r="T136" s="193"/>
      <c r="U136" s="193">
        <v>51</v>
      </c>
      <c r="V136" s="193">
        <v>51</v>
      </c>
      <c r="W136" s="193"/>
      <c r="X136" s="193"/>
      <c r="Y136" s="172">
        <v>116</v>
      </c>
      <c r="Z136" s="172">
        <v>116</v>
      </c>
      <c r="AA136" s="193">
        <v>63</v>
      </c>
      <c r="AB136" s="193">
        <v>60</v>
      </c>
      <c r="AC136" s="193">
        <v>57</v>
      </c>
      <c r="AD136" s="193">
        <v>60</v>
      </c>
      <c r="AE136" s="193">
        <v>68</v>
      </c>
      <c r="AF136" s="193">
        <v>52</v>
      </c>
      <c r="AG136" s="193">
        <v>50</v>
      </c>
      <c r="AH136" s="193">
        <v>48</v>
      </c>
      <c r="AI136" s="193">
        <v>51</v>
      </c>
      <c r="AJ136" s="193">
        <v>52</v>
      </c>
      <c r="AK136" s="172">
        <v>116</v>
      </c>
      <c r="AL136" s="172">
        <v>116</v>
      </c>
      <c r="AM136" s="193">
        <v>63</v>
      </c>
      <c r="AN136" s="193">
        <v>50.7</v>
      </c>
      <c r="AO136" s="223">
        <v>0.3</v>
      </c>
      <c r="AP136" s="183">
        <v>90</v>
      </c>
      <c r="AQ136" s="184">
        <v>120</v>
      </c>
      <c r="AR136" s="182">
        <v>93</v>
      </c>
      <c r="AS136" s="182">
        <v>116</v>
      </c>
      <c r="AT136" s="185">
        <v>2</v>
      </c>
      <c r="AU136" s="185">
        <v>6</v>
      </c>
      <c r="AV136" s="185">
        <v>6</v>
      </c>
      <c r="AW136" s="185">
        <v>2</v>
      </c>
      <c r="AX136" s="185">
        <v>5</v>
      </c>
      <c r="AY136" s="185"/>
      <c r="AZ136" s="185"/>
      <c r="BA136" s="185"/>
      <c r="BB136" s="185"/>
      <c r="BC136" s="186">
        <v>21</v>
      </c>
      <c r="BD136" s="181">
        <v>21</v>
      </c>
      <c r="BE136" s="187">
        <v>1.4999999999999999E-2</v>
      </c>
      <c r="BF136" s="188">
        <v>1</v>
      </c>
      <c r="BG136" s="173"/>
      <c r="BH136" s="173">
        <v>0.4</v>
      </c>
      <c r="BI136" s="173">
        <v>0.4</v>
      </c>
      <c r="BJ136" s="173">
        <v>1.1000000000000001</v>
      </c>
      <c r="BK136" s="173">
        <v>1.1000000000000001</v>
      </c>
      <c r="BL136" s="28" t="s">
        <v>338</v>
      </c>
      <c r="BM136" s="228" t="s">
        <v>338</v>
      </c>
      <c r="BN136" s="228"/>
      <c r="BO136" s="228"/>
      <c r="BP136" s="228">
        <v>40</v>
      </c>
      <c r="BQ136" s="228"/>
      <c r="BR136" s="228"/>
      <c r="BS136" s="228"/>
      <c r="BT136" s="228"/>
      <c r="BU136" s="228">
        <f t="shared" si="2"/>
        <v>0.5</v>
      </c>
      <c r="BV136" s="228"/>
      <c r="BW136" s="228"/>
      <c r="BX136" s="228"/>
      <c r="BY136" s="228"/>
      <c r="BZ136" s="228"/>
      <c r="CA136" s="228"/>
      <c r="CB136" s="228"/>
      <c r="CC136" s="228"/>
      <c r="CD136" s="228"/>
      <c r="CE136" s="228"/>
      <c r="CF136" s="228"/>
      <c r="CG136" s="228"/>
      <c r="CH136" s="228"/>
      <c r="CI136" s="228"/>
      <c r="CJ136" s="228"/>
      <c r="CK136" s="228"/>
      <c r="CL136" s="228"/>
      <c r="CM136" s="228"/>
      <c r="CN136" s="228"/>
      <c r="CO136" s="228"/>
      <c r="CP136" s="228"/>
      <c r="CQ136" s="228"/>
      <c r="CR136" s="228"/>
      <c r="CS136" s="228"/>
      <c r="CT136" s="228"/>
      <c r="CU136" s="228"/>
      <c r="CV136" s="228"/>
      <c r="CW136" s="228"/>
      <c r="CX136" s="228"/>
      <c r="CY136" s="228"/>
      <c r="CZ136" s="228"/>
      <c r="DA136" s="228"/>
      <c r="DB136" s="228"/>
    </row>
    <row r="137" spans="1:106" s="198" customFormat="1" ht="31.5" customHeight="1" x14ac:dyDescent="0.3">
      <c r="A137" s="194">
        <v>2021</v>
      </c>
      <c r="B137" s="171">
        <v>10</v>
      </c>
      <c r="C137" s="257">
        <v>44479</v>
      </c>
      <c r="D137" s="171">
        <v>241</v>
      </c>
      <c r="E137" s="171">
        <v>165</v>
      </c>
      <c r="F137" s="171">
        <v>7</v>
      </c>
      <c r="G137" s="197" t="s">
        <v>265</v>
      </c>
      <c r="H137" t="s">
        <v>266</v>
      </c>
      <c r="I137" t="s">
        <v>305</v>
      </c>
      <c r="J137">
        <v>2</v>
      </c>
      <c r="K137">
        <v>2</v>
      </c>
      <c r="L137" s="258">
        <v>706</v>
      </c>
      <c r="M137" s="259">
        <v>656.58</v>
      </c>
      <c r="N137" s="260">
        <v>755.42</v>
      </c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72"/>
      <c r="Z137" s="172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72"/>
      <c r="AL137" s="172"/>
      <c r="AM137" s="193"/>
      <c r="AN137" s="193"/>
      <c r="AO137" s="223"/>
      <c r="AP137" s="183">
        <v>60</v>
      </c>
      <c r="AQ137" s="184">
        <v>120</v>
      </c>
      <c r="AR137" s="182"/>
      <c r="AS137" s="182"/>
      <c r="AT137" s="185"/>
      <c r="AU137" s="185"/>
      <c r="AV137" s="185"/>
      <c r="AW137" s="185"/>
      <c r="AX137" s="185"/>
      <c r="AY137" s="185"/>
      <c r="AZ137" s="185"/>
      <c r="BA137" s="185"/>
      <c r="BB137" s="185"/>
      <c r="BC137" s="186"/>
      <c r="BD137" s="181"/>
      <c r="BE137" s="187">
        <v>1.4999999999999999E-2</v>
      </c>
      <c r="BF137" s="188"/>
      <c r="BG137" s="173"/>
      <c r="BH137" s="173"/>
      <c r="BI137" s="173"/>
      <c r="BJ137" s="173"/>
      <c r="BK137" s="173"/>
      <c r="BL137" s="28" t="s">
        <v>318</v>
      </c>
      <c r="BM137" s="228" t="s">
        <v>318</v>
      </c>
      <c r="BN137" s="228"/>
      <c r="BO137" s="228"/>
      <c r="BP137" s="228">
        <v>40</v>
      </c>
      <c r="BQ137" s="228"/>
      <c r="BR137" s="228"/>
      <c r="BS137" s="228"/>
      <c r="BT137" s="228"/>
      <c r="BU137" s="228" t="str">
        <f t="shared" si="2"/>
        <v/>
      </c>
      <c r="BV137" s="228"/>
      <c r="BW137" s="228"/>
      <c r="BX137" s="228"/>
      <c r="BY137" s="228"/>
      <c r="BZ137" s="228"/>
      <c r="CA137" s="228"/>
      <c r="CB137" s="228"/>
      <c r="CC137" s="228"/>
      <c r="CD137" s="228"/>
      <c r="CE137" s="228"/>
      <c r="CF137" s="228"/>
      <c r="CG137" s="228"/>
      <c r="CH137" s="228"/>
      <c r="CI137" s="228"/>
      <c r="CJ137" s="228"/>
      <c r="CK137" s="228"/>
      <c r="CL137" s="228"/>
      <c r="CM137" s="228"/>
      <c r="CN137" s="228"/>
      <c r="CO137" s="228"/>
      <c r="CP137" s="228"/>
      <c r="CQ137" s="228"/>
      <c r="CR137" s="228"/>
      <c r="CS137" s="228"/>
      <c r="CT137" s="228"/>
      <c r="CU137" s="228"/>
      <c r="CV137" s="228"/>
      <c r="CW137" s="228"/>
      <c r="CX137" s="228"/>
      <c r="CY137" s="228"/>
      <c r="CZ137" s="228"/>
      <c r="DA137" s="228"/>
      <c r="DB137" s="228"/>
    </row>
    <row r="138" spans="1:106" s="198" customFormat="1" ht="31.5" customHeight="1" x14ac:dyDescent="0.3">
      <c r="A138" s="194">
        <v>2021</v>
      </c>
      <c r="B138" s="171">
        <v>10</v>
      </c>
      <c r="C138" s="257">
        <v>44479</v>
      </c>
      <c r="D138" s="171">
        <v>375</v>
      </c>
      <c r="E138" s="171">
        <v>437</v>
      </c>
      <c r="F138" s="171">
        <v>7</v>
      </c>
      <c r="G138" s="197" t="s">
        <v>152</v>
      </c>
      <c r="H138" t="s">
        <v>153</v>
      </c>
      <c r="I138" t="s">
        <v>305</v>
      </c>
      <c r="J138">
        <v>4</v>
      </c>
      <c r="K138">
        <v>2</v>
      </c>
      <c r="L138" s="258">
        <v>168</v>
      </c>
      <c r="M138" s="259">
        <v>158.08799999999999</v>
      </c>
      <c r="N138" s="260">
        <v>179.928</v>
      </c>
      <c r="O138" s="193"/>
      <c r="P138" s="193">
        <v>307</v>
      </c>
      <c r="Q138" s="193">
        <v>239</v>
      </c>
      <c r="R138" s="193">
        <v>197</v>
      </c>
      <c r="S138" s="193">
        <v>234</v>
      </c>
      <c r="T138" s="193"/>
      <c r="U138" s="193">
        <v>173</v>
      </c>
      <c r="V138" s="193">
        <v>174</v>
      </c>
      <c r="W138" s="193">
        <v>166</v>
      </c>
      <c r="X138" s="193">
        <v>173</v>
      </c>
      <c r="Y138" s="172">
        <v>122</v>
      </c>
      <c r="Z138" s="172">
        <v>103</v>
      </c>
      <c r="AA138" s="193"/>
      <c r="AB138" s="193">
        <v>259</v>
      </c>
      <c r="AC138" s="193">
        <v>251</v>
      </c>
      <c r="AD138" s="193">
        <v>241</v>
      </c>
      <c r="AE138" s="193">
        <v>248</v>
      </c>
      <c r="AF138" s="193"/>
      <c r="AG138" s="193">
        <v>193</v>
      </c>
      <c r="AH138" s="193">
        <v>185</v>
      </c>
      <c r="AI138" s="193">
        <v>173</v>
      </c>
      <c r="AJ138" s="193">
        <v>179</v>
      </c>
      <c r="AK138" s="172">
        <v>105</v>
      </c>
      <c r="AL138" s="172">
        <v>118</v>
      </c>
      <c r="AM138" s="193">
        <v>247</v>
      </c>
      <c r="AN138" s="193">
        <v>177</v>
      </c>
      <c r="AO138" s="223">
        <v>0.5</v>
      </c>
      <c r="AP138" s="183">
        <v>120</v>
      </c>
      <c r="AQ138" s="184">
        <v>120</v>
      </c>
      <c r="AR138" s="182">
        <v>129</v>
      </c>
      <c r="AS138" s="182">
        <v>112</v>
      </c>
      <c r="AT138" s="185">
        <v>4</v>
      </c>
      <c r="AU138" s="185">
        <v>7</v>
      </c>
      <c r="AV138" s="185">
        <v>7</v>
      </c>
      <c r="AW138" s="185">
        <v>2</v>
      </c>
      <c r="AX138" s="185">
        <v>5</v>
      </c>
      <c r="AY138" s="185"/>
      <c r="AZ138" s="185"/>
      <c r="BA138" s="185"/>
      <c r="BB138" s="185"/>
      <c r="BC138" s="186">
        <v>23</v>
      </c>
      <c r="BD138" s="181">
        <v>2148</v>
      </c>
      <c r="BE138" s="187">
        <v>1.4999999999999999E-2</v>
      </c>
      <c r="BF138" s="188">
        <v>1.0999999999999999E-2</v>
      </c>
      <c r="BG138" s="173">
        <v>1</v>
      </c>
      <c r="BH138" s="173">
        <v>0.1</v>
      </c>
      <c r="BI138" s="173">
        <v>12.8</v>
      </c>
      <c r="BJ138" s="173">
        <v>4.0999999999999996</v>
      </c>
      <c r="BK138" s="173">
        <v>380.2</v>
      </c>
      <c r="BL138" s="28" t="s">
        <v>306</v>
      </c>
      <c r="BM138" s="228" t="s">
        <v>307</v>
      </c>
      <c r="BN138" s="228" t="s">
        <v>345</v>
      </c>
      <c r="BO138" s="228" t="s">
        <v>311</v>
      </c>
      <c r="BP138" s="228">
        <v>40</v>
      </c>
      <c r="BQ138" s="228"/>
      <c r="BR138" s="228"/>
      <c r="BS138" s="228"/>
      <c r="BT138" s="228"/>
      <c r="BU138" s="228">
        <f t="shared" si="2"/>
        <v>6.4</v>
      </c>
      <c r="BV138" s="228"/>
      <c r="BW138" s="228"/>
      <c r="BX138" s="228"/>
      <c r="BY138" s="228"/>
      <c r="BZ138" s="228"/>
      <c r="CA138" s="228"/>
      <c r="CB138" s="228"/>
      <c r="CC138" s="228"/>
      <c r="CD138" s="228"/>
      <c r="CE138" s="228"/>
      <c r="CF138" s="228"/>
      <c r="CG138" s="228"/>
      <c r="CH138" s="228"/>
      <c r="CI138" s="228"/>
      <c r="CJ138" s="228"/>
      <c r="CK138" s="228"/>
      <c r="CL138" s="228"/>
      <c r="CM138" s="228"/>
      <c r="CN138" s="228"/>
      <c r="CO138" s="228"/>
      <c r="CP138" s="228"/>
      <c r="CQ138" s="228"/>
      <c r="CR138" s="228"/>
      <c r="CS138" s="228"/>
      <c r="CT138" s="228"/>
      <c r="CU138" s="228"/>
      <c r="CV138" s="228"/>
      <c r="CW138" s="228"/>
      <c r="CX138" s="228"/>
      <c r="CY138" s="228"/>
      <c r="CZ138" s="228"/>
      <c r="DA138" s="228"/>
      <c r="DB138" s="228"/>
    </row>
    <row r="139" spans="1:106" s="198" customFormat="1" ht="31.5" customHeight="1" x14ac:dyDescent="0.3">
      <c r="A139" s="194">
        <v>2021</v>
      </c>
      <c r="B139" s="171">
        <v>10</v>
      </c>
      <c r="C139" s="257">
        <v>44479</v>
      </c>
      <c r="D139" s="171">
        <v>376</v>
      </c>
      <c r="E139" s="171">
        <v>438</v>
      </c>
      <c r="F139" s="171">
        <v>7</v>
      </c>
      <c r="G139" s="197" t="s">
        <v>222</v>
      </c>
      <c r="H139" t="s">
        <v>223</v>
      </c>
      <c r="I139" t="s">
        <v>305</v>
      </c>
      <c r="J139">
        <v>3</v>
      </c>
      <c r="K139">
        <v>2</v>
      </c>
      <c r="L139" s="258">
        <v>335</v>
      </c>
      <c r="M139" s="259">
        <v>315.23500000000001</v>
      </c>
      <c r="N139" s="260">
        <v>358.78500000000003</v>
      </c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72"/>
      <c r="Z139" s="172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72"/>
      <c r="AL139" s="172"/>
      <c r="AM139" s="193"/>
      <c r="AN139" s="193"/>
      <c r="AO139" s="223"/>
      <c r="AP139" s="183">
        <v>67</v>
      </c>
      <c r="AQ139" s="184">
        <v>161</v>
      </c>
      <c r="AR139" s="182"/>
      <c r="AS139" s="182"/>
      <c r="AT139" s="185"/>
      <c r="AU139" s="185"/>
      <c r="AV139" s="185"/>
      <c r="AW139" s="185"/>
      <c r="AX139" s="185"/>
      <c r="AY139" s="185"/>
      <c r="AZ139" s="185"/>
      <c r="BA139" s="185"/>
      <c r="BB139" s="185"/>
      <c r="BC139" s="186"/>
      <c r="BD139" s="181"/>
      <c r="BE139" s="187">
        <v>1.4999999999999999E-2</v>
      </c>
      <c r="BF139" s="188"/>
      <c r="BG139" s="173"/>
      <c r="BH139" s="173"/>
      <c r="BI139" s="173"/>
      <c r="BJ139" s="173"/>
      <c r="BK139" s="173"/>
      <c r="BL139" s="28" t="s">
        <v>306</v>
      </c>
      <c r="BM139" s="228" t="s">
        <v>307</v>
      </c>
      <c r="BN139" s="228" t="s">
        <v>324</v>
      </c>
      <c r="BO139" s="228" t="s">
        <v>311</v>
      </c>
      <c r="BP139" s="228">
        <v>40</v>
      </c>
      <c r="BQ139" s="228"/>
      <c r="BR139" s="228"/>
      <c r="BS139" s="228"/>
      <c r="BT139" s="228"/>
      <c r="BU139" s="228" t="str">
        <f t="shared" si="2"/>
        <v/>
      </c>
      <c r="BV139" s="228"/>
      <c r="BW139" s="228"/>
      <c r="BX139" s="228"/>
      <c r="BY139" s="228"/>
      <c r="BZ139" s="228"/>
      <c r="CA139" s="228"/>
      <c r="CB139" s="228"/>
      <c r="CC139" s="228"/>
      <c r="CD139" s="228"/>
      <c r="CE139" s="228"/>
      <c r="CF139" s="228"/>
      <c r="CG139" s="228"/>
      <c r="CH139" s="228"/>
      <c r="CI139" s="228"/>
      <c r="CJ139" s="228"/>
      <c r="CK139" s="228"/>
      <c r="CL139" s="228"/>
      <c r="CM139" s="228"/>
      <c r="CN139" s="228"/>
      <c r="CO139" s="228"/>
      <c r="CP139" s="228"/>
      <c r="CQ139" s="228"/>
      <c r="CR139" s="228"/>
      <c r="CS139" s="228"/>
      <c r="CT139" s="228"/>
      <c r="CU139" s="228"/>
      <c r="CV139" s="228"/>
      <c r="CW139" s="228"/>
      <c r="CX139" s="228"/>
      <c r="CY139" s="228"/>
      <c r="CZ139" s="228"/>
      <c r="DA139" s="228"/>
      <c r="DB139" s="228"/>
    </row>
    <row r="140" spans="1:106" s="198" customFormat="1" ht="31.5" customHeight="1" x14ac:dyDescent="0.3">
      <c r="A140" s="194">
        <v>2021</v>
      </c>
      <c r="B140" s="171">
        <v>10</v>
      </c>
      <c r="C140" s="257">
        <v>44479</v>
      </c>
      <c r="D140" s="171">
        <v>417</v>
      </c>
      <c r="E140" s="171">
        <v>660</v>
      </c>
      <c r="F140" s="171">
        <v>8</v>
      </c>
      <c r="G140" s="197" t="s">
        <v>201</v>
      </c>
      <c r="H140" t="s">
        <v>202</v>
      </c>
      <c r="I140" t="s">
        <v>305</v>
      </c>
      <c r="J140">
        <v>1</v>
      </c>
      <c r="K140">
        <v>6</v>
      </c>
      <c r="L140" s="258">
        <v>1265</v>
      </c>
      <c r="M140" s="259">
        <v>1190.365</v>
      </c>
      <c r="N140" s="260">
        <v>1354.8150000000001</v>
      </c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72"/>
      <c r="Z140" s="172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72"/>
      <c r="AL140" s="172"/>
      <c r="AM140" s="193"/>
      <c r="AN140" s="193"/>
      <c r="AO140" s="223"/>
      <c r="AP140" s="183">
        <v>20</v>
      </c>
      <c r="AQ140" s="184">
        <v>180</v>
      </c>
      <c r="AR140" s="182"/>
      <c r="AS140" s="182"/>
      <c r="AT140" s="185"/>
      <c r="AU140" s="185"/>
      <c r="AV140" s="185"/>
      <c r="AW140" s="185"/>
      <c r="AX140" s="185"/>
      <c r="AY140" s="185"/>
      <c r="AZ140" s="185"/>
      <c r="BA140" s="185"/>
      <c r="BB140" s="185"/>
      <c r="BC140" s="186"/>
      <c r="BD140" s="181">
        <v>297</v>
      </c>
      <c r="BE140" s="187">
        <v>1.4999999999999999E-2</v>
      </c>
      <c r="BF140" s="188"/>
      <c r="BG140" s="173"/>
      <c r="BH140" s="173"/>
      <c r="BI140" s="173">
        <v>0.2</v>
      </c>
      <c r="BJ140" s="173"/>
      <c r="BK140" s="173"/>
      <c r="BL140" s="28" t="s">
        <v>306</v>
      </c>
      <c r="BM140" s="228" t="s">
        <v>307</v>
      </c>
      <c r="BN140" s="228" t="s">
        <v>325</v>
      </c>
      <c r="BO140" s="228" t="s">
        <v>311</v>
      </c>
      <c r="BP140" s="228">
        <v>40</v>
      </c>
      <c r="BQ140" s="228"/>
      <c r="BR140" s="228"/>
      <c r="BS140" s="228"/>
      <c r="BT140" s="228"/>
      <c r="BU140" s="228" t="str">
        <f t="shared" si="2"/>
        <v/>
      </c>
      <c r="BV140" s="228"/>
      <c r="BW140" s="228"/>
      <c r="BX140" s="228"/>
      <c r="BY140" s="228"/>
      <c r="BZ140" s="228"/>
      <c r="CA140" s="228"/>
      <c r="CB140" s="228"/>
      <c r="CC140" s="228"/>
      <c r="CD140" s="228"/>
      <c r="CE140" s="228"/>
      <c r="CF140" s="228"/>
      <c r="CG140" s="228"/>
      <c r="CH140" s="228"/>
      <c r="CI140" s="228"/>
      <c r="CJ140" s="228"/>
      <c r="CK140" s="228"/>
      <c r="CL140" s="228"/>
      <c r="CM140" s="228"/>
      <c r="CN140" s="228"/>
      <c r="CO140" s="228"/>
      <c r="CP140" s="228"/>
      <c r="CQ140" s="228"/>
      <c r="CR140" s="228"/>
      <c r="CS140" s="228"/>
      <c r="CT140" s="228"/>
      <c r="CU140" s="228"/>
      <c r="CV140" s="228"/>
      <c r="CW140" s="228"/>
      <c r="CX140" s="228"/>
      <c r="CY140" s="228"/>
      <c r="CZ140" s="228"/>
      <c r="DA140" s="228"/>
      <c r="DB140" s="228"/>
    </row>
    <row r="141" spans="1:106" s="198" customFormat="1" ht="31.5" customHeight="1" x14ac:dyDescent="0.3">
      <c r="A141" s="194">
        <v>2021</v>
      </c>
      <c r="B141" s="171">
        <v>10</v>
      </c>
      <c r="C141" s="257">
        <v>44479</v>
      </c>
      <c r="D141" s="171">
        <v>417</v>
      </c>
      <c r="E141" s="171">
        <v>661</v>
      </c>
      <c r="F141" s="171">
        <v>8</v>
      </c>
      <c r="G141" s="197" t="s">
        <v>204</v>
      </c>
      <c r="H141" t="s">
        <v>205</v>
      </c>
      <c r="I141" t="s">
        <v>305</v>
      </c>
      <c r="J141">
        <v>1</v>
      </c>
      <c r="K141">
        <v>6</v>
      </c>
      <c r="L141" s="258">
        <v>138</v>
      </c>
      <c r="M141" s="259">
        <v>129.858</v>
      </c>
      <c r="N141" s="260">
        <v>147.798</v>
      </c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72"/>
      <c r="Z141" s="172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72"/>
      <c r="AL141" s="172"/>
      <c r="AM141" s="193"/>
      <c r="AN141" s="193"/>
      <c r="AO141" s="223"/>
      <c r="AP141" s="183">
        <v>20</v>
      </c>
      <c r="AQ141" s="184">
        <v>180</v>
      </c>
      <c r="AR141" s="182"/>
      <c r="AS141" s="182"/>
      <c r="AT141" s="185"/>
      <c r="AU141" s="185"/>
      <c r="AV141" s="185"/>
      <c r="AW141" s="185"/>
      <c r="AX141" s="185"/>
      <c r="AY141" s="185"/>
      <c r="AZ141" s="185"/>
      <c r="BA141" s="185"/>
      <c r="BB141" s="185"/>
      <c r="BC141" s="186"/>
      <c r="BD141" s="181">
        <v>297</v>
      </c>
      <c r="BE141" s="187">
        <v>1.4999999999999999E-2</v>
      </c>
      <c r="BF141" s="188"/>
      <c r="BG141" s="173"/>
      <c r="BH141" s="173"/>
      <c r="BI141" s="173">
        <v>2.2000000000000002</v>
      </c>
      <c r="BJ141" s="173"/>
      <c r="BK141" s="173"/>
      <c r="BL141" s="28" t="s">
        <v>306</v>
      </c>
      <c r="BM141" s="228" t="s">
        <v>307</v>
      </c>
      <c r="BN141" s="228" t="s">
        <v>326</v>
      </c>
      <c r="BO141" s="228" t="s">
        <v>311</v>
      </c>
      <c r="BP141" s="228">
        <v>40</v>
      </c>
      <c r="BQ141" s="228"/>
      <c r="BR141" s="228"/>
      <c r="BS141" s="228"/>
      <c r="BT141" s="228"/>
      <c r="BU141" s="228" t="str">
        <f t="shared" si="2"/>
        <v/>
      </c>
      <c r="BV141" s="228"/>
      <c r="BW141" s="228"/>
      <c r="BX141" s="228"/>
      <c r="BY141" s="228"/>
      <c r="BZ141" s="228"/>
      <c r="CA141" s="228"/>
      <c r="CB141" s="228"/>
      <c r="CC141" s="228"/>
      <c r="CD141" s="228"/>
      <c r="CE141" s="228"/>
      <c r="CF141" s="228"/>
      <c r="CG141" s="228"/>
      <c r="CH141" s="228"/>
      <c r="CI141" s="228"/>
      <c r="CJ141" s="228"/>
      <c r="CK141" s="228"/>
      <c r="CL141" s="228"/>
      <c r="CM141" s="228"/>
      <c r="CN141" s="228"/>
      <c r="CO141" s="228"/>
      <c r="CP141" s="228"/>
      <c r="CQ141" s="228"/>
      <c r="CR141" s="228"/>
      <c r="CS141" s="228"/>
      <c r="CT141" s="228"/>
      <c r="CU141" s="228"/>
      <c r="CV141" s="228"/>
      <c r="CW141" s="228"/>
      <c r="CX141" s="228"/>
      <c r="CY141" s="228"/>
      <c r="CZ141" s="228"/>
      <c r="DA141" s="228"/>
      <c r="DB141" s="228"/>
    </row>
    <row r="142" spans="1:106" s="198" customFormat="1" ht="31.5" customHeight="1" x14ac:dyDescent="0.3">
      <c r="A142" s="194">
        <v>2021</v>
      </c>
      <c r="B142" s="171">
        <v>10</v>
      </c>
      <c r="C142" s="257">
        <v>44479</v>
      </c>
      <c r="D142" s="171">
        <v>227</v>
      </c>
      <c r="E142" s="171">
        <v>155</v>
      </c>
      <c r="F142" s="171">
        <v>28</v>
      </c>
      <c r="G142" s="197" t="s">
        <v>164</v>
      </c>
      <c r="H142" t="s">
        <v>165</v>
      </c>
      <c r="I142" t="s">
        <v>343</v>
      </c>
      <c r="J142">
        <v>3</v>
      </c>
      <c r="K142">
        <v>2</v>
      </c>
      <c r="L142" s="258">
        <v>122</v>
      </c>
      <c r="M142" s="259">
        <v>113.46</v>
      </c>
      <c r="N142" s="260">
        <v>130.54</v>
      </c>
      <c r="O142" s="193"/>
      <c r="P142" s="193"/>
      <c r="Q142" s="193">
        <v>173</v>
      </c>
      <c r="R142" s="193">
        <v>200</v>
      </c>
      <c r="S142" s="193">
        <v>196</v>
      </c>
      <c r="T142" s="193"/>
      <c r="U142" s="193">
        <v>134</v>
      </c>
      <c r="V142" s="193">
        <v>127</v>
      </c>
      <c r="W142" s="193">
        <v>120</v>
      </c>
      <c r="X142" s="193">
        <v>121</v>
      </c>
      <c r="Y142" s="172">
        <v>141</v>
      </c>
      <c r="Z142" s="172">
        <v>125</v>
      </c>
      <c r="AA142" s="193">
        <v>157</v>
      </c>
      <c r="AB142" s="193">
        <v>153</v>
      </c>
      <c r="AC142" s="193">
        <v>166</v>
      </c>
      <c r="AD142" s="193"/>
      <c r="AE142" s="193">
        <v>160</v>
      </c>
      <c r="AF142" s="193">
        <v>121</v>
      </c>
      <c r="AG142" s="193">
        <v>121</v>
      </c>
      <c r="AH142" s="193">
        <v>134</v>
      </c>
      <c r="AI142" s="193"/>
      <c r="AJ142" s="193">
        <v>127</v>
      </c>
      <c r="AK142" s="172"/>
      <c r="AL142" s="172">
        <v>115</v>
      </c>
      <c r="AM142" s="193">
        <v>172.1</v>
      </c>
      <c r="AN142" s="193">
        <v>125.6</v>
      </c>
      <c r="AO142" s="223">
        <v>0.4</v>
      </c>
      <c r="AP142" s="183">
        <v>61</v>
      </c>
      <c r="AQ142" s="184">
        <v>177</v>
      </c>
      <c r="AR142" s="182">
        <v>85</v>
      </c>
      <c r="AS142" s="182">
        <v>127</v>
      </c>
      <c r="AT142" s="185">
        <v>3</v>
      </c>
      <c r="AU142" s="185">
        <v>4</v>
      </c>
      <c r="AV142" s="185">
        <v>3</v>
      </c>
      <c r="AW142" s="185">
        <v>3</v>
      </c>
      <c r="AX142" s="185">
        <v>3</v>
      </c>
      <c r="AY142" s="185"/>
      <c r="AZ142" s="185"/>
      <c r="BA142" s="185"/>
      <c r="BB142" s="185"/>
      <c r="BC142" s="186">
        <v>15</v>
      </c>
      <c r="BD142" s="181">
        <v>1023</v>
      </c>
      <c r="BE142" s="187">
        <v>0.02</v>
      </c>
      <c r="BF142" s="188">
        <v>1.4999999999999999E-2</v>
      </c>
      <c r="BG142" s="173">
        <v>1</v>
      </c>
      <c r="BH142" s="173">
        <v>0.1</v>
      </c>
      <c r="BI142" s="173">
        <v>8.4</v>
      </c>
      <c r="BJ142" s="173">
        <v>1.9</v>
      </c>
      <c r="BK142" s="173">
        <v>128.5</v>
      </c>
      <c r="BL142" s="28" t="s">
        <v>312</v>
      </c>
      <c r="BM142" s="228" t="s">
        <v>315</v>
      </c>
      <c r="BN142" s="228" t="s">
        <v>344</v>
      </c>
      <c r="BO142" s="228"/>
      <c r="BP142" s="228">
        <v>40</v>
      </c>
      <c r="BQ142" s="228"/>
      <c r="BR142" s="228"/>
      <c r="BS142" s="228"/>
      <c r="BT142" s="228"/>
      <c r="BU142" s="228">
        <f t="shared" si="2"/>
        <v>2.5</v>
      </c>
      <c r="BV142" s="228"/>
      <c r="BW142" s="228"/>
      <c r="BX142" s="228"/>
      <c r="BY142" s="228"/>
      <c r="BZ142" s="228"/>
      <c r="CA142" s="228"/>
      <c r="CB142" s="228"/>
      <c r="CC142" s="228"/>
      <c r="CD142" s="228"/>
      <c r="CE142" s="228"/>
      <c r="CF142" s="228"/>
      <c r="CG142" s="228"/>
      <c r="CH142" s="228"/>
      <c r="CI142" s="228"/>
      <c r="CJ142" s="228"/>
      <c r="CK142" s="228"/>
      <c r="CL142" s="228"/>
      <c r="CM142" s="228"/>
      <c r="CN142" s="228"/>
      <c r="CO142" s="228"/>
      <c r="CP142" s="228"/>
      <c r="CQ142" s="228"/>
      <c r="CR142" s="228"/>
      <c r="CS142" s="228"/>
      <c r="CT142" s="228"/>
      <c r="CU142" s="228"/>
      <c r="CV142" s="228"/>
      <c r="CW142" s="228"/>
      <c r="CX142" s="228"/>
      <c r="CY142" s="228"/>
      <c r="CZ142" s="228"/>
      <c r="DA142" s="228"/>
      <c r="DB142" s="228"/>
    </row>
    <row r="143" spans="1:106" s="198" customFormat="1" ht="31.5" customHeight="1" x14ac:dyDescent="0.3">
      <c r="A143" s="194">
        <v>2021</v>
      </c>
      <c r="B143" s="171">
        <v>10</v>
      </c>
      <c r="C143" s="257">
        <v>44479</v>
      </c>
      <c r="D143" s="171">
        <v>159</v>
      </c>
      <c r="E143" s="171">
        <v>299</v>
      </c>
      <c r="F143" s="171">
        <v>30</v>
      </c>
      <c r="G143" s="197" t="s">
        <v>244</v>
      </c>
      <c r="H143" t="s">
        <v>245</v>
      </c>
      <c r="I143" t="s">
        <v>327</v>
      </c>
      <c r="J143">
        <v>3</v>
      </c>
      <c r="K143">
        <v>2</v>
      </c>
      <c r="L143" s="258">
        <v>115</v>
      </c>
      <c r="M143" s="259">
        <v>106.95</v>
      </c>
      <c r="N143" s="260">
        <v>123.05</v>
      </c>
      <c r="O143" s="193"/>
      <c r="P143" s="193">
        <v>155</v>
      </c>
      <c r="Q143" s="193">
        <v>143</v>
      </c>
      <c r="R143" s="193">
        <v>133</v>
      </c>
      <c r="S143" s="193">
        <v>130</v>
      </c>
      <c r="T143" s="193"/>
      <c r="U143" s="193">
        <v>111</v>
      </c>
      <c r="V143" s="193">
        <v>108</v>
      </c>
      <c r="W143" s="193">
        <v>114</v>
      </c>
      <c r="X143" s="193">
        <v>113</v>
      </c>
      <c r="Y143" s="172">
        <v>130</v>
      </c>
      <c r="Z143" s="172">
        <v>124</v>
      </c>
      <c r="AA143" s="193">
        <v>156</v>
      </c>
      <c r="AB143" s="193">
        <v>163</v>
      </c>
      <c r="AC143" s="193">
        <v>138</v>
      </c>
      <c r="AD143" s="193">
        <v>125</v>
      </c>
      <c r="AE143" s="193">
        <v>133</v>
      </c>
      <c r="AF143" s="193">
        <v>109</v>
      </c>
      <c r="AG143" s="193">
        <v>110</v>
      </c>
      <c r="AH143" s="193">
        <v>113</v>
      </c>
      <c r="AI143" s="193">
        <v>109</v>
      </c>
      <c r="AJ143" s="193">
        <v>113</v>
      </c>
      <c r="AK143" s="172">
        <v>101</v>
      </c>
      <c r="AL143" s="172">
        <v>97</v>
      </c>
      <c r="AM143" s="193">
        <v>141.80000000000001</v>
      </c>
      <c r="AN143" s="193">
        <v>111.1</v>
      </c>
      <c r="AO143" s="223">
        <v>0.2</v>
      </c>
      <c r="AP143" s="183">
        <v>70</v>
      </c>
      <c r="AQ143" s="184">
        <v>154</v>
      </c>
      <c r="AR143" s="182">
        <v>96</v>
      </c>
      <c r="AS143" s="182">
        <v>113</v>
      </c>
      <c r="AT143" s="185">
        <v>4</v>
      </c>
      <c r="AU143" s="185">
        <v>3</v>
      </c>
      <c r="AV143" s="185">
        <v>5</v>
      </c>
      <c r="AW143" s="185">
        <v>2</v>
      </c>
      <c r="AX143" s="185">
        <v>3</v>
      </c>
      <c r="AY143" s="185"/>
      <c r="AZ143" s="185"/>
      <c r="BA143" s="185"/>
      <c r="BB143" s="185"/>
      <c r="BC143" s="186">
        <v>17</v>
      </c>
      <c r="BD143" s="181">
        <v>1049</v>
      </c>
      <c r="BE143" s="187">
        <v>0.02</v>
      </c>
      <c r="BF143" s="188">
        <v>1.6E-2</v>
      </c>
      <c r="BG143" s="173">
        <v>1</v>
      </c>
      <c r="BH143" s="173">
        <v>0.1</v>
      </c>
      <c r="BI143" s="173">
        <v>9.1</v>
      </c>
      <c r="BJ143" s="173">
        <v>1.9</v>
      </c>
      <c r="BK143" s="173">
        <v>116.5</v>
      </c>
      <c r="BL143" s="28" t="s">
        <v>312</v>
      </c>
      <c r="BM143" s="228" t="s">
        <v>315</v>
      </c>
      <c r="BN143" s="228"/>
      <c r="BO143" s="228"/>
      <c r="BP143" s="228">
        <v>40</v>
      </c>
      <c r="BQ143" s="228"/>
      <c r="BR143" s="228"/>
      <c r="BS143" s="228"/>
      <c r="BT143" s="228"/>
      <c r="BU143" s="228">
        <f t="shared" si="2"/>
        <v>2.8</v>
      </c>
      <c r="BV143" s="228"/>
      <c r="BW143" s="228"/>
      <c r="BX143" s="228"/>
      <c r="BY143" s="228"/>
      <c r="BZ143" s="228"/>
      <c r="CA143" s="228"/>
      <c r="CB143" s="228"/>
      <c r="CC143" s="228"/>
      <c r="CD143" s="228"/>
      <c r="CE143" s="228"/>
      <c r="CF143" s="228"/>
      <c r="CG143" s="228"/>
      <c r="CH143" s="228"/>
      <c r="CI143" s="228"/>
      <c r="CJ143" s="228"/>
      <c r="CK143" s="228"/>
      <c r="CL143" s="228"/>
      <c r="CM143" s="228"/>
      <c r="CN143" s="228"/>
      <c r="CO143" s="228"/>
      <c r="CP143" s="228"/>
      <c r="CQ143" s="228"/>
      <c r="CR143" s="228"/>
      <c r="CS143" s="228"/>
      <c r="CT143" s="228"/>
      <c r="CU143" s="228"/>
      <c r="CV143" s="228"/>
      <c r="CW143" s="228"/>
      <c r="CX143" s="228"/>
      <c r="CY143" s="228"/>
      <c r="CZ143" s="228"/>
      <c r="DA143" s="228"/>
      <c r="DB143" s="228"/>
    </row>
    <row r="144" spans="1:106" s="198" customFormat="1" ht="31.5" customHeight="1" x14ac:dyDescent="0.3">
      <c r="A144" s="194">
        <v>2021</v>
      </c>
      <c r="B144" s="171">
        <v>10</v>
      </c>
      <c r="C144" s="257">
        <v>44479</v>
      </c>
      <c r="D144" s="171">
        <v>415</v>
      </c>
      <c r="E144" s="171">
        <v>655</v>
      </c>
      <c r="F144" s="171">
        <v>47</v>
      </c>
      <c r="G144" s="197" t="s">
        <v>173</v>
      </c>
      <c r="H144" t="s">
        <v>174</v>
      </c>
      <c r="I144" t="s">
        <v>328</v>
      </c>
      <c r="J144">
        <v>3</v>
      </c>
      <c r="K144">
        <v>1</v>
      </c>
      <c r="L144" s="258">
        <v>148</v>
      </c>
      <c r="M144" s="259">
        <v>137.63999999999999</v>
      </c>
      <c r="N144" s="260">
        <v>158.36000000000001</v>
      </c>
      <c r="O144" s="193"/>
      <c r="P144" s="193">
        <v>160</v>
      </c>
      <c r="Q144" s="193">
        <v>140</v>
      </c>
      <c r="R144" s="193">
        <v>180</v>
      </c>
      <c r="S144" s="193">
        <v>158</v>
      </c>
      <c r="T144" s="193"/>
      <c r="U144" s="193">
        <v>133</v>
      </c>
      <c r="V144" s="193">
        <v>123</v>
      </c>
      <c r="W144" s="193">
        <v>143</v>
      </c>
      <c r="X144" s="193">
        <v>138</v>
      </c>
      <c r="Y144" s="172">
        <v>157</v>
      </c>
      <c r="Z144" s="172">
        <v>168</v>
      </c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72"/>
      <c r="AL144" s="172"/>
      <c r="AM144" s="193">
        <v>159.4</v>
      </c>
      <c r="AN144" s="193">
        <v>133.80000000000001</v>
      </c>
      <c r="AO144" s="223">
        <v>0.1</v>
      </c>
      <c r="AP144" s="183">
        <v>60</v>
      </c>
      <c r="AQ144" s="184">
        <v>180</v>
      </c>
      <c r="AR144" s="182">
        <v>66</v>
      </c>
      <c r="AS144" s="182">
        <v>163</v>
      </c>
      <c r="AT144" s="185">
        <v>3</v>
      </c>
      <c r="AU144" s="185">
        <v>2</v>
      </c>
      <c r="AV144" s="185">
        <v>1</v>
      </c>
      <c r="AW144" s="185">
        <v>2</v>
      </c>
      <c r="AX144" s="185"/>
      <c r="AY144" s="185"/>
      <c r="AZ144" s="185"/>
      <c r="BA144" s="185"/>
      <c r="BB144" s="185"/>
      <c r="BC144" s="186">
        <v>8</v>
      </c>
      <c r="BD144" s="181">
        <v>498</v>
      </c>
      <c r="BE144" s="187">
        <v>0.02</v>
      </c>
      <c r="BF144" s="188">
        <v>1.6E-2</v>
      </c>
      <c r="BG144" s="173">
        <v>1</v>
      </c>
      <c r="BH144" s="173">
        <v>0.1</v>
      </c>
      <c r="BI144" s="173">
        <v>3.4</v>
      </c>
      <c r="BJ144" s="173">
        <v>1.1000000000000001</v>
      </c>
      <c r="BK144" s="173">
        <v>66.599999999999994</v>
      </c>
      <c r="BL144" s="28" t="s">
        <v>312</v>
      </c>
      <c r="BM144" s="228" t="s">
        <v>321</v>
      </c>
      <c r="BN144" s="228" t="s">
        <v>329</v>
      </c>
      <c r="BO144" s="228"/>
      <c r="BP144" s="228">
        <v>40</v>
      </c>
      <c r="BQ144" s="228"/>
      <c r="BR144" s="228"/>
      <c r="BS144" s="228"/>
      <c r="BT144" s="228"/>
      <c r="BU144" s="228">
        <f t="shared" si="2"/>
        <v>10</v>
      </c>
      <c r="BV144" s="228"/>
      <c r="BW144" s="228"/>
      <c r="BX144" s="228"/>
      <c r="BY144" s="228"/>
      <c r="BZ144" s="228"/>
      <c r="CA144" s="228"/>
      <c r="CB144" s="228"/>
      <c r="CC144" s="228"/>
      <c r="CD144" s="228"/>
      <c r="CE144" s="228"/>
      <c r="CF144" s="228"/>
      <c r="CG144" s="228"/>
      <c r="CH144" s="228"/>
      <c r="CI144" s="228"/>
      <c r="CJ144" s="228"/>
      <c r="CK144" s="228"/>
      <c r="CL144" s="228"/>
      <c r="CM144" s="228"/>
      <c r="CN144" s="228"/>
      <c r="CO144" s="228"/>
      <c r="CP144" s="228"/>
      <c r="CQ144" s="228"/>
      <c r="CR144" s="228"/>
      <c r="CS144" s="228"/>
      <c r="CT144" s="228"/>
      <c r="CU144" s="228"/>
      <c r="CV144" s="228"/>
      <c r="CW144" s="228"/>
      <c r="CX144" s="228"/>
      <c r="CY144" s="228"/>
      <c r="CZ144" s="228"/>
      <c r="DA144" s="228"/>
      <c r="DB144" s="228"/>
    </row>
    <row r="145" spans="1:106" s="198" customFormat="1" ht="31.5" customHeight="1" x14ac:dyDescent="0.3">
      <c r="A145" s="194">
        <v>2021</v>
      </c>
      <c r="B145" s="171">
        <v>10</v>
      </c>
      <c r="C145" s="257">
        <v>44479</v>
      </c>
      <c r="D145" s="171">
        <v>415</v>
      </c>
      <c r="E145" s="171">
        <v>656</v>
      </c>
      <c r="F145" s="171">
        <v>47</v>
      </c>
      <c r="G145" s="197" t="s">
        <v>176</v>
      </c>
      <c r="H145" t="s">
        <v>177</v>
      </c>
      <c r="I145" t="s">
        <v>328</v>
      </c>
      <c r="J145">
        <v>3</v>
      </c>
      <c r="K145">
        <v>1</v>
      </c>
      <c r="L145" s="258">
        <v>148</v>
      </c>
      <c r="M145" s="259">
        <v>137.63999999999999</v>
      </c>
      <c r="N145" s="260">
        <v>158.36000000000001</v>
      </c>
      <c r="O145" s="193"/>
      <c r="P145" s="193">
        <v>160</v>
      </c>
      <c r="Q145" s="193">
        <v>140</v>
      </c>
      <c r="R145" s="193">
        <v>180</v>
      </c>
      <c r="S145" s="193">
        <v>158</v>
      </c>
      <c r="T145" s="193"/>
      <c r="U145" s="193">
        <v>133</v>
      </c>
      <c r="V145" s="193">
        <v>123</v>
      </c>
      <c r="W145" s="193">
        <v>143</v>
      </c>
      <c r="X145" s="193">
        <v>138</v>
      </c>
      <c r="Y145" s="172">
        <v>157</v>
      </c>
      <c r="Z145" s="172">
        <v>168</v>
      </c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72"/>
      <c r="AL145" s="172"/>
      <c r="AM145" s="193">
        <v>159.4</v>
      </c>
      <c r="AN145" s="193">
        <v>133.80000000000001</v>
      </c>
      <c r="AO145" s="223">
        <v>0.1</v>
      </c>
      <c r="AP145" s="183">
        <v>60</v>
      </c>
      <c r="AQ145" s="184">
        <v>180</v>
      </c>
      <c r="AR145" s="182">
        <v>66</v>
      </c>
      <c r="AS145" s="182">
        <v>163</v>
      </c>
      <c r="AT145" s="185">
        <v>2</v>
      </c>
      <c r="AU145" s="185">
        <v>3</v>
      </c>
      <c r="AV145" s="185">
        <v>1</v>
      </c>
      <c r="AW145" s="185">
        <v>3</v>
      </c>
      <c r="AX145" s="185"/>
      <c r="AY145" s="185"/>
      <c r="AZ145" s="185"/>
      <c r="BA145" s="185"/>
      <c r="BB145" s="185"/>
      <c r="BC145" s="186">
        <v>9</v>
      </c>
      <c r="BD145" s="181">
        <v>499</v>
      </c>
      <c r="BE145" s="187">
        <v>0.02</v>
      </c>
      <c r="BF145" s="188">
        <v>1.7999999999999999E-2</v>
      </c>
      <c r="BG145" s="173">
        <v>1</v>
      </c>
      <c r="BH145" s="173">
        <v>0.1</v>
      </c>
      <c r="BI145" s="173">
        <v>3.4</v>
      </c>
      <c r="BJ145" s="173">
        <v>1.2</v>
      </c>
      <c r="BK145" s="173">
        <v>66.8</v>
      </c>
      <c r="BL145" s="28" t="s">
        <v>312</v>
      </c>
      <c r="BM145" s="228" t="s">
        <v>321</v>
      </c>
      <c r="BN145" s="228" t="s">
        <v>330</v>
      </c>
      <c r="BO145" s="228"/>
      <c r="BP145" s="228">
        <v>40</v>
      </c>
      <c r="BQ145" s="228"/>
      <c r="BR145" s="228"/>
      <c r="BS145" s="228"/>
      <c r="BT145" s="228"/>
      <c r="BU145" s="228">
        <f t="shared" si="2"/>
        <v>10</v>
      </c>
      <c r="BV145" s="228"/>
      <c r="BW145" s="228"/>
      <c r="BX145" s="228"/>
      <c r="BY145" s="228"/>
      <c r="BZ145" s="228"/>
      <c r="CA145" s="228"/>
      <c r="CB145" s="228"/>
      <c r="CC145" s="228"/>
      <c r="CD145" s="228"/>
      <c r="CE145" s="228"/>
      <c r="CF145" s="228"/>
      <c r="CG145" s="228"/>
      <c r="CH145" s="228"/>
      <c r="CI145" s="228"/>
      <c r="CJ145" s="228"/>
      <c r="CK145" s="228"/>
      <c r="CL145" s="228"/>
      <c r="CM145" s="228"/>
      <c r="CN145" s="228"/>
      <c r="CO145" s="228"/>
      <c r="CP145" s="228"/>
      <c r="CQ145" s="228"/>
      <c r="CR145" s="228"/>
      <c r="CS145" s="228"/>
      <c r="CT145" s="228"/>
      <c r="CU145" s="228"/>
      <c r="CV145" s="228"/>
      <c r="CW145" s="228"/>
      <c r="CX145" s="228"/>
      <c r="CY145" s="228"/>
      <c r="CZ145" s="228"/>
      <c r="DA145" s="228"/>
      <c r="DB145" s="228"/>
    </row>
    <row r="146" spans="1:106" s="198" customFormat="1" ht="31.5" customHeight="1" x14ac:dyDescent="0.3">
      <c r="A146" s="194">
        <v>2021</v>
      </c>
      <c r="B146" s="171">
        <v>10</v>
      </c>
      <c r="C146" s="257">
        <v>44479</v>
      </c>
      <c r="D146" s="171">
        <v>415</v>
      </c>
      <c r="E146" s="171">
        <v>657</v>
      </c>
      <c r="F146" s="171">
        <v>47</v>
      </c>
      <c r="G146" s="197" t="s">
        <v>179</v>
      </c>
      <c r="H146" t="s">
        <v>180</v>
      </c>
      <c r="I146" t="s">
        <v>328</v>
      </c>
      <c r="J146">
        <v>3</v>
      </c>
      <c r="K146">
        <v>1</v>
      </c>
      <c r="L146" s="258">
        <v>90</v>
      </c>
      <c r="M146" s="259">
        <v>83.7</v>
      </c>
      <c r="N146" s="260">
        <v>96.3</v>
      </c>
      <c r="O146" s="193"/>
      <c r="P146" s="193">
        <v>120</v>
      </c>
      <c r="Q146" s="193">
        <v>115</v>
      </c>
      <c r="R146" s="193">
        <v>135</v>
      </c>
      <c r="S146" s="193">
        <v>125</v>
      </c>
      <c r="T146" s="193"/>
      <c r="U146" s="193">
        <v>100</v>
      </c>
      <c r="V146" s="193">
        <v>94</v>
      </c>
      <c r="W146" s="193">
        <v>100</v>
      </c>
      <c r="X146" s="193">
        <v>103</v>
      </c>
      <c r="Y146" s="172">
        <v>157</v>
      </c>
      <c r="Z146" s="172">
        <v>168</v>
      </c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72"/>
      <c r="AL146" s="172"/>
      <c r="AM146" s="193">
        <v>123.6</v>
      </c>
      <c r="AN146" s="193">
        <v>99.1</v>
      </c>
      <c r="AO146" s="223">
        <v>0.4</v>
      </c>
      <c r="AP146" s="183">
        <v>60</v>
      </c>
      <c r="AQ146" s="184">
        <v>180</v>
      </c>
      <c r="AR146" s="182">
        <v>66</v>
      </c>
      <c r="AS146" s="182">
        <v>163</v>
      </c>
      <c r="AT146" s="185"/>
      <c r="AU146" s="185"/>
      <c r="AV146" s="185"/>
      <c r="AW146" s="185"/>
      <c r="AX146" s="185"/>
      <c r="AY146" s="185"/>
      <c r="AZ146" s="185"/>
      <c r="BA146" s="185"/>
      <c r="BB146" s="185"/>
      <c r="BC146" s="186"/>
      <c r="BD146" s="181">
        <v>750</v>
      </c>
      <c r="BE146" s="187">
        <v>0.02</v>
      </c>
      <c r="BF146" s="188"/>
      <c r="BG146" s="173"/>
      <c r="BH146" s="173"/>
      <c r="BI146" s="173">
        <v>8.3000000000000007</v>
      </c>
      <c r="BJ146" s="173"/>
      <c r="BK146" s="173">
        <v>74.3</v>
      </c>
      <c r="BL146" s="28" t="s">
        <v>312</v>
      </c>
      <c r="BM146" s="228" t="s">
        <v>321</v>
      </c>
      <c r="BN146" s="228" t="s">
        <v>331</v>
      </c>
      <c r="BO146" s="228"/>
      <c r="BP146" s="228">
        <v>40</v>
      </c>
      <c r="BQ146" s="228"/>
      <c r="BR146" s="228"/>
      <c r="BS146" s="228"/>
      <c r="BT146" s="228"/>
      <c r="BU146" s="228">
        <f t="shared" si="2"/>
        <v>6.4</v>
      </c>
      <c r="BV146" s="228"/>
      <c r="BW146" s="228"/>
      <c r="BX146" s="228"/>
      <c r="BY146" s="228"/>
      <c r="BZ146" s="228"/>
      <c r="CA146" s="228"/>
      <c r="CB146" s="228"/>
      <c r="CC146" s="228"/>
      <c r="CD146" s="228"/>
      <c r="CE146" s="228"/>
      <c r="CF146" s="228"/>
      <c r="CG146" s="228"/>
      <c r="CH146" s="228"/>
      <c r="CI146" s="228"/>
      <c r="CJ146" s="228"/>
      <c r="CK146" s="228"/>
      <c r="CL146" s="228"/>
      <c r="CM146" s="228"/>
      <c r="CN146" s="228"/>
      <c r="CO146" s="228"/>
      <c r="CP146" s="228"/>
      <c r="CQ146" s="228"/>
      <c r="CR146" s="228"/>
      <c r="CS146" s="228"/>
      <c r="CT146" s="228"/>
      <c r="CU146" s="228"/>
      <c r="CV146" s="228"/>
      <c r="CW146" s="228"/>
      <c r="CX146" s="228"/>
      <c r="CY146" s="228"/>
      <c r="CZ146" s="228"/>
      <c r="DA146" s="228"/>
      <c r="DB146" s="228"/>
    </row>
    <row r="147" spans="1:106" s="198" customFormat="1" ht="31.5" customHeight="1" x14ac:dyDescent="0.3">
      <c r="A147" s="194">
        <v>2021</v>
      </c>
      <c r="B147" s="171">
        <v>10</v>
      </c>
      <c r="C147" s="257">
        <v>44479</v>
      </c>
      <c r="D147" s="171">
        <v>415</v>
      </c>
      <c r="E147" s="171">
        <v>658</v>
      </c>
      <c r="F147" s="171">
        <v>47</v>
      </c>
      <c r="G147" s="197" t="s">
        <v>182</v>
      </c>
      <c r="H147" t="s">
        <v>183</v>
      </c>
      <c r="I147" t="s">
        <v>328</v>
      </c>
      <c r="J147">
        <v>3</v>
      </c>
      <c r="K147">
        <v>1</v>
      </c>
      <c r="L147" s="258">
        <v>90</v>
      </c>
      <c r="M147" s="259">
        <v>83.7</v>
      </c>
      <c r="N147" s="260">
        <v>96.3</v>
      </c>
      <c r="O147" s="193"/>
      <c r="P147" s="193">
        <v>120</v>
      </c>
      <c r="Q147" s="193">
        <v>115</v>
      </c>
      <c r="R147" s="193">
        <v>135</v>
      </c>
      <c r="S147" s="193">
        <v>125</v>
      </c>
      <c r="T147" s="193"/>
      <c r="U147" s="193">
        <v>100</v>
      </c>
      <c r="V147" s="193">
        <v>94</v>
      </c>
      <c r="W147" s="193">
        <v>100</v>
      </c>
      <c r="X147" s="193">
        <v>103</v>
      </c>
      <c r="Y147" s="172">
        <v>157</v>
      </c>
      <c r="Z147" s="172">
        <v>168</v>
      </c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72"/>
      <c r="AL147" s="172"/>
      <c r="AM147" s="193">
        <v>123.6</v>
      </c>
      <c r="AN147" s="193">
        <v>99.1</v>
      </c>
      <c r="AO147" s="223">
        <v>0.4</v>
      </c>
      <c r="AP147" s="183">
        <v>60</v>
      </c>
      <c r="AQ147" s="184">
        <v>180</v>
      </c>
      <c r="AR147" s="182">
        <v>66</v>
      </c>
      <c r="AS147" s="182">
        <v>163</v>
      </c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6"/>
      <c r="BD147" s="181">
        <v>750</v>
      </c>
      <c r="BE147" s="187">
        <v>0.02</v>
      </c>
      <c r="BF147" s="188"/>
      <c r="BG147" s="173"/>
      <c r="BH147" s="173"/>
      <c r="BI147" s="173">
        <v>8.3000000000000007</v>
      </c>
      <c r="BJ147" s="173"/>
      <c r="BK147" s="173">
        <v>74.3</v>
      </c>
      <c r="BL147" s="28" t="s">
        <v>312</v>
      </c>
      <c r="BM147" s="228" t="s">
        <v>321</v>
      </c>
      <c r="BN147" s="228" t="s">
        <v>332</v>
      </c>
      <c r="BO147" s="228"/>
      <c r="BP147" s="228">
        <v>40</v>
      </c>
      <c r="BQ147" s="228"/>
      <c r="BR147" s="228"/>
      <c r="BS147" s="228"/>
      <c r="BT147" s="228"/>
      <c r="BU147" s="228">
        <f t="shared" si="2"/>
        <v>6.4</v>
      </c>
      <c r="BV147" s="228"/>
      <c r="BW147" s="228"/>
      <c r="BX147" s="228"/>
      <c r="BY147" s="228"/>
      <c r="BZ147" s="228"/>
      <c r="CA147" s="228"/>
      <c r="CB147" s="228"/>
      <c r="CC147" s="228"/>
      <c r="CD147" s="228"/>
      <c r="CE147" s="228"/>
      <c r="CF147" s="228"/>
      <c r="CG147" s="228"/>
      <c r="CH147" s="228"/>
      <c r="CI147" s="228"/>
      <c r="CJ147" s="228"/>
      <c r="CK147" s="228"/>
      <c r="CL147" s="228"/>
      <c r="CM147" s="228"/>
      <c r="CN147" s="228"/>
      <c r="CO147" s="228"/>
      <c r="CP147" s="228"/>
      <c r="CQ147" s="228"/>
      <c r="CR147" s="228"/>
      <c r="CS147" s="228"/>
      <c r="CT147" s="228"/>
      <c r="CU147" s="228"/>
      <c r="CV147" s="228"/>
      <c r="CW147" s="228"/>
      <c r="CX147" s="228"/>
      <c r="CY147" s="228"/>
      <c r="CZ147" s="228"/>
      <c r="DA147" s="228"/>
      <c r="DB147" s="228"/>
    </row>
    <row r="148" spans="1:106" s="198" customFormat="1" ht="31.5" customHeight="1" x14ac:dyDescent="0.3">
      <c r="A148" s="194">
        <v>2021</v>
      </c>
      <c r="B148" s="171">
        <v>10</v>
      </c>
      <c r="C148" s="257">
        <v>44479</v>
      </c>
      <c r="D148" s="171">
        <v>334</v>
      </c>
      <c r="E148" s="171">
        <v>254</v>
      </c>
      <c r="F148" s="171">
        <v>49</v>
      </c>
      <c r="G148" s="197" t="s">
        <v>263</v>
      </c>
      <c r="H148" t="s">
        <v>136</v>
      </c>
      <c r="I148" t="s">
        <v>328</v>
      </c>
      <c r="J148">
        <v>4</v>
      </c>
      <c r="K148">
        <v>2</v>
      </c>
      <c r="L148" s="258">
        <v>203</v>
      </c>
      <c r="M148" s="259">
        <v>188.79</v>
      </c>
      <c r="N148" s="260">
        <v>217.21</v>
      </c>
      <c r="O148" s="193"/>
      <c r="P148" s="193">
        <v>405</v>
      </c>
      <c r="Q148" s="193">
        <v>390</v>
      </c>
      <c r="R148" s="193">
        <v>370</v>
      </c>
      <c r="S148" s="193">
        <v>337</v>
      </c>
      <c r="T148" s="193">
        <v>209</v>
      </c>
      <c r="U148" s="193">
        <v>211</v>
      </c>
      <c r="V148" s="193">
        <v>212</v>
      </c>
      <c r="W148" s="193">
        <v>211</v>
      </c>
      <c r="X148" s="193"/>
      <c r="Y148" s="172">
        <v>137</v>
      </c>
      <c r="Z148" s="172">
        <v>144</v>
      </c>
      <c r="AA148" s="193">
        <v>255</v>
      </c>
      <c r="AB148" s="193">
        <v>275</v>
      </c>
      <c r="AC148" s="193">
        <v>281</v>
      </c>
      <c r="AD148" s="193">
        <v>261</v>
      </c>
      <c r="AE148" s="193">
        <v>252</v>
      </c>
      <c r="AF148" s="193">
        <v>187</v>
      </c>
      <c r="AG148" s="193">
        <v>212</v>
      </c>
      <c r="AH148" s="193">
        <v>217</v>
      </c>
      <c r="AI148" s="193">
        <v>211</v>
      </c>
      <c r="AJ148" s="193">
        <v>211</v>
      </c>
      <c r="AK148" s="172">
        <v>137</v>
      </c>
      <c r="AL148" s="172">
        <v>138</v>
      </c>
      <c r="AM148" s="193">
        <v>314</v>
      </c>
      <c r="AN148" s="193">
        <v>209</v>
      </c>
      <c r="AO148" s="223">
        <v>0.5</v>
      </c>
      <c r="AP148" s="183">
        <v>88</v>
      </c>
      <c r="AQ148" s="184">
        <v>164</v>
      </c>
      <c r="AR148" s="182">
        <v>104</v>
      </c>
      <c r="AS148" s="182">
        <v>139</v>
      </c>
      <c r="AT148" s="185">
        <v>2</v>
      </c>
      <c r="AU148" s="185">
        <v>3</v>
      </c>
      <c r="AV148" s="185">
        <v>6</v>
      </c>
      <c r="AW148" s="185">
        <v>1</v>
      </c>
      <c r="AX148" s="185">
        <v>3</v>
      </c>
      <c r="AY148" s="185"/>
      <c r="AZ148" s="185"/>
      <c r="BA148" s="185"/>
      <c r="BB148" s="185"/>
      <c r="BC148" s="186">
        <v>15</v>
      </c>
      <c r="BD148" s="181">
        <v>255</v>
      </c>
      <c r="BE148" s="187">
        <v>0.02</v>
      </c>
      <c r="BF148" s="188">
        <v>5.8999999999999997E-2</v>
      </c>
      <c r="BG148" s="173"/>
      <c r="BH148" s="173">
        <v>0.1</v>
      </c>
      <c r="BI148" s="173">
        <v>1.3</v>
      </c>
      <c r="BJ148" s="173">
        <v>3.1</v>
      </c>
      <c r="BK148" s="173">
        <v>53.3</v>
      </c>
      <c r="BL148" s="28" t="s">
        <v>312</v>
      </c>
      <c r="BM148" s="228" t="s">
        <v>315</v>
      </c>
      <c r="BN148" s="228" t="s">
        <v>316</v>
      </c>
      <c r="BO148" s="228"/>
      <c r="BP148" s="228">
        <v>40</v>
      </c>
      <c r="BQ148" s="228"/>
      <c r="BR148" s="228"/>
      <c r="BS148" s="228"/>
      <c r="BT148" s="228"/>
      <c r="BU148" s="228">
        <f t="shared" si="2"/>
        <v>4.2</v>
      </c>
      <c r="BV148" s="228"/>
      <c r="BW148" s="228"/>
      <c r="BX148" s="228"/>
      <c r="BY148" s="228"/>
      <c r="BZ148" s="228"/>
      <c r="CA148" s="228"/>
      <c r="CB148" s="228"/>
      <c r="CC148" s="228"/>
      <c r="CD148" s="228"/>
      <c r="CE148" s="228"/>
      <c r="CF148" s="228"/>
      <c r="CG148" s="228"/>
      <c r="CH148" s="228"/>
      <c r="CI148" s="228"/>
      <c r="CJ148" s="228"/>
      <c r="CK148" s="228"/>
      <c r="CL148" s="228"/>
      <c r="CM148" s="228"/>
      <c r="CN148" s="228"/>
      <c r="CO148" s="228"/>
      <c r="CP148" s="228"/>
      <c r="CQ148" s="228"/>
      <c r="CR148" s="228"/>
      <c r="CS148" s="228"/>
      <c r="CT148" s="228"/>
      <c r="CU148" s="228"/>
      <c r="CV148" s="228"/>
      <c r="CW148" s="228"/>
      <c r="CX148" s="228"/>
      <c r="CY148" s="228"/>
      <c r="CZ148" s="228"/>
      <c r="DA148" s="228"/>
      <c r="DB148" s="228"/>
    </row>
    <row r="149" spans="1:106" s="198" customFormat="1" ht="31.5" customHeight="1" x14ac:dyDescent="0.3">
      <c r="A149" s="194">
        <v>2021</v>
      </c>
      <c r="B149" s="171">
        <v>10</v>
      </c>
      <c r="C149" s="257">
        <v>44480</v>
      </c>
      <c r="D149" s="171">
        <v>143</v>
      </c>
      <c r="E149" s="171">
        <v>281</v>
      </c>
      <c r="F149" s="171">
        <v>2</v>
      </c>
      <c r="G149" s="197" t="s">
        <v>142</v>
      </c>
      <c r="H149" t="s">
        <v>143</v>
      </c>
      <c r="I149" t="s">
        <v>305</v>
      </c>
      <c r="J149">
        <v>4</v>
      </c>
      <c r="K149">
        <v>2</v>
      </c>
      <c r="L149" s="258">
        <v>285</v>
      </c>
      <c r="M149" s="259">
        <v>265.05</v>
      </c>
      <c r="N149" s="260">
        <v>304.95</v>
      </c>
      <c r="O149" s="193">
        <v>370</v>
      </c>
      <c r="P149" s="193">
        <v>390</v>
      </c>
      <c r="Q149" s="193">
        <v>400</v>
      </c>
      <c r="R149" s="193">
        <v>379</v>
      </c>
      <c r="S149" s="193">
        <v>384</v>
      </c>
      <c r="T149" s="193">
        <v>298</v>
      </c>
      <c r="U149" s="193">
        <v>296</v>
      </c>
      <c r="V149" s="193">
        <v>320</v>
      </c>
      <c r="W149" s="193">
        <v>326</v>
      </c>
      <c r="X149" s="193">
        <v>298</v>
      </c>
      <c r="Y149" s="172">
        <v>118</v>
      </c>
      <c r="Z149" s="172">
        <v>118</v>
      </c>
      <c r="AA149" s="193">
        <v>356</v>
      </c>
      <c r="AB149" s="193">
        <v>363</v>
      </c>
      <c r="AC149" s="193">
        <v>280</v>
      </c>
      <c r="AD149" s="193">
        <v>386</v>
      </c>
      <c r="AE149" s="193">
        <v>344</v>
      </c>
      <c r="AF149" s="193">
        <v>296</v>
      </c>
      <c r="AG149" s="193">
        <v>295</v>
      </c>
      <c r="AH149" s="193">
        <v>296</v>
      </c>
      <c r="AI149" s="193">
        <v>310</v>
      </c>
      <c r="AJ149" s="193"/>
      <c r="AK149" s="172">
        <v>118</v>
      </c>
      <c r="AL149" s="172">
        <v>118</v>
      </c>
      <c r="AM149" s="193">
        <v>365.2</v>
      </c>
      <c r="AN149" s="193">
        <v>303.89999999999998</v>
      </c>
      <c r="AO149" s="223">
        <v>0.3</v>
      </c>
      <c r="AP149" s="183">
        <v>120</v>
      </c>
      <c r="AQ149" s="184">
        <v>120</v>
      </c>
      <c r="AR149" s="182">
        <v>122</v>
      </c>
      <c r="AS149" s="182">
        <v>118</v>
      </c>
      <c r="AT149" s="185">
        <v>15</v>
      </c>
      <c r="AU149" s="185">
        <v>15</v>
      </c>
      <c r="AV149" s="185">
        <v>21</v>
      </c>
      <c r="AW149" s="185">
        <v>12</v>
      </c>
      <c r="AX149" s="185">
        <v>3</v>
      </c>
      <c r="AY149" s="185"/>
      <c r="AZ149" s="185"/>
      <c r="BA149" s="185"/>
      <c r="BB149" s="185"/>
      <c r="BC149" s="186">
        <v>63</v>
      </c>
      <c r="BD149" s="181">
        <v>7155</v>
      </c>
      <c r="BE149" s="187">
        <v>1.4999999999999999E-2</v>
      </c>
      <c r="BF149" s="188">
        <v>8.9999999999999993E-3</v>
      </c>
      <c r="BG149" s="173">
        <v>1</v>
      </c>
      <c r="BH149" s="173">
        <v>0.2</v>
      </c>
      <c r="BI149" s="173">
        <v>22.9</v>
      </c>
      <c r="BJ149" s="173">
        <v>19.100000000000001</v>
      </c>
      <c r="BK149" s="173">
        <v>2174.4</v>
      </c>
      <c r="BL149" s="28" t="s">
        <v>318</v>
      </c>
      <c r="BM149" s="228"/>
      <c r="BN149" s="228"/>
      <c r="BO149" s="228"/>
      <c r="BP149" s="228">
        <v>41</v>
      </c>
      <c r="BQ149" s="228"/>
      <c r="BR149" s="228"/>
      <c r="BS149" s="228"/>
      <c r="BT149" s="228"/>
      <c r="BU149" s="228">
        <f t="shared" si="2"/>
        <v>13.4</v>
      </c>
      <c r="BV149" s="228"/>
      <c r="BW149" s="228"/>
      <c r="BX149" s="228"/>
      <c r="BY149" s="228"/>
      <c r="BZ149" s="228"/>
      <c r="CA149" s="228"/>
      <c r="CB149" s="228"/>
      <c r="CC149" s="228"/>
      <c r="CD149" s="228"/>
      <c r="CE149" s="228"/>
      <c r="CF149" s="228"/>
      <c r="CG149" s="228"/>
      <c r="CH149" s="228"/>
      <c r="CI149" s="228"/>
      <c r="CJ149" s="228"/>
      <c r="CK149" s="228"/>
      <c r="CL149" s="228"/>
      <c r="CM149" s="228"/>
      <c r="CN149" s="228"/>
      <c r="CO149" s="228"/>
      <c r="CP149" s="228"/>
      <c r="CQ149" s="228"/>
      <c r="CR149" s="228"/>
      <c r="CS149" s="228"/>
      <c r="CT149" s="228"/>
      <c r="CU149" s="228"/>
      <c r="CV149" s="228"/>
      <c r="CW149" s="228"/>
      <c r="CX149" s="228"/>
      <c r="CY149" s="228"/>
      <c r="CZ149" s="228"/>
      <c r="DA149" s="228"/>
      <c r="DB149" s="228"/>
    </row>
    <row r="150" spans="1:106" s="198" customFormat="1" ht="31.5" customHeight="1" x14ac:dyDescent="0.3">
      <c r="A150" s="194">
        <v>2021</v>
      </c>
      <c r="B150" s="171">
        <v>10</v>
      </c>
      <c r="C150" s="257">
        <v>44480</v>
      </c>
      <c r="D150" s="171">
        <v>143</v>
      </c>
      <c r="E150" s="171">
        <v>281</v>
      </c>
      <c r="F150" s="171">
        <v>2</v>
      </c>
      <c r="G150" s="197" t="s">
        <v>144</v>
      </c>
      <c r="H150" t="s">
        <v>145</v>
      </c>
      <c r="L150" s="258">
        <v>315</v>
      </c>
      <c r="M150" s="259">
        <v>292.95</v>
      </c>
      <c r="N150" s="260">
        <v>337.05</v>
      </c>
      <c r="O150" s="193">
        <v>370</v>
      </c>
      <c r="P150" s="193">
        <v>390</v>
      </c>
      <c r="Q150" s="193">
        <v>400</v>
      </c>
      <c r="R150" s="193">
        <v>379</v>
      </c>
      <c r="S150" s="193">
        <v>384</v>
      </c>
      <c r="T150" s="193">
        <v>298</v>
      </c>
      <c r="U150" s="193">
        <v>296</v>
      </c>
      <c r="V150" s="193">
        <v>320</v>
      </c>
      <c r="W150" s="193">
        <v>326</v>
      </c>
      <c r="X150" s="193">
        <v>298</v>
      </c>
      <c r="Y150" s="172">
        <v>118</v>
      </c>
      <c r="Z150" s="172">
        <v>118</v>
      </c>
      <c r="AA150" s="193">
        <v>356</v>
      </c>
      <c r="AB150" s="193">
        <v>363</v>
      </c>
      <c r="AC150" s="193">
        <v>280</v>
      </c>
      <c r="AD150" s="193">
        <v>386</v>
      </c>
      <c r="AE150" s="193">
        <v>344</v>
      </c>
      <c r="AF150" s="193">
        <v>296</v>
      </c>
      <c r="AG150" s="193">
        <v>295</v>
      </c>
      <c r="AH150" s="193">
        <v>296</v>
      </c>
      <c r="AI150" s="193">
        <v>310</v>
      </c>
      <c r="AJ150" s="193"/>
      <c r="AK150" s="172">
        <v>118</v>
      </c>
      <c r="AL150" s="172">
        <v>118</v>
      </c>
      <c r="AM150" s="193">
        <v>365.2</v>
      </c>
      <c r="AN150" s="193">
        <v>303.89999999999998</v>
      </c>
      <c r="AO150" s="223">
        <v>0.2</v>
      </c>
      <c r="AP150" s="183">
        <v>120</v>
      </c>
      <c r="AQ150" s="184"/>
      <c r="AR150" s="182">
        <v>122</v>
      </c>
      <c r="AS150" s="182">
        <v>118</v>
      </c>
      <c r="AT150" s="185">
        <v>15</v>
      </c>
      <c r="AU150" s="185">
        <v>15</v>
      </c>
      <c r="AV150" s="185">
        <v>21</v>
      </c>
      <c r="AW150" s="185">
        <v>12</v>
      </c>
      <c r="AX150" s="185">
        <v>3</v>
      </c>
      <c r="AY150" s="185"/>
      <c r="AZ150" s="185"/>
      <c r="BA150" s="185"/>
      <c r="BB150" s="185"/>
      <c r="BC150" s="186">
        <v>63</v>
      </c>
      <c r="BD150" s="181">
        <v>7155</v>
      </c>
      <c r="BE150" s="187">
        <v>1.4999999999999999E-2</v>
      </c>
      <c r="BF150" s="188">
        <v>8.9999999999999993E-3</v>
      </c>
      <c r="BG150" s="173">
        <v>1</v>
      </c>
      <c r="BH150" s="173">
        <v>0.2</v>
      </c>
      <c r="BI150" s="173">
        <v>22.9</v>
      </c>
      <c r="BJ150" s="173">
        <v>19.100000000000001</v>
      </c>
      <c r="BK150" s="173">
        <v>2174.4</v>
      </c>
      <c r="BL150" s="28"/>
      <c r="BM150" s="228"/>
      <c r="BN150" s="228"/>
      <c r="BO150" s="228"/>
      <c r="BP150" s="228">
        <v>41</v>
      </c>
      <c r="BQ150" s="228"/>
      <c r="BR150" s="228"/>
      <c r="BS150" s="228"/>
      <c r="BT150" s="228"/>
      <c r="BU150" s="228">
        <f t="shared" si="2"/>
        <v>7.8</v>
      </c>
      <c r="BV150" s="228"/>
      <c r="BW150" s="228"/>
      <c r="BX150" s="228"/>
      <c r="BY150" s="228"/>
      <c r="BZ150" s="228"/>
      <c r="CA150" s="228"/>
      <c r="CB150" s="228"/>
      <c r="CC150" s="228"/>
      <c r="CD150" s="228"/>
      <c r="CE150" s="228"/>
      <c r="CF150" s="228"/>
      <c r="CG150" s="228"/>
      <c r="CH150" s="228"/>
      <c r="CI150" s="228"/>
      <c r="CJ150" s="228"/>
      <c r="CK150" s="228"/>
      <c r="CL150" s="228"/>
      <c r="CM150" s="228"/>
      <c r="CN150" s="228"/>
      <c r="CO150" s="228"/>
      <c r="CP150" s="228"/>
      <c r="CQ150" s="228"/>
      <c r="CR150" s="228"/>
      <c r="CS150" s="228"/>
      <c r="CT150" s="228"/>
      <c r="CU150" s="228"/>
      <c r="CV150" s="228"/>
      <c r="CW150" s="228"/>
      <c r="CX150" s="228"/>
      <c r="CY150" s="228"/>
      <c r="CZ150" s="228"/>
      <c r="DA150" s="228"/>
      <c r="DB150" s="228"/>
    </row>
    <row r="151" spans="1:106" s="198" customFormat="1" ht="31.5" customHeight="1" x14ac:dyDescent="0.3">
      <c r="A151" s="194">
        <v>2021</v>
      </c>
      <c r="B151" s="171">
        <v>10</v>
      </c>
      <c r="C151" s="257">
        <v>44480</v>
      </c>
      <c r="D151" s="171">
        <v>143</v>
      </c>
      <c r="E151" s="171">
        <v>281</v>
      </c>
      <c r="F151" s="171">
        <v>2</v>
      </c>
      <c r="G151" s="197" t="s">
        <v>146</v>
      </c>
      <c r="H151" t="s">
        <v>147</v>
      </c>
      <c r="L151" s="258">
        <v>345</v>
      </c>
      <c r="M151" s="259">
        <v>320.85000000000002</v>
      </c>
      <c r="N151" s="260">
        <v>369.15</v>
      </c>
      <c r="O151" s="193">
        <v>370</v>
      </c>
      <c r="P151" s="193">
        <v>390</v>
      </c>
      <c r="Q151" s="193">
        <v>400</v>
      </c>
      <c r="R151" s="193">
        <v>379</v>
      </c>
      <c r="S151" s="193">
        <v>384</v>
      </c>
      <c r="T151" s="193">
        <v>298</v>
      </c>
      <c r="U151" s="193">
        <v>296</v>
      </c>
      <c r="V151" s="193">
        <v>320</v>
      </c>
      <c r="W151" s="193">
        <v>326</v>
      </c>
      <c r="X151" s="193">
        <v>298</v>
      </c>
      <c r="Y151" s="172">
        <v>118</v>
      </c>
      <c r="Z151" s="172">
        <v>118</v>
      </c>
      <c r="AA151" s="193">
        <v>356</v>
      </c>
      <c r="AB151" s="193">
        <v>363</v>
      </c>
      <c r="AC151" s="193">
        <v>280</v>
      </c>
      <c r="AD151" s="193">
        <v>386</v>
      </c>
      <c r="AE151" s="193">
        <v>344</v>
      </c>
      <c r="AF151" s="193">
        <v>296</v>
      </c>
      <c r="AG151" s="193">
        <v>295</v>
      </c>
      <c r="AH151" s="193">
        <v>296</v>
      </c>
      <c r="AI151" s="193">
        <v>310</v>
      </c>
      <c r="AJ151" s="193"/>
      <c r="AK151" s="172">
        <v>118</v>
      </c>
      <c r="AL151" s="172">
        <v>118</v>
      </c>
      <c r="AM151" s="193">
        <v>365.2</v>
      </c>
      <c r="AN151" s="193">
        <v>303.89999999999998</v>
      </c>
      <c r="AO151" s="223">
        <v>0.1</v>
      </c>
      <c r="AP151" s="183">
        <v>120</v>
      </c>
      <c r="AQ151" s="184"/>
      <c r="AR151" s="182">
        <v>122</v>
      </c>
      <c r="AS151" s="182">
        <v>118</v>
      </c>
      <c r="AT151" s="185">
        <v>15</v>
      </c>
      <c r="AU151" s="185">
        <v>15</v>
      </c>
      <c r="AV151" s="185">
        <v>21</v>
      </c>
      <c r="AW151" s="185">
        <v>12</v>
      </c>
      <c r="AX151" s="185">
        <v>3</v>
      </c>
      <c r="AY151" s="185"/>
      <c r="AZ151" s="185"/>
      <c r="BA151" s="185"/>
      <c r="BB151" s="185"/>
      <c r="BC151" s="186">
        <v>63</v>
      </c>
      <c r="BD151" s="181">
        <v>7155</v>
      </c>
      <c r="BE151" s="187">
        <v>1.4999999999999999E-2</v>
      </c>
      <c r="BF151" s="188">
        <v>8.9999999999999993E-3</v>
      </c>
      <c r="BG151" s="173">
        <v>1</v>
      </c>
      <c r="BH151" s="173">
        <v>0.2</v>
      </c>
      <c r="BI151" s="173">
        <v>22.9</v>
      </c>
      <c r="BJ151" s="173">
        <v>19.100000000000001</v>
      </c>
      <c r="BK151" s="173">
        <v>2174.4</v>
      </c>
      <c r="BL151" s="28"/>
      <c r="BM151" s="228"/>
      <c r="BN151" s="228"/>
      <c r="BO151" s="228"/>
      <c r="BP151" s="228">
        <v>41</v>
      </c>
      <c r="BQ151" s="228"/>
      <c r="BR151" s="228"/>
      <c r="BS151" s="228"/>
      <c r="BT151" s="228"/>
      <c r="BU151" s="228">
        <f t="shared" si="2"/>
        <v>29.1</v>
      </c>
      <c r="BV151" s="228"/>
      <c r="BW151" s="228"/>
      <c r="BX151" s="228"/>
      <c r="BY151" s="228"/>
      <c r="BZ151" s="228"/>
      <c r="CA151" s="228"/>
      <c r="CB151" s="228"/>
      <c r="CC151" s="228"/>
      <c r="CD151" s="228"/>
      <c r="CE151" s="228"/>
      <c r="CF151" s="228"/>
      <c r="CG151" s="228"/>
      <c r="CH151" s="228"/>
      <c r="CI151" s="228"/>
      <c r="CJ151" s="228"/>
      <c r="CK151" s="228"/>
      <c r="CL151" s="228"/>
      <c r="CM151" s="228"/>
      <c r="CN151" s="228"/>
      <c r="CO151" s="228"/>
      <c r="CP151" s="228"/>
      <c r="CQ151" s="228"/>
      <c r="CR151" s="228"/>
      <c r="CS151" s="228"/>
      <c r="CT151" s="228"/>
      <c r="CU151" s="228"/>
      <c r="CV151" s="228"/>
      <c r="CW151" s="228"/>
      <c r="CX151" s="228"/>
      <c r="CY151" s="228"/>
      <c r="CZ151" s="228"/>
      <c r="DA151" s="228"/>
      <c r="DB151" s="228"/>
    </row>
    <row r="152" spans="1:106" s="198" customFormat="1" ht="31.5" customHeight="1" x14ac:dyDescent="0.3">
      <c r="A152" s="194">
        <v>2021</v>
      </c>
      <c r="B152" s="171">
        <v>10</v>
      </c>
      <c r="C152" s="257">
        <v>44480</v>
      </c>
      <c r="D152" s="171">
        <v>47</v>
      </c>
      <c r="E152" s="171">
        <v>122</v>
      </c>
      <c r="F152" s="171">
        <v>3</v>
      </c>
      <c r="G152" s="197" t="s">
        <v>158</v>
      </c>
      <c r="H152" t="s">
        <v>159</v>
      </c>
      <c r="I152" t="s">
        <v>335</v>
      </c>
      <c r="J152">
        <v>2</v>
      </c>
      <c r="K152">
        <v>1</v>
      </c>
      <c r="L152" s="258">
        <v>280</v>
      </c>
      <c r="M152" s="259">
        <v>267.39999999999998</v>
      </c>
      <c r="N152" s="260">
        <v>292.60000000000002</v>
      </c>
      <c r="O152" s="193">
        <v>420</v>
      </c>
      <c r="P152" s="193">
        <v>400</v>
      </c>
      <c r="Q152" s="193">
        <v>330</v>
      </c>
      <c r="R152" s="193">
        <v>320</v>
      </c>
      <c r="S152" s="193">
        <v>348</v>
      </c>
      <c r="T152" s="193">
        <v>288</v>
      </c>
      <c r="U152" s="193">
        <v>276</v>
      </c>
      <c r="V152" s="193">
        <v>275</v>
      </c>
      <c r="W152" s="193">
        <v>289</v>
      </c>
      <c r="X152" s="193">
        <v>284</v>
      </c>
      <c r="Y152" s="172">
        <v>112</v>
      </c>
      <c r="Z152" s="172">
        <v>112</v>
      </c>
      <c r="AA152" s="193">
        <v>480</v>
      </c>
      <c r="AB152" s="193">
        <v>550</v>
      </c>
      <c r="AC152" s="193">
        <v>535</v>
      </c>
      <c r="AD152" s="193">
        <v>381</v>
      </c>
      <c r="AE152" s="193"/>
      <c r="AF152" s="193">
        <v>339</v>
      </c>
      <c r="AG152" s="193">
        <v>298</v>
      </c>
      <c r="AH152" s="193">
        <v>293</v>
      </c>
      <c r="AI152" s="193">
        <v>290</v>
      </c>
      <c r="AJ152" s="193"/>
      <c r="AK152" s="172">
        <v>114</v>
      </c>
      <c r="AL152" s="172">
        <v>114</v>
      </c>
      <c r="AM152" s="193">
        <v>418.2</v>
      </c>
      <c r="AN152" s="193">
        <v>292.39999999999998</v>
      </c>
      <c r="AO152" s="223">
        <v>0.5</v>
      </c>
      <c r="AP152" s="183">
        <v>63</v>
      </c>
      <c r="AQ152" s="184">
        <v>115</v>
      </c>
      <c r="AR152" s="182">
        <v>64</v>
      </c>
      <c r="AS152" s="182">
        <v>113</v>
      </c>
      <c r="AT152" s="185">
        <v>5</v>
      </c>
      <c r="AU152" s="185">
        <v>5</v>
      </c>
      <c r="AV152" s="185">
        <v>4</v>
      </c>
      <c r="AW152" s="185">
        <v>1</v>
      </c>
      <c r="AX152" s="185"/>
      <c r="AY152" s="185"/>
      <c r="AZ152" s="185"/>
      <c r="BA152" s="185"/>
      <c r="BB152" s="185"/>
      <c r="BC152" s="186">
        <v>15</v>
      </c>
      <c r="BD152" s="181">
        <v>1615</v>
      </c>
      <c r="BE152" s="187">
        <v>1.4999999999999999E-2</v>
      </c>
      <c r="BF152" s="188">
        <v>8.9999999999999993E-3</v>
      </c>
      <c r="BG152" s="173">
        <v>1</v>
      </c>
      <c r="BH152" s="173">
        <v>0.1</v>
      </c>
      <c r="BI152" s="173">
        <v>5.8</v>
      </c>
      <c r="BJ152" s="173">
        <v>4.4000000000000004</v>
      </c>
      <c r="BK152" s="173">
        <v>472.2</v>
      </c>
      <c r="BL152" s="28" t="s">
        <v>306</v>
      </c>
      <c r="BM152" s="228" t="s">
        <v>307</v>
      </c>
      <c r="BN152" s="228" t="s">
        <v>336</v>
      </c>
      <c r="BO152" s="228" t="s">
        <v>337</v>
      </c>
      <c r="BP152" s="228">
        <v>41</v>
      </c>
      <c r="BQ152" s="228"/>
      <c r="BR152" s="228"/>
      <c r="BS152" s="228"/>
      <c r="BT152" s="228"/>
      <c r="BU152" s="228">
        <f t="shared" si="2"/>
        <v>8.8000000000000007</v>
      </c>
      <c r="BV152" s="228"/>
      <c r="BW152" s="228"/>
      <c r="BX152" s="228"/>
      <c r="BY152" s="228"/>
      <c r="BZ152" s="228"/>
      <c r="CA152" s="228"/>
      <c r="CB152" s="228"/>
      <c r="CC152" s="228"/>
      <c r="CD152" s="228"/>
      <c r="CE152" s="228"/>
      <c r="CF152" s="228"/>
      <c r="CG152" s="228"/>
      <c r="CH152" s="228"/>
      <c r="CI152" s="228"/>
      <c r="CJ152" s="228"/>
      <c r="CK152" s="228"/>
      <c r="CL152" s="228"/>
      <c r="CM152" s="228"/>
      <c r="CN152" s="228"/>
      <c r="CO152" s="228"/>
      <c r="CP152" s="228"/>
      <c r="CQ152" s="228"/>
      <c r="CR152" s="228"/>
      <c r="CS152" s="228"/>
      <c r="CT152" s="228"/>
      <c r="CU152" s="228"/>
      <c r="CV152" s="228"/>
      <c r="CW152" s="228"/>
      <c r="CX152" s="228"/>
      <c r="CY152" s="228"/>
      <c r="CZ152" s="228"/>
      <c r="DA152" s="228"/>
      <c r="DB152" s="228"/>
    </row>
    <row r="153" spans="1:106" s="198" customFormat="1" ht="31.5" customHeight="1" x14ac:dyDescent="0.3">
      <c r="A153" s="194">
        <v>2021</v>
      </c>
      <c r="B153" s="171">
        <v>10</v>
      </c>
      <c r="C153" s="257">
        <v>44480</v>
      </c>
      <c r="D153" s="171">
        <v>243</v>
      </c>
      <c r="E153" s="171">
        <v>167</v>
      </c>
      <c r="F153" s="171">
        <v>4</v>
      </c>
      <c r="G153" s="197" t="s">
        <v>132</v>
      </c>
      <c r="H153" t="s">
        <v>133</v>
      </c>
      <c r="I153" t="s">
        <v>305</v>
      </c>
      <c r="J153">
        <v>2</v>
      </c>
      <c r="K153">
        <v>2</v>
      </c>
      <c r="L153" s="258">
        <v>888</v>
      </c>
      <c r="M153" s="259">
        <v>825.84</v>
      </c>
      <c r="N153" s="260">
        <v>950.16</v>
      </c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72"/>
      <c r="Z153" s="172"/>
      <c r="AA153" s="193"/>
      <c r="AB153" s="193"/>
      <c r="AC153" s="193">
        <v>1183</v>
      </c>
      <c r="AD153" s="193">
        <v>1008</v>
      </c>
      <c r="AE153" s="193">
        <v>1000</v>
      </c>
      <c r="AF153" s="193"/>
      <c r="AG153" s="193"/>
      <c r="AH153" s="193">
        <v>1025</v>
      </c>
      <c r="AI153" s="193">
        <v>892</v>
      </c>
      <c r="AJ153" s="193"/>
      <c r="AK153" s="172"/>
      <c r="AL153" s="172">
        <v>131</v>
      </c>
      <c r="AM153" s="193">
        <v>1063.7</v>
      </c>
      <c r="AN153" s="193">
        <v>958.5</v>
      </c>
      <c r="AO153" s="223">
        <v>0.2</v>
      </c>
      <c r="AP153" s="183">
        <v>55</v>
      </c>
      <c r="AQ153" s="184">
        <v>131</v>
      </c>
      <c r="AR153" s="182">
        <v>55</v>
      </c>
      <c r="AS153" s="182">
        <v>131</v>
      </c>
      <c r="AT153" s="185">
        <v>2</v>
      </c>
      <c r="AU153" s="185">
        <v>2</v>
      </c>
      <c r="AV153" s="185">
        <v>1</v>
      </c>
      <c r="AW153" s="185">
        <v>1</v>
      </c>
      <c r="AX153" s="185"/>
      <c r="AY153" s="185"/>
      <c r="AZ153" s="185"/>
      <c r="BA153" s="185"/>
      <c r="BB153" s="185"/>
      <c r="BC153" s="186">
        <v>5</v>
      </c>
      <c r="BD153" s="181">
        <v>301</v>
      </c>
      <c r="BE153" s="187">
        <v>1.4999999999999999E-2</v>
      </c>
      <c r="BF153" s="188">
        <v>1.7000000000000001E-2</v>
      </c>
      <c r="BG153" s="173"/>
      <c r="BH153" s="173">
        <v>0</v>
      </c>
      <c r="BI153" s="173">
        <v>0.3</v>
      </c>
      <c r="BJ153" s="173">
        <v>4.8</v>
      </c>
      <c r="BK153" s="173">
        <v>288.5</v>
      </c>
      <c r="BL153" s="28" t="s">
        <v>318</v>
      </c>
      <c r="BM153" s="228" t="s">
        <v>318</v>
      </c>
      <c r="BN153" s="228"/>
      <c r="BO153" s="228"/>
      <c r="BP153" s="228">
        <v>41</v>
      </c>
      <c r="BQ153" s="228"/>
      <c r="BR153" s="228"/>
      <c r="BS153" s="228"/>
      <c r="BT153" s="228"/>
      <c r="BU153" s="228">
        <f t="shared" si="2"/>
        <v>49.9</v>
      </c>
      <c r="BV153" s="228"/>
      <c r="BW153" s="228"/>
      <c r="BX153" s="228"/>
      <c r="BY153" s="228"/>
      <c r="BZ153" s="228"/>
      <c r="CA153" s="228"/>
      <c r="CB153" s="228"/>
      <c r="CC153" s="228"/>
      <c r="CD153" s="228"/>
      <c r="CE153" s="228"/>
      <c r="CF153" s="228"/>
      <c r="CG153" s="228"/>
      <c r="CH153" s="228"/>
      <c r="CI153" s="228"/>
      <c r="CJ153" s="228"/>
      <c r="CK153" s="228"/>
      <c r="CL153" s="228"/>
      <c r="CM153" s="228"/>
      <c r="CN153" s="228"/>
      <c r="CO153" s="228"/>
      <c r="CP153" s="228"/>
      <c r="CQ153" s="228"/>
      <c r="CR153" s="228"/>
      <c r="CS153" s="228"/>
      <c r="CT153" s="228"/>
      <c r="CU153" s="228"/>
      <c r="CV153" s="228"/>
      <c r="CW153" s="228"/>
      <c r="CX153" s="228"/>
      <c r="CY153" s="228"/>
      <c r="CZ153" s="228"/>
      <c r="DA153" s="228"/>
      <c r="DB153" s="228"/>
    </row>
    <row r="154" spans="1:106" s="198" customFormat="1" ht="31.5" customHeight="1" x14ac:dyDescent="0.3">
      <c r="A154" s="194">
        <v>2021</v>
      </c>
      <c r="B154" s="171">
        <v>10</v>
      </c>
      <c r="C154" s="257">
        <v>44480</v>
      </c>
      <c r="D154" s="171">
        <v>425</v>
      </c>
      <c r="E154" s="171">
        <v>674</v>
      </c>
      <c r="F154" s="171">
        <v>4</v>
      </c>
      <c r="G154" s="197" t="s">
        <v>155</v>
      </c>
      <c r="H154" t="s">
        <v>156</v>
      </c>
      <c r="I154" t="s">
        <v>335</v>
      </c>
      <c r="J154">
        <v>2</v>
      </c>
      <c r="K154">
        <v>1</v>
      </c>
      <c r="L154" s="258">
        <v>256</v>
      </c>
      <c r="M154" s="259">
        <v>240.89599999999999</v>
      </c>
      <c r="N154" s="260">
        <v>274.17599999999999</v>
      </c>
      <c r="O154" s="193">
        <v>330</v>
      </c>
      <c r="P154" s="193">
        <v>317</v>
      </c>
      <c r="Q154" s="193">
        <v>315</v>
      </c>
      <c r="R154" s="193">
        <v>360</v>
      </c>
      <c r="S154" s="193">
        <v>340</v>
      </c>
      <c r="T154" s="193">
        <v>268</v>
      </c>
      <c r="U154" s="193">
        <v>256</v>
      </c>
      <c r="V154" s="193">
        <v>258</v>
      </c>
      <c r="W154" s="193">
        <v>263</v>
      </c>
      <c r="X154" s="193">
        <v>261</v>
      </c>
      <c r="Y154" s="172">
        <v>108</v>
      </c>
      <c r="Z154" s="172">
        <v>108</v>
      </c>
      <c r="AA154" s="193">
        <v>348</v>
      </c>
      <c r="AB154" s="193"/>
      <c r="AC154" s="193"/>
      <c r="AD154" s="193"/>
      <c r="AE154" s="193"/>
      <c r="AF154" s="193">
        <v>280</v>
      </c>
      <c r="AG154" s="193"/>
      <c r="AH154" s="193"/>
      <c r="AI154" s="193"/>
      <c r="AJ154" s="193"/>
      <c r="AK154" s="172">
        <v>108</v>
      </c>
      <c r="AL154" s="172"/>
      <c r="AM154" s="193">
        <v>335</v>
      </c>
      <c r="AN154" s="193">
        <v>264.3</v>
      </c>
      <c r="AO154" s="223">
        <v>0.3</v>
      </c>
      <c r="AP154" s="183">
        <v>40</v>
      </c>
      <c r="AQ154" s="184">
        <v>180</v>
      </c>
      <c r="AR154" s="182">
        <v>67</v>
      </c>
      <c r="AS154" s="182">
        <v>108</v>
      </c>
      <c r="AT154" s="185">
        <v>5</v>
      </c>
      <c r="AU154" s="185">
        <v>5</v>
      </c>
      <c r="AV154" s="185">
        <v>3</v>
      </c>
      <c r="AW154" s="185">
        <v>2</v>
      </c>
      <c r="AX154" s="185"/>
      <c r="AY154" s="185"/>
      <c r="AZ154" s="185"/>
      <c r="BA154" s="185"/>
      <c r="BB154" s="185"/>
      <c r="BC154" s="186">
        <v>15</v>
      </c>
      <c r="BD154" s="181">
        <v>415</v>
      </c>
      <c r="BE154" s="187">
        <v>1.4999999999999999E-2</v>
      </c>
      <c r="BF154" s="188">
        <v>3.5999999999999997E-2</v>
      </c>
      <c r="BG154" s="173"/>
      <c r="BH154" s="173">
        <v>0.1</v>
      </c>
      <c r="BI154" s="173">
        <v>1.6</v>
      </c>
      <c r="BJ154" s="173">
        <v>4</v>
      </c>
      <c r="BK154" s="173">
        <v>109.7</v>
      </c>
      <c r="BL154" s="28" t="s">
        <v>306</v>
      </c>
      <c r="BM154" s="228" t="s">
        <v>307</v>
      </c>
      <c r="BN154" s="228" t="s">
        <v>340</v>
      </c>
      <c r="BO154" s="228" t="s">
        <v>337</v>
      </c>
      <c r="BP154" s="228">
        <v>41</v>
      </c>
      <c r="BQ154" s="228"/>
      <c r="BR154" s="228"/>
      <c r="BS154" s="228"/>
      <c r="BT154" s="228"/>
      <c r="BU154" s="228">
        <f t="shared" si="2"/>
        <v>5.9</v>
      </c>
      <c r="BV154" s="228"/>
      <c r="BW154" s="228"/>
      <c r="BX154" s="228"/>
      <c r="BY154" s="228"/>
      <c r="BZ154" s="228"/>
      <c r="CA154" s="228"/>
      <c r="CB154" s="228"/>
      <c r="CC154" s="228"/>
      <c r="CD154" s="228"/>
      <c r="CE154" s="228"/>
      <c r="CF154" s="228"/>
      <c r="CG154" s="228"/>
      <c r="CH154" s="228"/>
      <c r="CI154" s="228"/>
      <c r="CJ154" s="228"/>
      <c r="CK154" s="228"/>
      <c r="CL154" s="228"/>
      <c r="CM154" s="228"/>
      <c r="CN154" s="228"/>
      <c r="CO154" s="228"/>
      <c r="CP154" s="228"/>
      <c r="CQ154" s="228"/>
      <c r="CR154" s="228"/>
      <c r="CS154" s="228"/>
      <c r="CT154" s="228"/>
      <c r="CU154" s="228"/>
      <c r="CV154" s="228"/>
      <c r="CW154" s="228"/>
      <c r="CX154" s="228"/>
      <c r="CY154" s="228"/>
      <c r="CZ154" s="228"/>
      <c r="DA154" s="228"/>
      <c r="DB154" s="228"/>
    </row>
    <row r="155" spans="1:106" s="198" customFormat="1" ht="31.5" customHeight="1" x14ac:dyDescent="0.3">
      <c r="A155" s="194">
        <v>2021</v>
      </c>
      <c r="B155" s="171">
        <v>10</v>
      </c>
      <c r="C155" s="257">
        <v>44480</v>
      </c>
      <c r="D155" s="171">
        <v>18</v>
      </c>
      <c r="E155" s="171">
        <v>49</v>
      </c>
      <c r="F155" s="171">
        <v>5</v>
      </c>
      <c r="G155" s="197" t="s">
        <v>170</v>
      </c>
      <c r="H155" t="s">
        <v>171</v>
      </c>
      <c r="I155" t="s">
        <v>335</v>
      </c>
      <c r="J155">
        <v>2</v>
      </c>
      <c r="K155">
        <v>3</v>
      </c>
      <c r="L155" s="258">
        <v>100</v>
      </c>
      <c r="M155" s="259">
        <v>95.5</v>
      </c>
      <c r="N155" s="260">
        <v>104.5</v>
      </c>
      <c r="O155" s="193">
        <v>129</v>
      </c>
      <c r="P155" s="193">
        <v>122</v>
      </c>
      <c r="Q155" s="193">
        <v>121</v>
      </c>
      <c r="R155" s="193"/>
      <c r="S155" s="193"/>
      <c r="T155" s="193">
        <v>102</v>
      </c>
      <c r="U155" s="193">
        <v>102</v>
      </c>
      <c r="V155" s="193">
        <v>99</v>
      </c>
      <c r="W155" s="193"/>
      <c r="X155" s="193"/>
      <c r="Y155" s="172">
        <v>109</v>
      </c>
      <c r="Z155" s="172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72"/>
      <c r="AL155" s="172"/>
      <c r="AM155" s="193">
        <v>124</v>
      </c>
      <c r="AN155" s="193">
        <v>101</v>
      </c>
      <c r="AO155" s="223">
        <v>0.2</v>
      </c>
      <c r="AP155" s="183">
        <v>101</v>
      </c>
      <c r="AQ155" s="184">
        <v>107</v>
      </c>
      <c r="AR155" s="182">
        <v>66</v>
      </c>
      <c r="AS155" s="182">
        <v>109</v>
      </c>
      <c r="AT155" s="185"/>
      <c r="AU155" s="185">
        <v>2</v>
      </c>
      <c r="AV155" s="185">
        <v>2</v>
      </c>
      <c r="AW155" s="185">
        <v>1</v>
      </c>
      <c r="AX155" s="185"/>
      <c r="AY155" s="185"/>
      <c r="AZ155" s="185"/>
      <c r="BA155" s="185"/>
      <c r="BB155" s="185"/>
      <c r="BC155" s="186">
        <v>5</v>
      </c>
      <c r="BD155" s="181">
        <v>2189</v>
      </c>
      <c r="BE155" s="187">
        <v>1.4999999999999999E-2</v>
      </c>
      <c r="BF155" s="188">
        <v>2E-3</v>
      </c>
      <c r="BG155" s="173">
        <v>1</v>
      </c>
      <c r="BH155" s="173">
        <v>0.1</v>
      </c>
      <c r="BI155" s="173">
        <v>21.9</v>
      </c>
      <c r="BJ155" s="173">
        <v>0.5</v>
      </c>
      <c r="BK155" s="173">
        <v>221.1</v>
      </c>
      <c r="BL155" s="28" t="s">
        <v>306</v>
      </c>
      <c r="BM155" s="228" t="s">
        <v>307</v>
      </c>
      <c r="BN155" s="228" t="s">
        <v>341</v>
      </c>
      <c r="BO155" s="228" t="s">
        <v>337</v>
      </c>
      <c r="BP155" s="228">
        <v>41</v>
      </c>
      <c r="BQ155" s="228"/>
      <c r="BR155" s="228"/>
      <c r="BS155" s="228"/>
      <c r="BT155" s="228"/>
      <c r="BU155" s="228">
        <f t="shared" si="2"/>
        <v>0.7</v>
      </c>
      <c r="BV155" s="228"/>
      <c r="BW155" s="228"/>
      <c r="BX155" s="228"/>
      <c r="BY155" s="228"/>
      <c r="BZ155" s="228"/>
      <c r="CA155" s="228"/>
      <c r="CB155" s="228"/>
      <c r="CC155" s="228"/>
      <c r="CD155" s="228"/>
      <c r="CE155" s="228"/>
      <c r="CF155" s="228"/>
      <c r="CG155" s="228"/>
      <c r="CH155" s="228"/>
      <c r="CI155" s="228"/>
      <c r="CJ155" s="228"/>
      <c r="CK155" s="228"/>
      <c r="CL155" s="228"/>
      <c r="CM155" s="228"/>
      <c r="CN155" s="228"/>
      <c r="CO155" s="228"/>
      <c r="CP155" s="228"/>
      <c r="CQ155" s="228"/>
      <c r="CR155" s="228"/>
      <c r="CS155" s="228"/>
      <c r="CT155" s="228"/>
      <c r="CU155" s="228"/>
      <c r="CV155" s="228"/>
      <c r="CW155" s="228"/>
      <c r="CX155" s="228"/>
      <c r="CY155" s="228"/>
      <c r="CZ155" s="228"/>
      <c r="DA155" s="228"/>
      <c r="DB155" s="228"/>
    </row>
    <row r="156" spans="1:106" s="198" customFormat="1" ht="31.5" customHeight="1" x14ac:dyDescent="0.3">
      <c r="A156" s="194">
        <v>2021</v>
      </c>
      <c r="B156" s="171">
        <v>10</v>
      </c>
      <c r="C156" s="257">
        <v>44480</v>
      </c>
      <c r="D156" s="171">
        <v>18</v>
      </c>
      <c r="E156" s="171">
        <v>50</v>
      </c>
      <c r="F156" s="171">
        <v>5</v>
      </c>
      <c r="G156" s="197" t="s">
        <v>161</v>
      </c>
      <c r="H156" t="s">
        <v>162</v>
      </c>
      <c r="I156" t="s">
        <v>335</v>
      </c>
      <c r="J156">
        <v>2</v>
      </c>
      <c r="K156">
        <v>3</v>
      </c>
      <c r="L156" s="258">
        <v>54</v>
      </c>
      <c r="M156" s="259">
        <v>51.57</v>
      </c>
      <c r="N156" s="260">
        <v>56.43</v>
      </c>
      <c r="O156" s="193">
        <v>70</v>
      </c>
      <c r="P156" s="193">
        <v>65</v>
      </c>
      <c r="Q156" s="193">
        <v>65</v>
      </c>
      <c r="R156" s="193"/>
      <c r="S156" s="193"/>
      <c r="T156" s="193">
        <v>54</v>
      </c>
      <c r="U156" s="193">
        <v>54</v>
      </c>
      <c r="V156" s="193">
        <v>54</v>
      </c>
      <c r="W156" s="193"/>
      <c r="X156" s="193"/>
      <c r="Y156" s="172">
        <v>109</v>
      </c>
      <c r="Z156" s="172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72"/>
      <c r="AL156" s="172"/>
      <c r="AM156" s="193">
        <v>66.7</v>
      </c>
      <c r="AN156" s="193">
        <v>54</v>
      </c>
      <c r="AO156" s="223">
        <v>0.2</v>
      </c>
      <c r="AP156" s="183">
        <v>101</v>
      </c>
      <c r="AQ156" s="184">
        <v>107</v>
      </c>
      <c r="AR156" s="182">
        <v>66</v>
      </c>
      <c r="AS156" s="182">
        <v>109</v>
      </c>
      <c r="AT156" s="185">
        <v>2</v>
      </c>
      <c r="AU156" s="185">
        <v>2</v>
      </c>
      <c r="AV156" s="185">
        <v>1</v>
      </c>
      <c r="AW156" s="185">
        <v>1</v>
      </c>
      <c r="AX156" s="185"/>
      <c r="AY156" s="185"/>
      <c r="AZ156" s="185"/>
      <c r="BA156" s="185"/>
      <c r="BB156" s="185"/>
      <c r="BC156" s="186">
        <v>6</v>
      </c>
      <c r="BD156" s="181">
        <v>2190</v>
      </c>
      <c r="BE156" s="187">
        <v>1.4999999999999999E-2</v>
      </c>
      <c r="BF156" s="188">
        <v>3.0000000000000001E-3</v>
      </c>
      <c r="BG156" s="173">
        <v>1</v>
      </c>
      <c r="BH156" s="173">
        <v>0.1</v>
      </c>
      <c r="BI156" s="173">
        <v>40.6</v>
      </c>
      <c r="BJ156" s="173">
        <v>0.3</v>
      </c>
      <c r="BK156" s="173">
        <v>118.3</v>
      </c>
      <c r="BL156" s="28" t="s">
        <v>306</v>
      </c>
      <c r="BM156" s="228" t="s">
        <v>307</v>
      </c>
      <c r="BN156" s="228" t="s">
        <v>342</v>
      </c>
      <c r="BO156" s="228" t="s">
        <v>337</v>
      </c>
      <c r="BP156" s="228">
        <v>41</v>
      </c>
      <c r="BQ156" s="228"/>
      <c r="BR156" s="228"/>
      <c r="BS156" s="228"/>
      <c r="BT156" s="228"/>
      <c r="BU156" s="228">
        <f t="shared" si="2"/>
        <v>0</v>
      </c>
      <c r="BV156" s="228"/>
      <c r="BW156" s="228"/>
      <c r="BX156" s="228"/>
      <c r="BY156" s="228"/>
      <c r="BZ156" s="228"/>
      <c r="CA156" s="228"/>
      <c r="CB156" s="228"/>
      <c r="CC156" s="228"/>
      <c r="CD156" s="228"/>
      <c r="CE156" s="228"/>
      <c r="CF156" s="228"/>
      <c r="CG156" s="228"/>
      <c r="CH156" s="228"/>
      <c r="CI156" s="228"/>
      <c r="CJ156" s="228"/>
      <c r="CK156" s="228"/>
      <c r="CL156" s="228"/>
      <c r="CM156" s="228"/>
      <c r="CN156" s="228"/>
      <c r="CO156" s="228"/>
      <c r="CP156" s="228"/>
      <c r="CQ156" s="228"/>
      <c r="CR156" s="228"/>
      <c r="CS156" s="228"/>
      <c r="CT156" s="228"/>
      <c r="CU156" s="228"/>
      <c r="CV156" s="228"/>
      <c r="CW156" s="228"/>
      <c r="CX156" s="228"/>
      <c r="CY156" s="228"/>
      <c r="CZ156" s="228"/>
      <c r="DA156" s="228"/>
      <c r="DB156" s="228"/>
    </row>
    <row r="157" spans="1:106" s="198" customFormat="1" ht="31.5" customHeight="1" x14ac:dyDescent="0.3">
      <c r="A157" s="194">
        <v>2021</v>
      </c>
      <c r="B157" s="171">
        <v>10</v>
      </c>
      <c r="C157" s="257">
        <v>44480</v>
      </c>
      <c r="D157" s="171">
        <v>423</v>
      </c>
      <c r="E157" s="171">
        <v>669</v>
      </c>
      <c r="F157" s="171">
        <v>5</v>
      </c>
      <c r="G157" s="197" t="s">
        <v>138</v>
      </c>
      <c r="H157" t="s">
        <v>139</v>
      </c>
      <c r="I157" t="s">
        <v>305</v>
      </c>
      <c r="J157">
        <v>2</v>
      </c>
      <c r="K157">
        <v>2</v>
      </c>
      <c r="L157" s="258">
        <v>954</v>
      </c>
      <c r="M157" s="259">
        <v>897.71400000000006</v>
      </c>
      <c r="N157" s="260">
        <v>1021.734</v>
      </c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72"/>
      <c r="Z157" s="172"/>
      <c r="AA157" s="193">
        <v>602</v>
      </c>
      <c r="AB157" s="193">
        <v>649</v>
      </c>
      <c r="AC157" s="193">
        <v>747</v>
      </c>
      <c r="AD157" s="193">
        <v>613</v>
      </c>
      <c r="AE157" s="193"/>
      <c r="AF157" s="193">
        <v>493</v>
      </c>
      <c r="AG157" s="193">
        <v>534</v>
      </c>
      <c r="AH157" s="193">
        <v>563</v>
      </c>
      <c r="AI157" s="193">
        <v>502</v>
      </c>
      <c r="AJ157" s="193"/>
      <c r="AK157" s="172">
        <v>183</v>
      </c>
      <c r="AL157" s="172">
        <v>175</v>
      </c>
      <c r="AM157" s="193">
        <v>652.5</v>
      </c>
      <c r="AN157" s="193"/>
      <c r="AO157" s="223">
        <v>-0.3</v>
      </c>
      <c r="AP157" s="183">
        <v>40</v>
      </c>
      <c r="AQ157" s="184">
        <v>180</v>
      </c>
      <c r="AR157" s="182">
        <v>40</v>
      </c>
      <c r="AS157" s="182">
        <v>179</v>
      </c>
      <c r="AT157" s="185">
        <v>2</v>
      </c>
      <c r="AU157" s="185">
        <v>2</v>
      </c>
      <c r="AV157" s="185">
        <v>2</v>
      </c>
      <c r="AW157" s="185">
        <v>2</v>
      </c>
      <c r="AX157" s="185"/>
      <c r="AY157" s="185"/>
      <c r="AZ157" s="185"/>
      <c r="BA157" s="185"/>
      <c r="BB157" s="185"/>
      <c r="BC157" s="186">
        <v>8</v>
      </c>
      <c r="BD157" s="181">
        <v>8</v>
      </c>
      <c r="BE157" s="187">
        <v>1.4999999999999999E-2</v>
      </c>
      <c r="BF157" s="188">
        <v>1</v>
      </c>
      <c r="BG157" s="173"/>
      <c r="BH157" s="173">
        <v>0</v>
      </c>
      <c r="BI157" s="173">
        <v>0</v>
      </c>
      <c r="BJ157" s="173">
        <v>4.2</v>
      </c>
      <c r="BK157" s="173">
        <v>4.2</v>
      </c>
      <c r="BL157" s="28" t="s">
        <v>306</v>
      </c>
      <c r="BM157" s="228" t="s">
        <v>307</v>
      </c>
      <c r="BN157" s="228" t="s">
        <v>346</v>
      </c>
      <c r="BO157" s="228" t="s">
        <v>311</v>
      </c>
      <c r="BP157" s="228">
        <v>41</v>
      </c>
      <c r="BQ157" s="228"/>
      <c r="BR157" s="228"/>
      <c r="BS157" s="228"/>
      <c r="BT157" s="228"/>
      <c r="BU157" s="228" t="str">
        <f t="shared" si="2"/>
        <v/>
      </c>
      <c r="BV157" s="228"/>
      <c r="BW157" s="228"/>
      <c r="BX157" s="228"/>
      <c r="BY157" s="228"/>
      <c r="BZ157" s="228"/>
      <c r="CA157" s="228"/>
      <c r="CB157" s="228"/>
      <c r="CC157" s="228"/>
      <c r="CD157" s="228"/>
      <c r="CE157" s="228"/>
      <c r="CF157" s="228"/>
      <c r="CG157" s="228"/>
      <c r="CH157" s="228"/>
      <c r="CI157" s="228"/>
      <c r="CJ157" s="228"/>
      <c r="CK157" s="228"/>
      <c r="CL157" s="228"/>
      <c r="CM157" s="228"/>
      <c r="CN157" s="228"/>
      <c r="CO157" s="228"/>
      <c r="CP157" s="228"/>
      <c r="CQ157" s="228"/>
      <c r="CR157" s="228"/>
      <c r="CS157" s="228"/>
      <c r="CT157" s="228"/>
      <c r="CU157" s="228"/>
      <c r="CV157" s="228"/>
      <c r="CW157" s="228"/>
      <c r="CX157" s="228"/>
      <c r="CY157" s="228"/>
      <c r="CZ157" s="228"/>
      <c r="DA157" s="228"/>
      <c r="DB157" s="228"/>
    </row>
    <row r="158" spans="1:106" s="198" customFormat="1" ht="31.5" customHeight="1" x14ac:dyDescent="0.3">
      <c r="A158" s="194">
        <v>2021</v>
      </c>
      <c r="B158" s="171">
        <v>10</v>
      </c>
      <c r="C158" s="257">
        <v>44480</v>
      </c>
      <c r="D158" s="171">
        <v>331</v>
      </c>
      <c r="E158" s="171">
        <v>253</v>
      </c>
      <c r="F158" s="171">
        <v>6</v>
      </c>
      <c r="G158" s="197" t="s">
        <v>135</v>
      </c>
      <c r="H158" t="s">
        <v>136</v>
      </c>
      <c r="I158" t="s">
        <v>305</v>
      </c>
      <c r="J158">
        <v>3</v>
      </c>
      <c r="K158">
        <v>2</v>
      </c>
      <c r="L158" s="258">
        <v>203</v>
      </c>
      <c r="M158" s="259">
        <v>188.79</v>
      </c>
      <c r="N158" s="260">
        <v>217.21</v>
      </c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72"/>
      <c r="Z158" s="172"/>
      <c r="AA158" s="193">
        <v>340</v>
      </c>
      <c r="AB158" s="193">
        <v>272</v>
      </c>
      <c r="AC158" s="193">
        <v>249</v>
      </c>
      <c r="AD158" s="193">
        <v>267</v>
      </c>
      <c r="AE158" s="193">
        <v>283</v>
      </c>
      <c r="AF158" s="193">
        <v>207</v>
      </c>
      <c r="AG158" s="193">
        <v>178</v>
      </c>
      <c r="AH158" s="193">
        <v>180</v>
      </c>
      <c r="AI158" s="193">
        <v>195</v>
      </c>
      <c r="AJ158" s="193"/>
      <c r="AK158" s="172">
        <v>95</v>
      </c>
      <c r="AL158" s="172">
        <v>95</v>
      </c>
      <c r="AM158" s="193">
        <v>282.2</v>
      </c>
      <c r="AN158" s="193">
        <v>190</v>
      </c>
      <c r="AO158" s="223">
        <v>0.4</v>
      </c>
      <c r="AP158" s="183">
        <v>121</v>
      </c>
      <c r="AQ158" s="184">
        <v>89</v>
      </c>
      <c r="AR158" s="182">
        <v>114</v>
      </c>
      <c r="AS158" s="182">
        <v>95</v>
      </c>
      <c r="AT158" s="185">
        <v>2</v>
      </c>
      <c r="AU158" s="185">
        <v>1</v>
      </c>
      <c r="AV158" s="185">
        <v>1</v>
      </c>
      <c r="AW158" s="185">
        <v>1</v>
      </c>
      <c r="AX158" s="185"/>
      <c r="AY158" s="185"/>
      <c r="AZ158" s="185"/>
      <c r="BA158" s="185"/>
      <c r="BB158" s="185"/>
      <c r="BC158" s="186">
        <v>5</v>
      </c>
      <c r="BD158" s="181">
        <v>665</v>
      </c>
      <c r="BE158" s="187">
        <v>1.4999999999999999E-2</v>
      </c>
      <c r="BF158" s="188">
        <v>8.0000000000000002E-3</v>
      </c>
      <c r="BG158" s="173">
        <v>1</v>
      </c>
      <c r="BH158" s="173">
        <v>0</v>
      </c>
      <c r="BI158" s="173">
        <v>3.3</v>
      </c>
      <c r="BJ158" s="173">
        <v>1</v>
      </c>
      <c r="BK158" s="173">
        <v>126.4</v>
      </c>
      <c r="BL158" s="28" t="s">
        <v>312</v>
      </c>
      <c r="BM158" s="228" t="s">
        <v>315</v>
      </c>
      <c r="BN158" s="228" t="s">
        <v>316</v>
      </c>
      <c r="BO158" s="228"/>
      <c r="BP158" s="228">
        <v>41</v>
      </c>
      <c r="BQ158" s="228"/>
      <c r="BR158" s="228"/>
      <c r="BS158" s="228"/>
      <c r="BT158" s="228"/>
      <c r="BU158" s="228">
        <f t="shared" si="2"/>
        <v>9.1999999999999993</v>
      </c>
      <c r="BV158" s="228"/>
      <c r="BW158" s="228"/>
      <c r="BX158" s="228"/>
      <c r="BY158" s="228"/>
      <c r="BZ158" s="228"/>
      <c r="CA158" s="228"/>
      <c r="CB158" s="228"/>
      <c r="CC158" s="228"/>
      <c r="CD158" s="228"/>
      <c r="CE158" s="228"/>
      <c r="CF158" s="228"/>
      <c r="CG158" s="228"/>
      <c r="CH158" s="228"/>
      <c r="CI158" s="228"/>
      <c r="CJ158" s="228"/>
      <c r="CK158" s="228"/>
      <c r="CL158" s="228"/>
      <c r="CM158" s="228"/>
      <c r="CN158" s="228"/>
      <c r="CO158" s="228"/>
      <c r="CP158" s="228"/>
      <c r="CQ158" s="228"/>
      <c r="CR158" s="228"/>
      <c r="CS158" s="228"/>
      <c r="CT158" s="228"/>
      <c r="CU158" s="228"/>
      <c r="CV158" s="228"/>
      <c r="CW158" s="228"/>
      <c r="CX158" s="228"/>
      <c r="CY158" s="228"/>
      <c r="CZ158" s="228"/>
      <c r="DA158" s="228"/>
      <c r="DB158" s="228"/>
    </row>
    <row r="159" spans="1:106" s="198" customFormat="1" ht="31.5" customHeight="1" x14ac:dyDescent="0.3">
      <c r="A159" s="194">
        <v>2021</v>
      </c>
      <c r="B159" s="171">
        <v>10</v>
      </c>
      <c r="C159" s="257">
        <v>44480</v>
      </c>
      <c r="D159" s="171">
        <v>395</v>
      </c>
      <c r="E159" s="171">
        <v>607</v>
      </c>
      <c r="F159" s="171">
        <v>6</v>
      </c>
      <c r="G159" s="197" t="s">
        <v>185</v>
      </c>
      <c r="H159" t="s">
        <v>186</v>
      </c>
      <c r="I159" t="s">
        <v>305</v>
      </c>
      <c r="J159">
        <v>3</v>
      </c>
      <c r="K159">
        <v>3</v>
      </c>
      <c r="L159" s="258">
        <v>120</v>
      </c>
      <c r="M159" s="259">
        <v>111.6</v>
      </c>
      <c r="N159" s="260">
        <v>128.4</v>
      </c>
      <c r="O159" s="193">
        <v>170</v>
      </c>
      <c r="P159" s="193">
        <v>170</v>
      </c>
      <c r="Q159" s="193">
        <v>165</v>
      </c>
      <c r="R159" s="193">
        <v>160</v>
      </c>
      <c r="S159" s="193"/>
      <c r="T159" s="193">
        <v>125</v>
      </c>
      <c r="U159" s="193">
        <v>125</v>
      </c>
      <c r="V159" s="193">
        <v>123</v>
      </c>
      <c r="W159" s="193">
        <v>122</v>
      </c>
      <c r="X159" s="193"/>
      <c r="Y159" s="172">
        <v>116</v>
      </c>
      <c r="Z159" s="172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72"/>
      <c r="AL159" s="172"/>
      <c r="AM159" s="193">
        <v>166.3</v>
      </c>
      <c r="AN159" s="193">
        <v>123.8</v>
      </c>
      <c r="AO159" s="223">
        <v>0.4</v>
      </c>
      <c r="AP159" s="183">
        <v>90</v>
      </c>
      <c r="AQ159" s="184">
        <v>120</v>
      </c>
      <c r="AR159" s="182">
        <v>93</v>
      </c>
      <c r="AS159" s="182">
        <v>116</v>
      </c>
      <c r="AT159" s="185">
        <v>2</v>
      </c>
      <c r="AU159" s="185">
        <v>2</v>
      </c>
      <c r="AV159" s="185">
        <v>2</v>
      </c>
      <c r="AW159" s="185"/>
      <c r="AX159" s="185"/>
      <c r="AY159" s="185"/>
      <c r="AZ159" s="185"/>
      <c r="BA159" s="185"/>
      <c r="BB159" s="185"/>
      <c r="BC159" s="186">
        <v>6</v>
      </c>
      <c r="BD159" s="181">
        <v>3534</v>
      </c>
      <c r="BE159" s="187">
        <v>1.4999999999999999E-2</v>
      </c>
      <c r="BF159" s="188">
        <v>2E-3</v>
      </c>
      <c r="BG159" s="173">
        <v>1</v>
      </c>
      <c r="BH159" s="173">
        <v>0.1</v>
      </c>
      <c r="BI159" s="173">
        <v>29.5</v>
      </c>
      <c r="BJ159" s="173">
        <v>0.7</v>
      </c>
      <c r="BK159" s="173">
        <v>437.5</v>
      </c>
      <c r="BL159" s="28" t="s">
        <v>338</v>
      </c>
      <c r="BM159" s="228" t="s">
        <v>338</v>
      </c>
      <c r="BN159" s="228"/>
      <c r="BO159" s="228"/>
      <c r="BP159" s="228">
        <v>41</v>
      </c>
      <c r="BQ159" s="228"/>
      <c r="BR159" s="228"/>
      <c r="BS159" s="228"/>
      <c r="BT159" s="228"/>
      <c r="BU159" s="228">
        <f t="shared" si="2"/>
        <v>2.7</v>
      </c>
      <c r="BV159" s="228"/>
      <c r="BW159" s="228"/>
      <c r="BX159" s="228"/>
      <c r="BY159" s="228"/>
      <c r="BZ159" s="228"/>
      <c r="CA159" s="228"/>
      <c r="CB159" s="228"/>
      <c r="CC159" s="228"/>
      <c r="CD159" s="228"/>
      <c r="CE159" s="228"/>
      <c r="CF159" s="228"/>
      <c r="CG159" s="228"/>
      <c r="CH159" s="228"/>
      <c r="CI159" s="228"/>
      <c r="CJ159" s="228"/>
      <c r="CK159" s="228"/>
      <c r="CL159" s="228"/>
      <c r="CM159" s="228"/>
      <c r="CN159" s="228"/>
      <c r="CO159" s="228"/>
      <c r="CP159" s="228"/>
      <c r="CQ159" s="228"/>
      <c r="CR159" s="228"/>
      <c r="CS159" s="228"/>
      <c r="CT159" s="228"/>
      <c r="CU159" s="228"/>
      <c r="CV159" s="228"/>
      <c r="CW159" s="228"/>
      <c r="CX159" s="228"/>
      <c r="CY159" s="228"/>
      <c r="CZ159" s="228"/>
      <c r="DA159" s="228"/>
      <c r="DB159" s="228"/>
    </row>
    <row r="160" spans="1:106" s="198" customFormat="1" ht="31.5" customHeight="1" x14ac:dyDescent="0.3">
      <c r="A160" s="194">
        <v>2021</v>
      </c>
      <c r="B160" s="171">
        <v>10</v>
      </c>
      <c r="C160" s="257">
        <v>44480</v>
      </c>
      <c r="D160" s="171">
        <v>395</v>
      </c>
      <c r="E160" s="171">
        <v>608</v>
      </c>
      <c r="F160" s="171">
        <v>6</v>
      </c>
      <c r="G160" s="197" t="s">
        <v>188</v>
      </c>
      <c r="H160" t="s">
        <v>189</v>
      </c>
      <c r="I160" t="s">
        <v>305</v>
      </c>
      <c r="J160">
        <v>3</v>
      </c>
      <c r="K160">
        <v>3</v>
      </c>
      <c r="L160" s="258">
        <v>110</v>
      </c>
      <c r="M160" s="259">
        <v>102.3</v>
      </c>
      <c r="N160" s="260">
        <v>117.7</v>
      </c>
      <c r="O160" s="193">
        <v>144</v>
      </c>
      <c r="P160" s="193">
        <v>160</v>
      </c>
      <c r="Q160" s="193">
        <v>164</v>
      </c>
      <c r="R160" s="193">
        <v>145</v>
      </c>
      <c r="S160" s="193"/>
      <c r="T160" s="193">
        <v>110</v>
      </c>
      <c r="U160" s="193">
        <v>110</v>
      </c>
      <c r="V160" s="193">
        <v>107</v>
      </c>
      <c r="W160" s="193">
        <v>106</v>
      </c>
      <c r="X160" s="193"/>
      <c r="Y160" s="172">
        <v>116</v>
      </c>
      <c r="Z160" s="172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72"/>
      <c r="AL160" s="172"/>
      <c r="AM160" s="193">
        <v>153.30000000000001</v>
      </c>
      <c r="AN160" s="193">
        <v>108.3</v>
      </c>
      <c r="AO160" s="223">
        <v>0.4</v>
      </c>
      <c r="AP160" s="183">
        <v>90</v>
      </c>
      <c r="AQ160" s="184">
        <v>120</v>
      </c>
      <c r="AR160" s="182">
        <v>93</v>
      </c>
      <c r="AS160" s="182">
        <v>116</v>
      </c>
      <c r="AT160" s="185">
        <v>2</v>
      </c>
      <c r="AU160" s="185">
        <v>2</v>
      </c>
      <c r="AV160" s="185">
        <v>2</v>
      </c>
      <c r="AW160" s="185"/>
      <c r="AX160" s="185"/>
      <c r="AY160" s="185"/>
      <c r="AZ160" s="185"/>
      <c r="BA160" s="185"/>
      <c r="BB160" s="185"/>
      <c r="BC160" s="186">
        <v>6</v>
      </c>
      <c r="BD160" s="181">
        <v>3534</v>
      </c>
      <c r="BE160" s="187">
        <v>1.4999999999999999E-2</v>
      </c>
      <c r="BF160" s="188">
        <v>2E-3</v>
      </c>
      <c r="BG160" s="173">
        <v>1</v>
      </c>
      <c r="BH160" s="173">
        <v>0.1</v>
      </c>
      <c r="BI160" s="173">
        <v>32.1</v>
      </c>
      <c r="BJ160" s="173">
        <v>0.6</v>
      </c>
      <c r="BK160" s="173">
        <v>382.7</v>
      </c>
      <c r="BL160" s="28" t="s">
        <v>338</v>
      </c>
      <c r="BM160" s="228" t="s">
        <v>338</v>
      </c>
      <c r="BN160" s="228"/>
      <c r="BO160" s="228"/>
      <c r="BP160" s="228">
        <v>41</v>
      </c>
      <c r="BQ160" s="228"/>
      <c r="BR160" s="228"/>
      <c r="BS160" s="228"/>
      <c r="BT160" s="228"/>
      <c r="BU160" s="228">
        <f t="shared" si="2"/>
        <v>1.2</v>
      </c>
      <c r="BV160" s="228"/>
      <c r="BW160" s="228"/>
      <c r="BX160" s="228"/>
      <c r="BY160" s="228"/>
      <c r="BZ160" s="228"/>
      <c r="CA160" s="228"/>
      <c r="CB160" s="228"/>
      <c r="CC160" s="228"/>
      <c r="CD160" s="228"/>
      <c r="CE160" s="228"/>
      <c r="CF160" s="228"/>
      <c r="CG160" s="228"/>
      <c r="CH160" s="228"/>
      <c r="CI160" s="228"/>
      <c r="CJ160" s="228"/>
      <c r="CK160" s="228"/>
      <c r="CL160" s="228"/>
      <c r="CM160" s="228"/>
      <c r="CN160" s="228"/>
      <c r="CO160" s="228"/>
      <c r="CP160" s="228"/>
      <c r="CQ160" s="228"/>
      <c r="CR160" s="228"/>
      <c r="CS160" s="228"/>
      <c r="CT160" s="228"/>
      <c r="CU160" s="228"/>
      <c r="CV160" s="228"/>
      <c r="CW160" s="228"/>
      <c r="CX160" s="228"/>
      <c r="CY160" s="228"/>
      <c r="CZ160" s="228"/>
      <c r="DA160" s="228"/>
      <c r="DB160" s="228"/>
    </row>
    <row r="161" spans="1:106" s="198" customFormat="1" ht="31.5" customHeight="1" x14ac:dyDescent="0.3">
      <c r="A161" s="194">
        <v>2021</v>
      </c>
      <c r="B161" s="171">
        <v>10</v>
      </c>
      <c r="C161" s="257">
        <v>44480</v>
      </c>
      <c r="D161" s="171">
        <v>395</v>
      </c>
      <c r="E161" s="171">
        <v>609</v>
      </c>
      <c r="F161" s="171">
        <v>6</v>
      </c>
      <c r="G161" s="197" t="s">
        <v>191</v>
      </c>
      <c r="H161" t="s">
        <v>192</v>
      </c>
      <c r="I161" t="s">
        <v>305</v>
      </c>
      <c r="J161">
        <v>3</v>
      </c>
      <c r="K161">
        <v>3</v>
      </c>
      <c r="L161" s="258">
        <v>50</v>
      </c>
      <c r="M161" s="259">
        <v>46.5</v>
      </c>
      <c r="N161" s="260">
        <v>53.5</v>
      </c>
      <c r="O161" s="193">
        <v>67</v>
      </c>
      <c r="P161" s="193">
        <v>65</v>
      </c>
      <c r="Q161" s="193">
        <v>65</v>
      </c>
      <c r="R161" s="193">
        <v>66</v>
      </c>
      <c r="S161" s="193"/>
      <c r="T161" s="193">
        <v>58</v>
      </c>
      <c r="U161" s="193">
        <v>57</v>
      </c>
      <c r="V161" s="193">
        <v>57</v>
      </c>
      <c r="W161" s="193">
        <v>58</v>
      </c>
      <c r="X161" s="193"/>
      <c r="Y161" s="172">
        <v>116</v>
      </c>
      <c r="Z161" s="172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72"/>
      <c r="AL161" s="172"/>
      <c r="AM161" s="193">
        <v>65.8</v>
      </c>
      <c r="AN161" s="193">
        <v>57.5</v>
      </c>
      <c r="AO161" s="223">
        <v>0.3</v>
      </c>
      <c r="AP161" s="183">
        <v>90</v>
      </c>
      <c r="AQ161" s="184">
        <v>120</v>
      </c>
      <c r="AR161" s="182">
        <v>93</v>
      </c>
      <c r="AS161" s="182">
        <v>116</v>
      </c>
      <c r="AT161" s="185">
        <v>1</v>
      </c>
      <c r="AU161" s="185">
        <v>2</v>
      </c>
      <c r="AV161" s="185">
        <v>3</v>
      </c>
      <c r="AW161" s="185"/>
      <c r="AX161" s="185">
        <v>1</v>
      </c>
      <c r="AY161" s="185"/>
      <c r="AZ161" s="185"/>
      <c r="BA161" s="185"/>
      <c r="BB161" s="185"/>
      <c r="BC161" s="186">
        <v>7</v>
      </c>
      <c r="BD161" s="181">
        <v>3535</v>
      </c>
      <c r="BE161" s="187">
        <v>1.4999999999999999E-2</v>
      </c>
      <c r="BF161" s="188">
        <v>2E-3</v>
      </c>
      <c r="BG161" s="173">
        <v>1</v>
      </c>
      <c r="BH161" s="173">
        <v>0.1</v>
      </c>
      <c r="BI161" s="173">
        <v>70.7</v>
      </c>
      <c r="BJ161" s="173">
        <v>0.4</v>
      </c>
      <c r="BK161" s="173">
        <v>203.3</v>
      </c>
      <c r="BL161" s="28" t="s">
        <v>338</v>
      </c>
      <c r="BM161" s="228" t="s">
        <v>338</v>
      </c>
      <c r="BN161" s="228"/>
      <c r="BO161" s="228"/>
      <c r="BP161" s="228">
        <v>41</v>
      </c>
      <c r="BQ161" s="228"/>
      <c r="BR161" s="228"/>
      <c r="BS161" s="228"/>
      <c r="BT161" s="228"/>
      <c r="BU161" s="228">
        <f t="shared" si="2"/>
        <v>5.3</v>
      </c>
      <c r="BV161" s="228"/>
      <c r="BW161" s="228"/>
      <c r="BX161" s="228"/>
      <c r="BY161" s="228"/>
      <c r="BZ161" s="228"/>
      <c r="CA161" s="228"/>
      <c r="CB161" s="228"/>
      <c r="CC161" s="228"/>
      <c r="CD161" s="228"/>
      <c r="CE161" s="228"/>
      <c r="CF161" s="228"/>
      <c r="CG161" s="228"/>
      <c r="CH161" s="228"/>
      <c r="CI161" s="228"/>
      <c r="CJ161" s="228"/>
      <c r="CK161" s="228"/>
      <c r="CL161" s="228"/>
      <c r="CM161" s="228"/>
      <c r="CN161" s="228"/>
      <c r="CO161" s="228"/>
      <c r="CP161" s="228"/>
      <c r="CQ161" s="228"/>
      <c r="CR161" s="228"/>
      <c r="CS161" s="228"/>
      <c r="CT161" s="228"/>
      <c r="CU161" s="228"/>
      <c r="CV161" s="228"/>
      <c r="CW161" s="228"/>
      <c r="CX161" s="228"/>
      <c r="CY161" s="228"/>
      <c r="CZ161" s="228"/>
      <c r="DA161" s="228"/>
      <c r="DB161" s="228"/>
    </row>
    <row r="162" spans="1:106" s="198" customFormat="1" ht="31.5" customHeight="1" x14ac:dyDescent="0.3">
      <c r="A162" s="194">
        <v>2021</v>
      </c>
      <c r="B162" s="171">
        <v>10</v>
      </c>
      <c r="C162" s="257">
        <v>44480</v>
      </c>
      <c r="D162" s="171">
        <v>375</v>
      </c>
      <c r="E162" s="171">
        <v>437</v>
      </c>
      <c r="F162" s="171">
        <v>7</v>
      </c>
      <c r="G162" s="197" t="s">
        <v>152</v>
      </c>
      <c r="H162" t="s">
        <v>153</v>
      </c>
      <c r="I162" t="s">
        <v>305</v>
      </c>
      <c r="J162">
        <v>4</v>
      </c>
      <c r="K162">
        <v>2</v>
      </c>
      <c r="L162" s="258">
        <v>168</v>
      </c>
      <c r="M162" s="259">
        <v>158.08799999999999</v>
      </c>
      <c r="N162" s="260">
        <v>179.928</v>
      </c>
      <c r="O162" s="193">
        <v>205</v>
      </c>
      <c r="P162" s="193">
        <v>253</v>
      </c>
      <c r="Q162" s="193">
        <v>217</v>
      </c>
      <c r="R162" s="193">
        <v>233</v>
      </c>
      <c r="S162" s="193">
        <v>226</v>
      </c>
      <c r="T162" s="193">
        <v>171</v>
      </c>
      <c r="U162" s="193">
        <v>164</v>
      </c>
      <c r="V162" s="193">
        <v>164</v>
      </c>
      <c r="W162" s="193">
        <v>171</v>
      </c>
      <c r="X162" s="193">
        <v>175</v>
      </c>
      <c r="Y162" s="172">
        <v>109</v>
      </c>
      <c r="Z162" s="172">
        <v>105</v>
      </c>
      <c r="AA162" s="193">
        <v>228</v>
      </c>
      <c r="AB162" s="193">
        <v>222</v>
      </c>
      <c r="AC162" s="193">
        <v>250</v>
      </c>
      <c r="AD162" s="193">
        <v>212</v>
      </c>
      <c r="AE162" s="193">
        <v>249</v>
      </c>
      <c r="AF162" s="193">
        <v>174</v>
      </c>
      <c r="AG162" s="193">
        <v>173</v>
      </c>
      <c r="AH162" s="193">
        <v>179</v>
      </c>
      <c r="AI162" s="193">
        <v>172</v>
      </c>
      <c r="AJ162" s="193"/>
      <c r="AK162" s="172">
        <v>118</v>
      </c>
      <c r="AL162" s="172">
        <v>118</v>
      </c>
      <c r="AM162" s="193">
        <v>229.5</v>
      </c>
      <c r="AN162" s="193">
        <v>171.4</v>
      </c>
      <c r="AO162" s="223">
        <v>0.4</v>
      </c>
      <c r="AP162" s="183">
        <v>120</v>
      </c>
      <c r="AQ162" s="184">
        <v>120</v>
      </c>
      <c r="AR162" s="182">
        <v>128</v>
      </c>
      <c r="AS162" s="182">
        <v>113</v>
      </c>
      <c r="AT162" s="185">
        <v>4</v>
      </c>
      <c r="AU162" s="185">
        <v>7</v>
      </c>
      <c r="AV162" s="185">
        <v>6</v>
      </c>
      <c r="AW162" s="185">
        <v>2</v>
      </c>
      <c r="AX162" s="185">
        <v>3</v>
      </c>
      <c r="AY162" s="185"/>
      <c r="AZ162" s="185"/>
      <c r="BA162" s="185"/>
      <c r="BB162" s="185"/>
      <c r="BC162" s="186">
        <v>22</v>
      </c>
      <c r="BD162" s="181">
        <v>2422</v>
      </c>
      <c r="BE162" s="187">
        <v>1.4999999999999999E-2</v>
      </c>
      <c r="BF162" s="188">
        <v>8.9999999999999993E-3</v>
      </c>
      <c r="BG162" s="173">
        <v>1</v>
      </c>
      <c r="BH162" s="173">
        <v>0.1</v>
      </c>
      <c r="BI162" s="173">
        <v>14.4</v>
      </c>
      <c r="BJ162" s="173">
        <v>3.8</v>
      </c>
      <c r="BK162" s="173">
        <v>415.1</v>
      </c>
      <c r="BL162" s="28" t="s">
        <v>306</v>
      </c>
      <c r="BM162" s="228" t="s">
        <v>307</v>
      </c>
      <c r="BN162" s="228" t="s">
        <v>345</v>
      </c>
      <c r="BO162" s="228" t="s">
        <v>311</v>
      </c>
      <c r="BP162" s="228">
        <v>41</v>
      </c>
      <c r="BQ162" s="228"/>
      <c r="BR162" s="228"/>
      <c r="BS162" s="228"/>
      <c r="BT162" s="228"/>
      <c r="BU162" s="228">
        <f t="shared" si="2"/>
        <v>2.4</v>
      </c>
      <c r="BV162" s="228"/>
      <c r="BW162" s="228"/>
      <c r="BX162" s="228"/>
      <c r="BY162" s="228"/>
      <c r="BZ162" s="228"/>
      <c r="CA162" s="228"/>
      <c r="CB162" s="228"/>
      <c r="CC162" s="228"/>
      <c r="CD162" s="228"/>
      <c r="CE162" s="228"/>
      <c r="CF162" s="228"/>
      <c r="CG162" s="228"/>
      <c r="CH162" s="228"/>
      <c r="CI162" s="228"/>
      <c r="CJ162" s="228"/>
      <c r="CK162" s="228"/>
      <c r="CL162" s="228"/>
      <c r="CM162" s="228"/>
      <c r="CN162" s="228"/>
      <c r="CO162" s="228"/>
      <c r="CP162" s="228"/>
      <c r="CQ162" s="228"/>
      <c r="CR162" s="228"/>
      <c r="CS162" s="228"/>
      <c r="CT162" s="228"/>
      <c r="CU162" s="228"/>
      <c r="CV162" s="228"/>
      <c r="CW162" s="228"/>
      <c r="CX162" s="228"/>
      <c r="CY162" s="228"/>
      <c r="CZ162" s="228"/>
      <c r="DA162" s="228"/>
      <c r="DB162" s="228"/>
    </row>
    <row r="163" spans="1:106" s="198" customFormat="1" ht="31.5" customHeight="1" x14ac:dyDescent="0.3">
      <c r="A163" s="194">
        <v>2021</v>
      </c>
      <c r="B163" s="171">
        <v>10</v>
      </c>
      <c r="C163" s="257">
        <v>44480</v>
      </c>
      <c r="D163" s="171">
        <v>227</v>
      </c>
      <c r="E163" s="171">
        <v>155</v>
      </c>
      <c r="F163" s="171">
        <v>28</v>
      </c>
      <c r="G163" s="197" t="s">
        <v>164</v>
      </c>
      <c r="H163" t="s">
        <v>165</v>
      </c>
      <c r="I163" t="s">
        <v>343</v>
      </c>
      <c r="J163">
        <v>3</v>
      </c>
      <c r="K163">
        <v>2</v>
      </c>
      <c r="L163" s="258">
        <v>122</v>
      </c>
      <c r="M163" s="259">
        <v>113.46</v>
      </c>
      <c r="N163" s="260">
        <v>130.54</v>
      </c>
      <c r="O163" s="193">
        <v>160</v>
      </c>
      <c r="P163" s="193"/>
      <c r="Q163" s="193"/>
      <c r="R163" s="193"/>
      <c r="S163" s="193"/>
      <c r="T163" s="193">
        <v>119</v>
      </c>
      <c r="U163" s="193"/>
      <c r="V163" s="193"/>
      <c r="W163" s="193"/>
      <c r="X163" s="193"/>
      <c r="Y163" s="172">
        <v>140</v>
      </c>
      <c r="Z163" s="172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72"/>
      <c r="AL163" s="172"/>
      <c r="AM163" s="193">
        <v>160</v>
      </c>
      <c r="AN163" s="193">
        <v>119</v>
      </c>
      <c r="AO163" s="223">
        <v>0.3</v>
      </c>
      <c r="AP163" s="183">
        <v>61</v>
      </c>
      <c r="AQ163" s="184">
        <v>177</v>
      </c>
      <c r="AR163" s="182">
        <v>77</v>
      </c>
      <c r="AS163" s="182">
        <v>140</v>
      </c>
      <c r="AT163" s="185">
        <v>1</v>
      </c>
      <c r="AU163" s="185">
        <v>8</v>
      </c>
      <c r="AV163" s="185">
        <v>4</v>
      </c>
      <c r="AW163" s="185"/>
      <c r="AX163" s="185">
        <v>2</v>
      </c>
      <c r="AY163" s="185"/>
      <c r="AZ163" s="185"/>
      <c r="BA163" s="185"/>
      <c r="BB163" s="185"/>
      <c r="BC163" s="186">
        <v>14</v>
      </c>
      <c r="BD163" s="181">
        <v>902</v>
      </c>
      <c r="BE163" s="187">
        <v>0.02</v>
      </c>
      <c r="BF163" s="188">
        <v>1.6E-2</v>
      </c>
      <c r="BG163" s="173">
        <v>1</v>
      </c>
      <c r="BH163" s="173">
        <v>0.1</v>
      </c>
      <c r="BI163" s="173">
        <v>7.4</v>
      </c>
      <c r="BJ163" s="173">
        <v>1.7</v>
      </c>
      <c r="BK163" s="173">
        <v>107.3</v>
      </c>
      <c r="BL163" s="28" t="s">
        <v>312</v>
      </c>
      <c r="BM163" s="228" t="s">
        <v>315</v>
      </c>
      <c r="BN163" s="228" t="s">
        <v>344</v>
      </c>
      <c r="BO163" s="228"/>
      <c r="BP163" s="228">
        <v>41</v>
      </c>
      <c r="BQ163" s="228"/>
      <c r="BR163" s="228"/>
      <c r="BS163" s="228"/>
      <c r="BT163" s="228"/>
      <c r="BU163" s="228">
        <f t="shared" si="2"/>
        <v>2.1</v>
      </c>
      <c r="BV163" s="228"/>
      <c r="BW163" s="228"/>
      <c r="BX163" s="228"/>
      <c r="BY163" s="228"/>
      <c r="BZ163" s="228"/>
      <c r="CA163" s="228"/>
      <c r="CB163" s="228"/>
      <c r="CC163" s="228"/>
      <c r="CD163" s="228"/>
      <c r="CE163" s="228"/>
      <c r="CF163" s="228"/>
      <c r="CG163" s="228"/>
      <c r="CH163" s="228"/>
      <c r="CI163" s="228"/>
      <c r="CJ163" s="228"/>
      <c r="CK163" s="228"/>
      <c r="CL163" s="228"/>
      <c r="CM163" s="228"/>
      <c r="CN163" s="228"/>
      <c r="CO163" s="228"/>
      <c r="CP163" s="228"/>
      <c r="CQ163" s="228"/>
      <c r="CR163" s="228"/>
      <c r="CS163" s="228"/>
      <c r="CT163" s="228"/>
      <c r="CU163" s="228"/>
      <c r="CV163" s="228"/>
      <c r="CW163" s="228"/>
      <c r="CX163" s="228"/>
      <c r="CY163" s="228"/>
      <c r="CZ163" s="228"/>
      <c r="DA163" s="228"/>
      <c r="DB163" s="228"/>
    </row>
    <row r="164" spans="1:106" s="198" customFormat="1" ht="31.5" customHeight="1" x14ac:dyDescent="0.3">
      <c r="A164" s="194">
        <v>2021</v>
      </c>
      <c r="B164" s="171">
        <v>10</v>
      </c>
      <c r="C164" s="257">
        <v>44480</v>
      </c>
      <c r="D164" s="171">
        <v>159</v>
      </c>
      <c r="E164" s="171">
        <v>299</v>
      </c>
      <c r="F164" s="171">
        <v>30</v>
      </c>
      <c r="G164" s="197" t="s">
        <v>244</v>
      </c>
      <c r="H164" t="s">
        <v>245</v>
      </c>
      <c r="I164" t="s">
        <v>327</v>
      </c>
      <c r="J164">
        <v>3</v>
      </c>
      <c r="K164">
        <v>2</v>
      </c>
      <c r="L164" s="258">
        <v>115</v>
      </c>
      <c r="M164" s="259">
        <v>106.95</v>
      </c>
      <c r="N164" s="260">
        <v>123.05</v>
      </c>
      <c r="O164" s="193">
        <v>129</v>
      </c>
      <c r="P164" s="193">
        <v>140</v>
      </c>
      <c r="Q164" s="193">
        <v>137</v>
      </c>
      <c r="R164" s="193">
        <v>144</v>
      </c>
      <c r="S164" s="193">
        <v>151</v>
      </c>
      <c r="T164" s="193">
        <v>107</v>
      </c>
      <c r="U164" s="193">
        <v>110</v>
      </c>
      <c r="V164" s="193">
        <v>109</v>
      </c>
      <c r="W164" s="193">
        <v>114</v>
      </c>
      <c r="X164" s="193">
        <v>113</v>
      </c>
      <c r="Y164" s="172">
        <v>109</v>
      </c>
      <c r="Z164" s="172">
        <v>109</v>
      </c>
      <c r="AA164" s="193">
        <v>128</v>
      </c>
      <c r="AB164" s="193">
        <v>128</v>
      </c>
      <c r="AC164" s="193">
        <v>124</v>
      </c>
      <c r="AD164" s="193">
        <v>130</v>
      </c>
      <c r="AE164" s="193">
        <v>120</v>
      </c>
      <c r="AF164" s="193">
        <v>112</v>
      </c>
      <c r="AG164" s="193">
        <v>109</v>
      </c>
      <c r="AH164" s="193">
        <v>102</v>
      </c>
      <c r="AI164" s="193">
        <v>110</v>
      </c>
      <c r="AJ164" s="193"/>
      <c r="AK164" s="172">
        <v>119</v>
      </c>
      <c r="AL164" s="172">
        <v>120</v>
      </c>
      <c r="AM164" s="193">
        <v>133.1</v>
      </c>
      <c r="AN164" s="193">
        <v>109.6</v>
      </c>
      <c r="AO164" s="223">
        <v>0.2</v>
      </c>
      <c r="AP164" s="183">
        <v>70</v>
      </c>
      <c r="AQ164" s="184">
        <v>154</v>
      </c>
      <c r="AR164" s="182">
        <v>95</v>
      </c>
      <c r="AS164" s="182">
        <v>114</v>
      </c>
      <c r="AT164" s="185">
        <v>5</v>
      </c>
      <c r="AU164" s="185">
        <v>4</v>
      </c>
      <c r="AV164" s="185">
        <v>5</v>
      </c>
      <c r="AW164" s="185">
        <v>3</v>
      </c>
      <c r="AX164" s="185">
        <v>3</v>
      </c>
      <c r="AY164" s="185"/>
      <c r="AZ164" s="185"/>
      <c r="BA164" s="185"/>
      <c r="BB164" s="185"/>
      <c r="BC164" s="186">
        <v>19</v>
      </c>
      <c r="BD164" s="181">
        <v>2227</v>
      </c>
      <c r="BE164" s="187">
        <v>0.02</v>
      </c>
      <c r="BF164" s="188">
        <v>8.9999999999999993E-3</v>
      </c>
      <c r="BG164" s="173">
        <v>1</v>
      </c>
      <c r="BH164" s="173">
        <v>0.2</v>
      </c>
      <c r="BI164" s="173">
        <v>19.399999999999999</v>
      </c>
      <c r="BJ164" s="173">
        <v>2.1</v>
      </c>
      <c r="BK164" s="173">
        <v>244.1</v>
      </c>
      <c r="BL164" s="28" t="s">
        <v>312</v>
      </c>
      <c r="BM164" s="228" t="s">
        <v>315</v>
      </c>
      <c r="BN164" s="228"/>
      <c r="BO164" s="228"/>
      <c r="BP164" s="228">
        <v>41</v>
      </c>
      <c r="BQ164" s="228"/>
      <c r="BR164" s="228"/>
      <c r="BS164" s="228"/>
      <c r="BT164" s="228"/>
      <c r="BU164" s="228">
        <f t="shared" si="2"/>
        <v>3.8</v>
      </c>
      <c r="BV164" s="228"/>
      <c r="BW164" s="228"/>
      <c r="BX164" s="228"/>
      <c r="BY164" s="228"/>
      <c r="BZ164" s="228"/>
      <c r="CA164" s="228"/>
      <c r="CB164" s="228"/>
      <c r="CC164" s="228"/>
      <c r="CD164" s="228"/>
      <c r="CE164" s="228"/>
      <c r="CF164" s="228"/>
      <c r="CG164" s="228"/>
      <c r="CH164" s="228"/>
      <c r="CI164" s="228"/>
      <c r="CJ164" s="228"/>
      <c r="CK164" s="228"/>
      <c r="CL164" s="228"/>
      <c r="CM164" s="228"/>
      <c r="CN164" s="228"/>
      <c r="CO164" s="228"/>
      <c r="CP164" s="228"/>
      <c r="CQ164" s="228"/>
      <c r="CR164" s="228"/>
      <c r="CS164" s="228"/>
      <c r="CT164" s="228"/>
      <c r="CU164" s="228"/>
      <c r="CV164" s="228"/>
      <c r="CW164" s="228"/>
      <c r="CX164" s="228"/>
      <c r="CY164" s="228"/>
      <c r="CZ164" s="228"/>
      <c r="DA164" s="228"/>
      <c r="DB164" s="228"/>
    </row>
    <row r="165" spans="1:106" s="198" customFormat="1" ht="31.5" customHeight="1" x14ac:dyDescent="0.3">
      <c r="A165" s="194">
        <v>2021</v>
      </c>
      <c r="B165" s="171">
        <v>10</v>
      </c>
      <c r="C165" s="257">
        <v>44480</v>
      </c>
      <c r="D165" s="171">
        <v>415</v>
      </c>
      <c r="E165" s="171">
        <v>655</v>
      </c>
      <c r="F165" s="171">
        <v>47</v>
      </c>
      <c r="G165" s="197" t="s">
        <v>173</v>
      </c>
      <c r="H165" t="s">
        <v>174</v>
      </c>
      <c r="I165" t="s">
        <v>328</v>
      </c>
      <c r="J165">
        <v>3</v>
      </c>
      <c r="K165">
        <v>1</v>
      </c>
      <c r="L165" s="258">
        <v>148</v>
      </c>
      <c r="M165" s="259">
        <v>137.63999999999999</v>
      </c>
      <c r="N165" s="260">
        <v>158.36000000000001</v>
      </c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72"/>
      <c r="Z165" s="172">
        <v>137</v>
      </c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72"/>
      <c r="AL165" s="172"/>
      <c r="AM165" s="193"/>
      <c r="AN165" s="193"/>
      <c r="AO165" s="223"/>
      <c r="AP165" s="183">
        <v>60</v>
      </c>
      <c r="AQ165" s="184">
        <v>180</v>
      </c>
      <c r="AR165" s="182">
        <v>79</v>
      </c>
      <c r="AS165" s="182">
        <v>137</v>
      </c>
      <c r="AT165" s="185"/>
      <c r="AU165" s="185"/>
      <c r="AV165" s="185"/>
      <c r="AW165" s="185"/>
      <c r="AX165" s="185"/>
      <c r="AY165" s="185"/>
      <c r="AZ165" s="185"/>
      <c r="BA165" s="185"/>
      <c r="BB165" s="185"/>
      <c r="BC165" s="186"/>
      <c r="BD165" s="181">
        <v>390</v>
      </c>
      <c r="BE165" s="187">
        <v>0.02</v>
      </c>
      <c r="BF165" s="188"/>
      <c r="BG165" s="173"/>
      <c r="BH165" s="173"/>
      <c r="BI165" s="173">
        <v>2.6</v>
      </c>
      <c r="BJ165" s="173"/>
      <c r="BK165" s="173"/>
      <c r="BL165" s="28" t="s">
        <v>312</v>
      </c>
      <c r="BM165" s="228" t="s">
        <v>321</v>
      </c>
      <c r="BN165" s="228" t="s">
        <v>329</v>
      </c>
      <c r="BO165" s="228"/>
      <c r="BP165" s="228">
        <v>41</v>
      </c>
      <c r="BQ165" s="228"/>
      <c r="BR165" s="228"/>
      <c r="BS165" s="228"/>
      <c r="BT165" s="228"/>
      <c r="BU165" s="228" t="str">
        <f t="shared" si="2"/>
        <v/>
      </c>
      <c r="BV165" s="228"/>
      <c r="BW165" s="228"/>
      <c r="BX165" s="228"/>
      <c r="BY165" s="228"/>
      <c r="BZ165" s="228"/>
      <c r="CA165" s="228"/>
      <c r="CB165" s="228"/>
      <c r="CC165" s="228"/>
      <c r="CD165" s="228"/>
      <c r="CE165" s="228"/>
      <c r="CF165" s="228"/>
      <c r="CG165" s="228"/>
      <c r="CH165" s="228"/>
      <c r="CI165" s="228"/>
      <c r="CJ165" s="228"/>
      <c r="CK165" s="228"/>
      <c r="CL165" s="228"/>
      <c r="CM165" s="228"/>
      <c r="CN165" s="228"/>
      <c r="CO165" s="228"/>
      <c r="CP165" s="228"/>
      <c r="CQ165" s="228"/>
      <c r="CR165" s="228"/>
      <c r="CS165" s="228"/>
      <c r="CT165" s="228"/>
      <c r="CU165" s="228"/>
      <c r="CV165" s="228"/>
      <c r="CW165" s="228"/>
      <c r="CX165" s="228"/>
      <c r="CY165" s="228"/>
      <c r="CZ165" s="228"/>
      <c r="DA165" s="228"/>
      <c r="DB165" s="228"/>
    </row>
    <row r="166" spans="1:106" s="198" customFormat="1" ht="31.5" customHeight="1" x14ac:dyDescent="0.3">
      <c r="A166" s="194">
        <v>2021</v>
      </c>
      <c r="B166" s="171">
        <v>10</v>
      </c>
      <c r="C166" s="257">
        <v>44480</v>
      </c>
      <c r="D166" s="171">
        <v>415</v>
      </c>
      <c r="E166" s="171">
        <v>656</v>
      </c>
      <c r="F166" s="171">
        <v>47</v>
      </c>
      <c r="G166" s="197" t="s">
        <v>176</v>
      </c>
      <c r="H166" t="s">
        <v>177</v>
      </c>
      <c r="I166" t="s">
        <v>328</v>
      </c>
      <c r="J166">
        <v>3</v>
      </c>
      <c r="K166">
        <v>1</v>
      </c>
      <c r="L166" s="258">
        <v>148</v>
      </c>
      <c r="M166" s="259">
        <v>137.63999999999999</v>
      </c>
      <c r="N166" s="260">
        <v>158.36000000000001</v>
      </c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72"/>
      <c r="Z166" s="172">
        <v>137</v>
      </c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72"/>
      <c r="AL166" s="172"/>
      <c r="AM166" s="193"/>
      <c r="AN166" s="193"/>
      <c r="AO166" s="223"/>
      <c r="AP166" s="183">
        <v>60</v>
      </c>
      <c r="AQ166" s="184">
        <v>180</v>
      </c>
      <c r="AR166" s="182">
        <v>79</v>
      </c>
      <c r="AS166" s="182">
        <v>137</v>
      </c>
      <c r="AT166" s="185"/>
      <c r="AU166" s="185"/>
      <c r="AV166" s="185"/>
      <c r="AW166" s="185"/>
      <c r="AX166" s="185"/>
      <c r="AY166" s="185"/>
      <c r="AZ166" s="185"/>
      <c r="BA166" s="185"/>
      <c r="BB166" s="185"/>
      <c r="BC166" s="186"/>
      <c r="BD166" s="181">
        <v>390</v>
      </c>
      <c r="BE166" s="187">
        <v>0.02</v>
      </c>
      <c r="BF166" s="188"/>
      <c r="BG166" s="173"/>
      <c r="BH166" s="173"/>
      <c r="BI166" s="173">
        <v>2.6</v>
      </c>
      <c r="BJ166" s="173"/>
      <c r="BK166" s="173"/>
      <c r="BL166" s="28" t="s">
        <v>312</v>
      </c>
      <c r="BM166" s="228" t="s">
        <v>321</v>
      </c>
      <c r="BN166" s="228" t="s">
        <v>330</v>
      </c>
      <c r="BO166" s="228"/>
      <c r="BP166" s="228">
        <v>41</v>
      </c>
      <c r="BQ166" s="228"/>
      <c r="BR166" s="228"/>
      <c r="BS166" s="228"/>
      <c r="BT166" s="228"/>
      <c r="BU166" s="228" t="str">
        <f t="shared" si="2"/>
        <v/>
      </c>
      <c r="BV166" s="228"/>
      <c r="BW166" s="228"/>
      <c r="BX166" s="228"/>
      <c r="BY166" s="228"/>
      <c r="BZ166" s="228"/>
      <c r="CA166" s="228"/>
      <c r="CB166" s="228"/>
      <c r="CC166" s="228"/>
      <c r="CD166" s="228"/>
      <c r="CE166" s="228"/>
      <c r="CF166" s="228"/>
      <c r="CG166" s="228"/>
      <c r="CH166" s="228"/>
      <c r="CI166" s="228"/>
      <c r="CJ166" s="228"/>
      <c r="CK166" s="228"/>
      <c r="CL166" s="228"/>
      <c r="CM166" s="228"/>
      <c r="CN166" s="228"/>
      <c r="CO166" s="228"/>
      <c r="CP166" s="228"/>
      <c r="CQ166" s="228"/>
      <c r="CR166" s="228"/>
      <c r="CS166" s="228"/>
      <c r="CT166" s="228"/>
      <c r="CU166" s="228"/>
      <c r="CV166" s="228"/>
      <c r="CW166" s="228"/>
      <c r="CX166" s="228"/>
      <c r="CY166" s="228"/>
      <c r="CZ166" s="228"/>
      <c r="DA166" s="228"/>
      <c r="DB166" s="228"/>
    </row>
    <row r="167" spans="1:106" s="198" customFormat="1" ht="31.5" customHeight="1" x14ac:dyDescent="0.3">
      <c r="A167" s="194">
        <v>2021</v>
      </c>
      <c r="B167" s="171">
        <v>10</v>
      </c>
      <c r="C167" s="257">
        <v>44480</v>
      </c>
      <c r="D167" s="171">
        <v>415</v>
      </c>
      <c r="E167" s="171">
        <v>657</v>
      </c>
      <c r="F167" s="171">
        <v>47</v>
      </c>
      <c r="G167" s="197" t="s">
        <v>179</v>
      </c>
      <c r="H167" t="s">
        <v>180</v>
      </c>
      <c r="I167" t="s">
        <v>328</v>
      </c>
      <c r="J167">
        <v>3</v>
      </c>
      <c r="K167">
        <v>1</v>
      </c>
      <c r="L167" s="258">
        <v>90</v>
      </c>
      <c r="M167" s="259">
        <v>83.7</v>
      </c>
      <c r="N167" s="260">
        <v>96.3</v>
      </c>
      <c r="O167" s="193"/>
      <c r="P167" s="193"/>
      <c r="Q167" s="193"/>
      <c r="R167" s="193">
        <v>120</v>
      </c>
      <c r="S167" s="193">
        <v>119</v>
      </c>
      <c r="T167" s="193"/>
      <c r="U167" s="193"/>
      <c r="V167" s="193"/>
      <c r="W167" s="193">
        <v>102</v>
      </c>
      <c r="X167" s="193">
        <v>101</v>
      </c>
      <c r="Y167" s="172"/>
      <c r="Z167" s="172">
        <v>137</v>
      </c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72"/>
      <c r="AL167" s="172"/>
      <c r="AM167" s="193">
        <v>119.3</v>
      </c>
      <c r="AN167" s="193">
        <v>101.5</v>
      </c>
      <c r="AO167" s="223">
        <v>0.3</v>
      </c>
      <c r="AP167" s="183">
        <v>60</v>
      </c>
      <c r="AQ167" s="184">
        <v>180</v>
      </c>
      <c r="AR167" s="182">
        <v>79</v>
      </c>
      <c r="AS167" s="182">
        <v>137</v>
      </c>
      <c r="AT167" s="185"/>
      <c r="AU167" s="185"/>
      <c r="AV167" s="185"/>
      <c r="AW167" s="185"/>
      <c r="AX167" s="185"/>
      <c r="AY167" s="185"/>
      <c r="AZ167" s="185"/>
      <c r="BA167" s="185"/>
      <c r="BB167" s="185"/>
      <c r="BC167" s="186"/>
      <c r="BD167" s="181">
        <v>120</v>
      </c>
      <c r="BE167" s="187">
        <v>0.02</v>
      </c>
      <c r="BF167" s="188"/>
      <c r="BG167" s="173"/>
      <c r="BH167" s="173"/>
      <c r="BI167" s="173">
        <v>1.3</v>
      </c>
      <c r="BJ167" s="173"/>
      <c r="BK167" s="173">
        <v>12.2</v>
      </c>
      <c r="BL167" s="28" t="s">
        <v>312</v>
      </c>
      <c r="BM167" s="228" t="s">
        <v>321</v>
      </c>
      <c r="BN167" s="228" t="s">
        <v>331</v>
      </c>
      <c r="BO167" s="228"/>
      <c r="BP167" s="228">
        <v>41</v>
      </c>
      <c r="BQ167" s="228"/>
      <c r="BR167" s="228"/>
      <c r="BS167" s="228"/>
      <c r="BT167" s="228"/>
      <c r="BU167" s="228">
        <f t="shared" si="2"/>
        <v>8.1</v>
      </c>
      <c r="BV167" s="228"/>
      <c r="BW167" s="228"/>
      <c r="BX167" s="228"/>
      <c r="BY167" s="228"/>
      <c r="BZ167" s="228"/>
      <c r="CA167" s="228"/>
      <c r="CB167" s="228"/>
      <c r="CC167" s="228"/>
      <c r="CD167" s="228"/>
      <c r="CE167" s="228"/>
      <c r="CF167" s="228"/>
      <c r="CG167" s="228"/>
      <c r="CH167" s="228"/>
      <c r="CI167" s="228"/>
      <c r="CJ167" s="228"/>
      <c r="CK167" s="228"/>
      <c r="CL167" s="228"/>
      <c r="CM167" s="228"/>
      <c r="CN167" s="228"/>
      <c r="CO167" s="228"/>
      <c r="CP167" s="228"/>
      <c r="CQ167" s="228"/>
      <c r="CR167" s="228"/>
      <c r="CS167" s="228"/>
      <c r="CT167" s="228"/>
      <c r="CU167" s="228"/>
      <c r="CV167" s="228"/>
      <c r="CW167" s="228"/>
      <c r="CX167" s="228"/>
      <c r="CY167" s="228"/>
      <c r="CZ167" s="228"/>
      <c r="DA167" s="228"/>
      <c r="DB167" s="228"/>
    </row>
    <row r="168" spans="1:106" s="198" customFormat="1" ht="31.5" customHeight="1" x14ac:dyDescent="0.3">
      <c r="A168" s="194">
        <v>2021</v>
      </c>
      <c r="B168" s="171">
        <v>10</v>
      </c>
      <c r="C168" s="257">
        <v>44480</v>
      </c>
      <c r="D168" s="171">
        <v>415</v>
      </c>
      <c r="E168" s="171">
        <v>658</v>
      </c>
      <c r="F168" s="171">
        <v>47</v>
      </c>
      <c r="G168" s="197" t="s">
        <v>182</v>
      </c>
      <c r="H168" t="s">
        <v>183</v>
      </c>
      <c r="I168" t="s">
        <v>328</v>
      </c>
      <c r="J168">
        <v>3</v>
      </c>
      <c r="K168">
        <v>1</v>
      </c>
      <c r="L168" s="258">
        <v>90</v>
      </c>
      <c r="M168" s="259">
        <v>83.7</v>
      </c>
      <c r="N168" s="260">
        <v>96.3</v>
      </c>
      <c r="O168" s="193"/>
      <c r="P168" s="193"/>
      <c r="Q168" s="193"/>
      <c r="R168" s="193">
        <v>120</v>
      </c>
      <c r="S168" s="193">
        <v>119</v>
      </c>
      <c r="T168" s="193"/>
      <c r="U168" s="193"/>
      <c r="V168" s="193"/>
      <c r="W168" s="193">
        <v>102</v>
      </c>
      <c r="X168" s="193">
        <v>101</v>
      </c>
      <c r="Y168" s="172"/>
      <c r="Z168" s="172">
        <v>137</v>
      </c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72"/>
      <c r="AL168" s="172"/>
      <c r="AM168" s="193">
        <v>119.3</v>
      </c>
      <c r="AN168" s="193">
        <v>101.5</v>
      </c>
      <c r="AO168" s="223">
        <v>0.3</v>
      </c>
      <c r="AP168" s="183">
        <v>60</v>
      </c>
      <c r="AQ168" s="184">
        <v>180</v>
      </c>
      <c r="AR168" s="182">
        <v>79</v>
      </c>
      <c r="AS168" s="182">
        <v>137</v>
      </c>
      <c r="AT168" s="185"/>
      <c r="AU168" s="185"/>
      <c r="AV168" s="185"/>
      <c r="AW168" s="185"/>
      <c r="AX168" s="185"/>
      <c r="AY168" s="185"/>
      <c r="AZ168" s="185"/>
      <c r="BA168" s="185"/>
      <c r="BB168" s="185"/>
      <c r="BC168" s="186"/>
      <c r="BD168" s="181">
        <v>120</v>
      </c>
      <c r="BE168" s="187">
        <v>0.02</v>
      </c>
      <c r="BF168" s="188"/>
      <c r="BG168" s="173"/>
      <c r="BH168" s="173"/>
      <c r="BI168" s="173">
        <v>1.3</v>
      </c>
      <c r="BJ168" s="173"/>
      <c r="BK168" s="173">
        <v>12.2</v>
      </c>
      <c r="BL168" s="28" t="s">
        <v>312</v>
      </c>
      <c r="BM168" s="228" t="s">
        <v>321</v>
      </c>
      <c r="BN168" s="228" t="s">
        <v>332</v>
      </c>
      <c r="BO168" s="228"/>
      <c r="BP168" s="228">
        <v>41</v>
      </c>
      <c r="BQ168" s="228"/>
      <c r="BR168" s="228"/>
      <c r="BS168" s="228"/>
      <c r="BT168" s="228"/>
      <c r="BU168" s="228">
        <f t="shared" si="2"/>
        <v>8.1</v>
      </c>
      <c r="BV168" s="228"/>
      <c r="BW168" s="228"/>
      <c r="BX168" s="228"/>
      <c r="BY168" s="228"/>
      <c r="BZ168" s="228"/>
      <c r="CA168" s="228"/>
      <c r="CB168" s="228"/>
      <c r="CC168" s="228"/>
      <c r="CD168" s="228"/>
      <c r="CE168" s="228"/>
      <c r="CF168" s="228"/>
      <c r="CG168" s="228"/>
      <c r="CH168" s="228"/>
      <c r="CI168" s="228"/>
      <c r="CJ168" s="228"/>
      <c r="CK168" s="228"/>
      <c r="CL168" s="228"/>
      <c r="CM168" s="228"/>
      <c r="CN168" s="228"/>
      <c r="CO168" s="228"/>
      <c r="CP168" s="228"/>
      <c r="CQ168" s="228"/>
      <c r="CR168" s="228"/>
      <c r="CS168" s="228"/>
      <c r="CT168" s="228"/>
      <c r="CU168" s="228"/>
      <c r="CV168" s="228"/>
      <c r="CW168" s="228"/>
      <c r="CX168" s="228"/>
      <c r="CY168" s="228"/>
      <c r="CZ168" s="228"/>
      <c r="DA168" s="228"/>
      <c r="DB168" s="228"/>
    </row>
    <row r="169" spans="1:106" s="198" customFormat="1" ht="31.5" customHeight="1" x14ac:dyDescent="0.3">
      <c r="A169" s="194">
        <v>2021</v>
      </c>
      <c r="B169" s="171">
        <v>10</v>
      </c>
      <c r="C169" s="257">
        <v>44480</v>
      </c>
      <c r="D169" s="171">
        <v>334</v>
      </c>
      <c r="E169" s="171">
        <v>254</v>
      </c>
      <c r="F169" s="171">
        <v>49</v>
      </c>
      <c r="G169" s="197" t="s">
        <v>263</v>
      </c>
      <c r="H169" t="s">
        <v>136</v>
      </c>
      <c r="I169" t="s">
        <v>328</v>
      </c>
      <c r="J169">
        <v>4</v>
      </c>
      <c r="K169">
        <v>2</v>
      </c>
      <c r="L169" s="258">
        <v>203</v>
      </c>
      <c r="M169" s="259">
        <v>188.79</v>
      </c>
      <c r="N169" s="260">
        <v>217.21</v>
      </c>
      <c r="O169" s="193">
        <v>268</v>
      </c>
      <c r="P169" s="193">
        <v>313</v>
      </c>
      <c r="Q169" s="193">
        <v>360</v>
      </c>
      <c r="R169" s="193">
        <v>270</v>
      </c>
      <c r="S169" s="193">
        <v>263</v>
      </c>
      <c r="T169" s="193">
        <v>202</v>
      </c>
      <c r="U169" s="193">
        <v>204</v>
      </c>
      <c r="V169" s="193">
        <v>209</v>
      </c>
      <c r="W169" s="193">
        <v>207</v>
      </c>
      <c r="X169" s="193">
        <v>206</v>
      </c>
      <c r="Y169" s="172">
        <v>144</v>
      </c>
      <c r="Z169" s="172">
        <v>144</v>
      </c>
      <c r="AA169" s="193">
        <v>272</v>
      </c>
      <c r="AB169" s="193">
        <v>322</v>
      </c>
      <c r="AC169" s="193">
        <v>265</v>
      </c>
      <c r="AD169" s="193">
        <v>308</v>
      </c>
      <c r="AE169" s="193">
        <v>284</v>
      </c>
      <c r="AF169" s="193">
        <v>203</v>
      </c>
      <c r="AG169" s="193">
        <v>208</v>
      </c>
      <c r="AH169" s="193">
        <v>205</v>
      </c>
      <c r="AI169" s="193">
        <v>210</v>
      </c>
      <c r="AJ169" s="193"/>
      <c r="AK169" s="172">
        <v>139</v>
      </c>
      <c r="AL169" s="172">
        <v>145</v>
      </c>
      <c r="AM169" s="193">
        <v>292.5</v>
      </c>
      <c r="AN169" s="193">
        <v>206</v>
      </c>
      <c r="AO169" s="223">
        <v>0.4</v>
      </c>
      <c r="AP169" s="183">
        <v>88</v>
      </c>
      <c r="AQ169" s="184">
        <v>164</v>
      </c>
      <c r="AR169" s="182">
        <v>101</v>
      </c>
      <c r="AS169" s="182">
        <v>143</v>
      </c>
      <c r="AT169" s="185">
        <v>2</v>
      </c>
      <c r="AU169" s="185">
        <v>6</v>
      </c>
      <c r="AV169" s="185">
        <v>5</v>
      </c>
      <c r="AW169" s="185">
        <v>1</v>
      </c>
      <c r="AX169" s="185"/>
      <c r="AY169" s="185"/>
      <c r="AZ169" s="185"/>
      <c r="BA169" s="185"/>
      <c r="BB169" s="185"/>
      <c r="BC169" s="186">
        <v>13</v>
      </c>
      <c r="BD169" s="181">
        <v>2533</v>
      </c>
      <c r="BE169" s="187">
        <v>0.02</v>
      </c>
      <c r="BF169" s="188">
        <v>5.0000000000000001E-3</v>
      </c>
      <c r="BG169" s="173">
        <v>1</v>
      </c>
      <c r="BH169" s="173">
        <v>0.1</v>
      </c>
      <c r="BI169" s="173">
        <v>12.5</v>
      </c>
      <c r="BJ169" s="173">
        <v>2.7</v>
      </c>
      <c r="BK169" s="173">
        <v>521.79999999999995</v>
      </c>
      <c r="BL169" s="28" t="s">
        <v>312</v>
      </c>
      <c r="BM169" s="228" t="s">
        <v>315</v>
      </c>
      <c r="BN169" s="228" t="s">
        <v>316</v>
      </c>
      <c r="BO169" s="228"/>
      <c r="BP169" s="228">
        <v>41</v>
      </c>
      <c r="BQ169" s="228"/>
      <c r="BR169" s="228"/>
      <c r="BS169" s="228"/>
      <c r="BT169" s="228"/>
      <c r="BU169" s="228">
        <f t="shared" si="2"/>
        <v>2.1</v>
      </c>
      <c r="BV169" s="228"/>
      <c r="BW169" s="228"/>
      <c r="BX169" s="228"/>
      <c r="BY169" s="228"/>
      <c r="BZ169" s="228"/>
      <c r="CA169" s="228"/>
      <c r="CB169" s="228"/>
      <c r="CC169" s="228"/>
      <c r="CD169" s="228"/>
      <c r="CE169" s="228"/>
      <c r="CF169" s="228"/>
      <c r="CG169" s="228"/>
      <c r="CH169" s="228"/>
      <c r="CI169" s="228"/>
      <c r="CJ169" s="228"/>
      <c r="CK169" s="228"/>
      <c r="CL169" s="228"/>
      <c r="CM169" s="228"/>
      <c r="CN169" s="228"/>
      <c r="CO169" s="228"/>
      <c r="CP169" s="228"/>
      <c r="CQ169" s="228"/>
      <c r="CR169" s="228"/>
      <c r="CS169" s="228"/>
      <c r="CT169" s="228"/>
      <c r="CU169" s="228"/>
      <c r="CV169" s="228"/>
      <c r="CW169" s="228"/>
      <c r="CX169" s="228"/>
      <c r="CY169" s="228"/>
      <c r="CZ169" s="228"/>
      <c r="DA169" s="228"/>
      <c r="DB169" s="228"/>
    </row>
    <row r="170" spans="1:106" s="198" customFormat="1" ht="31.5" customHeight="1" x14ac:dyDescent="0.3">
      <c r="A170" s="194">
        <v>2021</v>
      </c>
      <c r="B170" s="171">
        <v>10</v>
      </c>
      <c r="C170" s="257">
        <v>44481</v>
      </c>
      <c r="D170" s="171">
        <v>143</v>
      </c>
      <c r="E170" s="171">
        <v>281</v>
      </c>
      <c r="F170" s="171">
        <v>2</v>
      </c>
      <c r="G170" s="197" t="s">
        <v>142</v>
      </c>
      <c r="H170" t="s">
        <v>143</v>
      </c>
      <c r="I170" t="s">
        <v>305</v>
      </c>
      <c r="J170">
        <v>4</v>
      </c>
      <c r="K170">
        <v>2</v>
      </c>
      <c r="L170" s="258">
        <v>285</v>
      </c>
      <c r="M170" s="259">
        <v>265.05</v>
      </c>
      <c r="N170" s="260">
        <v>304.95</v>
      </c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72"/>
      <c r="Z170" s="172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72"/>
      <c r="AL170" s="172"/>
      <c r="AM170" s="193"/>
      <c r="AN170" s="193"/>
      <c r="AO170" s="223"/>
      <c r="AP170" s="183">
        <v>120</v>
      </c>
      <c r="AQ170" s="184">
        <v>120</v>
      </c>
      <c r="AR170" s="182"/>
      <c r="AS170" s="182"/>
      <c r="AT170" s="185">
        <v>3</v>
      </c>
      <c r="AU170" s="185">
        <v>6</v>
      </c>
      <c r="AV170" s="185">
        <v>3</v>
      </c>
      <c r="AW170" s="185"/>
      <c r="AX170" s="185"/>
      <c r="AY170" s="185"/>
      <c r="AZ170" s="185"/>
      <c r="BA170" s="185"/>
      <c r="BB170" s="185"/>
      <c r="BC170" s="186">
        <v>9</v>
      </c>
      <c r="BD170" s="181">
        <v>483</v>
      </c>
      <c r="BE170" s="187">
        <v>1.4999999999999999E-2</v>
      </c>
      <c r="BF170" s="188">
        <v>1.9E-2</v>
      </c>
      <c r="BG170" s="173"/>
      <c r="BH170" s="173">
        <v>0</v>
      </c>
      <c r="BI170" s="173">
        <v>1.5</v>
      </c>
      <c r="BJ170" s="173"/>
      <c r="BK170" s="173"/>
      <c r="BL170" s="28" t="s">
        <v>318</v>
      </c>
      <c r="BM170" s="228"/>
      <c r="BN170" s="228"/>
      <c r="BO170" s="228"/>
      <c r="BP170" s="228">
        <v>41</v>
      </c>
      <c r="BQ170" s="228"/>
      <c r="BR170" s="228"/>
      <c r="BS170" s="228"/>
      <c r="BT170" s="228"/>
      <c r="BU170" s="228" t="str">
        <f t="shared" si="2"/>
        <v/>
      </c>
      <c r="BV170" s="228"/>
      <c r="BW170" s="228"/>
      <c r="BX170" s="228"/>
      <c r="BY170" s="228"/>
      <c r="BZ170" s="228"/>
      <c r="CA170" s="228"/>
      <c r="CB170" s="228"/>
      <c r="CC170" s="228"/>
      <c r="CD170" s="228"/>
      <c r="CE170" s="228"/>
      <c r="CF170" s="228"/>
      <c r="CG170" s="228"/>
      <c r="CH170" s="228"/>
      <c r="CI170" s="228"/>
      <c r="CJ170" s="228"/>
      <c r="CK170" s="228"/>
      <c r="CL170" s="228"/>
      <c r="CM170" s="228"/>
      <c r="CN170" s="228"/>
      <c r="CO170" s="228"/>
      <c r="CP170" s="228"/>
      <c r="CQ170" s="228"/>
      <c r="CR170" s="228"/>
      <c r="CS170" s="228"/>
      <c r="CT170" s="228"/>
      <c r="CU170" s="228"/>
      <c r="CV170" s="228"/>
      <c r="CW170" s="228"/>
      <c r="CX170" s="228"/>
      <c r="CY170" s="228"/>
      <c r="CZ170" s="228"/>
      <c r="DA170" s="228"/>
      <c r="DB170" s="228"/>
    </row>
    <row r="171" spans="1:106" s="198" customFormat="1" ht="31.5" customHeight="1" x14ac:dyDescent="0.3">
      <c r="A171" s="194">
        <v>2021</v>
      </c>
      <c r="B171" s="171">
        <v>10</v>
      </c>
      <c r="C171" s="257">
        <v>44481</v>
      </c>
      <c r="D171" s="171">
        <v>143</v>
      </c>
      <c r="E171" s="171">
        <v>281</v>
      </c>
      <c r="F171" s="171">
        <v>2</v>
      </c>
      <c r="G171" s="197" t="s">
        <v>144</v>
      </c>
      <c r="H171" t="s">
        <v>145</v>
      </c>
      <c r="L171" s="258">
        <v>315</v>
      </c>
      <c r="M171" s="259">
        <v>292.95</v>
      </c>
      <c r="N171" s="260">
        <v>337.05</v>
      </c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72"/>
      <c r="Z171" s="172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72"/>
      <c r="AL171" s="172"/>
      <c r="AM171" s="193"/>
      <c r="AN171" s="193"/>
      <c r="AO171" s="223"/>
      <c r="AP171" s="183">
        <v>120</v>
      </c>
      <c r="AQ171" s="184"/>
      <c r="AR171" s="182"/>
      <c r="AS171" s="182"/>
      <c r="AT171" s="185">
        <v>3</v>
      </c>
      <c r="AU171" s="185">
        <v>6</v>
      </c>
      <c r="AV171" s="185">
        <v>3</v>
      </c>
      <c r="AW171" s="185"/>
      <c r="AX171" s="185"/>
      <c r="AY171" s="185"/>
      <c r="AZ171" s="185"/>
      <c r="BA171" s="185"/>
      <c r="BB171" s="185"/>
      <c r="BC171" s="186">
        <v>9</v>
      </c>
      <c r="BD171" s="181">
        <v>483</v>
      </c>
      <c r="BE171" s="187">
        <v>1.4999999999999999E-2</v>
      </c>
      <c r="BF171" s="188">
        <v>1.9E-2</v>
      </c>
      <c r="BG171" s="173"/>
      <c r="BH171" s="173">
        <v>0</v>
      </c>
      <c r="BI171" s="173">
        <v>1.5</v>
      </c>
      <c r="BJ171" s="173"/>
      <c r="BK171" s="173"/>
      <c r="BL171" s="28"/>
      <c r="BM171" s="228"/>
      <c r="BN171" s="228"/>
      <c r="BO171" s="228"/>
      <c r="BP171" s="228">
        <v>41</v>
      </c>
      <c r="BQ171" s="228"/>
      <c r="BR171" s="228"/>
      <c r="BS171" s="228"/>
      <c r="BT171" s="228"/>
      <c r="BU171" s="228" t="str">
        <f t="shared" si="2"/>
        <v/>
      </c>
      <c r="BV171" s="228"/>
      <c r="BW171" s="228"/>
      <c r="BX171" s="228"/>
      <c r="BY171" s="228"/>
      <c r="BZ171" s="228"/>
      <c r="CA171" s="228"/>
      <c r="CB171" s="228"/>
      <c r="CC171" s="228"/>
      <c r="CD171" s="228"/>
      <c r="CE171" s="228"/>
      <c r="CF171" s="228"/>
      <c r="CG171" s="228"/>
      <c r="CH171" s="228"/>
      <c r="CI171" s="228"/>
      <c r="CJ171" s="228"/>
      <c r="CK171" s="228"/>
      <c r="CL171" s="228"/>
      <c r="CM171" s="228"/>
      <c r="CN171" s="228"/>
      <c r="CO171" s="228"/>
      <c r="CP171" s="228"/>
      <c r="CQ171" s="228"/>
      <c r="CR171" s="228"/>
      <c r="CS171" s="228"/>
      <c r="CT171" s="228"/>
      <c r="CU171" s="228"/>
      <c r="CV171" s="228"/>
      <c r="CW171" s="228"/>
      <c r="CX171" s="228"/>
      <c r="CY171" s="228"/>
      <c r="CZ171" s="228"/>
      <c r="DA171" s="228"/>
      <c r="DB171" s="228"/>
    </row>
    <row r="172" spans="1:106" s="198" customFormat="1" ht="31.5" customHeight="1" x14ac:dyDescent="0.3">
      <c r="A172" s="194">
        <v>2021</v>
      </c>
      <c r="B172" s="171">
        <v>10</v>
      </c>
      <c r="C172" s="257">
        <v>44481</v>
      </c>
      <c r="D172" s="171">
        <v>143</v>
      </c>
      <c r="E172" s="171">
        <v>281</v>
      </c>
      <c r="F172" s="171">
        <v>2</v>
      </c>
      <c r="G172" s="197" t="s">
        <v>146</v>
      </c>
      <c r="H172" t="s">
        <v>147</v>
      </c>
      <c r="L172" s="258">
        <v>345</v>
      </c>
      <c r="M172" s="259">
        <v>320.85000000000002</v>
      </c>
      <c r="N172" s="260">
        <v>369.15</v>
      </c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72"/>
      <c r="Z172" s="172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72"/>
      <c r="AL172" s="172"/>
      <c r="AM172" s="193"/>
      <c r="AN172" s="193"/>
      <c r="AO172" s="223"/>
      <c r="AP172" s="183">
        <v>120</v>
      </c>
      <c r="AQ172" s="184"/>
      <c r="AR172" s="182"/>
      <c r="AS172" s="182"/>
      <c r="AT172" s="185">
        <v>3</v>
      </c>
      <c r="AU172" s="185">
        <v>6</v>
      </c>
      <c r="AV172" s="185">
        <v>3</v>
      </c>
      <c r="AW172" s="185"/>
      <c r="AX172" s="185"/>
      <c r="AY172" s="185"/>
      <c r="AZ172" s="185"/>
      <c r="BA172" s="185"/>
      <c r="BB172" s="185"/>
      <c r="BC172" s="186">
        <v>9</v>
      </c>
      <c r="BD172" s="181">
        <v>483</v>
      </c>
      <c r="BE172" s="187">
        <v>1.4999999999999999E-2</v>
      </c>
      <c r="BF172" s="188">
        <v>1.9E-2</v>
      </c>
      <c r="BG172" s="173"/>
      <c r="BH172" s="173">
        <v>0</v>
      </c>
      <c r="BI172" s="173">
        <v>1.5</v>
      </c>
      <c r="BJ172" s="173"/>
      <c r="BK172" s="173"/>
      <c r="BL172" s="28"/>
      <c r="BM172" s="228"/>
      <c r="BN172" s="228"/>
      <c r="BO172" s="228"/>
      <c r="BP172" s="228">
        <v>41</v>
      </c>
      <c r="BQ172" s="228"/>
      <c r="BR172" s="228"/>
      <c r="BS172" s="228"/>
      <c r="BT172" s="228"/>
      <c r="BU172" s="228" t="str">
        <f t="shared" si="2"/>
        <v/>
      </c>
      <c r="BV172" s="228"/>
      <c r="BW172" s="228"/>
      <c r="BX172" s="228"/>
      <c r="BY172" s="228"/>
      <c r="BZ172" s="228"/>
      <c r="CA172" s="228"/>
      <c r="CB172" s="228"/>
      <c r="CC172" s="228"/>
      <c r="CD172" s="228"/>
      <c r="CE172" s="228"/>
      <c r="CF172" s="228"/>
      <c r="CG172" s="228"/>
      <c r="CH172" s="228"/>
      <c r="CI172" s="228"/>
      <c r="CJ172" s="228"/>
      <c r="CK172" s="228"/>
      <c r="CL172" s="228"/>
      <c r="CM172" s="228"/>
      <c r="CN172" s="228"/>
      <c r="CO172" s="228"/>
      <c r="CP172" s="228"/>
      <c r="CQ172" s="228"/>
      <c r="CR172" s="228"/>
      <c r="CS172" s="228"/>
      <c r="CT172" s="228"/>
      <c r="CU172" s="228"/>
      <c r="CV172" s="228"/>
      <c r="CW172" s="228"/>
      <c r="CX172" s="228"/>
      <c r="CY172" s="228"/>
      <c r="CZ172" s="228"/>
      <c r="DA172" s="228"/>
      <c r="DB172" s="228"/>
    </row>
    <row r="173" spans="1:106" s="198" customFormat="1" ht="31.5" customHeight="1" x14ac:dyDescent="0.3">
      <c r="A173" s="194">
        <v>2021</v>
      </c>
      <c r="B173" s="171">
        <v>10</v>
      </c>
      <c r="C173" s="257">
        <v>44481</v>
      </c>
      <c r="D173" s="171">
        <v>384</v>
      </c>
      <c r="E173" s="171">
        <v>556</v>
      </c>
      <c r="F173" s="171">
        <v>2</v>
      </c>
      <c r="G173" s="197" t="s">
        <v>123</v>
      </c>
      <c r="H173" t="s">
        <v>124</v>
      </c>
      <c r="I173" t="s">
        <v>305</v>
      </c>
      <c r="J173">
        <v>1</v>
      </c>
      <c r="K173">
        <v>6</v>
      </c>
      <c r="L173" s="258">
        <v>1066</v>
      </c>
      <c r="M173" s="259">
        <v>1003.106</v>
      </c>
      <c r="N173" s="260">
        <v>1141.6859999999999</v>
      </c>
      <c r="O173" s="193"/>
      <c r="P173" s="193"/>
      <c r="Q173" s="193"/>
      <c r="R173" s="193">
        <v>1340</v>
      </c>
      <c r="S173" s="193">
        <v>1350</v>
      </c>
      <c r="T173" s="193"/>
      <c r="U173" s="193"/>
      <c r="V173" s="193"/>
      <c r="W173" s="193">
        <v>1105</v>
      </c>
      <c r="X173" s="193">
        <v>1116</v>
      </c>
      <c r="Y173" s="172"/>
      <c r="Z173" s="172">
        <v>135</v>
      </c>
      <c r="AA173" s="193">
        <v>1481</v>
      </c>
      <c r="AB173" s="193">
        <v>1414</v>
      </c>
      <c r="AC173" s="193">
        <v>1219</v>
      </c>
      <c r="AD173" s="193">
        <v>1267</v>
      </c>
      <c r="AE173" s="193">
        <v>1291</v>
      </c>
      <c r="AF173" s="193">
        <v>1209</v>
      </c>
      <c r="AG173" s="193">
        <v>1114</v>
      </c>
      <c r="AH173" s="193">
        <v>1073</v>
      </c>
      <c r="AI173" s="193">
        <v>1101</v>
      </c>
      <c r="AJ173" s="193">
        <v>1174</v>
      </c>
      <c r="AK173" s="172">
        <v>175</v>
      </c>
      <c r="AL173" s="172">
        <v>175</v>
      </c>
      <c r="AM173" s="193">
        <v>1337.4</v>
      </c>
      <c r="AN173" s="193">
        <v>1127.4000000000001</v>
      </c>
      <c r="AO173" s="223">
        <v>0.3</v>
      </c>
      <c r="AP173" s="183">
        <v>20</v>
      </c>
      <c r="AQ173" s="184">
        <v>180</v>
      </c>
      <c r="AR173" s="182">
        <v>22</v>
      </c>
      <c r="AS173" s="182">
        <v>162</v>
      </c>
      <c r="AT173" s="185">
        <v>2</v>
      </c>
      <c r="AU173" s="185">
        <v>3</v>
      </c>
      <c r="AV173" s="185">
        <v>2</v>
      </c>
      <c r="AW173" s="185">
        <v>2</v>
      </c>
      <c r="AX173" s="185">
        <v>0</v>
      </c>
      <c r="AY173" s="185"/>
      <c r="AZ173" s="185"/>
      <c r="BA173" s="185"/>
      <c r="BB173" s="185"/>
      <c r="BC173" s="186">
        <v>9</v>
      </c>
      <c r="BD173" s="181">
        <v>153</v>
      </c>
      <c r="BE173" s="187">
        <v>1.4999999999999999E-2</v>
      </c>
      <c r="BF173" s="188">
        <v>5.8999999999999997E-2</v>
      </c>
      <c r="BG173" s="173"/>
      <c r="BH173" s="173">
        <v>0</v>
      </c>
      <c r="BI173" s="173">
        <v>0.1</v>
      </c>
      <c r="BJ173" s="173">
        <v>10.1</v>
      </c>
      <c r="BK173" s="173">
        <v>172.5</v>
      </c>
      <c r="BL173" s="28" t="s">
        <v>306</v>
      </c>
      <c r="BM173" s="228" t="s">
        <v>307</v>
      </c>
      <c r="BN173" s="228" t="s">
        <v>308</v>
      </c>
      <c r="BO173" s="228"/>
      <c r="BP173" s="228">
        <v>41</v>
      </c>
      <c r="BQ173" s="228"/>
      <c r="BR173" s="228"/>
      <c r="BS173" s="228"/>
      <c r="BT173" s="228"/>
      <c r="BU173" s="228">
        <f t="shared" si="2"/>
        <v>43.4</v>
      </c>
      <c r="BV173" s="228"/>
      <c r="BW173" s="228"/>
      <c r="BX173" s="228"/>
      <c r="BY173" s="228"/>
      <c r="BZ173" s="228"/>
      <c r="CA173" s="228"/>
      <c r="CB173" s="228"/>
      <c r="CC173" s="228"/>
      <c r="CD173" s="228"/>
      <c r="CE173" s="228"/>
      <c r="CF173" s="228"/>
      <c r="CG173" s="228"/>
      <c r="CH173" s="228"/>
      <c r="CI173" s="228"/>
      <c r="CJ173" s="228"/>
      <c r="CK173" s="228"/>
      <c r="CL173" s="228"/>
      <c r="CM173" s="228"/>
      <c r="CN173" s="228"/>
      <c r="CO173" s="228"/>
      <c r="CP173" s="228"/>
      <c r="CQ173" s="228"/>
      <c r="CR173" s="228"/>
      <c r="CS173" s="228"/>
      <c r="CT173" s="228"/>
      <c r="CU173" s="228"/>
      <c r="CV173" s="228"/>
      <c r="CW173" s="228"/>
      <c r="CX173" s="228"/>
      <c r="CY173" s="228"/>
      <c r="CZ173" s="228"/>
      <c r="DA173" s="228"/>
      <c r="DB173" s="228"/>
    </row>
    <row r="174" spans="1:106" s="198" customFormat="1" ht="31.5" customHeight="1" x14ac:dyDescent="0.3">
      <c r="A174" s="194">
        <v>2021</v>
      </c>
      <c r="B174" s="171">
        <v>10</v>
      </c>
      <c r="C174" s="257">
        <v>44481</v>
      </c>
      <c r="D174" s="171">
        <v>384</v>
      </c>
      <c r="E174" s="171">
        <v>557</v>
      </c>
      <c r="F174" s="171">
        <v>2</v>
      </c>
      <c r="G174" s="197" t="s">
        <v>126</v>
      </c>
      <c r="H174" t="s">
        <v>127</v>
      </c>
      <c r="I174" t="s">
        <v>305</v>
      </c>
      <c r="J174">
        <v>1</v>
      </c>
      <c r="K174">
        <v>6</v>
      </c>
      <c r="L174" s="258">
        <v>182</v>
      </c>
      <c r="M174" s="259">
        <v>171.262</v>
      </c>
      <c r="N174" s="260">
        <v>194.922</v>
      </c>
      <c r="O174" s="193"/>
      <c r="P174" s="193"/>
      <c r="Q174" s="193"/>
      <c r="R174" s="193">
        <v>241</v>
      </c>
      <c r="S174" s="193">
        <v>245</v>
      </c>
      <c r="T174" s="193"/>
      <c r="U174" s="193"/>
      <c r="V174" s="193"/>
      <c r="W174" s="193">
        <v>189</v>
      </c>
      <c r="X174" s="193">
        <v>187</v>
      </c>
      <c r="Y174" s="172"/>
      <c r="Z174" s="172">
        <v>135</v>
      </c>
      <c r="AA174" s="193">
        <v>250</v>
      </c>
      <c r="AB174" s="193">
        <v>250</v>
      </c>
      <c r="AC174" s="193">
        <v>217</v>
      </c>
      <c r="AD174" s="193">
        <v>241</v>
      </c>
      <c r="AE174" s="193">
        <v>230</v>
      </c>
      <c r="AF174" s="193">
        <v>190</v>
      </c>
      <c r="AG174" s="193">
        <v>192</v>
      </c>
      <c r="AH174" s="193">
        <v>196</v>
      </c>
      <c r="AI174" s="193">
        <v>192</v>
      </c>
      <c r="AJ174" s="193">
        <v>192</v>
      </c>
      <c r="AK174" s="172">
        <v>175</v>
      </c>
      <c r="AL174" s="172">
        <v>175</v>
      </c>
      <c r="AM174" s="193">
        <v>239.1</v>
      </c>
      <c r="AN174" s="193">
        <v>191.1</v>
      </c>
      <c r="AO174" s="223">
        <v>0.3</v>
      </c>
      <c r="AP174" s="183">
        <v>20</v>
      </c>
      <c r="AQ174" s="184">
        <v>180</v>
      </c>
      <c r="AR174" s="182">
        <v>22</v>
      </c>
      <c r="AS174" s="182">
        <v>162</v>
      </c>
      <c r="AT174" s="185">
        <v>2</v>
      </c>
      <c r="AU174" s="185">
        <v>5</v>
      </c>
      <c r="AV174" s="185">
        <v>4</v>
      </c>
      <c r="AW174" s="185">
        <v>3</v>
      </c>
      <c r="AX174" s="185"/>
      <c r="AY174" s="185"/>
      <c r="AZ174" s="185"/>
      <c r="BA174" s="185"/>
      <c r="BB174" s="185"/>
      <c r="BC174" s="186">
        <v>13</v>
      </c>
      <c r="BD174" s="181">
        <v>157</v>
      </c>
      <c r="BE174" s="187">
        <v>1.4999999999999999E-2</v>
      </c>
      <c r="BF174" s="188">
        <v>8.3000000000000004E-2</v>
      </c>
      <c r="BG174" s="173"/>
      <c r="BH174" s="173">
        <v>0.1</v>
      </c>
      <c r="BI174" s="173">
        <v>0.9</v>
      </c>
      <c r="BJ174" s="173">
        <v>2.5</v>
      </c>
      <c r="BK174" s="173">
        <v>30</v>
      </c>
      <c r="BL174" s="28" t="s">
        <v>306</v>
      </c>
      <c r="BM174" s="228" t="s">
        <v>307</v>
      </c>
      <c r="BN174" s="228" t="s">
        <v>308</v>
      </c>
      <c r="BO174" s="228" t="s">
        <v>309</v>
      </c>
      <c r="BP174" s="228">
        <v>41</v>
      </c>
      <c r="BQ174" s="228"/>
      <c r="BR174" s="228"/>
      <c r="BS174" s="228"/>
      <c r="BT174" s="228"/>
      <c r="BU174" s="228">
        <f t="shared" si="2"/>
        <v>6.4</v>
      </c>
      <c r="BV174" s="228"/>
      <c r="BW174" s="228"/>
      <c r="BX174" s="228"/>
      <c r="BY174" s="228"/>
      <c r="BZ174" s="228"/>
      <c r="CA174" s="228"/>
      <c r="CB174" s="228"/>
      <c r="CC174" s="228"/>
      <c r="CD174" s="228"/>
      <c r="CE174" s="228"/>
      <c r="CF174" s="228"/>
      <c r="CG174" s="228"/>
      <c r="CH174" s="228"/>
      <c r="CI174" s="228"/>
      <c r="CJ174" s="228"/>
      <c r="CK174" s="228"/>
      <c r="CL174" s="228"/>
      <c r="CM174" s="228"/>
      <c r="CN174" s="228"/>
      <c r="CO174" s="228"/>
      <c r="CP174" s="228"/>
      <c r="CQ174" s="228"/>
      <c r="CR174" s="228"/>
      <c r="CS174" s="228"/>
      <c r="CT174" s="228"/>
      <c r="CU174" s="228"/>
      <c r="CV174" s="228"/>
      <c r="CW174" s="228"/>
      <c r="CX174" s="228"/>
      <c r="CY174" s="228"/>
      <c r="CZ174" s="228"/>
      <c r="DA174" s="228"/>
      <c r="DB174" s="228"/>
    </row>
    <row r="175" spans="1:106" s="198" customFormat="1" ht="31.5" customHeight="1" x14ac:dyDescent="0.3">
      <c r="A175" s="194">
        <v>2021</v>
      </c>
      <c r="B175" s="171">
        <v>10</v>
      </c>
      <c r="C175" s="257">
        <v>44481</v>
      </c>
      <c r="D175" s="171">
        <v>47</v>
      </c>
      <c r="E175" s="171">
        <v>122</v>
      </c>
      <c r="F175" s="171">
        <v>3</v>
      </c>
      <c r="G175" s="197" t="s">
        <v>158</v>
      </c>
      <c r="H175" t="s">
        <v>159</v>
      </c>
      <c r="I175" t="s">
        <v>335</v>
      </c>
      <c r="J175">
        <v>2</v>
      </c>
      <c r="K175">
        <v>1</v>
      </c>
      <c r="L175" s="258">
        <v>280</v>
      </c>
      <c r="M175" s="259">
        <v>267.39999999999998</v>
      </c>
      <c r="N175" s="260">
        <v>292.60000000000002</v>
      </c>
      <c r="O175" s="193">
        <v>383</v>
      </c>
      <c r="P175" s="193"/>
      <c r="Q175" s="193">
        <v>310</v>
      </c>
      <c r="R175" s="193">
        <v>350</v>
      </c>
      <c r="S175" s="193">
        <v>460</v>
      </c>
      <c r="T175" s="193"/>
      <c r="U175" s="193"/>
      <c r="V175" s="193">
        <v>252</v>
      </c>
      <c r="W175" s="193">
        <v>267</v>
      </c>
      <c r="X175" s="193">
        <v>380</v>
      </c>
      <c r="Y175" s="172">
        <v>114</v>
      </c>
      <c r="Z175" s="172">
        <v>83</v>
      </c>
      <c r="AA175" s="193">
        <v>459</v>
      </c>
      <c r="AB175" s="193">
        <v>460</v>
      </c>
      <c r="AC175" s="193">
        <v>416</v>
      </c>
      <c r="AD175" s="193">
        <v>318</v>
      </c>
      <c r="AE175" s="193">
        <v>306</v>
      </c>
      <c r="AF175" s="193">
        <v>300</v>
      </c>
      <c r="AG175" s="193">
        <v>347</v>
      </c>
      <c r="AH175" s="193">
        <v>328</v>
      </c>
      <c r="AI175" s="193">
        <v>266</v>
      </c>
      <c r="AJ175" s="193"/>
      <c r="AK175" s="172">
        <v>112</v>
      </c>
      <c r="AL175" s="172">
        <v>112</v>
      </c>
      <c r="AM175" s="193">
        <v>384.7</v>
      </c>
      <c r="AN175" s="193">
        <v>305.7</v>
      </c>
      <c r="AO175" s="223">
        <v>0.4</v>
      </c>
      <c r="AP175" s="183">
        <v>63</v>
      </c>
      <c r="AQ175" s="184">
        <v>115</v>
      </c>
      <c r="AR175" s="182">
        <v>68</v>
      </c>
      <c r="AS175" s="182">
        <v>105</v>
      </c>
      <c r="AT175" s="185">
        <v>3</v>
      </c>
      <c r="AU175" s="185">
        <v>5</v>
      </c>
      <c r="AV175" s="185">
        <v>5</v>
      </c>
      <c r="AW175" s="185">
        <v>3</v>
      </c>
      <c r="AX175" s="185"/>
      <c r="AY175" s="185"/>
      <c r="AZ175" s="185"/>
      <c r="BA175" s="185"/>
      <c r="BB175" s="185"/>
      <c r="BC175" s="186">
        <v>16</v>
      </c>
      <c r="BD175" s="181">
        <v>16</v>
      </c>
      <c r="BE175" s="187">
        <v>1.4999999999999999E-2</v>
      </c>
      <c r="BF175" s="188">
        <v>1</v>
      </c>
      <c r="BG175" s="173"/>
      <c r="BH175" s="173">
        <v>0.1</v>
      </c>
      <c r="BI175" s="173">
        <v>0.1</v>
      </c>
      <c r="BJ175" s="173">
        <v>4.9000000000000004</v>
      </c>
      <c r="BK175" s="173">
        <v>4.9000000000000004</v>
      </c>
      <c r="BL175" s="28" t="s">
        <v>306</v>
      </c>
      <c r="BM175" s="228" t="s">
        <v>307</v>
      </c>
      <c r="BN175" s="228" t="s">
        <v>336</v>
      </c>
      <c r="BO175" s="228" t="s">
        <v>337</v>
      </c>
      <c r="BP175" s="228">
        <v>41</v>
      </c>
      <c r="BQ175" s="228"/>
      <c r="BR175" s="228"/>
      <c r="BS175" s="228"/>
      <c r="BT175" s="228"/>
      <c r="BU175" s="228">
        <f t="shared" si="2"/>
        <v>18.2</v>
      </c>
      <c r="BV175" s="228"/>
      <c r="BW175" s="228"/>
      <c r="BX175" s="228"/>
      <c r="BY175" s="228"/>
      <c r="BZ175" s="228"/>
      <c r="CA175" s="228"/>
      <c r="CB175" s="228"/>
      <c r="CC175" s="228"/>
      <c r="CD175" s="228"/>
      <c r="CE175" s="228"/>
      <c r="CF175" s="228"/>
      <c r="CG175" s="228"/>
      <c r="CH175" s="228"/>
      <c r="CI175" s="228"/>
      <c r="CJ175" s="228"/>
      <c r="CK175" s="228"/>
      <c r="CL175" s="228"/>
      <c r="CM175" s="228"/>
      <c r="CN175" s="228"/>
      <c r="CO175" s="228"/>
      <c r="CP175" s="228"/>
      <c r="CQ175" s="228"/>
      <c r="CR175" s="228"/>
      <c r="CS175" s="228"/>
      <c r="CT175" s="228"/>
      <c r="CU175" s="228"/>
      <c r="CV175" s="228"/>
      <c r="CW175" s="228"/>
      <c r="CX175" s="228"/>
      <c r="CY175" s="228"/>
      <c r="CZ175" s="228"/>
      <c r="DA175" s="228"/>
      <c r="DB175" s="228"/>
    </row>
    <row r="176" spans="1:106" s="198" customFormat="1" ht="31.5" customHeight="1" x14ac:dyDescent="0.3">
      <c r="A176" s="194">
        <v>2021</v>
      </c>
      <c r="B176" s="171">
        <v>10</v>
      </c>
      <c r="C176" s="257">
        <v>44481</v>
      </c>
      <c r="D176" s="171">
        <v>243</v>
      </c>
      <c r="E176" s="171">
        <v>167</v>
      </c>
      <c r="F176" s="171">
        <v>4</v>
      </c>
      <c r="G176" s="197" t="s">
        <v>132</v>
      </c>
      <c r="H176" t="s">
        <v>133</v>
      </c>
      <c r="I176" t="s">
        <v>305</v>
      </c>
      <c r="J176">
        <v>2</v>
      </c>
      <c r="K176">
        <v>2</v>
      </c>
      <c r="L176" s="258">
        <v>888</v>
      </c>
      <c r="M176" s="259">
        <v>825.84</v>
      </c>
      <c r="N176" s="260">
        <v>950.16</v>
      </c>
      <c r="O176" s="193">
        <v>1070</v>
      </c>
      <c r="P176" s="193"/>
      <c r="Q176" s="193">
        <v>1071</v>
      </c>
      <c r="R176" s="193">
        <v>1075</v>
      </c>
      <c r="S176" s="193">
        <v>1035</v>
      </c>
      <c r="T176" s="193"/>
      <c r="U176" s="193"/>
      <c r="V176" s="193">
        <v>930</v>
      </c>
      <c r="W176" s="193">
        <v>930</v>
      </c>
      <c r="X176" s="193">
        <v>928</v>
      </c>
      <c r="Y176" s="172">
        <v>136</v>
      </c>
      <c r="Z176" s="172">
        <v>136</v>
      </c>
      <c r="AA176" s="193"/>
      <c r="AB176" s="193">
        <v>1100</v>
      </c>
      <c r="AC176" s="193">
        <v>1000</v>
      </c>
      <c r="AD176" s="193">
        <v>950</v>
      </c>
      <c r="AE176" s="193">
        <v>960</v>
      </c>
      <c r="AF176" s="193"/>
      <c r="AG176" s="193">
        <v>1000</v>
      </c>
      <c r="AH176" s="193">
        <v>916</v>
      </c>
      <c r="AI176" s="193">
        <v>890</v>
      </c>
      <c r="AJ176" s="193">
        <v>881</v>
      </c>
      <c r="AK176" s="172">
        <v>136</v>
      </c>
      <c r="AL176" s="172">
        <v>136</v>
      </c>
      <c r="AM176" s="193">
        <v>1032.5999999999999</v>
      </c>
      <c r="AN176" s="193">
        <v>925</v>
      </c>
      <c r="AO176" s="223">
        <v>0.2</v>
      </c>
      <c r="AP176" s="183">
        <v>55</v>
      </c>
      <c r="AQ176" s="184">
        <v>131</v>
      </c>
      <c r="AR176" s="182">
        <v>53</v>
      </c>
      <c r="AS176" s="182">
        <v>136</v>
      </c>
      <c r="AT176" s="185">
        <v>2</v>
      </c>
      <c r="AU176" s="185">
        <v>6</v>
      </c>
      <c r="AV176" s="185">
        <v>4</v>
      </c>
      <c r="AW176" s="185">
        <v>2</v>
      </c>
      <c r="AX176" s="185">
        <v>1</v>
      </c>
      <c r="AY176" s="185"/>
      <c r="AZ176" s="185"/>
      <c r="BA176" s="185"/>
      <c r="BB176" s="185"/>
      <c r="BC176" s="186">
        <v>13</v>
      </c>
      <c r="BD176" s="181">
        <v>1181</v>
      </c>
      <c r="BE176" s="187">
        <v>1.4999999999999999E-2</v>
      </c>
      <c r="BF176" s="188">
        <v>1.0999999999999999E-2</v>
      </c>
      <c r="BG176" s="173">
        <v>1</v>
      </c>
      <c r="BH176" s="173">
        <v>0</v>
      </c>
      <c r="BI176" s="173">
        <v>1.3</v>
      </c>
      <c r="BJ176" s="173">
        <v>12</v>
      </c>
      <c r="BK176" s="173">
        <v>1092.4000000000001</v>
      </c>
      <c r="BL176" s="28" t="s">
        <v>318</v>
      </c>
      <c r="BM176" s="228" t="s">
        <v>318</v>
      </c>
      <c r="BN176" s="228"/>
      <c r="BO176" s="228"/>
      <c r="BP176" s="228">
        <v>41</v>
      </c>
      <c r="BQ176" s="228"/>
      <c r="BR176" s="228"/>
      <c r="BS176" s="228"/>
      <c r="BT176" s="228"/>
      <c r="BU176" s="228">
        <f t="shared" si="2"/>
        <v>26.2</v>
      </c>
      <c r="BV176" s="228"/>
      <c r="BW176" s="228"/>
      <c r="BX176" s="228"/>
      <c r="BY176" s="228"/>
      <c r="BZ176" s="228"/>
      <c r="CA176" s="228"/>
      <c r="CB176" s="228"/>
      <c r="CC176" s="228"/>
      <c r="CD176" s="228"/>
      <c r="CE176" s="228"/>
      <c r="CF176" s="228"/>
      <c r="CG176" s="228"/>
      <c r="CH176" s="228"/>
      <c r="CI176" s="228"/>
      <c r="CJ176" s="228"/>
      <c r="CK176" s="228"/>
      <c r="CL176" s="228"/>
      <c r="CM176" s="228"/>
      <c r="CN176" s="228"/>
      <c r="CO176" s="228"/>
      <c r="CP176" s="228"/>
      <c r="CQ176" s="228"/>
      <c r="CR176" s="228"/>
      <c r="CS176" s="228"/>
      <c r="CT176" s="228"/>
      <c r="CU176" s="228"/>
      <c r="CV176" s="228"/>
      <c r="CW176" s="228"/>
      <c r="CX176" s="228"/>
      <c r="CY176" s="228"/>
      <c r="CZ176" s="228"/>
      <c r="DA176" s="228"/>
      <c r="DB176" s="228"/>
    </row>
    <row r="177" spans="1:106" s="198" customFormat="1" ht="31.5" customHeight="1" x14ac:dyDescent="0.3">
      <c r="A177" s="194">
        <v>2021</v>
      </c>
      <c r="B177" s="171">
        <v>10</v>
      </c>
      <c r="C177" s="257">
        <v>44481</v>
      </c>
      <c r="D177" s="171">
        <v>425</v>
      </c>
      <c r="E177" s="171">
        <v>674</v>
      </c>
      <c r="F177" s="171">
        <v>4</v>
      </c>
      <c r="G177" s="197" t="s">
        <v>155</v>
      </c>
      <c r="H177" t="s">
        <v>156</v>
      </c>
      <c r="I177" t="s">
        <v>335</v>
      </c>
      <c r="J177">
        <v>2</v>
      </c>
      <c r="K177">
        <v>1</v>
      </c>
      <c r="L177" s="258">
        <v>256</v>
      </c>
      <c r="M177" s="259">
        <v>240.89599999999999</v>
      </c>
      <c r="N177" s="260">
        <v>274.17599999999999</v>
      </c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72"/>
      <c r="Z177" s="172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72"/>
      <c r="AL177" s="172"/>
      <c r="AM177" s="193"/>
      <c r="AN177" s="193"/>
      <c r="AO177" s="223"/>
      <c r="AP177" s="183">
        <v>40</v>
      </c>
      <c r="AQ177" s="184">
        <v>180</v>
      </c>
      <c r="AR177" s="182"/>
      <c r="AS177" s="182"/>
      <c r="AT177" s="185"/>
      <c r="AU177" s="185"/>
      <c r="AV177" s="185"/>
      <c r="AW177" s="185"/>
      <c r="AX177" s="185"/>
      <c r="AY177" s="185"/>
      <c r="AZ177" s="185"/>
      <c r="BA177" s="185"/>
      <c r="BB177" s="185"/>
      <c r="BC177" s="186"/>
      <c r="BD177" s="181"/>
      <c r="BE177" s="187">
        <v>1.4999999999999999E-2</v>
      </c>
      <c r="BF177" s="188"/>
      <c r="BG177" s="173"/>
      <c r="BH177" s="173"/>
      <c r="BI177" s="173"/>
      <c r="BJ177" s="173"/>
      <c r="BK177" s="173"/>
      <c r="BL177" s="28" t="s">
        <v>306</v>
      </c>
      <c r="BM177" s="228" t="s">
        <v>307</v>
      </c>
      <c r="BN177" s="228" t="s">
        <v>340</v>
      </c>
      <c r="BO177" s="228" t="s">
        <v>337</v>
      </c>
      <c r="BP177" s="228">
        <v>41</v>
      </c>
      <c r="BQ177" s="228"/>
      <c r="BR177" s="228"/>
      <c r="BS177" s="228"/>
      <c r="BT177" s="228"/>
      <c r="BU177" s="228" t="str">
        <f t="shared" si="2"/>
        <v/>
      </c>
      <c r="BV177" s="228"/>
      <c r="BW177" s="228"/>
      <c r="BX177" s="228"/>
      <c r="BY177" s="228"/>
      <c r="BZ177" s="228"/>
      <c r="CA177" s="228"/>
      <c r="CB177" s="228"/>
      <c r="CC177" s="228"/>
      <c r="CD177" s="228"/>
      <c r="CE177" s="228"/>
      <c r="CF177" s="228"/>
      <c r="CG177" s="228"/>
      <c r="CH177" s="228"/>
      <c r="CI177" s="228"/>
      <c r="CJ177" s="228"/>
      <c r="CK177" s="228"/>
      <c r="CL177" s="228"/>
      <c r="CM177" s="228"/>
      <c r="CN177" s="228"/>
      <c r="CO177" s="228"/>
      <c r="CP177" s="228"/>
      <c r="CQ177" s="228"/>
      <c r="CR177" s="228"/>
      <c r="CS177" s="228"/>
      <c r="CT177" s="228"/>
      <c r="CU177" s="228"/>
      <c r="CV177" s="228"/>
      <c r="CW177" s="228"/>
      <c r="CX177" s="228"/>
      <c r="CY177" s="228"/>
      <c r="CZ177" s="228"/>
      <c r="DA177" s="228"/>
      <c r="DB177" s="228"/>
    </row>
    <row r="178" spans="1:106" s="198" customFormat="1" ht="31.5" customHeight="1" x14ac:dyDescent="0.3">
      <c r="A178" s="194">
        <v>2021</v>
      </c>
      <c r="B178" s="171">
        <v>10</v>
      </c>
      <c r="C178" s="257">
        <v>44481</v>
      </c>
      <c r="D178" s="171">
        <v>18</v>
      </c>
      <c r="E178" s="171">
        <v>49</v>
      </c>
      <c r="F178" s="171">
        <v>5</v>
      </c>
      <c r="G178" s="197" t="s">
        <v>170</v>
      </c>
      <c r="H178" t="s">
        <v>171</v>
      </c>
      <c r="I178" t="s">
        <v>335</v>
      </c>
      <c r="J178">
        <v>2</v>
      </c>
      <c r="K178">
        <v>3</v>
      </c>
      <c r="L178" s="258">
        <v>100</v>
      </c>
      <c r="M178" s="259">
        <v>95.5</v>
      </c>
      <c r="N178" s="260">
        <v>104.5</v>
      </c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72"/>
      <c r="Z178" s="172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72"/>
      <c r="AL178" s="172"/>
      <c r="AM178" s="193"/>
      <c r="AN178" s="193"/>
      <c r="AO178" s="223"/>
      <c r="AP178" s="183">
        <v>101</v>
      </c>
      <c r="AQ178" s="184">
        <v>107</v>
      </c>
      <c r="AR178" s="182"/>
      <c r="AS178" s="182"/>
      <c r="AT178" s="185"/>
      <c r="AU178" s="185"/>
      <c r="AV178" s="185"/>
      <c r="AW178" s="185"/>
      <c r="AX178" s="185"/>
      <c r="AY178" s="185"/>
      <c r="AZ178" s="185"/>
      <c r="BA178" s="185"/>
      <c r="BB178" s="185"/>
      <c r="BC178" s="186"/>
      <c r="BD178" s="181"/>
      <c r="BE178" s="187">
        <v>1.4999999999999999E-2</v>
      </c>
      <c r="BF178" s="188"/>
      <c r="BG178" s="173"/>
      <c r="BH178" s="173"/>
      <c r="BI178" s="173"/>
      <c r="BJ178" s="173"/>
      <c r="BK178" s="173"/>
      <c r="BL178" s="28" t="s">
        <v>306</v>
      </c>
      <c r="BM178" s="228" t="s">
        <v>307</v>
      </c>
      <c r="BN178" s="228" t="s">
        <v>341</v>
      </c>
      <c r="BO178" s="228" t="s">
        <v>337</v>
      </c>
      <c r="BP178" s="228">
        <v>41</v>
      </c>
      <c r="BQ178" s="228"/>
      <c r="BR178" s="228"/>
      <c r="BS178" s="228"/>
      <c r="BT178" s="228"/>
      <c r="BU178" s="228" t="str">
        <f t="shared" si="2"/>
        <v/>
      </c>
      <c r="BV178" s="228"/>
      <c r="BW178" s="228"/>
      <c r="BX178" s="228"/>
      <c r="BY178" s="228"/>
      <c r="BZ178" s="228"/>
      <c r="CA178" s="228"/>
      <c r="CB178" s="228"/>
      <c r="CC178" s="228"/>
      <c r="CD178" s="228"/>
      <c r="CE178" s="228"/>
      <c r="CF178" s="228"/>
      <c r="CG178" s="228"/>
      <c r="CH178" s="228"/>
      <c r="CI178" s="228"/>
      <c r="CJ178" s="228"/>
      <c r="CK178" s="228"/>
      <c r="CL178" s="228"/>
      <c r="CM178" s="228"/>
      <c r="CN178" s="228"/>
      <c r="CO178" s="228"/>
      <c r="CP178" s="228"/>
      <c r="CQ178" s="228"/>
      <c r="CR178" s="228"/>
      <c r="CS178" s="228"/>
      <c r="CT178" s="228"/>
      <c r="CU178" s="228"/>
      <c r="CV178" s="228"/>
      <c r="CW178" s="228"/>
      <c r="CX178" s="228"/>
      <c r="CY178" s="228"/>
      <c r="CZ178" s="228"/>
      <c r="DA178" s="228"/>
      <c r="DB178" s="228"/>
    </row>
    <row r="179" spans="1:106" s="198" customFormat="1" ht="31.5" customHeight="1" x14ac:dyDescent="0.3">
      <c r="A179" s="194">
        <v>2021</v>
      </c>
      <c r="B179" s="171">
        <v>10</v>
      </c>
      <c r="C179" s="257">
        <v>44481</v>
      </c>
      <c r="D179" s="171">
        <v>18</v>
      </c>
      <c r="E179" s="171">
        <v>50</v>
      </c>
      <c r="F179" s="171">
        <v>5</v>
      </c>
      <c r="G179" s="197" t="s">
        <v>161</v>
      </c>
      <c r="H179" t="s">
        <v>162</v>
      </c>
      <c r="I179" t="s">
        <v>335</v>
      </c>
      <c r="J179">
        <v>2</v>
      </c>
      <c r="K179">
        <v>3</v>
      </c>
      <c r="L179" s="258">
        <v>54</v>
      </c>
      <c r="M179" s="259">
        <v>51.57</v>
      </c>
      <c r="N179" s="260">
        <v>56.43</v>
      </c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72"/>
      <c r="Z179" s="172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72"/>
      <c r="AL179" s="172"/>
      <c r="AM179" s="193"/>
      <c r="AN179" s="193"/>
      <c r="AO179" s="223"/>
      <c r="AP179" s="183">
        <v>101</v>
      </c>
      <c r="AQ179" s="184">
        <v>107</v>
      </c>
      <c r="AR179" s="182"/>
      <c r="AS179" s="182"/>
      <c r="AT179" s="185"/>
      <c r="AU179" s="185"/>
      <c r="AV179" s="185"/>
      <c r="AW179" s="185"/>
      <c r="AX179" s="185"/>
      <c r="AY179" s="185"/>
      <c r="AZ179" s="185"/>
      <c r="BA179" s="185"/>
      <c r="BB179" s="185"/>
      <c r="BC179" s="186"/>
      <c r="BD179" s="181"/>
      <c r="BE179" s="187">
        <v>1.4999999999999999E-2</v>
      </c>
      <c r="BF179" s="188"/>
      <c r="BG179" s="173"/>
      <c r="BH179" s="173"/>
      <c r="BI179" s="173"/>
      <c r="BJ179" s="173"/>
      <c r="BK179" s="173"/>
      <c r="BL179" s="28" t="s">
        <v>306</v>
      </c>
      <c r="BM179" s="228" t="s">
        <v>307</v>
      </c>
      <c r="BN179" s="228" t="s">
        <v>342</v>
      </c>
      <c r="BO179" s="228" t="s">
        <v>337</v>
      </c>
      <c r="BP179" s="228">
        <v>41</v>
      </c>
      <c r="BQ179" s="228"/>
      <c r="BR179" s="228"/>
      <c r="BS179" s="228"/>
      <c r="BT179" s="228"/>
      <c r="BU179" s="228" t="str">
        <f t="shared" si="2"/>
        <v/>
      </c>
      <c r="BV179" s="228"/>
      <c r="BW179" s="228"/>
      <c r="BX179" s="228"/>
      <c r="BY179" s="228"/>
      <c r="BZ179" s="228"/>
      <c r="CA179" s="228"/>
      <c r="CB179" s="228"/>
      <c r="CC179" s="228"/>
      <c r="CD179" s="228"/>
      <c r="CE179" s="228"/>
      <c r="CF179" s="228"/>
      <c r="CG179" s="228"/>
      <c r="CH179" s="228"/>
      <c r="CI179" s="228"/>
      <c r="CJ179" s="228"/>
      <c r="CK179" s="228"/>
      <c r="CL179" s="228"/>
      <c r="CM179" s="228"/>
      <c r="CN179" s="228"/>
      <c r="CO179" s="228"/>
      <c r="CP179" s="228"/>
      <c r="CQ179" s="228"/>
      <c r="CR179" s="228"/>
      <c r="CS179" s="228"/>
      <c r="CT179" s="228"/>
      <c r="CU179" s="228"/>
      <c r="CV179" s="228"/>
      <c r="CW179" s="228"/>
      <c r="CX179" s="228"/>
      <c r="CY179" s="228"/>
      <c r="CZ179" s="228"/>
      <c r="DA179" s="228"/>
      <c r="DB179" s="228"/>
    </row>
    <row r="180" spans="1:106" s="198" customFormat="1" ht="31.5" customHeight="1" x14ac:dyDescent="0.3">
      <c r="A180" s="194">
        <v>2021</v>
      </c>
      <c r="B180" s="171">
        <v>10</v>
      </c>
      <c r="C180" s="257">
        <v>44481</v>
      </c>
      <c r="D180" s="171">
        <v>423</v>
      </c>
      <c r="E180" s="171">
        <v>669</v>
      </c>
      <c r="F180" s="171">
        <v>5</v>
      </c>
      <c r="G180" s="197" t="s">
        <v>138</v>
      </c>
      <c r="H180" t="s">
        <v>139</v>
      </c>
      <c r="I180" t="s">
        <v>305</v>
      </c>
      <c r="J180">
        <v>2</v>
      </c>
      <c r="K180">
        <v>2</v>
      </c>
      <c r="L180" s="258">
        <v>954</v>
      </c>
      <c r="M180" s="259">
        <v>897.71400000000006</v>
      </c>
      <c r="N180" s="260">
        <v>1021.734</v>
      </c>
      <c r="O180" s="193">
        <v>696</v>
      </c>
      <c r="P180" s="193"/>
      <c r="Q180" s="193">
        <v>687</v>
      </c>
      <c r="R180" s="193">
        <v>716</v>
      </c>
      <c r="S180" s="193">
        <v>725</v>
      </c>
      <c r="T180" s="193"/>
      <c r="U180" s="193"/>
      <c r="V180" s="193">
        <v>495</v>
      </c>
      <c r="W180" s="193">
        <v>497</v>
      </c>
      <c r="X180" s="193">
        <v>500</v>
      </c>
      <c r="Y180" s="172">
        <v>186</v>
      </c>
      <c r="Z180" s="172">
        <v>186</v>
      </c>
      <c r="AA180" s="193">
        <v>658</v>
      </c>
      <c r="AB180" s="193"/>
      <c r="AC180" s="193">
        <v>625</v>
      </c>
      <c r="AD180" s="193">
        <v>696</v>
      </c>
      <c r="AE180" s="193">
        <v>635</v>
      </c>
      <c r="AF180" s="193">
        <v>533</v>
      </c>
      <c r="AG180" s="193"/>
      <c r="AH180" s="193">
        <v>520</v>
      </c>
      <c r="AI180" s="193">
        <v>534</v>
      </c>
      <c r="AJ180" s="193">
        <v>501</v>
      </c>
      <c r="AK180" s="172">
        <v>226</v>
      </c>
      <c r="AL180" s="172">
        <v>226</v>
      </c>
      <c r="AM180" s="193">
        <v>679.6</v>
      </c>
      <c r="AN180" s="193">
        <v>511.2</v>
      </c>
      <c r="AO180" s="223">
        <v>-0.3</v>
      </c>
      <c r="AP180" s="183">
        <v>40</v>
      </c>
      <c r="AQ180" s="184">
        <v>180</v>
      </c>
      <c r="AR180" s="182">
        <v>35</v>
      </c>
      <c r="AS180" s="182">
        <v>206</v>
      </c>
      <c r="AT180" s="185">
        <v>3</v>
      </c>
      <c r="AU180" s="185">
        <v>8</v>
      </c>
      <c r="AV180" s="185">
        <v>6</v>
      </c>
      <c r="AW180" s="185">
        <v>3</v>
      </c>
      <c r="AX180" s="185">
        <v>2</v>
      </c>
      <c r="AY180" s="185"/>
      <c r="AZ180" s="185"/>
      <c r="BA180" s="185"/>
      <c r="BB180" s="185"/>
      <c r="BC180" s="186">
        <v>21</v>
      </c>
      <c r="BD180" s="181">
        <v>405</v>
      </c>
      <c r="BE180" s="187">
        <v>1.4999999999999999E-2</v>
      </c>
      <c r="BF180" s="188">
        <v>5.1999999999999998E-2</v>
      </c>
      <c r="BG180" s="173"/>
      <c r="BH180" s="173">
        <v>0</v>
      </c>
      <c r="BI180" s="173">
        <v>0.4</v>
      </c>
      <c r="BJ180" s="173">
        <v>10.7</v>
      </c>
      <c r="BK180" s="173">
        <v>207</v>
      </c>
      <c r="BL180" s="28" t="s">
        <v>306</v>
      </c>
      <c r="BM180" s="228" t="s">
        <v>307</v>
      </c>
      <c r="BN180" s="228" t="s">
        <v>346</v>
      </c>
      <c r="BO180" s="228" t="s">
        <v>311</v>
      </c>
      <c r="BP180" s="228">
        <v>41</v>
      </c>
      <c r="BQ180" s="228"/>
      <c r="BR180" s="228"/>
      <c r="BS180" s="228"/>
      <c r="BT180" s="228"/>
      <c r="BU180" s="228">
        <f t="shared" si="2"/>
        <v>313.10000000000002</v>
      </c>
      <c r="BV180" s="228"/>
      <c r="BW180" s="228"/>
      <c r="BX180" s="228"/>
      <c r="BY180" s="228"/>
      <c r="BZ180" s="228"/>
      <c r="CA180" s="228"/>
      <c r="CB180" s="228"/>
      <c r="CC180" s="228"/>
      <c r="CD180" s="228"/>
      <c r="CE180" s="228"/>
      <c r="CF180" s="228"/>
      <c r="CG180" s="228"/>
      <c r="CH180" s="228"/>
      <c r="CI180" s="228"/>
      <c r="CJ180" s="228"/>
      <c r="CK180" s="228"/>
      <c r="CL180" s="228"/>
      <c r="CM180" s="228"/>
      <c r="CN180" s="228"/>
      <c r="CO180" s="228"/>
      <c r="CP180" s="228"/>
      <c r="CQ180" s="228"/>
      <c r="CR180" s="228"/>
      <c r="CS180" s="228"/>
      <c r="CT180" s="228"/>
      <c r="CU180" s="228"/>
      <c r="CV180" s="228"/>
      <c r="CW180" s="228"/>
      <c r="CX180" s="228"/>
      <c r="CY180" s="228"/>
      <c r="CZ180" s="228"/>
      <c r="DA180" s="228"/>
      <c r="DB180" s="228"/>
    </row>
    <row r="181" spans="1:106" s="198" customFormat="1" ht="31.5" customHeight="1" x14ac:dyDescent="0.3">
      <c r="A181" s="194">
        <v>2021</v>
      </c>
      <c r="B181" s="171">
        <v>10</v>
      </c>
      <c r="C181" s="257">
        <v>44481</v>
      </c>
      <c r="D181" s="171">
        <v>331</v>
      </c>
      <c r="E181" s="171">
        <v>253</v>
      </c>
      <c r="F181" s="171">
        <v>6</v>
      </c>
      <c r="G181" s="197" t="s">
        <v>135</v>
      </c>
      <c r="H181" t="s">
        <v>136</v>
      </c>
      <c r="I181" t="s">
        <v>305</v>
      </c>
      <c r="J181">
        <v>3</v>
      </c>
      <c r="K181">
        <v>2</v>
      </c>
      <c r="L181" s="258">
        <v>203</v>
      </c>
      <c r="M181" s="259">
        <v>188.79</v>
      </c>
      <c r="N181" s="260">
        <v>217.21</v>
      </c>
      <c r="O181" s="193">
        <v>278</v>
      </c>
      <c r="P181" s="193"/>
      <c r="Q181" s="193">
        <v>313</v>
      </c>
      <c r="R181" s="193">
        <v>250</v>
      </c>
      <c r="S181" s="193">
        <v>265</v>
      </c>
      <c r="T181" s="193"/>
      <c r="U181" s="193"/>
      <c r="V181" s="193">
        <v>198</v>
      </c>
      <c r="W181" s="193">
        <v>181</v>
      </c>
      <c r="X181" s="193">
        <v>195</v>
      </c>
      <c r="Y181" s="172">
        <v>96</v>
      </c>
      <c r="Z181" s="172">
        <v>96</v>
      </c>
      <c r="AA181" s="193">
        <v>310</v>
      </c>
      <c r="AB181" s="193">
        <v>360</v>
      </c>
      <c r="AC181" s="193">
        <v>278</v>
      </c>
      <c r="AD181" s="193">
        <v>257</v>
      </c>
      <c r="AE181" s="193"/>
      <c r="AF181" s="193">
        <v>213</v>
      </c>
      <c r="AG181" s="193">
        <v>213</v>
      </c>
      <c r="AH181" s="193">
        <v>199</v>
      </c>
      <c r="AI181" s="193">
        <v>198</v>
      </c>
      <c r="AJ181" s="193"/>
      <c r="AK181" s="172">
        <v>96</v>
      </c>
      <c r="AL181" s="172">
        <v>96</v>
      </c>
      <c r="AM181" s="193">
        <v>288.89999999999998</v>
      </c>
      <c r="AN181" s="193">
        <v>199.6</v>
      </c>
      <c r="AO181" s="223">
        <v>0.4</v>
      </c>
      <c r="AP181" s="183">
        <v>121</v>
      </c>
      <c r="AQ181" s="184">
        <v>89</v>
      </c>
      <c r="AR181" s="182">
        <v>113</v>
      </c>
      <c r="AS181" s="182">
        <v>96</v>
      </c>
      <c r="AT181" s="185">
        <v>2</v>
      </c>
      <c r="AU181" s="185">
        <v>6</v>
      </c>
      <c r="AV181" s="185">
        <v>6</v>
      </c>
      <c r="AW181" s="185">
        <v>3</v>
      </c>
      <c r="AX181" s="185">
        <v>1</v>
      </c>
      <c r="AY181" s="185"/>
      <c r="AZ181" s="185"/>
      <c r="BA181" s="185"/>
      <c r="BB181" s="185"/>
      <c r="BC181" s="186">
        <v>17</v>
      </c>
      <c r="BD181" s="181">
        <v>2657</v>
      </c>
      <c r="BE181" s="187">
        <v>1.4999999999999999E-2</v>
      </c>
      <c r="BF181" s="188">
        <v>6.0000000000000001E-3</v>
      </c>
      <c r="BG181" s="173">
        <v>1</v>
      </c>
      <c r="BH181" s="173">
        <v>0.1</v>
      </c>
      <c r="BI181" s="173">
        <v>13.1</v>
      </c>
      <c r="BJ181" s="173">
        <v>3.4</v>
      </c>
      <c r="BK181" s="173">
        <v>530.29999999999995</v>
      </c>
      <c r="BL181" s="28" t="s">
        <v>312</v>
      </c>
      <c r="BM181" s="228" t="s">
        <v>315</v>
      </c>
      <c r="BN181" s="228" t="s">
        <v>316</v>
      </c>
      <c r="BO181" s="228"/>
      <c r="BP181" s="228">
        <v>41</v>
      </c>
      <c r="BQ181" s="228"/>
      <c r="BR181" s="228"/>
      <c r="BS181" s="228"/>
      <c r="BT181" s="228"/>
      <c r="BU181" s="228">
        <f t="shared" si="2"/>
        <v>2.4</v>
      </c>
      <c r="BV181" s="228"/>
      <c r="BW181" s="228"/>
      <c r="BX181" s="228"/>
      <c r="BY181" s="228"/>
      <c r="BZ181" s="228"/>
      <c r="CA181" s="228"/>
      <c r="CB181" s="228"/>
      <c r="CC181" s="228"/>
      <c r="CD181" s="228"/>
      <c r="CE181" s="228"/>
      <c r="CF181" s="228"/>
      <c r="CG181" s="228"/>
      <c r="CH181" s="228"/>
      <c r="CI181" s="228"/>
      <c r="CJ181" s="228"/>
      <c r="CK181" s="228"/>
      <c r="CL181" s="228"/>
      <c r="CM181" s="228"/>
      <c r="CN181" s="228"/>
      <c r="CO181" s="228"/>
      <c r="CP181" s="228"/>
      <c r="CQ181" s="228"/>
      <c r="CR181" s="228"/>
      <c r="CS181" s="228"/>
      <c r="CT181" s="228"/>
      <c r="CU181" s="228"/>
      <c r="CV181" s="228"/>
      <c r="CW181" s="228"/>
      <c r="CX181" s="228"/>
      <c r="CY181" s="228"/>
      <c r="CZ181" s="228"/>
      <c r="DA181" s="228"/>
      <c r="DB181" s="228"/>
    </row>
    <row r="182" spans="1:106" s="198" customFormat="1" ht="31.5" customHeight="1" x14ac:dyDescent="0.3">
      <c r="A182" s="194">
        <v>2021</v>
      </c>
      <c r="B182" s="171">
        <v>10</v>
      </c>
      <c r="C182" s="257">
        <v>44481</v>
      </c>
      <c r="D182" s="171">
        <v>395</v>
      </c>
      <c r="E182" s="171">
        <v>607</v>
      </c>
      <c r="F182" s="171">
        <v>6</v>
      </c>
      <c r="G182" s="197" t="s">
        <v>185</v>
      </c>
      <c r="H182" t="s">
        <v>186</v>
      </c>
      <c r="I182" t="s">
        <v>305</v>
      </c>
      <c r="J182">
        <v>3</v>
      </c>
      <c r="K182">
        <v>3</v>
      </c>
      <c r="L182" s="258">
        <v>120</v>
      </c>
      <c r="M182" s="259">
        <v>111.6</v>
      </c>
      <c r="N182" s="260">
        <v>128.4</v>
      </c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72"/>
      <c r="Z182" s="172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72"/>
      <c r="AL182" s="172"/>
      <c r="AM182" s="193"/>
      <c r="AN182" s="193"/>
      <c r="AO182" s="223"/>
      <c r="AP182" s="183">
        <v>90</v>
      </c>
      <c r="AQ182" s="184">
        <v>120</v>
      </c>
      <c r="AR182" s="182"/>
      <c r="AS182" s="182"/>
      <c r="AT182" s="185"/>
      <c r="AU182" s="185"/>
      <c r="AV182" s="185"/>
      <c r="AW182" s="185"/>
      <c r="AX182" s="185"/>
      <c r="AY182" s="185"/>
      <c r="AZ182" s="185"/>
      <c r="BA182" s="185"/>
      <c r="BB182" s="185"/>
      <c r="BC182" s="186"/>
      <c r="BD182" s="181">
        <v>360</v>
      </c>
      <c r="BE182" s="187">
        <v>1.4999999999999999E-2</v>
      </c>
      <c r="BF182" s="188"/>
      <c r="BG182" s="173"/>
      <c r="BH182" s="173"/>
      <c r="BI182" s="173">
        <v>3</v>
      </c>
      <c r="BJ182" s="173"/>
      <c r="BK182" s="173"/>
      <c r="BL182" s="28" t="s">
        <v>338</v>
      </c>
      <c r="BM182" s="228" t="s">
        <v>338</v>
      </c>
      <c r="BN182" s="228"/>
      <c r="BO182" s="228"/>
      <c r="BP182" s="228">
        <v>41</v>
      </c>
      <c r="BQ182" s="228"/>
      <c r="BR182" s="228"/>
      <c r="BS182" s="228"/>
      <c r="BT182" s="228"/>
      <c r="BU182" s="228" t="str">
        <f t="shared" si="2"/>
        <v/>
      </c>
      <c r="BV182" s="228"/>
      <c r="BW182" s="228"/>
      <c r="BX182" s="228"/>
      <c r="BY182" s="228"/>
      <c r="BZ182" s="228"/>
      <c r="CA182" s="228"/>
      <c r="CB182" s="228"/>
      <c r="CC182" s="228"/>
      <c r="CD182" s="228"/>
      <c r="CE182" s="228"/>
      <c r="CF182" s="228"/>
      <c r="CG182" s="228"/>
      <c r="CH182" s="228"/>
      <c r="CI182" s="228"/>
      <c r="CJ182" s="228"/>
      <c r="CK182" s="228"/>
      <c r="CL182" s="228"/>
      <c r="CM182" s="228"/>
      <c r="CN182" s="228"/>
      <c r="CO182" s="228"/>
      <c r="CP182" s="228"/>
      <c r="CQ182" s="228"/>
      <c r="CR182" s="228"/>
      <c r="CS182" s="228"/>
      <c r="CT182" s="228"/>
      <c r="CU182" s="228"/>
      <c r="CV182" s="228"/>
      <c r="CW182" s="228"/>
      <c r="CX182" s="228"/>
      <c r="CY182" s="228"/>
      <c r="CZ182" s="228"/>
      <c r="DA182" s="228"/>
      <c r="DB182" s="228"/>
    </row>
    <row r="183" spans="1:106" s="198" customFormat="1" ht="31.5" customHeight="1" x14ac:dyDescent="0.3">
      <c r="A183" s="194">
        <v>2021</v>
      </c>
      <c r="B183" s="171">
        <v>10</v>
      </c>
      <c r="C183" s="257">
        <v>44481</v>
      </c>
      <c r="D183" s="171">
        <v>395</v>
      </c>
      <c r="E183" s="171">
        <v>608</v>
      </c>
      <c r="F183" s="171">
        <v>6</v>
      </c>
      <c r="G183" s="197" t="s">
        <v>188</v>
      </c>
      <c r="H183" t="s">
        <v>189</v>
      </c>
      <c r="I183" t="s">
        <v>305</v>
      </c>
      <c r="J183">
        <v>3</v>
      </c>
      <c r="K183">
        <v>3</v>
      </c>
      <c r="L183" s="258">
        <v>110</v>
      </c>
      <c r="M183" s="259">
        <v>102.3</v>
      </c>
      <c r="N183" s="260">
        <v>117.7</v>
      </c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72"/>
      <c r="Z183" s="172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72"/>
      <c r="AL183" s="172"/>
      <c r="AM183" s="193"/>
      <c r="AN183" s="193"/>
      <c r="AO183" s="223"/>
      <c r="AP183" s="183">
        <v>90</v>
      </c>
      <c r="AQ183" s="184">
        <v>120</v>
      </c>
      <c r="AR183" s="182"/>
      <c r="AS183" s="182"/>
      <c r="AT183" s="185"/>
      <c r="AU183" s="185"/>
      <c r="AV183" s="185"/>
      <c r="AW183" s="185"/>
      <c r="AX183" s="185"/>
      <c r="AY183" s="185"/>
      <c r="AZ183" s="185"/>
      <c r="BA183" s="185"/>
      <c r="BB183" s="185"/>
      <c r="BC183" s="186"/>
      <c r="BD183" s="181">
        <v>360</v>
      </c>
      <c r="BE183" s="187">
        <v>1.4999999999999999E-2</v>
      </c>
      <c r="BF183" s="188"/>
      <c r="BG183" s="173"/>
      <c r="BH183" s="173"/>
      <c r="BI183" s="173">
        <v>3.3</v>
      </c>
      <c r="BJ183" s="173"/>
      <c r="BK183" s="173"/>
      <c r="BL183" s="28" t="s">
        <v>338</v>
      </c>
      <c r="BM183" s="228" t="s">
        <v>338</v>
      </c>
      <c r="BN183" s="228"/>
      <c r="BO183" s="228"/>
      <c r="BP183" s="228">
        <v>41</v>
      </c>
      <c r="BQ183" s="228"/>
      <c r="BR183" s="228"/>
      <c r="BS183" s="228"/>
      <c r="BT183" s="228"/>
      <c r="BU183" s="228" t="str">
        <f t="shared" si="2"/>
        <v/>
      </c>
      <c r="BV183" s="228"/>
      <c r="BW183" s="228"/>
      <c r="BX183" s="228"/>
      <c r="BY183" s="228"/>
      <c r="BZ183" s="228"/>
      <c r="CA183" s="228"/>
      <c r="CB183" s="228"/>
      <c r="CC183" s="228"/>
      <c r="CD183" s="228"/>
      <c r="CE183" s="228"/>
      <c r="CF183" s="228"/>
      <c r="CG183" s="228"/>
      <c r="CH183" s="228"/>
      <c r="CI183" s="228"/>
      <c r="CJ183" s="228"/>
      <c r="CK183" s="228"/>
      <c r="CL183" s="228"/>
      <c r="CM183" s="228"/>
      <c r="CN183" s="228"/>
      <c r="CO183" s="228"/>
      <c r="CP183" s="228"/>
      <c r="CQ183" s="228"/>
      <c r="CR183" s="228"/>
      <c r="CS183" s="228"/>
      <c r="CT183" s="228"/>
      <c r="CU183" s="228"/>
      <c r="CV183" s="228"/>
      <c r="CW183" s="228"/>
      <c r="CX183" s="228"/>
      <c r="CY183" s="228"/>
      <c r="CZ183" s="228"/>
      <c r="DA183" s="228"/>
      <c r="DB183" s="228"/>
    </row>
    <row r="184" spans="1:106" s="198" customFormat="1" ht="31.5" customHeight="1" x14ac:dyDescent="0.3">
      <c r="A184" s="194">
        <v>2021</v>
      </c>
      <c r="B184" s="171">
        <v>10</v>
      </c>
      <c r="C184" s="257">
        <v>44481</v>
      </c>
      <c r="D184" s="171">
        <v>395</v>
      </c>
      <c r="E184" s="171">
        <v>609</v>
      </c>
      <c r="F184" s="171">
        <v>6</v>
      </c>
      <c r="G184" s="197" t="s">
        <v>191</v>
      </c>
      <c r="H184" t="s">
        <v>192</v>
      </c>
      <c r="I184" t="s">
        <v>305</v>
      </c>
      <c r="J184">
        <v>3</v>
      </c>
      <c r="K184">
        <v>3</v>
      </c>
      <c r="L184" s="258">
        <v>50</v>
      </c>
      <c r="M184" s="259">
        <v>46.5</v>
      </c>
      <c r="N184" s="260">
        <v>53.5</v>
      </c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72"/>
      <c r="Z184" s="172"/>
      <c r="AA184" s="193"/>
      <c r="AB184" s="193"/>
      <c r="AC184" s="193"/>
      <c r="AD184" s="193"/>
      <c r="AE184" s="193"/>
      <c r="AF184" s="193"/>
      <c r="AG184" s="193"/>
      <c r="AH184" s="193"/>
      <c r="AI184" s="193"/>
      <c r="AJ184" s="193"/>
      <c r="AK184" s="172"/>
      <c r="AL184" s="172"/>
      <c r="AM184" s="193"/>
      <c r="AN184" s="193"/>
      <c r="AO184" s="223"/>
      <c r="AP184" s="183">
        <v>90</v>
      </c>
      <c r="AQ184" s="184">
        <v>120</v>
      </c>
      <c r="AR184" s="182"/>
      <c r="AS184" s="182"/>
      <c r="AT184" s="185"/>
      <c r="AU184" s="185"/>
      <c r="AV184" s="185"/>
      <c r="AW184" s="185"/>
      <c r="AX184" s="185"/>
      <c r="AY184" s="185"/>
      <c r="AZ184" s="185"/>
      <c r="BA184" s="185"/>
      <c r="BB184" s="185"/>
      <c r="BC184" s="186"/>
      <c r="BD184" s="181">
        <v>360</v>
      </c>
      <c r="BE184" s="187">
        <v>1.4999999999999999E-2</v>
      </c>
      <c r="BF184" s="188"/>
      <c r="BG184" s="173"/>
      <c r="BH184" s="173"/>
      <c r="BI184" s="173">
        <v>7.2</v>
      </c>
      <c r="BJ184" s="173"/>
      <c r="BK184" s="173"/>
      <c r="BL184" s="28" t="s">
        <v>338</v>
      </c>
      <c r="BM184" s="228" t="s">
        <v>338</v>
      </c>
      <c r="BN184" s="228"/>
      <c r="BO184" s="228"/>
      <c r="BP184" s="228">
        <v>41</v>
      </c>
      <c r="BQ184" s="228"/>
      <c r="BR184" s="228"/>
      <c r="BS184" s="228"/>
      <c r="BT184" s="228"/>
      <c r="BU184" s="228" t="str">
        <f t="shared" si="2"/>
        <v/>
      </c>
      <c r="BV184" s="228"/>
      <c r="BW184" s="228"/>
      <c r="BX184" s="228"/>
      <c r="BY184" s="228"/>
      <c r="BZ184" s="228"/>
      <c r="CA184" s="228"/>
      <c r="CB184" s="228"/>
      <c r="CC184" s="228"/>
      <c r="CD184" s="228"/>
      <c r="CE184" s="228"/>
      <c r="CF184" s="228"/>
      <c r="CG184" s="228"/>
      <c r="CH184" s="228"/>
      <c r="CI184" s="228"/>
      <c r="CJ184" s="228"/>
      <c r="CK184" s="228"/>
      <c r="CL184" s="228"/>
      <c r="CM184" s="228"/>
      <c r="CN184" s="228"/>
      <c r="CO184" s="228"/>
      <c r="CP184" s="228"/>
      <c r="CQ184" s="228"/>
      <c r="CR184" s="228"/>
      <c r="CS184" s="228"/>
      <c r="CT184" s="228"/>
      <c r="CU184" s="228"/>
      <c r="CV184" s="228"/>
      <c r="CW184" s="228"/>
      <c r="CX184" s="228"/>
      <c r="CY184" s="228"/>
      <c r="CZ184" s="228"/>
      <c r="DA184" s="228"/>
      <c r="DB184" s="228"/>
    </row>
    <row r="185" spans="1:106" s="198" customFormat="1" ht="31.5" customHeight="1" x14ac:dyDescent="0.3">
      <c r="A185" s="194">
        <v>2021</v>
      </c>
      <c r="B185" s="171">
        <v>10</v>
      </c>
      <c r="C185" s="257">
        <v>44481</v>
      </c>
      <c r="D185" s="171">
        <v>375</v>
      </c>
      <c r="E185" s="171">
        <v>437</v>
      </c>
      <c r="F185" s="171">
        <v>7</v>
      </c>
      <c r="G185" s="197" t="s">
        <v>152</v>
      </c>
      <c r="H185" t="s">
        <v>153</v>
      </c>
      <c r="I185" t="s">
        <v>305</v>
      </c>
      <c r="J185">
        <v>4</v>
      </c>
      <c r="K185">
        <v>2</v>
      </c>
      <c r="L185" s="258">
        <v>168</v>
      </c>
      <c r="M185" s="259">
        <v>158.08799999999999</v>
      </c>
      <c r="N185" s="260">
        <v>179.928</v>
      </c>
      <c r="O185" s="193">
        <v>134</v>
      </c>
      <c r="P185" s="193"/>
      <c r="Q185" s="193"/>
      <c r="R185" s="193"/>
      <c r="S185" s="193"/>
      <c r="T185" s="193">
        <v>116</v>
      </c>
      <c r="U185" s="193"/>
      <c r="V185" s="193"/>
      <c r="W185" s="193"/>
      <c r="X185" s="193"/>
      <c r="Y185" s="172"/>
      <c r="Z185" s="172"/>
      <c r="AA185" s="193"/>
      <c r="AB185" s="193"/>
      <c r="AC185" s="193"/>
      <c r="AD185" s="193"/>
      <c r="AE185" s="193"/>
      <c r="AF185" s="193"/>
      <c r="AG185" s="193"/>
      <c r="AH185" s="193"/>
      <c r="AI185" s="193"/>
      <c r="AJ185" s="193"/>
      <c r="AK185" s="172"/>
      <c r="AL185" s="172"/>
      <c r="AM185" s="193">
        <v>134</v>
      </c>
      <c r="AN185" s="193">
        <v>116</v>
      </c>
      <c r="AO185" s="223">
        <v>-0.2</v>
      </c>
      <c r="AP185" s="183">
        <v>120</v>
      </c>
      <c r="AQ185" s="184">
        <v>120</v>
      </c>
      <c r="AR185" s="182"/>
      <c r="AS185" s="182"/>
      <c r="AT185" s="185"/>
      <c r="AU185" s="185">
        <v>1</v>
      </c>
      <c r="AV185" s="185">
        <v>1</v>
      </c>
      <c r="AW185" s="185"/>
      <c r="AX185" s="185"/>
      <c r="AY185" s="185"/>
      <c r="AZ185" s="185"/>
      <c r="BA185" s="185"/>
      <c r="BB185" s="185"/>
      <c r="BC185" s="186">
        <v>2</v>
      </c>
      <c r="BD185" s="181">
        <v>1527</v>
      </c>
      <c r="BE185" s="187">
        <v>1.4999999999999999E-2</v>
      </c>
      <c r="BF185" s="188">
        <v>1E-3</v>
      </c>
      <c r="BG185" s="173">
        <v>1</v>
      </c>
      <c r="BH185" s="173">
        <v>0</v>
      </c>
      <c r="BI185" s="173">
        <v>9.1</v>
      </c>
      <c r="BJ185" s="173">
        <v>0.2</v>
      </c>
      <c r="BK185" s="173">
        <v>177.1</v>
      </c>
      <c r="BL185" s="28" t="s">
        <v>306</v>
      </c>
      <c r="BM185" s="228" t="s">
        <v>307</v>
      </c>
      <c r="BN185" s="228" t="s">
        <v>345</v>
      </c>
      <c r="BO185" s="228" t="s">
        <v>311</v>
      </c>
      <c r="BP185" s="228">
        <v>41</v>
      </c>
      <c r="BQ185" s="228"/>
      <c r="BR185" s="228"/>
      <c r="BS185" s="228"/>
      <c r="BT185" s="228"/>
      <c r="BU185" s="228">
        <f t="shared" si="2"/>
        <v>36.799999999999997</v>
      </c>
      <c r="BV185" s="228"/>
      <c r="BW185" s="228"/>
      <c r="BX185" s="228"/>
      <c r="BY185" s="228"/>
      <c r="BZ185" s="228"/>
      <c r="CA185" s="228"/>
      <c r="CB185" s="228"/>
      <c r="CC185" s="228"/>
      <c r="CD185" s="228"/>
      <c r="CE185" s="228"/>
      <c r="CF185" s="228"/>
      <c r="CG185" s="228"/>
      <c r="CH185" s="228"/>
      <c r="CI185" s="228"/>
      <c r="CJ185" s="228"/>
      <c r="CK185" s="228"/>
      <c r="CL185" s="228"/>
      <c r="CM185" s="228"/>
      <c r="CN185" s="228"/>
      <c r="CO185" s="228"/>
      <c r="CP185" s="228"/>
      <c r="CQ185" s="228"/>
      <c r="CR185" s="228"/>
      <c r="CS185" s="228"/>
      <c r="CT185" s="228"/>
      <c r="CU185" s="228"/>
      <c r="CV185" s="228"/>
      <c r="CW185" s="228"/>
      <c r="CX185" s="228"/>
      <c r="CY185" s="228"/>
      <c r="CZ185" s="228"/>
      <c r="DA185" s="228"/>
      <c r="DB185" s="228"/>
    </row>
    <row r="186" spans="1:106" s="198" customFormat="1" ht="31.5" customHeight="1" x14ac:dyDescent="0.3">
      <c r="A186" s="194">
        <v>2021</v>
      </c>
      <c r="B186" s="171">
        <v>10</v>
      </c>
      <c r="C186" s="257">
        <v>44481</v>
      </c>
      <c r="D186" s="171">
        <v>416</v>
      </c>
      <c r="E186" s="171">
        <v>659</v>
      </c>
      <c r="F186" s="171">
        <v>7</v>
      </c>
      <c r="G186" s="197" t="s">
        <v>129</v>
      </c>
      <c r="H186" t="s">
        <v>130</v>
      </c>
      <c r="I186" t="s">
        <v>305</v>
      </c>
      <c r="J186">
        <v>2</v>
      </c>
      <c r="K186">
        <v>1</v>
      </c>
      <c r="L186" s="258">
        <v>301</v>
      </c>
      <c r="M186" s="259">
        <v>283.24099999999999</v>
      </c>
      <c r="N186" s="260">
        <v>322.37099999999998</v>
      </c>
      <c r="O186" s="193"/>
      <c r="P186" s="193"/>
      <c r="Q186" s="193">
        <v>496</v>
      </c>
      <c r="R186" s="193">
        <v>445</v>
      </c>
      <c r="S186" s="193">
        <v>430</v>
      </c>
      <c r="T186" s="193"/>
      <c r="U186" s="193"/>
      <c r="V186" s="193">
        <v>343</v>
      </c>
      <c r="W186" s="193">
        <v>313</v>
      </c>
      <c r="X186" s="193">
        <v>312</v>
      </c>
      <c r="Y186" s="172">
        <v>123</v>
      </c>
      <c r="Z186" s="172">
        <v>124</v>
      </c>
      <c r="AA186" s="193">
        <v>472</v>
      </c>
      <c r="AB186" s="193">
        <v>570</v>
      </c>
      <c r="AC186" s="193">
        <v>430</v>
      </c>
      <c r="AD186" s="193">
        <v>378</v>
      </c>
      <c r="AE186" s="193">
        <v>430</v>
      </c>
      <c r="AF186" s="193">
        <v>340</v>
      </c>
      <c r="AG186" s="193">
        <v>344</v>
      </c>
      <c r="AH186" s="193">
        <v>299</v>
      </c>
      <c r="AI186" s="193">
        <v>292</v>
      </c>
      <c r="AJ186" s="193">
        <v>299</v>
      </c>
      <c r="AK186" s="172">
        <v>123</v>
      </c>
      <c r="AL186" s="172"/>
      <c r="AM186" s="193">
        <v>456.4</v>
      </c>
      <c r="AN186" s="193">
        <v>317.8</v>
      </c>
      <c r="AO186" s="223">
        <v>0.5</v>
      </c>
      <c r="AP186" s="183">
        <v>40</v>
      </c>
      <c r="AQ186" s="184">
        <v>180</v>
      </c>
      <c r="AR186" s="182">
        <v>58</v>
      </c>
      <c r="AS186" s="182">
        <v>123</v>
      </c>
      <c r="AT186" s="185">
        <v>4</v>
      </c>
      <c r="AU186" s="185">
        <v>5</v>
      </c>
      <c r="AV186" s="185">
        <v>4</v>
      </c>
      <c r="AW186" s="185">
        <v>4</v>
      </c>
      <c r="AX186" s="185">
        <v>2</v>
      </c>
      <c r="AY186" s="185"/>
      <c r="AZ186" s="185"/>
      <c r="BA186" s="185"/>
      <c r="BB186" s="185"/>
      <c r="BC186" s="186">
        <v>19</v>
      </c>
      <c r="BD186" s="181">
        <v>649</v>
      </c>
      <c r="BE186" s="187">
        <v>1.4999999999999999E-2</v>
      </c>
      <c r="BF186" s="188">
        <v>2.9000000000000001E-2</v>
      </c>
      <c r="BG186" s="173"/>
      <c r="BH186" s="173">
        <v>0.1</v>
      </c>
      <c r="BI186" s="173">
        <v>2.2000000000000002</v>
      </c>
      <c r="BJ186" s="173">
        <v>6</v>
      </c>
      <c r="BK186" s="173">
        <v>206.3</v>
      </c>
      <c r="BL186" s="28" t="s">
        <v>306</v>
      </c>
      <c r="BM186" s="228" t="s">
        <v>307</v>
      </c>
      <c r="BN186" s="228" t="s">
        <v>347</v>
      </c>
      <c r="BO186" s="228" t="s">
        <v>311</v>
      </c>
      <c r="BP186" s="228">
        <v>41</v>
      </c>
      <c r="BQ186" s="228"/>
      <c r="BR186" s="228"/>
      <c r="BS186" s="228"/>
      <c r="BT186" s="228"/>
      <c r="BU186" s="228">
        <f t="shared" si="2"/>
        <v>11.9</v>
      </c>
      <c r="BV186" s="228"/>
      <c r="BW186" s="228"/>
      <c r="BX186" s="228"/>
      <c r="BY186" s="228"/>
      <c r="BZ186" s="228"/>
      <c r="CA186" s="228"/>
      <c r="CB186" s="228"/>
      <c r="CC186" s="228"/>
      <c r="CD186" s="228"/>
      <c r="CE186" s="228"/>
      <c r="CF186" s="228"/>
      <c r="CG186" s="228"/>
      <c r="CH186" s="228"/>
      <c r="CI186" s="228"/>
      <c r="CJ186" s="228"/>
      <c r="CK186" s="228"/>
      <c r="CL186" s="228"/>
      <c r="CM186" s="228"/>
      <c r="CN186" s="228"/>
      <c r="CO186" s="228"/>
      <c r="CP186" s="228"/>
      <c r="CQ186" s="228"/>
      <c r="CR186" s="228"/>
      <c r="CS186" s="228"/>
      <c r="CT186" s="228"/>
      <c r="CU186" s="228"/>
      <c r="CV186" s="228"/>
      <c r="CW186" s="228"/>
      <c r="CX186" s="228"/>
      <c r="CY186" s="228"/>
      <c r="CZ186" s="228"/>
      <c r="DA186" s="228"/>
      <c r="DB186" s="228"/>
    </row>
    <row r="187" spans="1:106" s="198" customFormat="1" ht="31.5" customHeight="1" x14ac:dyDescent="0.3">
      <c r="A187" s="194">
        <v>2021</v>
      </c>
      <c r="B187" s="171">
        <v>10</v>
      </c>
      <c r="C187" s="257">
        <v>44481</v>
      </c>
      <c r="D187" s="171">
        <v>164</v>
      </c>
      <c r="E187" s="171">
        <v>652</v>
      </c>
      <c r="F187" s="171">
        <v>28</v>
      </c>
      <c r="G187" s="197" t="s">
        <v>268</v>
      </c>
      <c r="H187" t="s">
        <v>269</v>
      </c>
      <c r="L187" s="258">
        <v>17.100000000000001</v>
      </c>
      <c r="M187" s="259">
        <v>15.903</v>
      </c>
      <c r="N187" s="260">
        <v>18.297000000000001</v>
      </c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72"/>
      <c r="Z187" s="172">
        <v>164</v>
      </c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72">
        <v>166</v>
      </c>
      <c r="AL187" s="172">
        <v>166</v>
      </c>
      <c r="AM187" s="193"/>
      <c r="AN187" s="193"/>
      <c r="AO187" s="223"/>
      <c r="AP187" s="183">
        <v>20</v>
      </c>
      <c r="AQ187" s="184"/>
      <c r="AR187" s="182">
        <v>22</v>
      </c>
      <c r="AS187" s="182">
        <v>165</v>
      </c>
      <c r="AT187" s="185">
        <v>2</v>
      </c>
      <c r="AU187" s="185">
        <v>6</v>
      </c>
      <c r="AV187" s="185">
        <v>3</v>
      </c>
      <c r="AW187" s="185">
        <v>2</v>
      </c>
      <c r="AX187" s="185">
        <v>1</v>
      </c>
      <c r="AY187" s="185"/>
      <c r="AZ187" s="185"/>
      <c r="BA187" s="185"/>
      <c r="BB187" s="185"/>
      <c r="BC187" s="186">
        <v>14</v>
      </c>
      <c r="BD187" s="181">
        <v>154</v>
      </c>
      <c r="BE187" s="187">
        <v>0.02</v>
      </c>
      <c r="BF187" s="188">
        <v>9.0999999999999998E-2</v>
      </c>
      <c r="BG187" s="173"/>
      <c r="BH187" s="173">
        <v>0.8</v>
      </c>
      <c r="BI187" s="173">
        <v>9</v>
      </c>
      <c r="BJ187" s="173"/>
      <c r="BK187" s="173"/>
      <c r="BL187" s="28"/>
      <c r="BM187" s="228"/>
      <c r="BN187" s="228" t="s">
        <v>348</v>
      </c>
      <c r="BO187" s="228"/>
      <c r="BP187" s="228">
        <v>41</v>
      </c>
      <c r="BQ187" s="228"/>
      <c r="BR187" s="228"/>
      <c r="BS187" s="228"/>
      <c r="BT187" s="228"/>
      <c r="BU187" s="228" t="str">
        <f t="shared" si="2"/>
        <v/>
      </c>
      <c r="BV187" s="228"/>
      <c r="BW187" s="228"/>
      <c r="BX187" s="228"/>
      <c r="BY187" s="228"/>
      <c r="BZ187" s="228"/>
      <c r="CA187" s="228"/>
      <c r="CB187" s="228"/>
      <c r="CC187" s="228"/>
      <c r="CD187" s="228"/>
      <c r="CE187" s="228"/>
      <c r="CF187" s="228"/>
      <c r="CG187" s="228"/>
      <c r="CH187" s="228"/>
      <c r="CI187" s="228"/>
      <c r="CJ187" s="228"/>
      <c r="CK187" s="228"/>
      <c r="CL187" s="228"/>
      <c r="CM187" s="228"/>
      <c r="CN187" s="228"/>
      <c r="CO187" s="228"/>
      <c r="CP187" s="228"/>
      <c r="CQ187" s="228"/>
      <c r="CR187" s="228"/>
      <c r="CS187" s="228"/>
      <c r="CT187" s="228"/>
      <c r="CU187" s="228"/>
      <c r="CV187" s="228"/>
      <c r="CW187" s="228"/>
      <c r="CX187" s="228"/>
      <c r="CY187" s="228"/>
      <c r="CZ187" s="228"/>
      <c r="DA187" s="228"/>
      <c r="DB187" s="228"/>
    </row>
    <row r="188" spans="1:106" s="198" customFormat="1" ht="31.5" customHeight="1" x14ac:dyDescent="0.3">
      <c r="A188" s="194">
        <v>2021</v>
      </c>
      <c r="B188" s="171">
        <v>10</v>
      </c>
      <c r="C188" s="257">
        <v>44481</v>
      </c>
      <c r="D188" s="171">
        <v>165</v>
      </c>
      <c r="E188" s="171">
        <v>306</v>
      </c>
      <c r="F188" s="171">
        <v>28</v>
      </c>
      <c r="G188" s="197" t="s">
        <v>120</v>
      </c>
      <c r="H188" t="s">
        <v>121</v>
      </c>
      <c r="I188" t="s">
        <v>349</v>
      </c>
      <c r="J188">
        <v>1</v>
      </c>
      <c r="K188">
        <v>3</v>
      </c>
      <c r="L188" s="258">
        <v>196</v>
      </c>
      <c r="M188" s="259">
        <v>182.28</v>
      </c>
      <c r="N188" s="260">
        <v>209.72</v>
      </c>
      <c r="O188" s="193"/>
      <c r="P188" s="193"/>
      <c r="Q188" s="193"/>
      <c r="R188" s="193">
        <v>216</v>
      </c>
      <c r="S188" s="193">
        <v>222</v>
      </c>
      <c r="T188" s="193"/>
      <c r="U188" s="193"/>
      <c r="V188" s="193"/>
      <c r="W188" s="193">
        <v>183</v>
      </c>
      <c r="X188" s="193">
        <v>183</v>
      </c>
      <c r="Y188" s="172"/>
      <c r="Z188" s="172">
        <v>164</v>
      </c>
      <c r="AA188" s="193">
        <v>249</v>
      </c>
      <c r="AB188" s="193"/>
      <c r="AC188" s="193">
        <v>217</v>
      </c>
      <c r="AD188" s="193">
        <v>230</v>
      </c>
      <c r="AE188" s="193"/>
      <c r="AF188" s="193">
        <v>203</v>
      </c>
      <c r="AG188" s="193"/>
      <c r="AH188" s="193">
        <v>189</v>
      </c>
      <c r="AI188" s="193">
        <v>189</v>
      </c>
      <c r="AJ188" s="193"/>
      <c r="AK188" s="172">
        <v>166</v>
      </c>
      <c r="AL188" s="172">
        <v>166</v>
      </c>
      <c r="AM188" s="193">
        <v>226.8</v>
      </c>
      <c r="AN188" s="193">
        <v>189.4</v>
      </c>
      <c r="AO188" s="223">
        <v>0.2</v>
      </c>
      <c r="AP188" s="183">
        <v>20</v>
      </c>
      <c r="AQ188" s="184">
        <v>180</v>
      </c>
      <c r="AR188" s="182">
        <v>22</v>
      </c>
      <c r="AS188" s="182">
        <v>165</v>
      </c>
      <c r="AT188" s="185">
        <v>2</v>
      </c>
      <c r="AU188" s="185">
        <v>6</v>
      </c>
      <c r="AV188" s="185">
        <v>3</v>
      </c>
      <c r="AW188" s="185">
        <v>2</v>
      </c>
      <c r="AX188" s="185">
        <v>1</v>
      </c>
      <c r="AY188" s="185"/>
      <c r="AZ188" s="185"/>
      <c r="BA188" s="185"/>
      <c r="BB188" s="185"/>
      <c r="BC188" s="186">
        <v>14</v>
      </c>
      <c r="BD188" s="181">
        <v>154</v>
      </c>
      <c r="BE188" s="187">
        <v>0.02</v>
      </c>
      <c r="BF188" s="188">
        <v>9.0999999999999998E-2</v>
      </c>
      <c r="BG188" s="173"/>
      <c r="BH188" s="173">
        <v>0.1</v>
      </c>
      <c r="BI188" s="173">
        <v>0.8</v>
      </c>
      <c r="BJ188" s="173">
        <v>2.7</v>
      </c>
      <c r="BK188" s="173">
        <v>29.2</v>
      </c>
      <c r="BL188" s="28"/>
      <c r="BM188" s="228"/>
      <c r="BN188" s="228"/>
      <c r="BO188" s="228"/>
      <c r="BP188" s="228">
        <v>41</v>
      </c>
      <c r="BQ188" s="228"/>
      <c r="BR188" s="228"/>
      <c r="BS188" s="228"/>
      <c r="BT188" s="228"/>
      <c r="BU188" s="228">
        <f t="shared" si="2"/>
        <v>4.7</v>
      </c>
      <c r="BV188" s="228"/>
      <c r="BW188" s="228"/>
      <c r="BX188" s="228"/>
      <c r="BY188" s="228"/>
      <c r="BZ188" s="228"/>
      <c r="CA188" s="228"/>
      <c r="CB188" s="228"/>
      <c r="CC188" s="228"/>
      <c r="CD188" s="228"/>
      <c r="CE188" s="228"/>
      <c r="CF188" s="228"/>
      <c r="CG188" s="228"/>
      <c r="CH188" s="228"/>
      <c r="CI188" s="228"/>
      <c r="CJ188" s="228"/>
      <c r="CK188" s="228"/>
      <c r="CL188" s="228"/>
      <c r="CM188" s="228"/>
      <c r="CN188" s="228"/>
      <c r="CO188" s="228"/>
      <c r="CP188" s="228"/>
      <c r="CQ188" s="228"/>
      <c r="CR188" s="228"/>
      <c r="CS188" s="228"/>
      <c r="CT188" s="228"/>
      <c r="CU188" s="228"/>
      <c r="CV188" s="228"/>
      <c r="CW188" s="228"/>
      <c r="CX188" s="228"/>
      <c r="CY188" s="228"/>
      <c r="CZ188" s="228"/>
      <c r="DA188" s="228"/>
      <c r="DB188" s="228"/>
    </row>
    <row r="189" spans="1:106" s="198" customFormat="1" ht="31.5" customHeight="1" x14ac:dyDescent="0.3">
      <c r="A189" s="194">
        <v>2021</v>
      </c>
      <c r="B189" s="171">
        <v>10</v>
      </c>
      <c r="C189" s="257">
        <v>44481</v>
      </c>
      <c r="D189" s="171">
        <v>227</v>
      </c>
      <c r="E189" s="171">
        <v>155</v>
      </c>
      <c r="F189" s="171">
        <v>28</v>
      </c>
      <c r="G189" s="197" t="s">
        <v>164</v>
      </c>
      <c r="H189" t="s">
        <v>165</v>
      </c>
      <c r="I189" t="s">
        <v>343</v>
      </c>
      <c r="J189">
        <v>3</v>
      </c>
      <c r="K189">
        <v>2</v>
      </c>
      <c r="L189" s="258">
        <v>122</v>
      </c>
      <c r="M189" s="259">
        <v>113.46</v>
      </c>
      <c r="N189" s="260">
        <v>130.54</v>
      </c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72"/>
      <c r="Z189" s="172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72"/>
      <c r="AL189" s="172"/>
      <c r="AM189" s="193"/>
      <c r="AN189" s="193"/>
      <c r="AO189" s="223"/>
      <c r="AP189" s="183">
        <v>61</v>
      </c>
      <c r="AQ189" s="184">
        <v>177</v>
      </c>
      <c r="AR189" s="182"/>
      <c r="AS189" s="182"/>
      <c r="AT189" s="185"/>
      <c r="AU189" s="185"/>
      <c r="AV189" s="185"/>
      <c r="AW189" s="185"/>
      <c r="AX189" s="185"/>
      <c r="AY189" s="185"/>
      <c r="AZ189" s="185"/>
      <c r="BA189" s="185"/>
      <c r="BB189" s="185"/>
      <c r="BC189" s="186"/>
      <c r="BD189" s="181">
        <v>168</v>
      </c>
      <c r="BE189" s="187">
        <v>0.02</v>
      </c>
      <c r="BF189" s="188"/>
      <c r="BG189" s="173"/>
      <c r="BH189" s="173"/>
      <c r="BI189" s="173">
        <v>1.4</v>
      </c>
      <c r="BJ189" s="173"/>
      <c r="BK189" s="173"/>
      <c r="BL189" s="28" t="s">
        <v>312</v>
      </c>
      <c r="BM189" s="228" t="s">
        <v>315</v>
      </c>
      <c r="BN189" s="228" t="s">
        <v>344</v>
      </c>
      <c r="BO189" s="228"/>
      <c r="BP189" s="228">
        <v>41</v>
      </c>
      <c r="BQ189" s="228"/>
      <c r="BR189" s="228"/>
      <c r="BS189" s="228"/>
      <c r="BT189" s="228"/>
      <c r="BU189" s="228" t="str">
        <f t="shared" si="2"/>
        <v/>
      </c>
      <c r="BV189" s="228"/>
      <c r="BW189" s="228"/>
      <c r="BX189" s="228"/>
      <c r="BY189" s="228"/>
      <c r="BZ189" s="228"/>
      <c r="CA189" s="228"/>
      <c r="CB189" s="228"/>
      <c r="CC189" s="228"/>
      <c r="CD189" s="228"/>
      <c r="CE189" s="228"/>
      <c r="CF189" s="228"/>
      <c r="CG189" s="228"/>
      <c r="CH189" s="228"/>
      <c r="CI189" s="228"/>
      <c r="CJ189" s="228"/>
      <c r="CK189" s="228"/>
      <c r="CL189" s="228"/>
      <c r="CM189" s="228"/>
      <c r="CN189" s="228"/>
      <c r="CO189" s="228"/>
      <c r="CP189" s="228"/>
      <c r="CQ189" s="228"/>
      <c r="CR189" s="228"/>
      <c r="CS189" s="228"/>
      <c r="CT189" s="228"/>
      <c r="CU189" s="228"/>
      <c r="CV189" s="228"/>
      <c r="CW189" s="228"/>
      <c r="CX189" s="228"/>
      <c r="CY189" s="228"/>
      <c r="CZ189" s="228"/>
      <c r="DA189" s="228"/>
      <c r="DB189" s="228"/>
    </row>
    <row r="190" spans="1:106" s="198" customFormat="1" ht="31.5" customHeight="1" x14ac:dyDescent="0.3">
      <c r="A190" s="194">
        <v>2021</v>
      </c>
      <c r="B190" s="171">
        <v>10</v>
      </c>
      <c r="C190" s="257">
        <v>44481</v>
      </c>
      <c r="D190" s="171">
        <v>159</v>
      </c>
      <c r="E190" s="171">
        <v>299</v>
      </c>
      <c r="F190" s="171">
        <v>30</v>
      </c>
      <c r="G190" s="197" t="s">
        <v>244</v>
      </c>
      <c r="H190" t="s">
        <v>245</v>
      </c>
      <c r="I190" t="s">
        <v>327</v>
      </c>
      <c r="J190">
        <v>3</v>
      </c>
      <c r="K190">
        <v>2</v>
      </c>
      <c r="L190" s="258">
        <v>115</v>
      </c>
      <c r="M190" s="259">
        <v>106.95</v>
      </c>
      <c r="N190" s="260">
        <v>123.05</v>
      </c>
      <c r="O190" s="193">
        <v>140</v>
      </c>
      <c r="P190" s="193"/>
      <c r="Q190" s="193">
        <v>139</v>
      </c>
      <c r="R190" s="193">
        <v>130</v>
      </c>
      <c r="S190" s="193">
        <v>137</v>
      </c>
      <c r="T190" s="193">
        <v>113</v>
      </c>
      <c r="U190" s="193"/>
      <c r="V190" s="193">
        <v>110</v>
      </c>
      <c r="W190" s="193">
        <v>106</v>
      </c>
      <c r="X190" s="193">
        <v>105</v>
      </c>
      <c r="Y190" s="172">
        <v>120</v>
      </c>
      <c r="Z190" s="172">
        <v>120</v>
      </c>
      <c r="AA190" s="193">
        <v>136</v>
      </c>
      <c r="AB190" s="193">
        <v>123</v>
      </c>
      <c r="AC190" s="193">
        <v>130</v>
      </c>
      <c r="AD190" s="193">
        <v>135</v>
      </c>
      <c r="AE190" s="193">
        <v>129</v>
      </c>
      <c r="AF190" s="193">
        <v>110</v>
      </c>
      <c r="AG190" s="193">
        <v>100</v>
      </c>
      <c r="AH190" s="193">
        <v>109</v>
      </c>
      <c r="AI190" s="193">
        <v>109</v>
      </c>
      <c r="AJ190" s="193">
        <v>107</v>
      </c>
      <c r="AK190" s="172">
        <v>119</v>
      </c>
      <c r="AL190" s="172">
        <v>119</v>
      </c>
      <c r="AM190" s="193">
        <v>133.19999999999999</v>
      </c>
      <c r="AN190" s="193">
        <v>107.7</v>
      </c>
      <c r="AO190" s="223">
        <v>0.2</v>
      </c>
      <c r="AP190" s="183">
        <v>70</v>
      </c>
      <c r="AQ190" s="184">
        <v>154</v>
      </c>
      <c r="AR190" s="182">
        <v>90</v>
      </c>
      <c r="AS190" s="182">
        <v>120</v>
      </c>
      <c r="AT190" s="185">
        <v>4</v>
      </c>
      <c r="AU190" s="185">
        <v>8</v>
      </c>
      <c r="AV190" s="185">
        <v>7</v>
      </c>
      <c r="AW190" s="185">
        <v>3</v>
      </c>
      <c r="AX190" s="185">
        <v>4</v>
      </c>
      <c r="AY190" s="185"/>
      <c r="AZ190" s="185"/>
      <c r="BA190" s="185"/>
      <c r="BB190" s="185"/>
      <c r="BC190" s="186">
        <v>26</v>
      </c>
      <c r="BD190" s="181">
        <v>2186</v>
      </c>
      <c r="BE190" s="187">
        <v>0.02</v>
      </c>
      <c r="BF190" s="188">
        <v>1.2E-2</v>
      </c>
      <c r="BG190" s="173">
        <v>1</v>
      </c>
      <c r="BH190" s="173">
        <v>0.2</v>
      </c>
      <c r="BI190" s="173">
        <v>19</v>
      </c>
      <c r="BJ190" s="173">
        <v>2.8</v>
      </c>
      <c r="BK190" s="173">
        <v>235.4</v>
      </c>
      <c r="BL190" s="28" t="s">
        <v>312</v>
      </c>
      <c r="BM190" s="228" t="s">
        <v>315</v>
      </c>
      <c r="BN190" s="228"/>
      <c r="BO190" s="228"/>
      <c r="BP190" s="228">
        <v>41</v>
      </c>
      <c r="BQ190" s="228"/>
      <c r="BR190" s="228"/>
      <c r="BS190" s="228"/>
      <c r="BT190" s="228"/>
      <c r="BU190" s="228">
        <f t="shared" si="2"/>
        <v>5.2</v>
      </c>
      <c r="BV190" s="228"/>
      <c r="BW190" s="228"/>
      <c r="BX190" s="228"/>
      <c r="BY190" s="228"/>
      <c r="BZ190" s="228"/>
      <c r="CA190" s="228"/>
      <c r="CB190" s="228"/>
      <c r="CC190" s="228"/>
      <c r="CD190" s="228"/>
      <c r="CE190" s="228"/>
      <c r="CF190" s="228"/>
      <c r="CG190" s="228"/>
      <c r="CH190" s="228"/>
      <c r="CI190" s="228"/>
      <c r="CJ190" s="228"/>
      <c r="CK190" s="228"/>
      <c r="CL190" s="228"/>
      <c r="CM190" s="228"/>
      <c r="CN190" s="228"/>
      <c r="CO190" s="228"/>
      <c r="CP190" s="228"/>
      <c r="CQ190" s="228"/>
      <c r="CR190" s="228"/>
      <c r="CS190" s="228"/>
      <c r="CT190" s="228"/>
      <c r="CU190" s="228"/>
      <c r="CV190" s="228"/>
      <c r="CW190" s="228"/>
      <c r="CX190" s="228"/>
      <c r="CY190" s="228"/>
      <c r="CZ190" s="228"/>
      <c r="DA190" s="228"/>
      <c r="DB190" s="228"/>
    </row>
    <row r="191" spans="1:106" s="198" customFormat="1" ht="31.5" customHeight="1" x14ac:dyDescent="0.3">
      <c r="A191" s="194">
        <v>2021</v>
      </c>
      <c r="B191" s="171">
        <v>10</v>
      </c>
      <c r="C191" s="257">
        <v>44481</v>
      </c>
      <c r="D191" s="171">
        <v>415</v>
      </c>
      <c r="E191" s="171">
        <v>657</v>
      </c>
      <c r="F191" s="171">
        <v>47</v>
      </c>
      <c r="G191" s="197" t="s">
        <v>179</v>
      </c>
      <c r="H191" t="s">
        <v>180</v>
      </c>
      <c r="I191" t="s">
        <v>328</v>
      </c>
      <c r="J191">
        <v>3</v>
      </c>
      <c r="K191">
        <v>1</v>
      </c>
      <c r="L191" s="258">
        <v>90</v>
      </c>
      <c r="M191" s="259">
        <v>83.7</v>
      </c>
      <c r="N191" s="260">
        <v>96.3</v>
      </c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72"/>
      <c r="Z191" s="172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72"/>
      <c r="AL191" s="172"/>
      <c r="AM191" s="193"/>
      <c r="AN191" s="193"/>
      <c r="AO191" s="223"/>
      <c r="AP191" s="183">
        <v>60</v>
      </c>
      <c r="AQ191" s="184">
        <v>180</v>
      </c>
      <c r="AR191" s="182"/>
      <c r="AS191" s="182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6"/>
      <c r="BD191" s="181">
        <v>285</v>
      </c>
      <c r="BE191" s="187">
        <v>0.02</v>
      </c>
      <c r="BF191" s="188"/>
      <c r="BG191" s="173"/>
      <c r="BH191" s="173"/>
      <c r="BI191" s="173">
        <v>3.2</v>
      </c>
      <c r="BJ191" s="173"/>
      <c r="BK191" s="173"/>
      <c r="BL191" s="28" t="s">
        <v>312</v>
      </c>
      <c r="BM191" s="228" t="s">
        <v>321</v>
      </c>
      <c r="BN191" s="228" t="s">
        <v>331</v>
      </c>
      <c r="BO191" s="228"/>
      <c r="BP191" s="228">
        <v>41</v>
      </c>
      <c r="BQ191" s="228"/>
      <c r="BR191" s="228"/>
      <c r="BS191" s="228"/>
      <c r="BT191" s="228"/>
      <c r="BU191" s="228" t="str">
        <f t="shared" si="2"/>
        <v/>
      </c>
      <c r="BV191" s="228"/>
      <c r="BW191" s="228"/>
      <c r="BX191" s="228"/>
      <c r="BY191" s="228"/>
      <c r="BZ191" s="228"/>
      <c r="CA191" s="228"/>
      <c r="CB191" s="228"/>
      <c r="CC191" s="228"/>
      <c r="CD191" s="228"/>
      <c r="CE191" s="228"/>
      <c r="CF191" s="228"/>
      <c r="CG191" s="228"/>
      <c r="CH191" s="228"/>
      <c r="CI191" s="228"/>
      <c r="CJ191" s="228"/>
      <c r="CK191" s="228"/>
      <c r="CL191" s="228"/>
      <c r="CM191" s="228"/>
      <c r="CN191" s="228"/>
      <c r="CO191" s="228"/>
      <c r="CP191" s="228"/>
      <c r="CQ191" s="228"/>
      <c r="CR191" s="228"/>
      <c r="CS191" s="228"/>
      <c r="CT191" s="228"/>
      <c r="CU191" s="228"/>
      <c r="CV191" s="228"/>
      <c r="CW191" s="228"/>
      <c r="CX191" s="228"/>
      <c r="CY191" s="228"/>
      <c r="CZ191" s="228"/>
      <c r="DA191" s="228"/>
      <c r="DB191" s="228"/>
    </row>
    <row r="192" spans="1:106" s="198" customFormat="1" ht="31.5" customHeight="1" x14ac:dyDescent="0.3">
      <c r="A192" s="194">
        <v>2021</v>
      </c>
      <c r="B192" s="171">
        <v>10</v>
      </c>
      <c r="C192" s="257">
        <v>44481</v>
      </c>
      <c r="D192" s="171">
        <v>415</v>
      </c>
      <c r="E192" s="171">
        <v>658</v>
      </c>
      <c r="F192" s="171">
        <v>47</v>
      </c>
      <c r="G192" s="197" t="s">
        <v>182</v>
      </c>
      <c r="H192" t="s">
        <v>183</v>
      </c>
      <c r="I192" t="s">
        <v>328</v>
      </c>
      <c r="J192">
        <v>3</v>
      </c>
      <c r="K192">
        <v>1</v>
      </c>
      <c r="L192" s="258">
        <v>90</v>
      </c>
      <c r="M192" s="259">
        <v>83.7</v>
      </c>
      <c r="N192" s="260">
        <v>96.3</v>
      </c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72"/>
      <c r="Z192" s="172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72"/>
      <c r="AL192" s="172"/>
      <c r="AM192" s="193"/>
      <c r="AN192" s="193"/>
      <c r="AO192" s="223"/>
      <c r="AP192" s="183">
        <v>60</v>
      </c>
      <c r="AQ192" s="184">
        <v>180</v>
      </c>
      <c r="AR192" s="182"/>
      <c r="AS192" s="182"/>
      <c r="AT192" s="185"/>
      <c r="AU192" s="185"/>
      <c r="AV192" s="185"/>
      <c r="AW192" s="185"/>
      <c r="AX192" s="185"/>
      <c r="AY192" s="185"/>
      <c r="AZ192" s="185"/>
      <c r="BA192" s="185"/>
      <c r="BB192" s="185"/>
      <c r="BC192" s="186"/>
      <c r="BD192" s="181">
        <v>285</v>
      </c>
      <c r="BE192" s="187">
        <v>0.02</v>
      </c>
      <c r="BF192" s="188"/>
      <c r="BG192" s="173"/>
      <c r="BH192" s="173"/>
      <c r="BI192" s="173">
        <v>3.2</v>
      </c>
      <c r="BJ192" s="173"/>
      <c r="BK192" s="173"/>
      <c r="BL192" s="28" t="s">
        <v>312</v>
      </c>
      <c r="BM192" s="228" t="s">
        <v>321</v>
      </c>
      <c r="BN192" s="228" t="s">
        <v>332</v>
      </c>
      <c r="BO192" s="228"/>
      <c r="BP192" s="228">
        <v>41</v>
      </c>
      <c r="BQ192" s="228"/>
      <c r="BR192" s="228"/>
      <c r="BS192" s="228"/>
      <c r="BT192" s="228"/>
      <c r="BU192" s="228" t="str">
        <f t="shared" si="2"/>
        <v/>
      </c>
      <c r="BV192" s="228"/>
      <c r="BW192" s="228"/>
      <c r="BX192" s="228"/>
      <c r="BY192" s="228"/>
      <c r="BZ192" s="228"/>
      <c r="CA192" s="228"/>
      <c r="CB192" s="228"/>
      <c r="CC192" s="228"/>
      <c r="CD192" s="228"/>
      <c r="CE192" s="228"/>
      <c r="CF192" s="228"/>
      <c r="CG192" s="228"/>
      <c r="CH192" s="228"/>
      <c r="CI192" s="228"/>
      <c r="CJ192" s="228"/>
      <c r="CK192" s="228"/>
      <c r="CL192" s="228"/>
      <c r="CM192" s="228"/>
      <c r="CN192" s="228"/>
      <c r="CO192" s="228"/>
      <c r="CP192" s="228"/>
      <c r="CQ192" s="228"/>
      <c r="CR192" s="228"/>
      <c r="CS192" s="228"/>
      <c r="CT192" s="228"/>
      <c r="CU192" s="228"/>
      <c r="CV192" s="228"/>
      <c r="CW192" s="228"/>
      <c r="CX192" s="228"/>
      <c r="CY192" s="228"/>
      <c r="CZ192" s="228"/>
      <c r="DA192" s="228"/>
      <c r="DB192" s="228"/>
    </row>
    <row r="193" spans="1:106" s="198" customFormat="1" ht="31.5" customHeight="1" x14ac:dyDescent="0.3">
      <c r="A193" s="194">
        <v>2021</v>
      </c>
      <c r="B193" s="171">
        <v>10</v>
      </c>
      <c r="C193" s="257">
        <v>44481</v>
      </c>
      <c r="D193" s="171">
        <v>334</v>
      </c>
      <c r="E193" s="171">
        <v>254</v>
      </c>
      <c r="F193" s="171">
        <v>49</v>
      </c>
      <c r="G193" s="197" t="s">
        <v>263</v>
      </c>
      <c r="H193" t="s">
        <v>136</v>
      </c>
      <c r="I193" t="s">
        <v>328</v>
      </c>
      <c r="J193">
        <v>4</v>
      </c>
      <c r="K193">
        <v>2</v>
      </c>
      <c r="L193" s="258">
        <v>203</v>
      </c>
      <c r="M193" s="259">
        <v>188.79</v>
      </c>
      <c r="N193" s="260">
        <v>217.21</v>
      </c>
      <c r="O193" s="193">
        <v>294</v>
      </c>
      <c r="P193" s="193"/>
      <c r="Q193" s="193">
        <v>302</v>
      </c>
      <c r="R193" s="193">
        <v>270</v>
      </c>
      <c r="S193" s="193"/>
      <c r="T193" s="193"/>
      <c r="U193" s="193"/>
      <c r="V193" s="193">
        <v>204</v>
      </c>
      <c r="W193" s="193">
        <v>202</v>
      </c>
      <c r="X193" s="193"/>
      <c r="Y193" s="172">
        <v>141</v>
      </c>
      <c r="Z193" s="172"/>
      <c r="AA193" s="193">
        <v>293</v>
      </c>
      <c r="AB193" s="193">
        <v>370</v>
      </c>
      <c r="AC193" s="193">
        <v>287</v>
      </c>
      <c r="AD193" s="193">
        <v>267</v>
      </c>
      <c r="AE193" s="193">
        <v>289</v>
      </c>
      <c r="AF193" s="193">
        <v>213</v>
      </c>
      <c r="AG193" s="193">
        <v>210</v>
      </c>
      <c r="AH193" s="193">
        <v>208</v>
      </c>
      <c r="AI193" s="193">
        <v>197</v>
      </c>
      <c r="AJ193" s="193">
        <v>223</v>
      </c>
      <c r="AK193" s="172">
        <v>141</v>
      </c>
      <c r="AL193" s="172">
        <v>141</v>
      </c>
      <c r="AM193" s="193">
        <v>296.5</v>
      </c>
      <c r="AN193" s="193">
        <v>208.1</v>
      </c>
      <c r="AO193" s="223">
        <v>0.5</v>
      </c>
      <c r="AP193" s="183">
        <v>88</v>
      </c>
      <c r="AQ193" s="184">
        <v>164</v>
      </c>
      <c r="AR193" s="182">
        <v>102</v>
      </c>
      <c r="AS193" s="182">
        <v>141</v>
      </c>
      <c r="AT193" s="185">
        <v>2</v>
      </c>
      <c r="AU193" s="185">
        <v>5</v>
      </c>
      <c r="AV193" s="185">
        <v>5</v>
      </c>
      <c r="AW193" s="185">
        <v>2</v>
      </c>
      <c r="AX193" s="185">
        <v>1</v>
      </c>
      <c r="AY193" s="185"/>
      <c r="AZ193" s="185"/>
      <c r="BA193" s="185"/>
      <c r="BB193" s="185"/>
      <c r="BC193" s="186">
        <v>14</v>
      </c>
      <c r="BD193" s="181">
        <v>3254</v>
      </c>
      <c r="BE193" s="187">
        <v>0.02</v>
      </c>
      <c r="BF193" s="188">
        <v>4.0000000000000001E-3</v>
      </c>
      <c r="BG193" s="173">
        <v>1</v>
      </c>
      <c r="BH193" s="173">
        <v>0.1</v>
      </c>
      <c r="BI193" s="173">
        <v>16</v>
      </c>
      <c r="BJ193" s="173">
        <v>2.9</v>
      </c>
      <c r="BK193" s="173">
        <v>677.2</v>
      </c>
      <c r="BL193" s="28" t="s">
        <v>312</v>
      </c>
      <c r="BM193" s="228" t="s">
        <v>315</v>
      </c>
      <c r="BN193" s="228" t="s">
        <v>316</v>
      </c>
      <c r="BO193" s="228"/>
      <c r="BP193" s="228">
        <v>41</v>
      </c>
      <c r="BQ193" s="228"/>
      <c r="BR193" s="228"/>
      <c r="BS193" s="228"/>
      <c r="BT193" s="228"/>
      <c r="BU193" s="228">
        <f t="shared" si="2"/>
        <v>3.6</v>
      </c>
      <c r="BV193" s="228"/>
      <c r="BW193" s="228"/>
      <c r="BX193" s="228"/>
      <c r="BY193" s="228"/>
      <c r="BZ193" s="228"/>
      <c r="CA193" s="228"/>
      <c r="CB193" s="228"/>
      <c r="CC193" s="228"/>
      <c r="CD193" s="228"/>
      <c r="CE193" s="228"/>
      <c r="CF193" s="228"/>
      <c r="CG193" s="228"/>
      <c r="CH193" s="228"/>
      <c r="CI193" s="228"/>
      <c r="CJ193" s="228"/>
      <c r="CK193" s="228"/>
      <c r="CL193" s="228"/>
      <c r="CM193" s="228"/>
      <c r="CN193" s="228"/>
      <c r="CO193" s="228"/>
      <c r="CP193" s="228"/>
      <c r="CQ193" s="228"/>
      <c r="CR193" s="228"/>
      <c r="CS193" s="228"/>
      <c r="CT193" s="228"/>
      <c r="CU193" s="228"/>
      <c r="CV193" s="228"/>
      <c r="CW193" s="228"/>
      <c r="CX193" s="228"/>
      <c r="CY193" s="228"/>
      <c r="CZ193" s="228"/>
      <c r="DA193" s="228"/>
      <c r="DB193" s="228"/>
    </row>
    <row r="194" spans="1:106" s="198" customFormat="1" ht="31.5" customHeight="1" x14ac:dyDescent="0.3">
      <c r="A194" s="194"/>
      <c r="B194" s="171"/>
      <c r="C194" s="257"/>
      <c r="D194" s="171"/>
      <c r="E194" s="171"/>
      <c r="F194" s="171"/>
      <c r="G194" s="197"/>
      <c r="L194" s="258"/>
      <c r="M194" s="259"/>
      <c r="N194" s="260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72"/>
      <c r="Z194" s="172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72"/>
      <c r="AL194" s="172"/>
      <c r="AM194" s="193"/>
      <c r="AN194" s="193"/>
      <c r="AO194" s="223"/>
      <c r="AP194" s="183"/>
      <c r="AQ194" s="184"/>
      <c r="AR194" s="182"/>
      <c r="AS194" s="182"/>
      <c r="AT194" s="185"/>
      <c r="AU194" s="185"/>
      <c r="AV194" s="185"/>
      <c r="AW194" s="185"/>
      <c r="AX194" s="185"/>
      <c r="AY194" s="185"/>
      <c r="AZ194" s="185"/>
      <c r="BA194" s="185"/>
      <c r="BB194" s="185"/>
      <c r="BC194" s="186"/>
      <c r="BD194" s="181"/>
      <c r="BE194" s="187"/>
      <c r="BF194" s="188"/>
      <c r="BG194" s="173"/>
      <c r="BH194" s="173"/>
      <c r="BI194" s="173"/>
      <c r="BJ194" s="173"/>
      <c r="BK194" s="173"/>
      <c r="BL194" s="28"/>
      <c r="BM194" s="228"/>
      <c r="BN194" s="228"/>
      <c r="BO194" s="228"/>
      <c r="BP194" s="228"/>
      <c r="BQ194" s="228"/>
      <c r="BR194" s="228"/>
      <c r="BS194" s="228"/>
      <c r="BT194" s="228"/>
      <c r="BU194" s="228" t="str">
        <f t="shared" si="2"/>
        <v/>
      </c>
      <c r="BV194" s="228"/>
      <c r="BW194" s="228"/>
      <c r="BX194" s="228"/>
      <c r="BY194" s="228"/>
      <c r="BZ194" s="228"/>
      <c r="CA194" s="228"/>
      <c r="CB194" s="228"/>
      <c r="CC194" s="228"/>
      <c r="CD194" s="228"/>
      <c r="CE194" s="228"/>
      <c r="CF194" s="228"/>
      <c r="CG194" s="228"/>
      <c r="CH194" s="228"/>
      <c r="CI194" s="228"/>
      <c r="CJ194" s="228"/>
      <c r="CK194" s="228"/>
      <c r="CL194" s="228"/>
      <c r="CM194" s="228"/>
      <c r="CN194" s="228"/>
      <c r="CO194" s="228"/>
      <c r="CP194" s="228"/>
      <c r="CQ194" s="228"/>
      <c r="CR194" s="228"/>
      <c r="CS194" s="228"/>
      <c r="CT194" s="228"/>
      <c r="CU194" s="228"/>
      <c r="CV194" s="228"/>
      <c r="CW194" s="228"/>
      <c r="CX194" s="228"/>
      <c r="CY194" s="228"/>
      <c r="CZ194" s="228"/>
      <c r="DA194" s="228"/>
      <c r="DB194" s="228"/>
    </row>
    <row r="195" spans="1:106" s="198" customFormat="1" ht="31.5" customHeight="1" x14ac:dyDescent="0.3">
      <c r="A195" s="194"/>
      <c r="B195" s="171"/>
      <c r="C195" s="257"/>
      <c r="D195" s="171"/>
      <c r="E195" s="171"/>
      <c r="F195" s="171"/>
      <c r="G195" s="197"/>
      <c r="L195" s="258"/>
      <c r="M195" s="259"/>
      <c r="N195" s="260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72"/>
      <c r="Z195" s="172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72"/>
      <c r="AL195" s="172"/>
      <c r="AM195" s="193"/>
      <c r="AN195" s="193"/>
      <c r="AO195" s="223"/>
      <c r="AP195" s="183"/>
      <c r="AQ195" s="184"/>
      <c r="AR195" s="182"/>
      <c r="AS195" s="182"/>
      <c r="AT195" s="185"/>
      <c r="AU195" s="185"/>
      <c r="AV195" s="185"/>
      <c r="AW195" s="185"/>
      <c r="AX195" s="185"/>
      <c r="AY195" s="185"/>
      <c r="AZ195" s="185"/>
      <c r="BA195" s="185"/>
      <c r="BB195" s="185"/>
      <c r="BC195" s="186"/>
      <c r="BD195" s="181"/>
      <c r="BE195" s="187"/>
      <c r="BF195" s="188"/>
      <c r="BG195" s="173"/>
      <c r="BH195" s="173"/>
      <c r="BI195" s="173"/>
      <c r="BJ195" s="173"/>
      <c r="BK195" s="173"/>
      <c r="BL195" s="28"/>
      <c r="BM195" s="228"/>
      <c r="BN195" s="228"/>
      <c r="BO195" s="228"/>
      <c r="BP195" s="228"/>
      <c r="BQ195" s="228"/>
      <c r="BR195" s="228"/>
      <c r="BS195" s="228"/>
      <c r="BT195" s="228"/>
      <c r="BU195" s="228" t="str">
        <f t="shared" si="2"/>
        <v/>
      </c>
      <c r="BV195" s="228"/>
      <c r="BW195" s="228"/>
      <c r="BX195" s="228"/>
      <c r="BY195" s="228"/>
      <c r="BZ195" s="228"/>
      <c r="CA195" s="228"/>
      <c r="CB195" s="228"/>
      <c r="CC195" s="228"/>
      <c r="CD195" s="228"/>
      <c r="CE195" s="228"/>
      <c r="CF195" s="228"/>
      <c r="CG195" s="228"/>
      <c r="CH195" s="228"/>
      <c r="CI195" s="228"/>
      <c r="CJ195" s="228"/>
      <c r="CK195" s="228"/>
      <c r="CL195" s="228"/>
      <c r="CM195" s="228"/>
      <c r="CN195" s="228"/>
      <c r="CO195" s="228"/>
      <c r="CP195" s="228"/>
      <c r="CQ195" s="228"/>
      <c r="CR195" s="228"/>
      <c r="CS195" s="228"/>
      <c r="CT195" s="228"/>
      <c r="CU195" s="228"/>
      <c r="CV195" s="228"/>
      <c r="CW195" s="228"/>
      <c r="CX195" s="228"/>
      <c r="CY195" s="228"/>
      <c r="CZ195" s="228"/>
      <c r="DA195" s="228"/>
      <c r="DB195" s="228"/>
    </row>
    <row r="196" spans="1:106" s="198" customFormat="1" ht="31.5" customHeight="1" x14ac:dyDescent="0.3">
      <c r="A196" s="194"/>
      <c r="B196" s="171"/>
      <c r="C196" s="257"/>
      <c r="D196" s="171"/>
      <c r="E196" s="171"/>
      <c r="F196" s="171"/>
      <c r="G196" s="197"/>
      <c r="L196" s="258"/>
      <c r="M196" s="259"/>
      <c r="N196" s="260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72"/>
      <c r="Z196" s="172"/>
      <c r="AA196" s="193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72"/>
      <c r="AL196" s="172"/>
      <c r="AM196" s="193"/>
      <c r="AN196" s="193"/>
      <c r="AO196" s="223"/>
      <c r="AP196" s="183"/>
      <c r="AQ196" s="184"/>
      <c r="AR196" s="182"/>
      <c r="AS196" s="182"/>
      <c r="AT196" s="185"/>
      <c r="AU196" s="185"/>
      <c r="AV196" s="185"/>
      <c r="AW196" s="185"/>
      <c r="AX196" s="185"/>
      <c r="AY196" s="185"/>
      <c r="AZ196" s="185"/>
      <c r="BA196" s="185"/>
      <c r="BB196" s="185"/>
      <c r="BC196" s="186"/>
      <c r="BD196" s="181"/>
      <c r="BE196" s="187"/>
      <c r="BF196" s="188"/>
      <c r="BG196" s="173"/>
      <c r="BH196" s="173"/>
      <c r="BI196" s="173"/>
      <c r="BJ196" s="173"/>
      <c r="BK196" s="173"/>
      <c r="BL196" s="28"/>
      <c r="BM196" s="228"/>
      <c r="BN196" s="228"/>
      <c r="BO196" s="228"/>
      <c r="BP196" s="228"/>
      <c r="BQ196" s="228"/>
      <c r="BR196" s="228"/>
      <c r="BS196" s="228"/>
      <c r="BT196" s="228"/>
      <c r="BU196" s="228" t="str">
        <f t="shared" ref="BU196:BU259" si="3">IFERROR(ROUND(STDEV(AN196,L196),1),"")</f>
        <v/>
      </c>
      <c r="BV196" s="228"/>
      <c r="BW196" s="228"/>
      <c r="BX196" s="228"/>
      <c r="BY196" s="228"/>
      <c r="BZ196" s="228"/>
      <c r="CA196" s="228"/>
      <c r="CB196" s="228"/>
      <c r="CC196" s="228"/>
      <c r="CD196" s="228"/>
      <c r="CE196" s="228"/>
      <c r="CF196" s="228"/>
      <c r="CG196" s="228"/>
      <c r="CH196" s="228"/>
      <c r="CI196" s="228"/>
      <c r="CJ196" s="228"/>
      <c r="CK196" s="228"/>
      <c r="CL196" s="228"/>
      <c r="CM196" s="228"/>
      <c r="CN196" s="228"/>
      <c r="CO196" s="228"/>
      <c r="CP196" s="228"/>
      <c r="CQ196" s="228"/>
      <c r="CR196" s="228"/>
      <c r="CS196" s="228"/>
      <c r="CT196" s="228"/>
      <c r="CU196" s="228"/>
      <c r="CV196" s="228"/>
      <c r="CW196" s="228"/>
      <c r="CX196" s="228"/>
      <c r="CY196" s="228"/>
      <c r="CZ196" s="228"/>
      <c r="DA196" s="228"/>
      <c r="DB196" s="228"/>
    </row>
    <row r="197" spans="1:106" s="198" customFormat="1" ht="31.5" customHeight="1" x14ac:dyDescent="0.3">
      <c r="A197" s="194"/>
      <c r="B197" s="171"/>
      <c r="C197" s="257"/>
      <c r="D197" s="171"/>
      <c r="E197" s="171"/>
      <c r="F197" s="171"/>
      <c r="G197" s="197"/>
      <c r="L197" s="258"/>
      <c r="M197" s="259"/>
      <c r="N197" s="260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72"/>
      <c r="Z197" s="172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72"/>
      <c r="AL197" s="172"/>
      <c r="AM197" s="193"/>
      <c r="AN197" s="193"/>
      <c r="AO197" s="223"/>
      <c r="AP197" s="183"/>
      <c r="AQ197" s="184"/>
      <c r="AR197" s="182"/>
      <c r="AS197" s="182"/>
      <c r="AT197" s="185"/>
      <c r="AU197" s="185"/>
      <c r="AV197" s="185"/>
      <c r="AW197" s="185"/>
      <c r="AX197" s="185"/>
      <c r="AY197" s="185"/>
      <c r="AZ197" s="185"/>
      <c r="BA197" s="185"/>
      <c r="BB197" s="185"/>
      <c r="BC197" s="186"/>
      <c r="BD197" s="181"/>
      <c r="BE197" s="187"/>
      <c r="BF197" s="188"/>
      <c r="BG197" s="173"/>
      <c r="BH197" s="173"/>
      <c r="BI197" s="173"/>
      <c r="BJ197" s="173"/>
      <c r="BK197" s="173"/>
      <c r="BL197" s="28"/>
      <c r="BM197" s="228"/>
      <c r="BN197" s="228"/>
      <c r="BO197" s="228"/>
      <c r="BP197" s="228"/>
      <c r="BQ197" s="228"/>
      <c r="BR197" s="228"/>
      <c r="BS197" s="228"/>
      <c r="BT197" s="228"/>
      <c r="BU197" s="228" t="str">
        <f t="shared" si="3"/>
        <v/>
      </c>
      <c r="BV197" s="228"/>
      <c r="BW197" s="228"/>
      <c r="BX197" s="228"/>
      <c r="BY197" s="228"/>
      <c r="BZ197" s="228"/>
      <c r="CA197" s="228"/>
      <c r="CB197" s="228"/>
      <c r="CC197" s="228"/>
      <c r="CD197" s="228"/>
      <c r="CE197" s="228"/>
      <c r="CF197" s="228"/>
      <c r="CG197" s="228"/>
      <c r="CH197" s="228"/>
      <c r="CI197" s="228"/>
      <c r="CJ197" s="228"/>
      <c r="CK197" s="228"/>
      <c r="CL197" s="228"/>
      <c r="CM197" s="228"/>
      <c r="CN197" s="228"/>
      <c r="CO197" s="228"/>
      <c r="CP197" s="228"/>
      <c r="CQ197" s="228"/>
      <c r="CR197" s="228"/>
      <c r="CS197" s="228"/>
      <c r="CT197" s="228"/>
      <c r="CU197" s="228"/>
      <c r="CV197" s="228"/>
      <c r="CW197" s="228"/>
      <c r="CX197" s="228"/>
      <c r="CY197" s="228"/>
      <c r="CZ197" s="228"/>
      <c r="DA197" s="228"/>
      <c r="DB197" s="228"/>
    </row>
    <row r="198" spans="1:106" s="198" customFormat="1" ht="31.5" customHeight="1" x14ac:dyDescent="0.3">
      <c r="A198" s="194"/>
      <c r="B198" s="171"/>
      <c r="C198" s="257"/>
      <c r="D198" s="171"/>
      <c r="E198" s="171"/>
      <c r="F198" s="171"/>
      <c r="G198" s="197"/>
      <c r="L198" s="258"/>
      <c r="M198" s="259"/>
      <c r="N198" s="260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72"/>
      <c r="Z198" s="172"/>
      <c r="AA198" s="193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72"/>
      <c r="AL198" s="172"/>
      <c r="AM198" s="193"/>
      <c r="AN198" s="193"/>
      <c r="AO198" s="223"/>
      <c r="AP198" s="183"/>
      <c r="AQ198" s="184"/>
      <c r="AR198" s="182"/>
      <c r="AS198" s="182"/>
      <c r="AT198" s="185"/>
      <c r="AU198" s="185"/>
      <c r="AV198" s="185"/>
      <c r="AW198" s="185"/>
      <c r="AX198" s="185"/>
      <c r="AY198" s="185"/>
      <c r="AZ198" s="185"/>
      <c r="BA198" s="185"/>
      <c r="BB198" s="185"/>
      <c r="BC198" s="186"/>
      <c r="BD198" s="181"/>
      <c r="BE198" s="187"/>
      <c r="BF198" s="188"/>
      <c r="BG198" s="173"/>
      <c r="BH198" s="173"/>
      <c r="BI198" s="173"/>
      <c r="BJ198" s="173"/>
      <c r="BK198" s="173"/>
      <c r="BL198" s="28"/>
      <c r="BM198" s="228"/>
      <c r="BN198" s="228"/>
      <c r="BO198" s="228"/>
      <c r="BP198" s="228"/>
      <c r="BQ198" s="228"/>
      <c r="BR198" s="228"/>
      <c r="BS198" s="228"/>
      <c r="BT198" s="228"/>
      <c r="BU198" s="228" t="str">
        <f t="shared" si="3"/>
        <v/>
      </c>
      <c r="BV198" s="228"/>
      <c r="BW198" s="228"/>
      <c r="BX198" s="228"/>
      <c r="BY198" s="228"/>
      <c r="BZ198" s="228"/>
      <c r="CA198" s="228"/>
      <c r="CB198" s="228"/>
      <c r="CC198" s="228"/>
      <c r="CD198" s="228"/>
      <c r="CE198" s="228"/>
      <c r="CF198" s="228"/>
      <c r="CG198" s="228"/>
      <c r="CH198" s="228"/>
      <c r="CI198" s="228"/>
      <c r="CJ198" s="228"/>
      <c r="CK198" s="228"/>
      <c r="CL198" s="228"/>
      <c r="CM198" s="228"/>
      <c r="CN198" s="228"/>
      <c r="CO198" s="228"/>
      <c r="CP198" s="228"/>
      <c r="CQ198" s="228"/>
      <c r="CR198" s="228"/>
      <c r="CS198" s="228"/>
      <c r="CT198" s="228"/>
      <c r="CU198" s="228"/>
      <c r="CV198" s="228"/>
      <c r="CW198" s="228"/>
      <c r="CX198" s="228"/>
      <c r="CY198" s="228"/>
      <c r="CZ198" s="228"/>
      <c r="DA198" s="228"/>
      <c r="DB198" s="228"/>
    </row>
    <row r="199" spans="1:106" s="198" customFormat="1" ht="31.5" customHeight="1" x14ac:dyDescent="0.3">
      <c r="A199" s="194"/>
      <c r="B199" s="171"/>
      <c r="C199" s="257"/>
      <c r="D199" s="171"/>
      <c r="E199" s="171"/>
      <c r="F199" s="171"/>
      <c r="G199" s="197"/>
      <c r="L199" s="258"/>
      <c r="M199" s="259"/>
      <c r="N199" s="260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72"/>
      <c r="Z199" s="172"/>
      <c r="AA199" s="193"/>
      <c r="AB199" s="193"/>
      <c r="AC199" s="193"/>
      <c r="AD199" s="193"/>
      <c r="AE199" s="193"/>
      <c r="AF199" s="193"/>
      <c r="AG199" s="193"/>
      <c r="AH199" s="193"/>
      <c r="AI199" s="193"/>
      <c r="AJ199" s="193"/>
      <c r="AK199" s="172"/>
      <c r="AL199" s="172"/>
      <c r="AM199" s="193"/>
      <c r="AN199" s="193"/>
      <c r="AO199" s="223"/>
      <c r="AP199" s="183"/>
      <c r="AQ199" s="184"/>
      <c r="AR199" s="182"/>
      <c r="AS199" s="182"/>
      <c r="AT199" s="185"/>
      <c r="AU199" s="185"/>
      <c r="AV199" s="185"/>
      <c r="AW199" s="185"/>
      <c r="AX199" s="185"/>
      <c r="AY199" s="185"/>
      <c r="AZ199" s="185"/>
      <c r="BA199" s="185"/>
      <c r="BB199" s="185"/>
      <c r="BC199" s="186"/>
      <c r="BD199" s="181"/>
      <c r="BE199" s="187"/>
      <c r="BF199" s="188"/>
      <c r="BG199" s="173"/>
      <c r="BH199" s="173"/>
      <c r="BI199" s="173"/>
      <c r="BJ199" s="173"/>
      <c r="BK199" s="173"/>
      <c r="BL199" s="28"/>
      <c r="BM199" s="228"/>
      <c r="BN199" s="228"/>
      <c r="BO199" s="228"/>
      <c r="BP199" s="228"/>
      <c r="BQ199" s="228"/>
      <c r="BR199" s="228"/>
      <c r="BS199" s="228"/>
      <c r="BT199" s="228"/>
      <c r="BU199" s="228" t="str">
        <f t="shared" si="3"/>
        <v/>
      </c>
      <c r="BV199" s="228"/>
      <c r="BW199" s="228"/>
      <c r="BX199" s="228"/>
      <c r="BY199" s="228"/>
      <c r="BZ199" s="228"/>
      <c r="CA199" s="228"/>
      <c r="CB199" s="228"/>
      <c r="CC199" s="228"/>
      <c r="CD199" s="228"/>
      <c r="CE199" s="228"/>
      <c r="CF199" s="228"/>
      <c r="CG199" s="228"/>
      <c r="CH199" s="228"/>
      <c r="CI199" s="228"/>
      <c r="CJ199" s="228"/>
      <c r="CK199" s="228"/>
      <c r="CL199" s="228"/>
      <c r="CM199" s="228"/>
      <c r="CN199" s="228"/>
      <c r="CO199" s="228"/>
      <c r="CP199" s="228"/>
      <c r="CQ199" s="228"/>
      <c r="CR199" s="228"/>
      <c r="CS199" s="228"/>
      <c r="CT199" s="228"/>
      <c r="CU199" s="228"/>
      <c r="CV199" s="228"/>
      <c r="CW199" s="228"/>
      <c r="CX199" s="228"/>
      <c r="CY199" s="228"/>
      <c r="CZ199" s="228"/>
      <c r="DA199" s="228"/>
      <c r="DB199" s="228"/>
    </row>
    <row r="200" spans="1:106" s="198" customFormat="1" ht="31.5" customHeight="1" x14ac:dyDescent="0.3">
      <c r="A200" s="194"/>
      <c r="B200" s="171"/>
      <c r="C200" s="257"/>
      <c r="D200" s="171"/>
      <c r="E200" s="171"/>
      <c r="F200" s="171"/>
      <c r="G200" s="197"/>
      <c r="L200" s="258"/>
      <c r="M200" s="259"/>
      <c r="N200" s="260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72"/>
      <c r="Z200" s="172"/>
      <c r="AA200" s="193"/>
      <c r="AB200" s="193"/>
      <c r="AC200" s="193"/>
      <c r="AD200" s="193"/>
      <c r="AE200" s="193"/>
      <c r="AF200" s="193"/>
      <c r="AG200" s="193"/>
      <c r="AH200" s="193"/>
      <c r="AI200" s="193"/>
      <c r="AJ200" s="193"/>
      <c r="AK200" s="172"/>
      <c r="AL200" s="172"/>
      <c r="AM200" s="193"/>
      <c r="AN200" s="193"/>
      <c r="AO200" s="223"/>
      <c r="AP200" s="183"/>
      <c r="AQ200" s="184"/>
      <c r="AR200" s="182"/>
      <c r="AS200" s="182"/>
      <c r="AT200" s="185"/>
      <c r="AU200" s="185"/>
      <c r="AV200" s="185"/>
      <c r="AW200" s="185"/>
      <c r="AX200" s="185"/>
      <c r="AY200" s="185"/>
      <c r="AZ200" s="185"/>
      <c r="BA200" s="185"/>
      <c r="BB200" s="185"/>
      <c r="BC200" s="186"/>
      <c r="BD200" s="181"/>
      <c r="BE200" s="187"/>
      <c r="BF200" s="188"/>
      <c r="BG200" s="173"/>
      <c r="BH200" s="173"/>
      <c r="BI200" s="173"/>
      <c r="BJ200" s="173"/>
      <c r="BK200" s="173"/>
      <c r="BL200" s="28"/>
      <c r="BM200" s="228"/>
      <c r="BN200" s="228"/>
      <c r="BO200" s="228"/>
      <c r="BP200" s="228"/>
      <c r="BQ200" s="228"/>
      <c r="BR200" s="228"/>
      <c r="BS200" s="228"/>
      <c r="BT200" s="228"/>
      <c r="BU200" s="228" t="str">
        <f t="shared" si="3"/>
        <v/>
      </c>
      <c r="BV200" s="228"/>
      <c r="BW200" s="228"/>
      <c r="BX200" s="228"/>
      <c r="BY200" s="228"/>
      <c r="BZ200" s="228"/>
      <c r="CA200" s="228"/>
      <c r="CB200" s="228"/>
      <c r="CC200" s="228"/>
      <c r="CD200" s="228"/>
      <c r="CE200" s="228"/>
      <c r="CF200" s="228"/>
      <c r="CG200" s="228"/>
      <c r="CH200" s="228"/>
      <c r="CI200" s="228"/>
      <c r="CJ200" s="228"/>
      <c r="CK200" s="228"/>
      <c r="CL200" s="228"/>
      <c r="CM200" s="228"/>
      <c r="CN200" s="228"/>
      <c r="CO200" s="228"/>
      <c r="CP200" s="228"/>
      <c r="CQ200" s="228"/>
      <c r="CR200" s="228"/>
      <c r="CS200" s="228"/>
      <c r="CT200" s="228"/>
      <c r="CU200" s="228"/>
      <c r="CV200" s="228"/>
      <c r="CW200" s="228"/>
      <c r="CX200" s="228"/>
      <c r="CY200" s="228"/>
      <c r="CZ200" s="228"/>
      <c r="DA200" s="228"/>
      <c r="DB200" s="228"/>
    </row>
    <row r="201" spans="1:106" s="198" customFormat="1" ht="31.5" customHeight="1" x14ac:dyDescent="0.3">
      <c r="A201" s="194"/>
      <c r="B201" s="171"/>
      <c r="C201" s="257"/>
      <c r="D201" s="171"/>
      <c r="E201" s="171"/>
      <c r="F201" s="171"/>
      <c r="G201" s="197"/>
      <c r="L201" s="258"/>
      <c r="M201" s="259"/>
      <c r="N201" s="260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72"/>
      <c r="Z201" s="172"/>
      <c r="AA201" s="193"/>
      <c r="AB201" s="193"/>
      <c r="AC201" s="193"/>
      <c r="AD201" s="193"/>
      <c r="AE201" s="193"/>
      <c r="AF201" s="193"/>
      <c r="AG201" s="193"/>
      <c r="AH201" s="193"/>
      <c r="AI201" s="193"/>
      <c r="AJ201" s="193"/>
      <c r="AK201" s="172"/>
      <c r="AL201" s="172"/>
      <c r="AM201" s="193"/>
      <c r="AN201" s="193"/>
      <c r="AO201" s="223"/>
      <c r="AP201" s="183"/>
      <c r="AQ201" s="184"/>
      <c r="AR201" s="182"/>
      <c r="AS201" s="182"/>
      <c r="AT201" s="185"/>
      <c r="AU201" s="185"/>
      <c r="AV201" s="185"/>
      <c r="AW201" s="185"/>
      <c r="AX201" s="185"/>
      <c r="AY201" s="185"/>
      <c r="AZ201" s="185"/>
      <c r="BA201" s="185"/>
      <c r="BB201" s="185"/>
      <c r="BC201" s="186"/>
      <c r="BD201" s="181"/>
      <c r="BE201" s="187"/>
      <c r="BF201" s="188"/>
      <c r="BG201" s="173"/>
      <c r="BH201" s="173"/>
      <c r="BI201" s="173"/>
      <c r="BJ201" s="173"/>
      <c r="BK201" s="173"/>
      <c r="BL201" s="28"/>
      <c r="BM201" s="228"/>
      <c r="BN201" s="228"/>
      <c r="BO201" s="228"/>
      <c r="BP201" s="228"/>
      <c r="BQ201" s="228"/>
      <c r="BR201" s="228"/>
      <c r="BS201" s="228"/>
      <c r="BT201" s="228"/>
      <c r="BU201" s="228" t="str">
        <f t="shared" si="3"/>
        <v/>
      </c>
      <c r="BV201" s="228"/>
      <c r="BW201" s="228"/>
      <c r="BX201" s="228"/>
      <c r="BY201" s="228"/>
      <c r="BZ201" s="228"/>
      <c r="CA201" s="228"/>
      <c r="CB201" s="228"/>
      <c r="CC201" s="228"/>
      <c r="CD201" s="228"/>
      <c r="CE201" s="228"/>
      <c r="CF201" s="228"/>
      <c r="CG201" s="228"/>
      <c r="CH201" s="228"/>
      <c r="CI201" s="228"/>
      <c r="CJ201" s="228"/>
      <c r="CK201" s="228"/>
      <c r="CL201" s="228"/>
      <c r="CM201" s="228"/>
      <c r="CN201" s="228"/>
      <c r="CO201" s="228"/>
      <c r="CP201" s="228"/>
      <c r="CQ201" s="228"/>
      <c r="CR201" s="228"/>
      <c r="CS201" s="228"/>
      <c r="CT201" s="228"/>
      <c r="CU201" s="228"/>
      <c r="CV201" s="228"/>
      <c r="CW201" s="228"/>
      <c r="CX201" s="228"/>
      <c r="CY201" s="228"/>
      <c r="CZ201" s="228"/>
      <c r="DA201" s="228"/>
      <c r="DB201" s="228"/>
    </row>
    <row r="202" spans="1:106" s="198" customFormat="1" ht="31.5" customHeight="1" x14ac:dyDescent="0.3">
      <c r="A202" s="194"/>
      <c r="B202" s="171"/>
      <c r="C202" s="257"/>
      <c r="D202" s="171"/>
      <c r="E202" s="171"/>
      <c r="F202" s="171"/>
      <c r="G202" s="197"/>
      <c r="L202" s="258"/>
      <c r="M202" s="259"/>
      <c r="N202" s="260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72"/>
      <c r="Z202" s="172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72"/>
      <c r="AL202" s="172"/>
      <c r="AM202" s="193"/>
      <c r="AN202" s="193"/>
      <c r="AO202" s="223"/>
      <c r="AP202" s="183"/>
      <c r="AQ202" s="184"/>
      <c r="AR202" s="182"/>
      <c r="AS202" s="182"/>
      <c r="AT202" s="185"/>
      <c r="AU202" s="185"/>
      <c r="AV202" s="185"/>
      <c r="AW202" s="185"/>
      <c r="AX202" s="185"/>
      <c r="AY202" s="185"/>
      <c r="AZ202" s="185"/>
      <c r="BA202" s="185"/>
      <c r="BB202" s="185"/>
      <c r="BC202" s="186"/>
      <c r="BD202" s="181"/>
      <c r="BE202" s="187"/>
      <c r="BF202" s="188"/>
      <c r="BG202" s="173"/>
      <c r="BH202" s="173"/>
      <c r="BI202" s="173"/>
      <c r="BJ202" s="173"/>
      <c r="BK202" s="173"/>
      <c r="BL202" s="28"/>
      <c r="BM202" s="228"/>
      <c r="BN202" s="228"/>
      <c r="BO202" s="228"/>
      <c r="BP202" s="228"/>
      <c r="BQ202" s="228"/>
      <c r="BR202" s="228"/>
      <c r="BS202" s="228"/>
      <c r="BT202" s="228"/>
      <c r="BU202" s="228" t="str">
        <f t="shared" si="3"/>
        <v/>
      </c>
      <c r="BV202" s="228"/>
      <c r="BW202" s="228"/>
      <c r="BX202" s="228"/>
      <c r="BY202" s="228"/>
      <c r="BZ202" s="228"/>
      <c r="CA202" s="228"/>
      <c r="CB202" s="228"/>
      <c r="CC202" s="228"/>
      <c r="CD202" s="228"/>
      <c r="CE202" s="228"/>
      <c r="CF202" s="228"/>
      <c r="CG202" s="228"/>
      <c r="CH202" s="228"/>
      <c r="CI202" s="228"/>
      <c r="CJ202" s="228"/>
      <c r="CK202" s="228"/>
      <c r="CL202" s="228"/>
      <c r="CM202" s="228"/>
      <c r="CN202" s="228"/>
      <c r="CO202" s="228"/>
      <c r="CP202" s="228"/>
      <c r="CQ202" s="228"/>
      <c r="CR202" s="228"/>
      <c r="CS202" s="228"/>
      <c r="CT202" s="228"/>
      <c r="CU202" s="228"/>
      <c r="CV202" s="228"/>
      <c r="CW202" s="228"/>
      <c r="CX202" s="228"/>
      <c r="CY202" s="228"/>
      <c r="CZ202" s="228"/>
      <c r="DA202" s="228"/>
      <c r="DB202" s="228"/>
    </row>
    <row r="203" spans="1:106" s="198" customFormat="1" ht="31.5" customHeight="1" x14ac:dyDescent="0.3">
      <c r="A203" s="194"/>
      <c r="B203" s="171"/>
      <c r="C203" s="257"/>
      <c r="D203" s="171"/>
      <c r="E203" s="171"/>
      <c r="F203" s="171"/>
      <c r="G203" s="197"/>
      <c r="L203" s="258"/>
      <c r="M203" s="259"/>
      <c r="N203" s="260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72"/>
      <c r="Z203" s="172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72"/>
      <c r="AL203" s="172"/>
      <c r="AM203" s="193"/>
      <c r="AN203" s="193"/>
      <c r="AO203" s="223"/>
      <c r="AP203" s="183"/>
      <c r="AQ203" s="184"/>
      <c r="AR203" s="182"/>
      <c r="AS203" s="182"/>
      <c r="AT203" s="185"/>
      <c r="AU203" s="185"/>
      <c r="AV203" s="185"/>
      <c r="AW203" s="185"/>
      <c r="AX203" s="185"/>
      <c r="AY203" s="185"/>
      <c r="AZ203" s="185"/>
      <c r="BA203" s="185"/>
      <c r="BB203" s="185"/>
      <c r="BC203" s="186"/>
      <c r="BD203" s="181"/>
      <c r="BE203" s="187"/>
      <c r="BF203" s="188"/>
      <c r="BG203" s="173"/>
      <c r="BH203" s="173"/>
      <c r="BI203" s="173"/>
      <c r="BJ203" s="173"/>
      <c r="BK203" s="173"/>
      <c r="BL203" s="28"/>
      <c r="BM203" s="228"/>
      <c r="BN203" s="228"/>
      <c r="BO203" s="228"/>
      <c r="BP203" s="228"/>
      <c r="BQ203" s="228"/>
      <c r="BR203" s="228"/>
      <c r="BS203" s="228"/>
      <c r="BT203" s="228"/>
      <c r="BU203" s="228" t="str">
        <f t="shared" si="3"/>
        <v/>
      </c>
      <c r="BV203" s="228"/>
      <c r="BW203" s="228"/>
      <c r="BX203" s="228"/>
      <c r="BY203" s="228"/>
      <c r="BZ203" s="228"/>
      <c r="CA203" s="228"/>
      <c r="CB203" s="228"/>
      <c r="CC203" s="228"/>
      <c r="CD203" s="228"/>
      <c r="CE203" s="228"/>
      <c r="CF203" s="228"/>
      <c r="CG203" s="228"/>
      <c r="CH203" s="228"/>
      <c r="CI203" s="228"/>
      <c r="CJ203" s="228"/>
      <c r="CK203" s="228"/>
      <c r="CL203" s="228"/>
      <c r="CM203" s="228"/>
      <c r="CN203" s="228"/>
      <c r="CO203" s="228"/>
      <c r="CP203" s="228"/>
      <c r="CQ203" s="228"/>
      <c r="CR203" s="228"/>
      <c r="CS203" s="228"/>
      <c r="CT203" s="228"/>
      <c r="CU203" s="228"/>
      <c r="CV203" s="228"/>
      <c r="CW203" s="228"/>
      <c r="CX203" s="228"/>
      <c r="CY203" s="228"/>
      <c r="CZ203" s="228"/>
      <c r="DA203" s="228"/>
      <c r="DB203" s="228"/>
    </row>
    <row r="204" spans="1:106" s="198" customFormat="1" ht="31.5" customHeight="1" x14ac:dyDescent="0.3">
      <c r="A204" s="194"/>
      <c r="B204" s="171"/>
      <c r="C204" s="257"/>
      <c r="D204" s="171"/>
      <c r="E204" s="171"/>
      <c r="F204" s="171"/>
      <c r="G204" s="197"/>
      <c r="L204" s="258"/>
      <c r="M204" s="259"/>
      <c r="N204" s="260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72"/>
      <c r="Z204" s="172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72"/>
      <c r="AL204" s="172"/>
      <c r="AM204" s="193"/>
      <c r="AN204" s="193"/>
      <c r="AO204" s="223"/>
      <c r="AP204" s="183"/>
      <c r="AQ204" s="184"/>
      <c r="AR204" s="182"/>
      <c r="AS204" s="182"/>
      <c r="AT204" s="185"/>
      <c r="AU204" s="185"/>
      <c r="AV204" s="185"/>
      <c r="AW204" s="185"/>
      <c r="AX204" s="185"/>
      <c r="AY204" s="185"/>
      <c r="AZ204" s="185"/>
      <c r="BA204" s="185"/>
      <c r="BB204" s="185"/>
      <c r="BC204" s="186"/>
      <c r="BD204" s="181"/>
      <c r="BE204" s="187"/>
      <c r="BF204" s="188"/>
      <c r="BG204" s="173"/>
      <c r="BH204" s="173"/>
      <c r="BI204" s="173"/>
      <c r="BJ204" s="173"/>
      <c r="BK204" s="173"/>
      <c r="BL204" s="28"/>
      <c r="BM204" s="228"/>
      <c r="BN204" s="228"/>
      <c r="BO204" s="228"/>
      <c r="BP204" s="228"/>
      <c r="BQ204" s="228"/>
      <c r="BR204" s="228"/>
      <c r="BS204" s="228"/>
      <c r="BT204" s="228"/>
      <c r="BU204" s="228" t="str">
        <f t="shared" si="3"/>
        <v/>
      </c>
      <c r="BV204" s="228"/>
      <c r="BW204" s="228"/>
      <c r="BX204" s="228"/>
      <c r="BY204" s="228"/>
      <c r="BZ204" s="228"/>
      <c r="CA204" s="228"/>
      <c r="CB204" s="228"/>
      <c r="CC204" s="228"/>
      <c r="CD204" s="228"/>
      <c r="CE204" s="228"/>
      <c r="CF204" s="228"/>
      <c r="CG204" s="228"/>
      <c r="CH204" s="228"/>
      <c r="CI204" s="228"/>
      <c r="CJ204" s="228"/>
      <c r="CK204" s="228"/>
      <c r="CL204" s="228"/>
      <c r="CM204" s="228"/>
      <c r="CN204" s="228"/>
      <c r="CO204" s="228"/>
      <c r="CP204" s="228"/>
      <c r="CQ204" s="228"/>
      <c r="CR204" s="228"/>
      <c r="CS204" s="228"/>
      <c r="CT204" s="228"/>
      <c r="CU204" s="228"/>
      <c r="CV204" s="228"/>
      <c r="CW204" s="228"/>
      <c r="CX204" s="228"/>
      <c r="CY204" s="228"/>
      <c r="CZ204" s="228"/>
      <c r="DA204" s="228"/>
      <c r="DB204" s="228"/>
    </row>
    <row r="205" spans="1:106" s="198" customFormat="1" ht="31.5" customHeight="1" x14ac:dyDescent="0.3">
      <c r="A205" s="194"/>
      <c r="B205" s="171"/>
      <c r="C205" s="257"/>
      <c r="D205" s="171"/>
      <c r="E205" s="171"/>
      <c r="F205" s="171"/>
      <c r="G205" s="197"/>
      <c r="L205" s="258"/>
      <c r="M205" s="259"/>
      <c r="N205" s="260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72"/>
      <c r="Z205" s="172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72"/>
      <c r="AL205" s="172"/>
      <c r="AM205" s="193"/>
      <c r="AN205" s="193"/>
      <c r="AO205" s="223"/>
      <c r="AP205" s="183"/>
      <c r="AQ205" s="184"/>
      <c r="AR205" s="182"/>
      <c r="AS205" s="182"/>
      <c r="AT205" s="185"/>
      <c r="AU205" s="185"/>
      <c r="AV205" s="185"/>
      <c r="AW205" s="185"/>
      <c r="AX205" s="185"/>
      <c r="AY205" s="185"/>
      <c r="AZ205" s="185"/>
      <c r="BA205" s="185"/>
      <c r="BB205" s="185"/>
      <c r="BC205" s="186"/>
      <c r="BD205" s="181"/>
      <c r="BE205" s="187"/>
      <c r="BF205" s="188"/>
      <c r="BG205" s="173"/>
      <c r="BH205" s="173"/>
      <c r="BI205" s="173"/>
      <c r="BJ205" s="173"/>
      <c r="BK205" s="173"/>
      <c r="BL205" s="28"/>
      <c r="BM205" s="228"/>
      <c r="BN205" s="228"/>
      <c r="BO205" s="228"/>
      <c r="BP205" s="228"/>
      <c r="BQ205" s="228"/>
      <c r="BR205" s="228"/>
      <c r="BS205" s="228"/>
      <c r="BT205" s="228"/>
      <c r="BU205" s="228" t="str">
        <f t="shared" si="3"/>
        <v/>
      </c>
      <c r="BV205" s="228"/>
      <c r="BW205" s="228"/>
      <c r="BX205" s="228"/>
      <c r="BY205" s="228"/>
      <c r="BZ205" s="228"/>
      <c r="CA205" s="228"/>
      <c r="CB205" s="228"/>
      <c r="CC205" s="228"/>
      <c r="CD205" s="228"/>
      <c r="CE205" s="228"/>
      <c r="CF205" s="228"/>
      <c r="CG205" s="228"/>
      <c r="CH205" s="228"/>
      <c r="CI205" s="228"/>
      <c r="CJ205" s="228"/>
      <c r="CK205" s="228"/>
      <c r="CL205" s="228"/>
      <c r="CM205" s="228"/>
      <c r="CN205" s="228"/>
      <c r="CO205" s="228"/>
      <c r="CP205" s="228"/>
      <c r="CQ205" s="228"/>
      <c r="CR205" s="228"/>
      <c r="CS205" s="228"/>
      <c r="CT205" s="228"/>
      <c r="CU205" s="228"/>
      <c r="CV205" s="228"/>
      <c r="CW205" s="228"/>
      <c r="CX205" s="228"/>
      <c r="CY205" s="228"/>
      <c r="CZ205" s="228"/>
      <c r="DA205" s="228"/>
      <c r="DB205" s="228"/>
    </row>
    <row r="206" spans="1:106" s="198" customFormat="1" ht="31.5" customHeight="1" x14ac:dyDescent="0.3">
      <c r="A206" s="194"/>
      <c r="B206" s="171"/>
      <c r="C206" s="257"/>
      <c r="D206" s="171"/>
      <c r="E206" s="171"/>
      <c r="F206" s="171"/>
      <c r="G206" s="197"/>
      <c r="L206" s="258"/>
      <c r="M206" s="259"/>
      <c r="N206" s="260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72"/>
      <c r="Z206" s="172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72"/>
      <c r="AL206" s="172"/>
      <c r="AM206" s="193"/>
      <c r="AN206" s="193"/>
      <c r="AO206" s="223"/>
      <c r="AP206" s="183"/>
      <c r="AQ206" s="184"/>
      <c r="AR206" s="182"/>
      <c r="AS206" s="182"/>
      <c r="AT206" s="185"/>
      <c r="AU206" s="185"/>
      <c r="AV206" s="185"/>
      <c r="AW206" s="185"/>
      <c r="AX206" s="185"/>
      <c r="AY206" s="185"/>
      <c r="AZ206" s="185"/>
      <c r="BA206" s="185"/>
      <c r="BB206" s="185"/>
      <c r="BC206" s="186"/>
      <c r="BD206" s="181"/>
      <c r="BE206" s="187"/>
      <c r="BF206" s="188"/>
      <c r="BG206" s="173"/>
      <c r="BH206" s="173"/>
      <c r="BI206" s="173"/>
      <c r="BJ206" s="173"/>
      <c r="BK206" s="173"/>
      <c r="BL206" s="28"/>
      <c r="BM206" s="228"/>
      <c r="BN206" s="228"/>
      <c r="BO206" s="228"/>
      <c r="BP206" s="228"/>
      <c r="BQ206" s="228"/>
      <c r="BR206" s="228"/>
      <c r="BS206" s="228"/>
      <c r="BT206" s="228"/>
      <c r="BU206" s="228" t="str">
        <f t="shared" si="3"/>
        <v/>
      </c>
      <c r="BV206" s="228"/>
      <c r="BW206" s="228"/>
      <c r="BX206" s="228"/>
      <c r="BY206" s="228"/>
      <c r="BZ206" s="228"/>
      <c r="CA206" s="228"/>
      <c r="CB206" s="228"/>
      <c r="CC206" s="228"/>
      <c r="CD206" s="228"/>
      <c r="CE206" s="228"/>
      <c r="CF206" s="228"/>
      <c r="CG206" s="228"/>
      <c r="CH206" s="228"/>
      <c r="CI206" s="228"/>
      <c r="CJ206" s="228"/>
      <c r="CK206" s="228"/>
      <c r="CL206" s="228"/>
      <c r="CM206" s="228"/>
      <c r="CN206" s="228"/>
      <c r="CO206" s="228"/>
      <c r="CP206" s="228"/>
      <c r="CQ206" s="228"/>
      <c r="CR206" s="228"/>
      <c r="CS206" s="228"/>
      <c r="CT206" s="228"/>
      <c r="CU206" s="228"/>
      <c r="CV206" s="228"/>
      <c r="CW206" s="228"/>
      <c r="CX206" s="228"/>
      <c r="CY206" s="228"/>
      <c r="CZ206" s="228"/>
      <c r="DA206" s="228"/>
      <c r="DB206" s="228"/>
    </row>
    <row r="207" spans="1:106" s="198" customFormat="1" ht="31.5" customHeight="1" x14ac:dyDescent="0.3">
      <c r="A207" s="194"/>
      <c r="B207" s="171"/>
      <c r="C207" s="257"/>
      <c r="D207" s="171"/>
      <c r="E207" s="171"/>
      <c r="F207" s="171"/>
      <c r="G207" s="197"/>
      <c r="L207" s="258"/>
      <c r="M207" s="259"/>
      <c r="N207" s="260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72"/>
      <c r="Z207" s="172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72"/>
      <c r="AL207" s="172"/>
      <c r="AM207" s="193"/>
      <c r="AN207" s="193"/>
      <c r="AO207" s="223"/>
      <c r="AP207" s="183"/>
      <c r="AQ207" s="184"/>
      <c r="AR207" s="182"/>
      <c r="AS207" s="182"/>
      <c r="AT207" s="185"/>
      <c r="AU207" s="185"/>
      <c r="AV207" s="185"/>
      <c r="AW207" s="185"/>
      <c r="AX207" s="185"/>
      <c r="AY207" s="185"/>
      <c r="AZ207" s="185"/>
      <c r="BA207" s="185"/>
      <c r="BB207" s="185"/>
      <c r="BC207" s="186"/>
      <c r="BD207" s="181"/>
      <c r="BE207" s="187"/>
      <c r="BF207" s="188"/>
      <c r="BG207" s="173"/>
      <c r="BH207" s="173"/>
      <c r="BI207" s="173"/>
      <c r="BJ207" s="173"/>
      <c r="BK207" s="173"/>
      <c r="BL207" s="28"/>
      <c r="BM207" s="228"/>
      <c r="BN207" s="228"/>
      <c r="BO207" s="228"/>
      <c r="BP207" s="228"/>
      <c r="BQ207" s="228"/>
      <c r="BR207" s="228"/>
      <c r="BS207" s="228"/>
      <c r="BT207" s="228"/>
      <c r="BU207" s="228" t="str">
        <f t="shared" si="3"/>
        <v/>
      </c>
      <c r="BV207" s="228"/>
      <c r="BW207" s="228"/>
      <c r="BX207" s="228"/>
      <c r="BY207" s="228"/>
      <c r="BZ207" s="228"/>
      <c r="CA207" s="228"/>
      <c r="CB207" s="228"/>
      <c r="CC207" s="228"/>
      <c r="CD207" s="228"/>
      <c r="CE207" s="228"/>
      <c r="CF207" s="228"/>
      <c r="CG207" s="228"/>
      <c r="CH207" s="228"/>
      <c r="CI207" s="228"/>
      <c r="CJ207" s="228"/>
      <c r="CK207" s="228"/>
      <c r="CL207" s="228"/>
      <c r="CM207" s="228"/>
      <c r="CN207" s="228"/>
      <c r="CO207" s="228"/>
      <c r="CP207" s="228"/>
      <c r="CQ207" s="228"/>
      <c r="CR207" s="228"/>
      <c r="CS207" s="228"/>
      <c r="CT207" s="228"/>
      <c r="CU207" s="228"/>
      <c r="CV207" s="228"/>
      <c r="CW207" s="228"/>
      <c r="CX207" s="228"/>
      <c r="CY207" s="228"/>
      <c r="CZ207" s="228"/>
      <c r="DA207" s="228"/>
      <c r="DB207" s="228"/>
    </row>
    <row r="208" spans="1:106" s="198" customFormat="1" ht="31.5" customHeight="1" x14ac:dyDescent="0.3">
      <c r="A208" s="194"/>
      <c r="B208" s="171"/>
      <c r="C208" s="257"/>
      <c r="D208" s="171"/>
      <c r="E208" s="171"/>
      <c r="F208" s="171"/>
      <c r="G208" s="197"/>
      <c r="L208" s="258"/>
      <c r="M208" s="259"/>
      <c r="N208" s="260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72"/>
      <c r="Z208" s="172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72"/>
      <c r="AL208" s="172"/>
      <c r="AM208" s="193"/>
      <c r="AN208" s="193"/>
      <c r="AO208" s="223"/>
      <c r="AP208" s="183"/>
      <c r="AQ208" s="184"/>
      <c r="AR208" s="182"/>
      <c r="AS208" s="182"/>
      <c r="AT208" s="185"/>
      <c r="AU208" s="185"/>
      <c r="AV208" s="185"/>
      <c r="AW208" s="185"/>
      <c r="AX208" s="185"/>
      <c r="AY208" s="185"/>
      <c r="AZ208" s="185"/>
      <c r="BA208" s="185"/>
      <c r="BB208" s="185"/>
      <c r="BC208" s="186"/>
      <c r="BD208" s="181"/>
      <c r="BE208" s="187"/>
      <c r="BF208" s="188"/>
      <c r="BG208" s="173"/>
      <c r="BH208" s="173"/>
      <c r="BI208" s="173"/>
      <c r="BJ208" s="173"/>
      <c r="BK208" s="173"/>
      <c r="BL208" s="28"/>
      <c r="BM208" s="228"/>
      <c r="BN208" s="228"/>
      <c r="BO208" s="228"/>
      <c r="BP208" s="228"/>
      <c r="BQ208" s="228"/>
      <c r="BR208" s="228"/>
      <c r="BS208" s="228"/>
      <c r="BT208" s="228"/>
      <c r="BU208" s="228" t="str">
        <f t="shared" si="3"/>
        <v/>
      </c>
      <c r="BV208" s="228"/>
      <c r="BW208" s="228"/>
      <c r="BX208" s="228"/>
      <c r="BY208" s="228"/>
      <c r="BZ208" s="228"/>
      <c r="CA208" s="228"/>
      <c r="CB208" s="228"/>
      <c r="CC208" s="228"/>
      <c r="CD208" s="228"/>
      <c r="CE208" s="228"/>
      <c r="CF208" s="228"/>
      <c r="CG208" s="228"/>
      <c r="CH208" s="228"/>
      <c r="CI208" s="228"/>
      <c r="CJ208" s="228"/>
      <c r="CK208" s="228"/>
      <c r="CL208" s="228"/>
      <c r="CM208" s="228"/>
      <c r="CN208" s="228"/>
      <c r="CO208" s="228"/>
      <c r="CP208" s="228"/>
      <c r="CQ208" s="228"/>
      <c r="CR208" s="228"/>
      <c r="CS208" s="228"/>
      <c r="CT208" s="228"/>
      <c r="CU208" s="228"/>
      <c r="CV208" s="228"/>
      <c r="CW208" s="228"/>
      <c r="CX208" s="228"/>
      <c r="CY208" s="228"/>
      <c r="CZ208" s="228"/>
      <c r="DA208" s="228"/>
      <c r="DB208" s="228"/>
    </row>
    <row r="209" spans="1:106" s="198" customFormat="1" ht="31.5" customHeight="1" x14ac:dyDescent="0.3">
      <c r="A209" s="194"/>
      <c r="B209" s="171"/>
      <c r="C209" s="257"/>
      <c r="D209" s="171"/>
      <c r="E209" s="171"/>
      <c r="F209" s="171"/>
      <c r="G209" s="197"/>
      <c r="L209" s="258"/>
      <c r="M209" s="259"/>
      <c r="N209" s="260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72"/>
      <c r="Z209" s="172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72"/>
      <c r="AL209" s="172"/>
      <c r="AM209" s="193"/>
      <c r="AN209" s="193"/>
      <c r="AO209" s="223"/>
      <c r="AP209" s="183"/>
      <c r="AQ209" s="184"/>
      <c r="AR209" s="182"/>
      <c r="AS209" s="182"/>
      <c r="AT209" s="185"/>
      <c r="AU209" s="185"/>
      <c r="AV209" s="185"/>
      <c r="AW209" s="185"/>
      <c r="AX209" s="185"/>
      <c r="AY209" s="185"/>
      <c r="AZ209" s="185"/>
      <c r="BA209" s="185"/>
      <c r="BB209" s="185"/>
      <c r="BC209" s="186"/>
      <c r="BD209" s="181"/>
      <c r="BE209" s="187"/>
      <c r="BF209" s="188"/>
      <c r="BG209" s="173"/>
      <c r="BH209" s="173"/>
      <c r="BI209" s="173"/>
      <c r="BJ209" s="173"/>
      <c r="BK209" s="173"/>
      <c r="BL209" s="28"/>
      <c r="BM209" s="228"/>
      <c r="BN209" s="228"/>
      <c r="BO209" s="228"/>
      <c r="BP209" s="228"/>
      <c r="BQ209" s="228"/>
      <c r="BR209" s="228"/>
      <c r="BS209" s="228"/>
      <c r="BT209" s="228"/>
      <c r="BU209" s="228" t="str">
        <f t="shared" si="3"/>
        <v/>
      </c>
      <c r="BV209" s="228"/>
      <c r="BW209" s="228"/>
      <c r="BX209" s="228"/>
      <c r="BY209" s="228"/>
      <c r="BZ209" s="228"/>
      <c r="CA209" s="228"/>
      <c r="CB209" s="228"/>
      <c r="CC209" s="228"/>
      <c r="CD209" s="228"/>
      <c r="CE209" s="228"/>
      <c r="CF209" s="228"/>
      <c r="CG209" s="228"/>
      <c r="CH209" s="228"/>
      <c r="CI209" s="228"/>
      <c r="CJ209" s="228"/>
      <c r="CK209" s="228"/>
      <c r="CL209" s="228"/>
      <c r="CM209" s="228"/>
      <c r="CN209" s="228"/>
      <c r="CO209" s="228"/>
      <c r="CP209" s="228"/>
      <c r="CQ209" s="228"/>
      <c r="CR209" s="228"/>
      <c r="CS209" s="228"/>
      <c r="CT209" s="228"/>
      <c r="CU209" s="228"/>
      <c r="CV209" s="228"/>
      <c r="CW209" s="228"/>
      <c r="CX209" s="228"/>
      <c r="CY209" s="228"/>
      <c r="CZ209" s="228"/>
      <c r="DA209" s="228"/>
      <c r="DB209" s="228"/>
    </row>
    <row r="210" spans="1:106" s="198" customFormat="1" ht="31.5" customHeight="1" x14ac:dyDescent="0.3">
      <c r="A210" s="194"/>
      <c r="B210" s="171"/>
      <c r="C210" s="257"/>
      <c r="D210" s="171"/>
      <c r="E210" s="171"/>
      <c r="F210" s="171"/>
      <c r="G210" s="197"/>
      <c r="L210" s="258"/>
      <c r="M210" s="259"/>
      <c r="N210" s="260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72"/>
      <c r="Z210" s="172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72"/>
      <c r="AL210" s="172"/>
      <c r="AM210" s="193"/>
      <c r="AN210" s="193"/>
      <c r="AO210" s="223"/>
      <c r="AP210" s="183"/>
      <c r="AQ210" s="184"/>
      <c r="AR210" s="182"/>
      <c r="AS210" s="182"/>
      <c r="AT210" s="185"/>
      <c r="AU210" s="185"/>
      <c r="AV210" s="185"/>
      <c r="AW210" s="185"/>
      <c r="AX210" s="185"/>
      <c r="AY210" s="185"/>
      <c r="AZ210" s="185"/>
      <c r="BA210" s="185"/>
      <c r="BB210" s="185"/>
      <c r="BC210" s="186"/>
      <c r="BD210" s="181"/>
      <c r="BE210" s="187"/>
      <c r="BF210" s="188"/>
      <c r="BG210" s="173"/>
      <c r="BH210" s="173"/>
      <c r="BI210" s="173"/>
      <c r="BJ210" s="173"/>
      <c r="BK210" s="173"/>
      <c r="BL210" s="28"/>
      <c r="BM210" s="228"/>
      <c r="BN210" s="228"/>
      <c r="BO210" s="228"/>
      <c r="BP210" s="228"/>
      <c r="BQ210" s="228"/>
      <c r="BR210" s="228"/>
      <c r="BS210" s="228"/>
      <c r="BT210" s="228"/>
      <c r="BU210" s="228" t="str">
        <f t="shared" si="3"/>
        <v/>
      </c>
      <c r="BV210" s="228"/>
      <c r="BW210" s="228"/>
      <c r="BX210" s="228"/>
      <c r="BY210" s="228"/>
      <c r="BZ210" s="228"/>
      <c r="CA210" s="228"/>
      <c r="CB210" s="228"/>
      <c r="CC210" s="228"/>
      <c r="CD210" s="228"/>
      <c r="CE210" s="228"/>
      <c r="CF210" s="228"/>
      <c r="CG210" s="228"/>
      <c r="CH210" s="228"/>
      <c r="CI210" s="228"/>
      <c r="CJ210" s="228"/>
      <c r="CK210" s="228"/>
      <c r="CL210" s="228"/>
      <c r="CM210" s="228"/>
      <c r="CN210" s="228"/>
      <c r="CO210" s="228"/>
      <c r="CP210" s="228"/>
      <c r="CQ210" s="228"/>
      <c r="CR210" s="228"/>
      <c r="CS210" s="228"/>
      <c r="CT210" s="228"/>
      <c r="CU210" s="228"/>
      <c r="CV210" s="228"/>
      <c r="CW210" s="228"/>
      <c r="CX210" s="228"/>
      <c r="CY210" s="228"/>
      <c r="CZ210" s="228"/>
      <c r="DA210" s="228"/>
      <c r="DB210" s="228"/>
    </row>
    <row r="211" spans="1:106" s="198" customFormat="1" ht="31.5" customHeight="1" x14ac:dyDescent="0.3">
      <c r="A211" s="194"/>
      <c r="B211" s="171"/>
      <c r="C211" s="257"/>
      <c r="D211" s="171"/>
      <c r="E211" s="171"/>
      <c r="F211" s="171"/>
      <c r="G211" s="197"/>
      <c r="L211" s="258"/>
      <c r="M211" s="259"/>
      <c r="N211" s="260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72"/>
      <c r="Z211" s="172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72"/>
      <c r="AL211" s="172"/>
      <c r="AM211" s="193"/>
      <c r="AN211" s="193"/>
      <c r="AO211" s="223"/>
      <c r="AP211" s="183"/>
      <c r="AQ211" s="184"/>
      <c r="AR211" s="182"/>
      <c r="AS211" s="182"/>
      <c r="AT211" s="185"/>
      <c r="AU211" s="185"/>
      <c r="AV211" s="185"/>
      <c r="AW211" s="185"/>
      <c r="AX211" s="185"/>
      <c r="AY211" s="185"/>
      <c r="AZ211" s="185"/>
      <c r="BA211" s="185"/>
      <c r="BB211" s="185"/>
      <c r="BC211" s="186"/>
      <c r="BD211" s="181"/>
      <c r="BE211" s="187"/>
      <c r="BF211" s="188"/>
      <c r="BG211" s="173"/>
      <c r="BH211" s="173"/>
      <c r="BI211" s="173"/>
      <c r="BJ211" s="173"/>
      <c r="BK211" s="173"/>
      <c r="BL211" s="28"/>
      <c r="BM211" s="228"/>
      <c r="BN211" s="228"/>
      <c r="BO211" s="228"/>
      <c r="BP211" s="228"/>
      <c r="BQ211" s="228"/>
      <c r="BR211" s="228"/>
      <c r="BS211" s="228"/>
      <c r="BT211" s="228"/>
      <c r="BU211" s="228" t="str">
        <f t="shared" si="3"/>
        <v/>
      </c>
      <c r="BV211" s="228"/>
      <c r="BW211" s="228"/>
      <c r="BX211" s="228"/>
      <c r="BY211" s="228"/>
      <c r="BZ211" s="228"/>
      <c r="CA211" s="228"/>
      <c r="CB211" s="228"/>
      <c r="CC211" s="228"/>
      <c r="CD211" s="228"/>
      <c r="CE211" s="228"/>
      <c r="CF211" s="228"/>
      <c r="CG211" s="228"/>
      <c r="CH211" s="228"/>
      <c r="CI211" s="228"/>
      <c r="CJ211" s="228"/>
      <c r="CK211" s="228"/>
      <c r="CL211" s="228"/>
      <c r="CM211" s="228"/>
      <c r="CN211" s="228"/>
      <c r="CO211" s="228"/>
      <c r="CP211" s="228"/>
      <c r="CQ211" s="228"/>
      <c r="CR211" s="228"/>
      <c r="CS211" s="228"/>
      <c r="CT211" s="228"/>
      <c r="CU211" s="228"/>
      <c r="CV211" s="228"/>
      <c r="CW211" s="228"/>
      <c r="CX211" s="228"/>
      <c r="CY211" s="228"/>
      <c r="CZ211" s="228"/>
      <c r="DA211" s="228"/>
      <c r="DB211" s="228"/>
    </row>
    <row r="212" spans="1:106" s="198" customFormat="1" ht="31.5" customHeight="1" x14ac:dyDescent="0.3">
      <c r="A212" s="194"/>
      <c r="B212" s="171"/>
      <c r="C212" s="257"/>
      <c r="D212" s="171"/>
      <c r="E212" s="171"/>
      <c r="F212" s="171"/>
      <c r="G212" s="197"/>
      <c r="L212" s="258"/>
      <c r="M212" s="259"/>
      <c r="N212" s="260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72"/>
      <c r="Z212" s="172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72"/>
      <c r="AL212" s="172"/>
      <c r="AM212" s="193"/>
      <c r="AN212" s="193"/>
      <c r="AO212" s="223"/>
      <c r="AP212" s="183"/>
      <c r="AQ212" s="184"/>
      <c r="AR212" s="182"/>
      <c r="AS212" s="182"/>
      <c r="AT212" s="185"/>
      <c r="AU212" s="185"/>
      <c r="AV212" s="185"/>
      <c r="AW212" s="185"/>
      <c r="AX212" s="185"/>
      <c r="AY212" s="185"/>
      <c r="AZ212" s="185"/>
      <c r="BA212" s="185"/>
      <c r="BB212" s="185"/>
      <c r="BC212" s="186"/>
      <c r="BD212" s="181"/>
      <c r="BE212" s="187"/>
      <c r="BF212" s="188"/>
      <c r="BG212" s="173"/>
      <c r="BH212" s="173"/>
      <c r="BI212" s="173"/>
      <c r="BJ212" s="173"/>
      <c r="BK212" s="173"/>
      <c r="BL212" s="28"/>
      <c r="BM212" s="228"/>
      <c r="BN212" s="228"/>
      <c r="BO212" s="228"/>
      <c r="BP212" s="228"/>
      <c r="BQ212" s="228"/>
      <c r="BR212" s="228"/>
      <c r="BS212" s="228"/>
      <c r="BT212" s="228"/>
      <c r="BU212" s="228" t="str">
        <f t="shared" si="3"/>
        <v/>
      </c>
      <c r="BV212" s="228"/>
      <c r="BW212" s="228"/>
      <c r="BX212" s="228"/>
      <c r="BY212" s="228"/>
      <c r="BZ212" s="228"/>
      <c r="CA212" s="228"/>
      <c r="CB212" s="228"/>
      <c r="CC212" s="228"/>
      <c r="CD212" s="228"/>
      <c r="CE212" s="228"/>
      <c r="CF212" s="228"/>
      <c r="CG212" s="228"/>
      <c r="CH212" s="228"/>
      <c r="CI212" s="228"/>
      <c r="CJ212" s="228"/>
      <c r="CK212" s="228"/>
      <c r="CL212" s="228"/>
      <c r="CM212" s="228"/>
      <c r="CN212" s="228"/>
      <c r="CO212" s="228"/>
      <c r="CP212" s="228"/>
      <c r="CQ212" s="228"/>
      <c r="CR212" s="228"/>
      <c r="CS212" s="228"/>
      <c r="CT212" s="228"/>
      <c r="CU212" s="228"/>
      <c r="CV212" s="228"/>
      <c r="CW212" s="228"/>
      <c r="CX212" s="228"/>
      <c r="CY212" s="228"/>
      <c r="CZ212" s="228"/>
      <c r="DA212" s="228"/>
      <c r="DB212" s="228"/>
    </row>
    <row r="213" spans="1:106" s="198" customFormat="1" ht="31.5" customHeight="1" x14ac:dyDescent="0.3">
      <c r="A213" s="194"/>
      <c r="B213" s="171"/>
      <c r="C213" s="257"/>
      <c r="D213" s="171"/>
      <c r="E213" s="171"/>
      <c r="F213" s="171"/>
      <c r="G213" s="197"/>
      <c r="L213" s="258"/>
      <c r="M213" s="259"/>
      <c r="N213" s="260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72"/>
      <c r="Z213" s="172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72"/>
      <c r="AL213" s="172"/>
      <c r="AM213" s="193"/>
      <c r="AN213" s="193"/>
      <c r="AO213" s="223"/>
      <c r="AP213" s="183"/>
      <c r="AQ213" s="184"/>
      <c r="AR213" s="182"/>
      <c r="AS213" s="182"/>
      <c r="AT213" s="185"/>
      <c r="AU213" s="185"/>
      <c r="AV213" s="185"/>
      <c r="AW213" s="185"/>
      <c r="AX213" s="185"/>
      <c r="AY213" s="185"/>
      <c r="AZ213" s="185"/>
      <c r="BA213" s="185"/>
      <c r="BB213" s="185"/>
      <c r="BC213" s="186"/>
      <c r="BD213" s="181"/>
      <c r="BE213" s="187"/>
      <c r="BF213" s="188"/>
      <c r="BG213" s="173"/>
      <c r="BH213" s="173"/>
      <c r="BI213" s="173"/>
      <c r="BJ213" s="173"/>
      <c r="BK213" s="173"/>
      <c r="BL213" s="28"/>
      <c r="BM213" s="228"/>
      <c r="BN213" s="228"/>
      <c r="BO213" s="228"/>
      <c r="BP213" s="228"/>
      <c r="BQ213" s="228"/>
      <c r="BR213" s="228"/>
      <c r="BS213" s="228"/>
      <c r="BT213" s="228"/>
      <c r="BU213" s="228" t="str">
        <f t="shared" si="3"/>
        <v/>
      </c>
      <c r="BV213" s="228"/>
      <c r="BW213" s="228"/>
      <c r="BX213" s="228"/>
      <c r="BY213" s="228"/>
      <c r="BZ213" s="228"/>
      <c r="CA213" s="228"/>
      <c r="CB213" s="228"/>
      <c r="CC213" s="228"/>
      <c r="CD213" s="228"/>
      <c r="CE213" s="228"/>
      <c r="CF213" s="228"/>
      <c r="CG213" s="228"/>
      <c r="CH213" s="228"/>
      <c r="CI213" s="228"/>
      <c r="CJ213" s="228"/>
      <c r="CK213" s="228"/>
      <c r="CL213" s="228"/>
      <c r="CM213" s="228"/>
      <c r="CN213" s="228"/>
      <c r="CO213" s="228"/>
      <c r="CP213" s="228"/>
      <c r="CQ213" s="228"/>
      <c r="CR213" s="228"/>
      <c r="CS213" s="228"/>
      <c r="CT213" s="228"/>
      <c r="CU213" s="228"/>
      <c r="CV213" s="228"/>
      <c r="CW213" s="228"/>
      <c r="CX213" s="228"/>
      <c r="CY213" s="228"/>
      <c r="CZ213" s="228"/>
      <c r="DA213" s="228"/>
      <c r="DB213" s="228"/>
    </row>
    <row r="214" spans="1:106" s="198" customFormat="1" ht="31.5" customHeight="1" x14ac:dyDescent="0.3">
      <c r="A214" s="194"/>
      <c r="B214" s="171"/>
      <c r="C214" s="257"/>
      <c r="D214" s="171"/>
      <c r="E214" s="171"/>
      <c r="F214" s="171"/>
      <c r="G214" s="197"/>
      <c r="L214" s="258"/>
      <c r="M214" s="259"/>
      <c r="N214" s="260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72"/>
      <c r="Z214" s="172"/>
      <c r="AA214" s="193"/>
      <c r="AB214" s="193"/>
      <c r="AC214" s="193"/>
      <c r="AD214" s="193"/>
      <c r="AE214" s="193"/>
      <c r="AF214" s="193"/>
      <c r="AG214" s="193"/>
      <c r="AH214" s="193"/>
      <c r="AI214" s="193"/>
      <c r="AJ214" s="193"/>
      <c r="AK214" s="172"/>
      <c r="AL214" s="172"/>
      <c r="AM214" s="193"/>
      <c r="AN214" s="193"/>
      <c r="AO214" s="223"/>
      <c r="AP214" s="183"/>
      <c r="AQ214" s="184"/>
      <c r="AR214" s="182"/>
      <c r="AS214" s="182"/>
      <c r="AT214" s="185"/>
      <c r="AU214" s="185"/>
      <c r="AV214" s="185"/>
      <c r="AW214" s="185"/>
      <c r="AX214" s="185"/>
      <c r="AY214" s="185"/>
      <c r="AZ214" s="185"/>
      <c r="BA214" s="185"/>
      <c r="BB214" s="185"/>
      <c r="BC214" s="186"/>
      <c r="BD214" s="181"/>
      <c r="BE214" s="187"/>
      <c r="BF214" s="188"/>
      <c r="BG214" s="173"/>
      <c r="BH214" s="173"/>
      <c r="BI214" s="173"/>
      <c r="BJ214" s="173"/>
      <c r="BK214" s="173"/>
      <c r="BL214" s="28"/>
      <c r="BM214" s="228"/>
      <c r="BN214" s="228"/>
      <c r="BO214" s="228"/>
      <c r="BP214" s="228"/>
      <c r="BQ214" s="228"/>
      <c r="BR214" s="228"/>
      <c r="BS214" s="228"/>
      <c r="BT214" s="228"/>
      <c r="BU214" s="228" t="str">
        <f t="shared" si="3"/>
        <v/>
      </c>
      <c r="BV214" s="228"/>
      <c r="BW214" s="228"/>
      <c r="BX214" s="228"/>
      <c r="BY214" s="228"/>
      <c r="BZ214" s="228"/>
      <c r="CA214" s="228"/>
      <c r="CB214" s="228"/>
      <c r="CC214" s="228"/>
      <c r="CD214" s="228"/>
      <c r="CE214" s="228"/>
      <c r="CF214" s="228"/>
      <c r="CG214" s="228"/>
      <c r="CH214" s="228"/>
      <c r="CI214" s="228"/>
      <c r="CJ214" s="228"/>
      <c r="CK214" s="228"/>
      <c r="CL214" s="228"/>
      <c r="CM214" s="228"/>
      <c r="CN214" s="228"/>
      <c r="CO214" s="228"/>
      <c r="CP214" s="228"/>
      <c r="CQ214" s="228"/>
      <c r="CR214" s="228"/>
      <c r="CS214" s="228"/>
      <c r="CT214" s="228"/>
      <c r="CU214" s="228"/>
      <c r="CV214" s="228"/>
      <c r="CW214" s="228"/>
      <c r="CX214" s="228"/>
      <c r="CY214" s="228"/>
      <c r="CZ214" s="228"/>
      <c r="DA214" s="228"/>
      <c r="DB214" s="228"/>
    </row>
    <row r="215" spans="1:106" s="198" customFormat="1" ht="31.5" customHeight="1" x14ac:dyDescent="0.3">
      <c r="A215" s="194"/>
      <c r="B215" s="171"/>
      <c r="C215" s="257"/>
      <c r="D215" s="171"/>
      <c r="E215" s="171"/>
      <c r="F215" s="171"/>
      <c r="G215" s="197"/>
      <c r="L215" s="258"/>
      <c r="M215" s="259"/>
      <c r="N215" s="260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72"/>
      <c r="Z215" s="172"/>
      <c r="AA215" s="193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72"/>
      <c r="AL215" s="172"/>
      <c r="AM215" s="193"/>
      <c r="AN215" s="193"/>
      <c r="AO215" s="223"/>
      <c r="AP215" s="183"/>
      <c r="AQ215" s="184"/>
      <c r="AR215" s="182"/>
      <c r="AS215" s="182"/>
      <c r="AT215" s="185"/>
      <c r="AU215" s="185"/>
      <c r="AV215" s="185"/>
      <c r="AW215" s="185"/>
      <c r="AX215" s="185"/>
      <c r="AY215" s="185"/>
      <c r="AZ215" s="185"/>
      <c r="BA215" s="185"/>
      <c r="BB215" s="185"/>
      <c r="BC215" s="186"/>
      <c r="BD215" s="181"/>
      <c r="BE215" s="187"/>
      <c r="BF215" s="188"/>
      <c r="BG215" s="173"/>
      <c r="BH215" s="173"/>
      <c r="BI215" s="173"/>
      <c r="BJ215" s="173"/>
      <c r="BK215" s="173"/>
      <c r="BL215" s="28"/>
      <c r="BM215" s="228"/>
      <c r="BN215" s="228"/>
      <c r="BO215" s="228"/>
      <c r="BP215" s="228"/>
      <c r="BQ215" s="228"/>
      <c r="BR215" s="228"/>
      <c r="BS215" s="228"/>
      <c r="BT215" s="228"/>
      <c r="BU215" s="228" t="str">
        <f t="shared" si="3"/>
        <v/>
      </c>
      <c r="BV215" s="228"/>
      <c r="BW215" s="228"/>
      <c r="BX215" s="228"/>
      <c r="BY215" s="228"/>
      <c r="BZ215" s="228"/>
      <c r="CA215" s="228"/>
      <c r="CB215" s="228"/>
      <c r="CC215" s="228"/>
      <c r="CD215" s="228"/>
      <c r="CE215" s="228"/>
      <c r="CF215" s="228"/>
      <c r="CG215" s="228"/>
      <c r="CH215" s="228"/>
      <c r="CI215" s="228"/>
      <c r="CJ215" s="228"/>
      <c r="CK215" s="228"/>
      <c r="CL215" s="228"/>
      <c r="CM215" s="228"/>
      <c r="CN215" s="228"/>
      <c r="CO215" s="228"/>
      <c r="CP215" s="228"/>
      <c r="CQ215" s="228"/>
      <c r="CR215" s="228"/>
      <c r="CS215" s="228"/>
      <c r="CT215" s="228"/>
      <c r="CU215" s="228"/>
      <c r="CV215" s="228"/>
      <c r="CW215" s="228"/>
      <c r="CX215" s="228"/>
      <c r="CY215" s="228"/>
      <c r="CZ215" s="228"/>
      <c r="DA215" s="228"/>
      <c r="DB215" s="228"/>
    </row>
    <row r="216" spans="1:106" s="198" customFormat="1" ht="31.5" customHeight="1" x14ac:dyDescent="0.3">
      <c r="A216" s="194"/>
      <c r="B216" s="171"/>
      <c r="C216" s="257"/>
      <c r="D216" s="171"/>
      <c r="E216" s="171"/>
      <c r="F216" s="171"/>
      <c r="G216" s="197"/>
      <c r="L216" s="258"/>
      <c r="M216" s="259"/>
      <c r="N216" s="260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72"/>
      <c r="Z216" s="172"/>
      <c r="AA216" s="193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72"/>
      <c r="AL216" s="172"/>
      <c r="AM216" s="193"/>
      <c r="AN216" s="193"/>
      <c r="AO216" s="223"/>
      <c r="AP216" s="183"/>
      <c r="AQ216" s="184"/>
      <c r="AR216" s="182"/>
      <c r="AS216" s="182"/>
      <c r="AT216" s="185"/>
      <c r="AU216" s="185"/>
      <c r="AV216" s="185"/>
      <c r="AW216" s="185"/>
      <c r="AX216" s="185"/>
      <c r="AY216" s="185"/>
      <c r="AZ216" s="185"/>
      <c r="BA216" s="185"/>
      <c r="BB216" s="185"/>
      <c r="BC216" s="186"/>
      <c r="BD216" s="181"/>
      <c r="BE216" s="187"/>
      <c r="BF216" s="188"/>
      <c r="BG216" s="173"/>
      <c r="BH216" s="173"/>
      <c r="BI216" s="173"/>
      <c r="BJ216" s="173"/>
      <c r="BK216" s="173"/>
      <c r="BL216" s="28"/>
      <c r="BM216" s="228"/>
      <c r="BN216" s="228"/>
      <c r="BO216" s="228"/>
      <c r="BP216" s="228"/>
      <c r="BQ216" s="228"/>
      <c r="BR216" s="228"/>
      <c r="BS216" s="228"/>
      <c r="BT216" s="228"/>
      <c r="BU216" s="228" t="str">
        <f t="shared" si="3"/>
        <v/>
      </c>
      <c r="BV216" s="228"/>
      <c r="BW216" s="228"/>
      <c r="BX216" s="228"/>
      <c r="BY216" s="228"/>
      <c r="BZ216" s="228"/>
      <c r="CA216" s="228"/>
      <c r="CB216" s="228"/>
      <c r="CC216" s="228"/>
      <c r="CD216" s="228"/>
      <c r="CE216" s="228"/>
      <c r="CF216" s="228"/>
      <c r="CG216" s="228"/>
      <c r="CH216" s="228"/>
      <c r="CI216" s="228"/>
      <c r="CJ216" s="228"/>
      <c r="CK216" s="228"/>
      <c r="CL216" s="228"/>
      <c r="CM216" s="228"/>
      <c r="CN216" s="228"/>
      <c r="CO216" s="228"/>
      <c r="CP216" s="228"/>
      <c r="CQ216" s="228"/>
      <c r="CR216" s="228"/>
      <c r="CS216" s="228"/>
      <c r="CT216" s="228"/>
      <c r="CU216" s="228"/>
      <c r="CV216" s="228"/>
      <c r="CW216" s="228"/>
      <c r="CX216" s="228"/>
      <c r="CY216" s="228"/>
      <c r="CZ216" s="228"/>
      <c r="DA216" s="228"/>
      <c r="DB216" s="228"/>
    </row>
    <row r="217" spans="1:106" s="198" customFormat="1" ht="31.5" customHeight="1" x14ac:dyDescent="0.3">
      <c r="A217" s="194"/>
      <c r="B217" s="171"/>
      <c r="C217" s="257"/>
      <c r="D217" s="171"/>
      <c r="E217" s="171"/>
      <c r="F217" s="171"/>
      <c r="G217" s="197"/>
      <c r="L217" s="258"/>
      <c r="M217" s="259"/>
      <c r="N217" s="260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72"/>
      <c r="Z217" s="172"/>
      <c r="AA217" s="193"/>
      <c r="AB217" s="193"/>
      <c r="AC217" s="193"/>
      <c r="AD217" s="193"/>
      <c r="AE217" s="193"/>
      <c r="AF217" s="193"/>
      <c r="AG217" s="193"/>
      <c r="AH217" s="193"/>
      <c r="AI217" s="193"/>
      <c r="AJ217" s="193"/>
      <c r="AK217" s="172"/>
      <c r="AL217" s="172"/>
      <c r="AM217" s="193"/>
      <c r="AN217" s="193"/>
      <c r="AO217" s="223"/>
      <c r="AP217" s="183"/>
      <c r="AQ217" s="184"/>
      <c r="AR217" s="182"/>
      <c r="AS217" s="182"/>
      <c r="AT217" s="185"/>
      <c r="AU217" s="185"/>
      <c r="AV217" s="185"/>
      <c r="AW217" s="185"/>
      <c r="AX217" s="185"/>
      <c r="AY217" s="185"/>
      <c r="AZ217" s="185"/>
      <c r="BA217" s="185"/>
      <c r="BB217" s="185"/>
      <c r="BC217" s="186"/>
      <c r="BD217" s="181"/>
      <c r="BE217" s="187"/>
      <c r="BF217" s="188"/>
      <c r="BG217" s="173"/>
      <c r="BH217" s="173"/>
      <c r="BI217" s="173"/>
      <c r="BJ217" s="173"/>
      <c r="BK217" s="173"/>
      <c r="BL217" s="28"/>
      <c r="BM217" s="228"/>
      <c r="BN217" s="228"/>
      <c r="BO217" s="228"/>
      <c r="BP217" s="228"/>
      <c r="BQ217" s="228"/>
      <c r="BR217" s="228"/>
      <c r="BS217" s="228"/>
      <c r="BT217" s="228"/>
      <c r="BU217" s="228" t="str">
        <f t="shared" si="3"/>
        <v/>
      </c>
      <c r="BV217" s="228"/>
      <c r="BW217" s="228"/>
      <c r="BX217" s="228"/>
      <c r="BY217" s="228"/>
      <c r="BZ217" s="228"/>
      <c r="CA217" s="228"/>
      <c r="CB217" s="228"/>
      <c r="CC217" s="228"/>
      <c r="CD217" s="228"/>
      <c r="CE217" s="228"/>
      <c r="CF217" s="228"/>
      <c r="CG217" s="228"/>
      <c r="CH217" s="228"/>
      <c r="CI217" s="228"/>
      <c r="CJ217" s="228"/>
      <c r="CK217" s="228"/>
      <c r="CL217" s="228"/>
      <c r="CM217" s="228"/>
      <c r="CN217" s="228"/>
      <c r="CO217" s="228"/>
      <c r="CP217" s="228"/>
      <c r="CQ217" s="228"/>
      <c r="CR217" s="228"/>
      <c r="CS217" s="228"/>
      <c r="CT217" s="228"/>
      <c r="CU217" s="228"/>
      <c r="CV217" s="228"/>
      <c r="CW217" s="228"/>
      <c r="CX217" s="228"/>
      <c r="CY217" s="228"/>
      <c r="CZ217" s="228"/>
      <c r="DA217" s="228"/>
      <c r="DB217" s="228"/>
    </row>
    <row r="218" spans="1:106" s="198" customFormat="1" ht="31.5" customHeight="1" x14ac:dyDescent="0.3">
      <c r="A218" s="194"/>
      <c r="B218" s="171"/>
      <c r="C218" s="257"/>
      <c r="D218" s="171"/>
      <c r="E218" s="171"/>
      <c r="F218" s="171"/>
      <c r="G218" s="197"/>
      <c r="L218" s="258"/>
      <c r="M218" s="259"/>
      <c r="N218" s="260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72"/>
      <c r="Z218" s="172"/>
      <c r="AA218" s="193"/>
      <c r="AB218" s="193"/>
      <c r="AC218" s="193"/>
      <c r="AD218" s="193"/>
      <c r="AE218" s="193"/>
      <c r="AF218" s="193"/>
      <c r="AG218" s="193"/>
      <c r="AH218" s="193"/>
      <c r="AI218" s="193"/>
      <c r="AJ218" s="193"/>
      <c r="AK218" s="172"/>
      <c r="AL218" s="172"/>
      <c r="AM218" s="193"/>
      <c r="AN218" s="193"/>
      <c r="AO218" s="223"/>
      <c r="AP218" s="183"/>
      <c r="AQ218" s="184"/>
      <c r="AR218" s="182"/>
      <c r="AS218" s="182"/>
      <c r="AT218" s="185"/>
      <c r="AU218" s="185"/>
      <c r="AV218" s="185"/>
      <c r="AW218" s="185"/>
      <c r="AX218" s="185"/>
      <c r="AY218" s="185"/>
      <c r="AZ218" s="185"/>
      <c r="BA218" s="185"/>
      <c r="BB218" s="185"/>
      <c r="BC218" s="186"/>
      <c r="BD218" s="181"/>
      <c r="BE218" s="187"/>
      <c r="BF218" s="188"/>
      <c r="BG218" s="173"/>
      <c r="BH218" s="173"/>
      <c r="BI218" s="173"/>
      <c r="BJ218" s="173"/>
      <c r="BK218" s="173"/>
      <c r="BL218" s="28"/>
      <c r="BM218" s="228"/>
      <c r="BN218" s="228"/>
      <c r="BO218" s="228"/>
      <c r="BP218" s="228"/>
      <c r="BQ218" s="228"/>
      <c r="BR218" s="228"/>
      <c r="BS218" s="228"/>
      <c r="BT218" s="228"/>
      <c r="BU218" s="228" t="str">
        <f t="shared" si="3"/>
        <v/>
      </c>
      <c r="BV218" s="228"/>
      <c r="BW218" s="228"/>
      <c r="BX218" s="228"/>
      <c r="BY218" s="228"/>
      <c r="BZ218" s="228"/>
      <c r="CA218" s="228"/>
      <c r="CB218" s="228"/>
      <c r="CC218" s="228"/>
      <c r="CD218" s="228"/>
      <c r="CE218" s="228"/>
      <c r="CF218" s="228"/>
      <c r="CG218" s="228"/>
      <c r="CH218" s="228"/>
      <c r="CI218" s="228"/>
      <c r="CJ218" s="228"/>
      <c r="CK218" s="228"/>
      <c r="CL218" s="228"/>
      <c r="CM218" s="228"/>
      <c r="CN218" s="228"/>
      <c r="CO218" s="228"/>
      <c r="CP218" s="228"/>
      <c r="CQ218" s="228"/>
      <c r="CR218" s="228"/>
      <c r="CS218" s="228"/>
      <c r="CT218" s="228"/>
      <c r="CU218" s="228"/>
      <c r="CV218" s="228"/>
      <c r="CW218" s="228"/>
      <c r="CX218" s="228"/>
      <c r="CY218" s="228"/>
      <c r="CZ218" s="228"/>
      <c r="DA218" s="228"/>
      <c r="DB218" s="228"/>
    </row>
    <row r="219" spans="1:106" s="198" customFormat="1" ht="31.5" customHeight="1" x14ac:dyDescent="0.3">
      <c r="A219" s="194"/>
      <c r="B219" s="171"/>
      <c r="C219" s="257"/>
      <c r="D219" s="171"/>
      <c r="E219" s="171"/>
      <c r="F219" s="171"/>
      <c r="G219" s="197"/>
      <c r="L219" s="258"/>
      <c r="M219" s="259"/>
      <c r="N219" s="260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72"/>
      <c r="Z219" s="172"/>
      <c r="AA219" s="193"/>
      <c r="AB219" s="193"/>
      <c r="AC219" s="193"/>
      <c r="AD219" s="193"/>
      <c r="AE219" s="193"/>
      <c r="AF219" s="193"/>
      <c r="AG219" s="193"/>
      <c r="AH219" s="193"/>
      <c r="AI219" s="193"/>
      <c r="AJ219" s="193"/>
      <c r="AK219" s="172"/>
      <c r="AL219" s="172"/>
      <c r="AM219" s="193"/>
      <c r="AN219" s="193"/>
      <c r="AO219" s="223"/>
      <c r="AP219" s="183"/>
      <c r="AQ219" s="184"/>
      <c r="AR219" s="182"/>
      <c r="AS219" s="182"/>
      <c r="AT219" s="185"/>
      <c r="AU219" s="185"/>
      <c r="AV219" s="185"/>
      <c r="AW219" s="185"/>
      <c r="AX219" s="185"/>
      <c r="AY219" s="185"/>
      <c r="AZ219" s="185"/>
      <c r="BA219" s="185"/>
      <c r="BB219" s="185"/>
      <c r="BC219" s="186"/>
      <c r="BD219" s="181"/>
      <c r="BE219" s="187"/>
      <c r="BF219" s="188"/>
      <c r="BG219" s="173"/>
      <c r="BH219" s="173"/>
      <c r="BI219" s="173"/>
      <c r="BJ219" s="173"/>
      <c r="BK219" s="173"/>
      <c r="BL219" s="28"/>
      <c r="BM219" s="228"/>
      <c r="BN219" s="228"/>
      <c r="BO219" s="228"/>
      <c r="BP219" s="228"/>
      <c r="BQ219" s="228"/>
      <c r="BR219" s="228"/>
      <c r="BS219" s="228"/>
      <c r="BT219" s="228"/>
      <c r="BU219" s="228" t="str">
        <f t="shared" si="3"/>
        <v/>
      </c>
      <c r="BV219" s="228"/>
      <c r="BW219" s="228"/>
      <c r="BX219" s="228"/>
      <c r="BY219" s="228"/>
      <c r="BZ219" s="228"/>
      <c r="CA219" s="228"/>
      <c r="CB219" s="228"/>
      <c r="CC219" s="228"/>
      <c r="CD219" s="228"/>
      <c r="CE219" s="228"/>
      <c r="CF219" s="228"/>
      <c r="CG219" s="228"/>
      <c r="CH219" s="228"/>
      <c r="CI219" s="228"/>
      <c r="CJ219" s="228"/>
      <c r="CK219" s="228"/>
      <c r="CL219" s="228"/>
      <c r="CM219" s="228"/>
      <c r="CN219" s="228"/>
      <c r="CO219" s="228"/>
      <c r="CP219" s="228"/>
      <c r="CQ219" s="228"/>
      <c r="CR219" s="228"/>
      <c r="CS219" s="228"/>
      <c r="CT219" s="228"/>
      <c r="CU219" s="228"/>
      <c r="CV219" s="228"/>
      <c r="CW219" s="228"/>
      <c r="CX219" s="228"/>
      <c r="CY219" s="228"/>
      <c r="CZ219" s="228"/>
      <c r="DA219" s="228"/>
      <c r="DB219" s="228"/>
    </row>
    <row r="220" spans="1:106" s="198" customFormat="1" ht="31.5" customHeight="1" x14ac:dyDescent="0.3">
      <c r="A220" s="194"/>
      <c r="B220" s="171"/>
      <c r="C220" s="257"/>
      <c r="D220" s="171"/>
      <c r="E220" s="171"/>
      <c r="F220" s="171"/>
      <c r="G220" s="197"/>
      <c r="L220" s="258"/>
      <c r="M220" s="259"/>
      <c r="N220" s="260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72"/>
      <c r="Z220" s="172"/>
      <c r="AA220" s="193"/>
      <c r="AB220" s="193"/>
      <c r="AC220" s="193"/>
      <c r="AD220" s="193"/>
      <c r="AE220" s="193"/>
      <c r="AF220" s="193"/>
      <c r="AG220" s="193"/>
      <c r="AH220" s="193"/>
      <c r="AI220" s="193"/>
      <c r="AJ220" s="193"/>
      <c r="AK220" s="172"/>
      <c r="AL220" s="172"/>
      <c r="AM220" s="193"/>
      <c r="AN220" s="193"/>
      <c r="AO220" s="223"/>
      <c r="AP220" s="183"/>
      <c r="AQ220" s="184"/>
      <c r="AR220" s="182"/>
      <c r="AS220" s="182"/>
      <c r="AT220" s="185"/>
      <c r="AU220" s="185"/>
      <c r="AV220" s="185"/>
      <c r="AW220" s="185"/>
      <c r="AX220" s="185"/>
      <c r="AY220" s="185"/>
      <c r="AZ220" s="185"/>
      <c r="BA220" s="185"/>
      <c r="BB220" s="185"/>
      <c r="BC220" s="186"/>
      <c r="BD220" s="181"/>
      <c r="BE220" s="187"/>
      <c r="BF220" s="188"/>
      <c r="BG220" s="173"/>
      <c r="BH220" s="173"/>
      <c r="BI220" s="173"/>
      <c r="BJ220" s="173"/>
      <c r="BK220" s="173"/>
      <c r="BL220" s="28"/>
      <c r="BM220" s="228"/>
      <c r="BN220" s="228"/>
      <c r="BO220" s="228"/>
      <c r="BP220" s="228"/>
      <c r="BQ220" s="228"/>
      <c r="BR220" s="228"/>
      <c r="BS220" s="228"/>
      <c r="BT220" s="228"/>
      <c r="BU220" s="228" t="str">
        <f t="shared" si="3"/>
        <v/>
      </c>
      <c r="BV220" s="228"/>
      <c r="BW220" s="228"/>
      <c r="BX220" s="228"/>
      <c r="BY220" s="228"/>
      <c r="BZ220" s="228"/>
      <c r="CA220" s="228"/>
      <c r="CB220" s="228"/>
      <c r="CC220" s="228"/>
      <c r="CD220" s="228"/>
      <c r="CE220" s="228"/>
      <c r="CF220" s="228"/>
      <c r="CG220" s="228"/>
      <c r="CH220" s="228"/>
      <c r="CI220" s="228"/>
      <c r="CJ220" s="228"/>
      <c r="CK220" s="228"/>
      <c r="CL220" s="228"/>
      <c r="CM220" s="228"/>
      <c r="CN220" s="228"/>
      <c r="CO220" s="228"/>
      <c r="CP220" s="228"/>
      <c r="CQ220" s="228"/>
      <c r="CR220" s="228"/>
      <c r="CS220" s="228"/>
      <c r="CT220" s="228"/>
      <c r="CU220" s="228"/>
      <c r="CV220" s="228"/>
      <c r="CW220" s="228"/>
      <c r="CX220" s="228"/>
      <c r="CY220" s="228"/>
      <c r="CZ220" s="228"/>
      <c r="DA220" s="228"/>
      <c r="DB220" s="228"/>
    </row>
    <row r="221" spans="1:106" s="198" customFormat="1" ht="31.5" customHeight="1" x14ac:dyDescent="0.3">
      <c r="A221" s="194"/>
      <c r="B221" s="171"/>
      <c r="C221" s="257"/>
      <c r="D221" s="171"/>
      <c r="E221" s="171"/>
      <c r="F221" s="171"/>
      <c r="G221" s="197"/>
      <c r="L221" s="258"/>
      <c r="M221" s="259"/>
      <c r="N221" s="260"/>
      <c r="O221" s="193"/>
      <c r="P221" s="193"/>
      <c r="Q221" s="193"/>
      <c r="R221" s="193"/>
      <c r="S221" s="193"/>
      <c r="T221" s="193"/>
      <c r="U221" s="193"/>
      <c r="V221" s="193"/>
      <c r="W221" s="193"/>
      <c r="X221" s="193"/>
      <c r="Y221" s="172"/>
      <c r="Z221" s="172"/>
      <c r="AA221" s="193"/>
      <c r="AB221" s="193"/>
      <c r="AC221" s="193"/>
      <c r="AD221" s="193"/>
      <c r="AE221" s="193"/>
      <c r="AF221" s="193"/>
      <c r="AG221" s="193"/>
      <c r="AH221" s="193"/>
      <c r="AI221" s="193"/>
      <c r="AJ221" s="193"/>
      <c r="AK221" s="172"/>
      <c r="AL221" s="172"/>
      <c r="AM221" s="193"/>
      <c r="AN221" s="193"/>
      <c r="AO221" s="223"/>
      <c r="AP221" s="183"/>
      <c r="AQ221" s="184"/>
      <c r="AR221" s="182"/>
      <c r="AS221" s="182"/>
      <c r="AT221" s="185"/>
      <c r="AU221" s="185"/>
      <c r="AV221" s="185"/>
      <c r="AW221" s="185"/>
      <c r="AX221" s="185"/>
      <c r="AY221" s="185"/>
      <c r="AZ221" s="185"/>
      <c r="BA221" s="185"/>
      <c r="BB221" s="185"/>
      <c r="BC221" s="186"/>
      <c r="BD221" s="181"/>
      <c r="BE221" s="187"/>
      <c r="BF221" s="188"/>
      <c r="BG221" s="173"/>
      <c r="BH221" s="173"/>
      <c r="BI221" s="173"/>
      <c r="BJ221" s="173"/>
      <c r="BK221" s="173"/>
      <c r="BL221" s="28"/>
      <c r="BM221" s="228"/>
      <c r="BN221" s="228"/>
      <c r="BO221" s="228"/>
      <c r="BP221" s="228"/>
      <c r="BQ221" s="228"/>
      <c r="BR221" s="228"/>
      <c r="BS221" s="228"/>
      <c r="BT221" s="228"/>
      <c r="BU221" s="228" t="str">
        <f t="shared" si="3"/>
        <v/>
      </c>
      <c r="BV221" s="228"/>
      <c r="BW221" s="228"/>
      <c r="BX221" s="228"/>
      <c r="BY221" s="228"/>
      <c r="BZ221" s="228"/>
      <c r="CA221" s="228"/>
      <c r="CB221" s="228"/>
      <c r="CC221" s="228"/>
      <c r="CD221" s="228"/>
      <c r="CE221" s="228"/>
      <c r="CF221" s="228"/>
      <c r="CG221" s="228"/>
      <c r="CH221" s="228"/>
      <c r="CI221" s="228"/>
      <c r="CJ221" s="228"/>
      <c r="CK221" s="228"/>
      <c r="CL221" s="228"/>
      <c r="CM221" s="228"/>
      <c r="CN221" s="228"/>
      <c r="CO221" s="228"/>
      <c r="CP221" s="228"/>
      <c r="CQ221" s="228"/>
      <c r="CR221" s="228"/>
      <c r="CS221" s="228"/>
      <c r="CT221" s="228"/>
      <c r="CU221" s="228"/>
      <c r="CV221" s="228"/>
      <c r="CW221" s="228"/>
      <c r="CX221" s="228"/>
      <c r="CY221" s="228"/>
      <c r="CZ221" s="228"/>
      <c r="DA221" s="228"/>
      <c r="DB221" s="228"/>
    </row>
    <row r="222" spans="1:106" s="198" customFormat="1" ht="31.5" customHeight="1" x14ac:dyDescent="0.3">
      <c r="A222" s="194"/>
      <c r="B222" s="171"/>
      <c r="C222" s="257"/>
      <c r="D222" s="171"/>
      <c r="E222" s="171"/>
      <c r="F222" s="171"/>
      <c r="G222" s="197"/>
      <c r="L222" s="258"/>
      <c r="M222" s="259"/>
      <c r="N222" s="260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72"/>
      <c r="Z222" s="172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72"/>
      <c r="AL222" s="172"/>
      <c r="AM222" s="193"/>
      <c r="AN222" s="193"/>
      <c r="AO222" s="223"/>
      <c r="AP222" s="183"/>
      <c r="AQ222" s="184"/>
      <c r="AR222" s="182"/>
      <c r="AS222" s="182"/>
      <c r="AT222" s="185"/>
      <c r="AU222" s="185"/>
      <c r="AV222" s="185"/>
      <c r="AW222" s="185"/>
      <c r="AX222" s="185"/>
      <c r="AY222" s="185"/>
      <c r="AZ222" s="185"/>
      <c r="BA222" s="185"/>
      <c r="BB222" s="185"/>
      <c r="BC222" s="186"/>
      <c r="BD222" s="181"/>
      <c r="BE222" s="187"/>
      <c r="BF222" s="188"/>
      <c r="BG222" s="173"/>
      <c r="BH222" s="173"/>
      <c r="BI222" s="173"/>
      <c r="BJ222" s="173"/>
      <c r="BK222" s="173"/>
      <c r="BL222" s="28"/>
      <c r="BM222" s="228"/>
      <c r="BN222" s="228"/>
      <c r="BO222" s="228"/>
      <c r="BP222" s="228"/>
      <c r="BQ222" s="228"/>
      <c r="BR222" s="228"/>
      <c r="BS222" s="228"/>
      <c r="BT222" s="228"/>
      <c r="BU222" s="228" t="str">
        <f t="shared" si="3"/>
        <v/>
      </c>
      <c r="BV222" s="228"/>
      <c r="BW222" s="228"/>
      <c r="BX222" s="228"/>
      <c r="BY222" s="228"/>
      <c r="BZ222" s="228"/>
      <c r="CA222" s="228"/>
      <c r="CB222" s="228"/>
      <c r="CC222" s="228"/>
      <c r="CD222" s="228"/>
      <c r="CE222" s="228"/>
      <c r="CF222" s="228"/>
      <c r="CG222" s="228"/>
      <c r="CH222" s="228"/>
      <c r="CI222" s="228"/>
      <c r="CJ222" s="228"/>
      <c r="CK222" s="228"/>
      <c r="CL222" s="228"/>
      <c r="CM222" s="228"/>
      <c r="CN222" s="228"/>
      <c r="CO222" s="228"/>
      <c r="CP222" s="228"/>
      <c r="CQ222" s="228"/>
      <c r="CR222" s="228"/>
      <c r="CS222" s="228"/>
      <c r="CT222" s="228"/>
      <c r="CU222" s="228"/>
      <c r="CV222" s="228"/>
      <c r="CW222" s="228"/>
      <c r="CX222" s="228"/>
      <c r="CY222" s="228"/>
      <c r="CZ222" s="228"/>
      <c r="DA222" s="228"/>
      <c r="DB222" s="228"/>
    </row>
    <row r="223" spans="1:106" s="198" customFormat="1" ht="31.5" customHeight="1" x14ac:dyDescent="0.3">
      <c r="A223" s="194"/>
      <c r="B223" s="171"/>
      <c r="C223" s="257"/>
      <c r="D223" s="171"/>
      <c r="E223" s="171"/>
      <c r="F223" s="171"/>
      <c r="G223" s="197"/>
      <c r="L223" s="258"/>
      <c r="M223" s="259"/>
      <c r="N223" s="260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72"/>
      <c r="Z223" s="172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72"/>
      <c r="AL223" s="172"/>
      <c r="AM223" s="193"/>
      <c r="AN223" s="193"/>
      <c r="AO223" s="223"/>
      <c r="AP223" s="183"/>
      <c r="AQ223" s="184"/>
      <c r="AR223" s="182"/>
      <c r="AS223" s="182"/>
      <c r="AT223" s="185"/>
      <c r="AU223" s="185"/>
      <c r="AV223" s="185"/>
      <c r="AW223" s="185"/>
      <c r="AX223" s="185"/>
      <c r="AY223" s="185"/>
      <c r="AZ223" s="185"/>
      <c r="BA223" s="185"/>
      <c r="BB223" s="185"/>
      <c r="BC223" s="186"/>
      <c r="BD223" s="181"/>
      <c r="BE223" s="187"/>
      <c r="BF223" s="188"/>
      <c r="BG223" s="173"/>
      <c r="BH223" s="173"/>
      <c r="BI223" s="173"/>
      <c r="BJ223" s="173"/>
      <c r="BK223" s="173"/>
      <c r="BL223" s="28"/>
      <c r="BM223" s="228"/>
      <c r="BN223" s="228"/>
      <c r="BO223" s="228"/>
      <c r="BP223" s="228"/>
      <c r="BQ223" s="228"/>
      <c r="BR223" s="228"/>
      <c r="BS223" s="228"/>
      <c r="BT223" s="228"/>
      <c r="BU223" s="228" t="str">
        <f t="shared" si="3"/>
        <v/>
      </c>
      <c r="BV223" s="228"/>
      <c r="BW223" s="228"/>
      <c r="BX223" s="228"/>
      <c r="BY223" s="228"/>
      <c r="BZ223" s="228"/>
      <c r="CA223" s="228"/>
      <c r="CB223" s="228"/>
      <c r="CC223" s="228"/>
      <c r="CD223" s="228"/>
      <c r="CE223" s="228"/>
      <c r="CF223" s="228"/>
      <c r="CG223" s="228"/>
      <c r="CH223" s="228"/>
      <c r="CI223" s="228"/>
      <c r="CJ223" s="228"/>
      <c r="CK223" s="228"/>
      <c r="CL223" s="228"/>
      <c r="CM223" s="228"/>
      <c r="CN223" s="228"/>
      <c r="CO223" s="228"/>
      <c r="CP223" s="228"/>
      <c r="CQ223" s="228"/>
      <c r="CR223" s="228"/>
      <c r="CS223" s="228"/>
      <c r="CT223" s="228"/>
      <c r="CU223" s="228"/>
      <c r="CV223" s="228"/>
      <c r="CW223" s="228"/>
      <c r="CX223" s="228"/>
      <c r="CY223" s="228"/>
      <c r="CZ223" s="228"/>
      <c r="DA223" s="228"/>
      <c r="DB223" s="228"/>
    </row>
    <row r="224" spans="1:106" s="198" customFormat="1" ht="31.5" customHeight="1" x14ac:dyDescent="0.3">
      <c r="A224" s="194"/>
      <c r="B224" s="171"/>
      <c r="C224" s="257"/>
      <c r="D224" s="171"/>
      <c r="E224" s="171"/>
      <c r="F224" s="171"/>
      <c r="G224" s="197"/>
      <c r="L224" s="258"/>
      <c r="M224" s="259"/>
      <c r="N224" s="260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72"/>
      <c r="Z224" s="172"/>
      <c r="AA224" s="193"/>
      <c r="AB224" s="193"/>
      <c r="AC224" s="193"/>
      <c r="AD224" s="193"/>
      <c r="AE224" s="193"/>
      <c r="AF224" s="193"/>
      <c r="AG224" s="193"/>
      <c r="AH224" s="193"/>
      <c r="AI224" s="193"/>
      <c r="AJ224" s="193"/>
      <c r="AK224" s="172"/>
      <c r="AL224" s="172"/>
      <c r="AM224" s="193"/>
      <c r="AN224" s="193"/>
      <c r="AO224" s="223"/>
      <c r="AP224" s="183"/>
      <c r="AQ224" s="184"/>
      <c r="AR224" s="182"/>
      <c r="AS224" s="182"/>
      <c r="AT224" s="185"/>
      <c r="AU224" s="185"/>
      <c r="AV224" s="185"/>
      <c r="AW224" s="185"/>
      <c r="AX224" s="185"/>
      <c r="AY224" s="185"/>
      <c r="AZ224" s="185"/>
      <c r="BA224" s="185"/>
      <c r="BB224" s="185"/>
      <c r="BC224" s="186"/>
      <c r="BD224" s="181"/>
      <c r="BE224" s="187"/>
      <c r="BF224" s="188"/>
      <c r="BG224" s="173"/>
      <c r="BH224" s="173"/>
      <c r="BI224" s="173"/>
      <c r="BJ224" s="173"/>
      <c r="BK224" s="173"/>
      <c r="BL224" s="28"/>
      <c r="BM224" s="228"/>
      <c r="BN224" s="228"/>
      <c r="BO224" s="228"/>
      <c r="BP224" s="228"/>
      <c r="BQ224" s="228"/>
      <c r="BR224" s="228"/>
      <c r="BS224" s="228"/>
      <c r="BT224" s="228"/>
      <c r="BU224" s="228" t="str">
        <f t="shared" si="3"/>
        <v/>
      </c>
      <c r="BV224" s="228"/>
      <c r="BW224" s="228"/>
      <c r="BX224" s="228"/>
      <c r="BY224" s="228"/>
      <c r="BZ224" s="228"/>
      <c r="CA224" s="228"/>
      <c r="CB224" s="228"/>
      <c r="CC224" s="228"/>
      <c r="CD224" s="228"/>
      <c r="CE224" s="228"/>
      <c r="CF224" s="228"/>
      <c r="CG224" s="228"/>
      <c r="CH224" s="228"/>
      <c r="CI224" s="228"/>
      <c r="CJ224" s="228"/>
      <c r="CK224" s="228"/>
      <c r="CL224" s="228"/>
      <c r="CM224" s="228"/>
      <c r="CN224" s="228"/>
      <c r="CO224" s="228"/>
      <c r="CP224" s="228"/>
      <c r="CQ224" s="228"/>
      <c r="CR224" s="228"/>
      <c r="CS224" s="228"/>
      <c r="CT224" s="228"/>
      <c r="CU224" s="228"/>
      <c r="CV224" s="228"/>
      <c r="CW224" s="228"/>
      <c r="CX224" s="228"/>
      <c r="CY224" s="228"/>
      <c r="CZ224" s="228"/>
      <c r="DA224" s="228"/>
      <c r="DB224" s="228"/>
    </row>
    <row r="225" spans="1:106" s="198" customFormat="1" ht="31.5" customHeight="1" x14ac:dyDescent="0.3">
      <c r="A225" s="194"/>
      <c r="B225" s="171"/>
      <c r="C225" s="257"/>
      <c r="D225" s="171"/>
      <c r="E225" s="171"/>
      <c r="F225" s="171"/>
      <c r="G225" s="197"/>
      <c r="L225" s="258"/>
      <c r="M225" s="259"/>
      <c r="N225" s="260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72"/>
      <c r="Z225" s="172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72"/>
      <c r="AL225" s="172"/>
      <c r="AM225" s="193"/>
      <c r="AN225" s="193"/>
      <c r="AO225" s="223"/>
      <c r="AP225" s="183"/>
      <c r="AQ225" s="184"/>
      <c r="AR225" s="182"/>
      <c r="AS225" s="182"/>
      <c r="AT225" s="185"/>
      <c r="AU225" s="185"/>
      <c r="AV225" s="185"/>
      <c r="AW225" s="185"/>
      <c r="AX225" s="185"/>
      <c r="AY225" s="185"/>
      <c r="AZ225" s="185"/>
      <c r="BA225" s="185"/>
      <c r="BB225" s="185"/>
      <c r="BC225" s="186"/>
      <c r="BD225" s="181"/>
      <c r="BE225" s="187"/>
      <c r="BF225" s="188"/>
      <c r="BG225" s="173"/>
      <c r="BH225" s="173"/>
      <c r="BI225" s="173"/>
      <c r="BJ225" s="173"/>
      <c r="BK225" s="173"/>
      <c r="BL225" s="28"/>
      <c r="BM225" s="228"/>
      <c r="BN225" s="228"/>
      <c r="BO225" s="228"/>
      <c r="BP225" s="228"/>
      <c r="BQ225" s="228"/>
      <c r="BR225" s="228"/>
      <c r="BS225" s="228"/>
      <c r="BT225" s="228"/>
      <c r="BU225" s="228" t="str">
        <f t="shared" si="3"/>
        <v/>
      </c>
      <c r="BV225" s="228"/>
      <c r="BW225" s="228"/>
      <c r="BX225" s="228"/>
      <c r="BY225" s="228"/>
      <c r="BZ225" s="228"/>
      <c r="CA225" s="228"/>
      <c r="CB225" s="228"/>
      <c r="CC225" s="228"/>
      <c r="CD225" s="228"/>
      <c r="CE225" s="228"/>
      <c r="CF225" s="228"/>
      <c r="CG225" s="228"/>
      <c r="CH225" s="228"/>
      <c r="CI225" s="228"/>
      <c r="CJ225" s="228"/>
      <c r="CK225" s="228"/>
      <c r="CL225" s="228"/>
      <c r="CM225" s="228"/>
      <c r="CN225" s="228"/>
      <c r="CO225" s="228"/>
      <c r="CP225" s="228"/>
      <c r="CQ225" s="228"/>
      <c r="CR225" s="228"/>
      <c r="CS225" s="228"/>
      <c r="CT225" s="228"/>
      <c r="CU225" s="228"/>
      <c r="CV225" s="228"/>
      <c r="CW225" s="228"/>
      <c r="CX225" s="228"/>
      <c r="CY225" s="228"/>
      <c r="CZ225" s="228"/>
      <c r="DA225" s="228"/>
      <c r="DB225" s="228"/>
    </row>
    <row r="226" spans="1:106" s="198" customFormat="1" ht="31.5" customHeight="1" x14ac:dyDescent="0.3">
      <c r="A226" s="194"/>
      <c r="B226" s="171"/>
      <c r="C226" s="257"/>
      <c r="D226" s="171"/>
      <c r="E226" s="171"/>
      <c r="F226" s="171"/>
      <c r="G226" s="197"/>
      <c r="L226" s="258"/>
      <c r="M226" s="259"/>
      <c r="N226" s="260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72"/>
      <c r="Z226" s="172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72"/>
      <c r="AL226" s="172"/>
      <c r="AM226" s="193"/>
      <c r="AN226" s="193"/>
      <c r="AO226" s="223"/>
      <c r="AP226" s="183"/>
      <c r="AQ226" s="184"/>
      <c r="AR226" s="182"/>
      <c r="AS226" s="182"/>
      <c r="AT226" s="185"/>
      <c r="AU226" s="185"/>
      <c r="AV226" s="185"/>
      <c r="AW226" s="185"/>
      <c r="AX226" s="185"/>
      <c r="AY226" s="185"/>
      <c r="AZ226" s="185"/>
      <c r="BA226" s="185"/>
      <c r="BB226" s="185"/>
      <c r="BC226" s="186"/>
      <c r="BD226" s="181"/>
      <c r="BE226" s="187"/>
      <c r="BF226" s="188"/>
      <c r="BG226" s="173"/>
      <c r="BH226" s="173"/>
      <c r="BI226" s="173"/>
      <c r="BJ226" s="173"/>
      <c r="BK226" s="173"/>
      <c r="BL226" s="28"/>
      <c r="BM226" s="228"/>
      <c r="BN226" s="228"/>
      <c r="BO226" s="228"/>
      <c r="BP226" s="228"/>
      <c r="BQ226" s="228"/>
      <c r="BR226" s="228"/>
      <c r="BS226" s="228"/>
      <c r="BT226" s="228"/>
      <c r="BU226" s="228" t="str">
        <f t="shared" si="3"/>
        <v/>
      </c>
      <c r="BV226" s="228"/>
      <c r="BW226" s="228"/>
      <c r="BX226" s="228"/>
      <c r="BY226" s="228"/>
      <c r="BZ226" s="228"/>
      <c r="CA226" s="228"/>
      <c r="CB226" s="228"/>
      <c r="CC226" s="228"/>
      <c r="CD226" s="228"/>
      <c r="CE226" s="228"/>
      <c r="CF226" s="228"/>
      <c r="CG226" s="228"/>
      <c r="CH226" s="228"/>
      <c r="CI226" s="228"/>
      <c r="CJ226" s="228"/>
      <c r="CK226" s="228"/>
      <c r="CL226" s="228"/>
      <c r="CM226" s="228"/>
      <c r="CN226" s="228"/>
      <c r="CO226" s="228"/>
      <c r="CP226" s="228"/>
      <c r="CQ226" s="228"/>
      <c r="CR226" s="228"/>
      <c r="CS226" s="228"/>
      <c r="CT226" s="228"/>
      <c r="CU226" s="228"/>
      <c r="CV226" s="228"/>
      <c r="CW226" s="228"/>
      <c r="CX226" s="228"/>
      <c r="CY226" s="228"/>
      <c r="CZ226" s="228"/>
      <c r="DA226" s="228"/>
      <c r="DB226" s="228"/>
    </row>
    <row r="227" spans="1:106" s="198" customFormat="1" ht="31.5" customHeight="1" x14ac:dyDescent="0.3">
      <c r="A227" s="194"/>
      <c r="B227" s="171"/>
      <c r="C227" s="257"/>
      <c r="D227" s="171"/>
      <c r="E227" s="171"/>
      <c r="F227" s="171"/>
      <c r="G227" s="197"/>
      <c r="L227" s="258"/>
      <c r="M227" s="259"/>
      <c r="N227" s="260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72"/>
      <c r="Z227" s="172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72"/>
      <c r="AL227" s="172"/>
      <c r="AM227" s="193"/>
      <c r="AN227" s="193"/>
      <c r="AO227" s="223"/>
      <c r="AP227" s="183"/>
      <c r="AQ227" s="184"/>
      <c r="AR227" s="182"/>
      <c r="AS227" s="182"/>
      <c r="AT227" s="185"/>
      <c r="AU227" s="185"/>
      <c r="AV227" s="185"/>
      <c r="AW227" s="185"/>
      <c r="AX227" s="185"/>
      <c r="AY227" s="185"/>
      <c r="AZ227" s="185"/>
      <c r="BA227" s="185"/>
      <c r="BB227" s="185"/>
      <c r="BC227" s="186"/>
      <c r="BD227" s="181"/>
      <c r="BE227" s="187"/>
      <c r="BF227" s="188"/>
      <c r="BG227" s="173"/>
      <c r="BH227" s="173"/>
      <c r="BI227" s="173"/>
      <c r="BJ227" s="173"/>
      <c r="BK227" s="173"/>
      <c r="BL227" s="28"/>
      <c r="BM227" s="228"/>
      <c r="BN227" s="228"/>
      <c r="BO227" s="228"/>
      <c r="BP227" s="228"/>
      <c r="BQ227" s="228"/>
      <c r="BR227" s="228"/>
      <c r="BS227" s="228"/>
      <c r="BT227" s="228"/>
      <c r="BU227" s="228" t="str">
        <f t="shared" si="3"/>
        <v/>
      </c>
      <c r="BV227" s="228"/>
      <c r="BW227" s="228"/>
      <c r="BX227" s="228"/>
      <c r="BY227" s="228"/>
      <c r="BZ227" s="228"/>
      <c r="CA227" s="228"/>
      <c r="CB227" s="228"/>
      <c r="CC227" s="228"/>
      <c r="CD227" s="228"/>
      <c r="CE227" s="228"/>
      <c r="CF227" s="228"/>
      <c r="CG227" s="228"/>
      <c r="CH227" s="228"/>
      <c r="CI227" s="228"/>
      <c r="CJ227" s="228"/>
      <c r="CK227" s="228"/>
      <c r="CL227" s="228"/>
      <c r="CM227" s="228"/>
      <c r="CN227" s="228"/>
      <c r="CO227" s="228"/>
      <c r="CP227" s="228"/>
      <c r="CQ227" s="228"/>
      <c r="CR227" s="228"/>
      <c r="CS227" s="228"/>
      <c r="CT227" s="228"/>
      <c r="CU227" s="228"/>
      <c r="CV227" s="228"/>
      <c r="CW227" s="228"/>
      <c r="CX227" s="228"/>
      <c r="CY227" s="228"/>
      <c r="CZ227" s="228"/>
      <c r="DA227" s="228"/>
      <c r="DB227" s="228"/>
    </row>
    <row r="228" spans="1:106" s="198" customFormat="1" ht="31.5" customHeight="1" x14ac:dyDescent="0.3">
      <c r="A228" s="194"/>
      <c r="B228" s="171"/>
      <c r="C228" s="257"/>
      <c r="D228" s="171"/>
      <c r="E228" s="171"/>
      <c r="F228" s="171"/>
      <c r="G228" s="197"/>
      <c r="L228" s="258"/>
      <c r="M228" s="259"/>
      <c r="N228" s="260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72"/>
      <c r="Z228" s="172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72"/>
      <c r="AL228" s="172"/>
      <c r="AM228" s="193"/>
      <c r="AN228" s="193"/>
      <c r="AO228" s="223"/>
      <c r="AP228" s="183"/>
      <c r="AQ228" s="184"/>
      <c r="AR228" s="182"/>
      <c r="AS228" s="182"/>
      <c r="AT228" s="185"/>
      <c r="AU228" s="185"/>
      <c r="AV228" s="185"/>
      <c r="AW228" s="185"/>
      <c r="AX228" s="185"/>
      <c r="AY228" s="185"/>
      <c r="AZ228" s="185"/>
      <c r="BA228" s="185"/>
      <c r="BB228" s="185"/>
      <c r="BC228" s="186"/>
      <c r="BD228" s="181"/>
      <c r="BE228" s="187"/>
      <c r="BF228" s="188"/>
      <c r="BG228" s="173"/>
      <c r="BH228" s="173"/>
      <c r="BI228" s="173"/>
      <c r="BJ228" s="173"/>
      <c r="BK228" s="173"/>
      <c r="BL228" s="28"/>
      <c r="BM228" s="228"/>
      <c r="BN228" s="228"/>
      <c r="BO228" s="228"/>
      <c r="BP228" s="228"/>
      <c r="BQ228" s="228"/>
      <c r="BR228" s="228"/>
      <c r="BS228" s="228"/>
      <c r="BT228" s="228"/>
      <c r="BU228" s="228" t="str">
        <f t="shared" si="3"/>
        <v/>
      </c>
      <c r="BV228" s="228"/>
      <c r="BW228" s="228"/>
      <c r="BX228" s="228"/>
      <c r="BY228" s="228"/>
      <c r="BZ228" s="228"/>
      <c r="CA228" s="228"/>
      <c r="CB228" s="228"/>
      <c r="CC228" s="228"/>
      <c r="CD228" s="228"/>
      <c r="CE228" s="228"/>
      <c r="CF228" s="228"/>
      <c r="CG228" s="228"/>
      <c r="CH228" s="228"/>
      <c r="CI228" s="228"/>
      <c r="CJ228" s="228"/>
      <c r="CK228" s="228"/>
      <c r="CL228" s="228"/>
      <c r="CM228" s="228"/>
      <c r="CN228" s="228"/>
      <c r="CO228" s="228"/>
      <c r="CP228" s="228"/>
      <c r="CQ228" s="228"/>
      <c r="CR228" s="228"/>
      <c r="CS228" s="228"/>
      <c r="CT228" s="228"/>
      <c r="CU228" s="228"/>
      <c r="CV228" s="228"/>
      <c r="CW228" s="228"/>
      <c r="CX228" s="228"/>
      <c r="CY228" s="228"/>
      <c r="CZ228" s="228"/>
      <c r="DA228" s="228"/>
      <c r="DB228" s="228"/>
    </row>
    <row r="229" spans="1:106" s="198" customFormat="1" ht="31.5" customHeight="1" x14ac:dyDescent="0.3">
      <c r="A229" s="194"/>
      <c r="B229" s="171"/>
      <c r="C229" s="257"/>
      <c r="D229" s="171"/>
      <c r="E229" s="171"/>
      <c r="F229" s="171"/>
      <c r="G229" s="197"/>
      <c r="L229" s="258"/>
      <c r="M229" s="259"/>
      <c r="N229" s="260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72"/>
      <c r="Z229" s="172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72"/>
      <c r="AL229" s="172"/>
      <c r="AM229" s="193"/>
      <c r="AN229" s="193"/>
      <c r="AO229" s="223"/>
      <c r="AP229" s="183"/>
      <c r="AQ229" s="184"/>
      <c r="AR229" s="182"/>
      <c r="AS229" s="182"/>
      <c r="AT229" s="185"/>
      <c r="AU229" s="185"/>
      <c r="AV229" s="185"/>
      <c r="AW229" s="185"/>
      <c r="AX229" s="185"/>
      <c r="AY229" s="185"/>
      <c r="AZ229" s="185"/>
      <c r="BA229" s="185"/>
      <c r="BB229" s="185"/>
      <c r="BC229" s="186"/>
      <c r="BD229" s="181"/>
      <c r="BE229" s="187"/>
      <c r="BF229" s="188"/>
      <c r="BG229" s="173"/>
      <c r="BH229" s="173"/>
      <c r="BI229" s="173"/>
      <c r="BJ229" s="173"/>
      <c r="BK229" s="173"/>
      <c r="BL229" s="28"/>
      <c r="BM229" s="228"/>
      <c r="BN229" s="228"/>
      <c r="BO229" s="228"/>
      <c r="BP229" s="228"/>
      <c r="BQ229" s="228"/>
      <c r="BR229" s="228"/>
      <c r="BS229" s="228"/>
      <c r="BT229" s="228"/>
      <c r="BU229" s="228" t="str">
        <f t="shared" si="3"/>
        <v/>
      </c>
      <c r="BV229" s="228"/>
      <c r="BW229" s="228"/>
      <c r="BX229" s="228"/>
      <c r="BY229" s="228"/>
      <c r="BZ229" s="228"/>
      <c r="CA229" s="228"/>
      <c r="CB229" s="228"/>
      <c r="CC229" s="228"/>
      <c r="CD229" s="228"/>
      <c r="CE229" s="228"/>
      <c r="CF229" s="228"/>
      <c r="CG229" s="228"/>
      <c r="CH229" s="228"/>
      <c r="CI229" s="228"/>
      <c r="CJ229" s="228"/>
      <c r="CK229" s="228"/>
      <c r="CL229" s="228"/>
      <c r="CM229" s="228"/>
      <c r="CN229" s="228"/>
      <c r="CO229" s="228"/>
      <c r="CP229" s="228"/>
      <c r="CQ229" s="228"/>
      <c r="CR229" s="228"/>
      <c r="CS229" s="228"/>
      <c r="CT229" s="228"/>
      <c r="CU229" s="228"/>
      <c r="CV229" s="228"/>
      <c r="CW229" s="228"/>
      <c r="CX229" s="228"/>
      <c r="CY229" s="228"/>
      <c r="CZ229" s="228"/>
      <c r="DA229" s="228"/>
      <c r="DB229" s="228"/>
    </row>
    <row r="230" spans="1:106" s="198" customFormat="1" ht="31.5" customHeight="1" x14ac:dyDescent="0.3">
      <c r="A230" s="194"/>
      <c r="B230" s="171"/>
      <c r="C230" s="257"/>
      <c r="D230" s="171"/>
      <c r="E230" s="171"/>
      <c r="F230" s="171"/>
      <c r="G230" s="197"/>
      <c r="L230" s="258"/>
      <c r="M230" s="259"/>
      <c r="N230" s="260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72"/>
      <c r="Z230" s="172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72"/>
      <c r="AL230" s="172"/>
      <c r="AM230" s="193"/>
      <c r="AN230" s="193"/>
      <c r="AO230" s="223"/>
      <c r="AP230" s="183"/>
      <c r="AQ230" s="184"/>
      <c r="AR230" s="182"/>
      <c r="AS230" s="182"/>
      <c r="AT230" s="185"/>
      <c r="AU230" s="185"/>
      <c r="AV230" s="185"/>
      <c r="AW230" s="185"/>
      <c r="AX230" s="185"/>
      <c r="AY230" s="185"/>
      <c r="AZ230" s="185"/>
      <c r="BA230" s="185"/>
      <c r="BB230" s="185"/>
      <c r="BC230" s="186"/>
      <c r="BD230" s="181"/>
      <c r="BE230" s="187"/>
      <c r="BF230" s="188"/>
      <c r="BG230" s="173"/>
      <c r="BH230" s="173"/>
      <c r="BI230" s="173"/>
      <c r="BJ230" s="173"/>
      <c r="BK230" s="173"/>
      <c r="BL230" s="28"/>
      <c r="BM230" s="228"/>
      <c r="BN230" s="228"/>
      <c r="BO230" s="228"/>
      <c r="BP230" s="228"/>
      <c r="BQ230" s="228"/>
      <c r="BR230" s="228"/>
      <c r="BS230" s="228"/>
      <c r="BT230" s="228"/>
      <c r="BU230" s="228" t="str">
        <f t="shared" si="3"/>
        <v/>
      </c>
      <c r="BV230" s="228"/>
      <c r="BW230" s="228"/>
      <c r="BX230" s="228"/>
      <c r="BY230" s="228"/>
      <c r="BZ230" s="228"/>
      <c r="CA230" s="228"/>
      <c r="CB230" s="228"/>
      <c r="CC230" s="228"/>
      <c r="CD230" s="228"/>
      <c r="CE230" s="228"/>
      <c r="CF230" s="228"/>
      <c r="CG230" s="228"/>
      <c r="CH230" s="228"/>
      <c r="CI230" s="228"/>
      <c r="CJ230" s="228"/>
      <c r="CK230" s="228"/>
      <c r="CL230" s="228"/>
      <c r="CM230" s="228"/>
      <c r="CN230" s="228"/>
      <c r="CO230" s="228"/>
      <c r="CP230" s="228"/>
      <c r="CQ230" s="228"/>
      <c r="CR230" s="228"/>
      <c r="CS230" s="228"/>
      <c r="CT230" s="228"/>
      <c r="CU230" s="228"/>
      <c r="CV230" s="228"/>
      <c r="CW230" s="228"/>
      <c r="CX230" s="228"/>
      <c r="CY230" s="228"/>
      <c r="CZ230" s="228"/>
      <c r="DA230" s="228"/>
      <c r="DB230" s="228"/>
    </row>
    <row r="231" spans="1:106" s="198" customFormat="1" ht="31.5" customHeight="1" x14ac:dyDescent="0.3">
      <c r="A231" s="194"/>
      <c r="B231" s="171"/>
      <c r="C231" s="257"/>
      <c r="D231" s="171"/>
      <c r="E231" s="171"/>
      <c r="F231" s="171"/>
      <c r="G231" s="197"/>
      <c r="L231" s="258"/>
      <c r="M231" s="259"/>
      <c r="N231" s="260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72"/>
      <c r="Z231" s="172"/>
      <c r="AA231" s="193"/>
      <c r="AB231" s="193"/>
      <c r="AC231" s="193"/>
      <c r="AD231" s="193"/>
      <c r="AE231" s="193"/>
      <c r="AF231" s="193"/>
      <c r="AG231" s="193"/>
      <c r="AH231" s="193"/>
      <c r="AI231" s="193"/>
      <c r="AJ231" s="193"/>
      <c r="AK231" s="172"/>
      <c r="AL231" s="172"/>
      <c r="AM231" s="193"/>
      <c r="AN231" s="193"/>
      <c r="AO231" s="223"/>
      <c r="AP231" s="183"/>
      <c r="AQ231" s="184"/>
      <c r="AR231" s="182"/>
      <c r="AS231" s="182"/>
      <c r="AT231" s="185"/>
      <c r="AU231" s="185"/>
      <c r="AV231" s="185"/>
      <c r="AW231" s="185"/>
      <c r="AX231" s="185"/>
      <c r="AY231" s="185"/>
      <c r="AZ231" s="185"/>
      <c r="BA231" s="185"/>
      <c r="BB231" s="185"/>
      <c r="BC231" s="186"/>
      <c r="BD231" s="181"/>
      <c r="BE231" s="187"/>
      <c r="BF231" s="188"/>
      <c r="BG231" s="173"/>
      <c r="BH231" s="173"/>
      <c r="BI231" s="173"/>
      <c r="BJ231" s="173"/>
      <c r="BK231" s="173"/>
      <c r="BL231" s="28"/>
      <c r="BM231" s="228"/>
      <c r="BN231" s="228"/>
      <c r="BO231" s="228"/>
      <c r="BP231" s="228"/>
      <c r="BQ231" s="228"/>
      <c r="BR231" s="228"/>
      <c r="BS231" s="228"/>
      <c r="BT231" s="228"/>
      <c r="BU231" s="228" t="str">
        <f t="shared" si="3"/>
        <v/>
      </c>
      <c r="BV231" s="228"/>
      <c r="BW231" s="228"/>
      <c r="BX231" s="228"/>
      <c r="BY231" s="228"/>
      <c r="BZ231" s="228"/>
      <c r="CA231" s="228"/>
      <c r="CB231" s="228"/>
      <c r="CC231" s="228"/>
      <c r="CD231" s="228"/>
      <c r="CE231" s="228"/>
      <c r="CF231" s="228"/>
      <c r="CG231" s="228"/>
      <c r="CH231" s="228"/>
      <c r="CI231" s="228"/>
      <c r="CJ231" s="228"/>
      <c r="CK231" s="228"/>
      <c r="CL231" s="228"/>
      <c r="CM231" s="228"/>
      <c r="CN231" s="228"/>
      <c r="CO231" s="228"/>
      <c r="CP231" s="228"/>
      <c r="CQ231" s="228"/>
      <c r="CR231" s="228"/>
      <c r="CS231" s="228"/>
      <c r="CT231" s="228"/>
      <c r="CU231" s="228"/>
      <c r="CV231" s="228"/>
      <c r="CW231" s="228"/>
      <c r="CX231" s="228"/>
      <c r="CY231" s="228"/>
      <c r="CZ231" s="228"/>
      <c r="DA231" s="228"/>
      <c r="DB231" s="228"/>
    </row>
    <row r="232" spans="1:106" s="198" customFormat="1" ht="31.5" customHeight="1" x14ac:dyDescent="0.3">
      <c r="A232" s="194"/>
      <c r="B232" s="171"/>
      <c r="C232" s="257"/>
      <c r="D232" s="171"/>
      <c r="E232" s="171"/>
      <c r="F232" s="171"/>
      <c r="G232" s="197"/>
      <c r="L232" s="258"/>
      <c r="M232" s="259"/>
      <c r="N232" s="260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72"/>
      <c r="Z232" s="172"/>
      <c r="AA232" s="193"/>
      <c r="AB232" s="193"/>
      <c r="AC232" s="193"/>
      <c r="AD232" s="193"/>
      <c r="AE232" s="193"/>
      <c r="AF232" s="193"/>
      <c r="AG232" s="193"/>
      <c r="AH232" s="193"/>
      <c r="AI232" s="193"/>
      <c r="AJ232" s="193"/>
      <c r="AK232" s="172"/>
      <c r="AL232" s="172"/>
      <c r="AM232" s="193"/>
      <c r="AN232" s="193"/>
      <c r="AO232" s="223"/>
      <c r="AP232" s="183"/>
      <c r="AQ232" s="184"/>
      <c r="AR232" s="182"/>
      <c r="AS232" s="182"/>
      <c r="AT232" s="185"/>
      <c r="AU232" s="185"/>
      <c r="AV232" s="185"/>
      <c r="AW232" s="185"/>
      <c r="AX232" s="185"/>
      <c r="AY232" s="185"/>
      <c r="AZ232" s="185"/>
      <c r="BA232" s="185"/>
      <c r="BB232" s="185"/>
      <c r="BC232" s="186"/>
      <c r="BD232" s="181"/>
      <c r="BE232" s="187"/>
      <c r="BF232" s="188"/>
      <c r="BG232" s="173"/>
      <c r="BH232" s="173"/>
      <c r="BI232" s="173"/>
      <c r="BJ232" s="173"/>
      <c r="BK232" s="173"/>
      <c r="BL232" s="28"/>
      <c r="BM232" s="228"/>
      <c r="BN232" s="228"/>
      <c r="BO232" s="228"/>
      <c r="BP232" s="228"/>
      <c r="BQ232" s="228"/>
      <c r="BR232" s="228"/>
      <c r="BS232" s="228"/>
      <c r="BT232" s="228"/>
      <c r="BU232" s="228" t="str">
        <f t="shared" si="3"/>
        <v/>
      </c>
      <c r="BV232" s="228"/>
      <c r="BW232" s="228"/>
      <c r="BX232" s="228"/>
      <c r="BY232" s="228"/>
      <c r="BZ232" s="228"/>
      <c r="CA232" s="228"/>
      <c r="CB232" s="228"/>
      <c r="CC232" s="228"/>
      <c r="CD232" s="228"/>
      <c r="CE232" s="228"/>
      <c r="CF232" s="228"/>
      <c r="CG232" s="228"/>
      <c r="CH232" s="228"/>
      <c r="CI232" s="228"/>
      <c r="CJ232" s="228"/>
      <c r="CK232" s="228"/>
      <c r="CL232" s="228"/>
      <c r="CM232" s="228"/>
      <c r="CN232" s="228"/>
      <c r="CO232" s="228"/>
      <c r="CP232" s="228"/>
      <c r="CQ232" s="228"/>
      <c r="CR232" s="228"/>
      <c r="CS232" s="228"/>
      <c r="CT232" s="228"/>
      <c r="CU232" s="228"/>
      <c r="CV232" s="228"/>
      <c r="CW232" s="228"/>
      <c r="CX232" s="228"/>
      <c r="CY232" s="228"/>
      <c r="CZ232" s="228"/>
      <c r="DA232" s="228"/>
      <c r="DB232" s="228"/>
    </row>
    <row r="233" spans="1:106" s="198" customFormat="1" ht="31.5" customHeight="1" x14ac:dyDescent="0.3">
      <c r="A233" s="194"/>
      <c r="B233" s="171"/>
      <c r="C233" s="257"/>
      <c r="D233" s="171"/>
      <c r="E233" s="171"/>
      <c r="F233" s="171"/>
      <c r="G233" s="197"/>
      <c r="L233" s="258"/>
      <c r="M233" s="259"/>
      <c r="N233" s="260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72"/>
      <c r="Z233" s="172"/>
      <c r="AA233" s="193"/>
      <c r="AB233" s="193"/>
      <c r="AC233" s="193"/>
      <c r="AD233" s="193"/>
      <c r="AE233" s="193"/>
      <c r="AF233" s="193"/>
      <c r="AG233" s="193"/>
      <c r="AH233" s="193"/>
      <c r="AI233" s="193"/>
      <c r="AJ233" s="193"/>
      <c r="AK233" s="172"/>
      <c r="AL233" s="172"/>
      <c r="AM233" s="193"/>
      <c r="AN233" s="193"/>
      <c r="AO233" s="223"/>
      <c r="AP233" s="183"/>
      <c r="AQ233" s="184"/>
      <c r="AR233" s="182"/>
      <c r="AS233" s="182"/>
      <c r="AT233" s="185"/>
      <c r="AU233" s="185"/>
      <c r="AV233" s="185"/>
      <c r="AW233" s="185"/>
      <c r="AX233" s="185"/>
      <c r="AY233" s="185"/>
      <c r="AZ233" s="185"/>
      <c r="BA233" s="185"/>
      <c r="BB233" s="185"/>
      <c r="BC233" s="186"/>
      <c r="BD233" s="181"/>
      <c r="BE233" s="187"/>
      <c r="BF233" s="188"/>
      <c r="BG233" s="173"/>
      <c r="BH233" s="173"/>
      <c r="BI233" s="173"/>
      <c r="BJ233" s="173"/>
      <c r="BK233" s="173"/>
      <c r="BL233" s="28"/>
      <c r="BM233" s="228"/>
      <c r="BN233" s="228"/>
      <c r="BO233" s="228"/>
      <c r="BP233" s="228"/>
      <c r="BQ233" s="228"/>
      <c r="BR233" s="228"/>
      <c r="BS233" s="228"/>
      <c r="BT233" s="228"/>
      <c r="BU233" s="228" t="str">
        <f t="shared" si="3"/>
        <v/>
      </c>
      <c r="BV233" s="228"/>
      <c r="BW233" s="228"/>
      <c r="BX233" s="228"/>
      <c r="BY233" s="228"/>
      <c r="BZ233" s="228"/>
      <c r="CA233" s="228"/>
      <c r="CB233" s="228"/>
      <c r="CC233" s="228"/>
      <c r="CD233" s="228"/>
      <c r="CE233" s="228"/>
      <c r="CF233" s="228"/>
      <c r="CG233" s="228"/>
      <c r="CH233" s="228"/>
      <c r="CI233" s="228"/>
      <c r="CJ233" s="228"/>
      <c r="CK233" s="228"/>
      <c r="CL233" s="228"/>
      <c r="CM233" s="228"/>
      <c r="CN233" s="228"/>
      <c r="CO233" s="228"/>
      <c r="CP233" s="228"/>
      <c r="CQ233" s="228"/>
      <c r="CR233" s="228"/>
      <c r="CS233" s="228"/>
      <c r="CT233" s="228"/>
      <c r="CU233" s="228"/>
      <c r="CV233" s="228"/>
      <c r="CW233" s="228"/>
      <c r="CX233" s="228"/>
      <c r="CY233" s="228"/>
      <c r="CZ233" s="228"/>
      <c r="DA233" s="228"/>
      <c r="DB233" s="228"/>
    </row>
    <row r="234" spans="1:106" s="198" customFormat="1" ht="31.5" customHeight="1" x14ac:dyDescent="0.3">
      <c r="A234" s="194"/>
      <c r="B234" s="171"/>
      <c r="C234" s="257"/>
      <c r="D234" s="171"/>
      <c r="E234" s="171"/>
      <c r="F234" s="171"/>
      <c r="G234" s="197"/>
      <c r="L234" s="258"/>
      <c r="M234" s="259"/>
      <c r="N234" s="260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72"/>
      <c r="Z234" s="172"/>
      <c r="AA234" s="193"/>
      <c r="AB234" s="193"/>
      <c r="AC234" s="193"/>
      <c r="AD234" s="193"/>
      <c r="AE234" s="193"/>
      <c r="AF234" s="193"/>
      <c r="AG234" s="193"/>
      <c r="AH234" s="193"/>
      <c r="AI234" s="193"/>
      <c r="AJ234" s="193"/>
      <c r="AK234" s="172"/>
      <c r="AL234" s="172"/>
      <c r="AM234" s="193"/>
      <c r="AN234" s="193"/>
      <c r="AO234" s="223"/>
      <c r="AP234" s="183"/>
      <c r="AQ234" s="184"/>
      <c r="AR234" s="182"/>
      <c r="AS234" s="182"/>
      <c r="AT234" s="185"/>
      <c r="AU234" s="185"/>
      <c r="AV234" s="185"/>
      <c r="AW234" s="185"/>
      <c r="AX234" s="185"/>
      <c r="AY234" s="185"/>
      <c r="AZ234" s="185"/>
      <c r="BA234" s="185"/>
      <c r="BB234" s="185"/>
      <c r="BC234" s="186"/>
      <c r="BD234" s="181"/>
      <c r="BE234" s="187"/>
      <c r="BF234" s="188"/>
      <c r="BG234" s="173"/>
      <c r="BH234" s="173"/>
      <c r="BI234" s="173"/>
      <c r="BJ234" s="173"/>
      <c r="BK234" s="173"/>
      <c r="BL234" s="28"/>
      <c r="BM234" s="228"/>
      <c r="BN234" s="228"/>
      <c r="BO234" s="228"/>
      <c r="BP234" s="228"/>
      <c r="BQ234" s="228"/>
      <c r="BR234" s="228"/>
      <c r="BS234" s="228"/>
      <c r="BT234" s="228"/>
      <c r="BU234" s="228" t="str">
        <f t="shared" si="3"/>
        <v/>
      </c>
      <c r="BV234" s="228"/>
      <c r="BW234" s="228"/>
      <c r="BX234" s="228"/>
      <c r="BY234" s="228"/>
      <c r="BZ234" s="228"/>
      <c r="CA234" s="228"/>
      <c r="CB234" s="228"/>
      <c r="CC234" s="228"/>
      <c r="CD234" s="228"/>
      <c r="CE234" s="228"/>
      <c r="CF234" s="228"/>
      <c r="CG234" s="228"/>
      <c r="CH234" s="228"/>
      <c r="CI234" s="228"/>
      <c r="CJ234" s="228"/>
      <c r="CK234" s="228"/>
      <c r="CL234" s="228"/>
      <c r="CM234" s="228"/>
      <c r="CN234" s="228"/>
      <c r="CO234" s="228"/>
      <c r="CP234" s="228"/>
      <c r="CQ234" s="228"/>
      <c r="CR234" s="228"/>
      <c r="CS234" s="228"/>
      <c r="CT234" s="228"/>
      <c r="CU234" s="228"/>
      <c r="CV234" s="228"/>
      <c r="CW234" s="228"/>
      <c r="CX234" s="228"/>
      <c r="CY234" s="228"/>
      <c r="CZ234" s="228"/>
      <c r="DA234" s="228"/>
      <c r="DB234" s="228"/>
    </row>
    <row r="235" spans="1:106" s="198" customFormat="1" ht="31.5" customHeight="1" x14ac:dyDescent="0.3">
      <c r="A235" s="194"/>
      <c r="B235" s="171"/>
      <c r="C235" s="257"/>
      <c r="D235" s="171"/>
      <c r="E235" s="171"/>
      <c r="F235" s="171"/>
      <c r="G235" s="197"/>
      <c r="L235" s="258"/>
      <c r="M235" s="259"/>
      <c r="N235" s="260"/>
      <c r="O235" s="193"/>
      <c r="P235" s="193"/>
      <c r="Q235" s="193"/>
      <c r="R235" s="193"/>
      <c r="S235" s="193"/>
      <c r="T235" s="193"/>
      <c r="U235" s="193"/>
      <c r="V235" s="193"/>
      <c r="W235" s="193"/>
      <c r="X235" s="193"/>
      <c r="Y235" s="172"/>
      <c r="Z235" s="172"/>
      <c r="AA235" s="193"/>
      <c r="AB235" s="193"/>
      <c r="AC235" s="193"/>
      <c r="AD235" s="193"/>
      <c r="AE235" s="193"/>
      <c r="AF235" s="193"/>
      <c r="AG235" s="193"/>
      <c r="AH235" s="193"/>
      <c r="AI235" s="193"/>
      <c r="AJ235" s="193"/>
      <c r="AK235" s="172"/>
      <c r="AL235" s="172"/>
      <c r="AM235" s="193"/>
      <c r="AN235" s="193"/>
      <c r="AO235" s="223"/>
      <c r="AP235" s="183"/>
      <c r="AQ235" s="184"/>
      <c r="AR235" s="182"/>
      <c r="AS235" s="182"/>
      <c r="AT235" s="185"/>
      <c r="AU235" s="185"/>
      <c r="AV235" s="185"/>
      <c r="AW235" s="185"/>
      <c r="AX235" s="185"/>
      <c r="AY235" s="185"/>
      <c r="AZ235" s="185"/>
      <c r="BA235" s="185"/>
      <c r="BB235" s="185"/>
      <c r="BC235" s="186"/>
      <c r="BD235" s="181"/>
      <c r="BE235" s="187"/>
      <c r="BF235" s="188"/>
      <c r="BG235" s="173"/>
      <c r="BH235" s="173"/>
      <c r="BI235" s="173"/>
      <c r="BJ235" s="173"/>
      <c r="BK235" s="173"/>
      <c r="BL235" s="28"/>
      <c r="BM235" s="228"/>
      <c r="BN235" s="228"/>
      <c r="BO235" s="228"/>
      <c r="BP235" s="228"/>
      <c r="BQ235" s="228"/>
      <c r="BR235" s="228"/>
      <c r="BS235" s="228"/>
      <c r="BT235" s="228"/>
      <c r="BU235" s="228" t="str">
        <f t="shared" si="3"/>
        <v/>
      </c>
      <c r="BV235" s="228"/>
      <c r="BW235" s="228"/>
      <c r="BX235" s="228"/>
      <c r="BY235" s="228"/>
      <c r="BZ235" s="228"/>
      <c r="CA235" s="228"/>
      <c r="CB235" s="228"/>
      <c r="CC235" s="228"/>
      <c r="CD235" s="228"/>
      <c r="CE235" s="228"/>
      <c r="CF235" s="228"/>
      <c r="CG235" s="228"/>
      <c r="CH235" s="228"/>
      <c r="CI235" s="228"/>
      <c r="CJ235" s="228"/>
      <c r="CK235" s="228"/>
      <c r="CL235" s="228"/>
      <c r="CM235" s="228"/>
      <c r="CN235" s="228"/>
      <c r="CO235" s="228"/>
      <c r="CP235" s="228"/>
      <c r="CQ235" s="228"/>
      <c r="CR235" s="228"/>
      <c r="CS235" s="228"/>
      <c r="CT235" s="228"/>
      <c r="CU235" s="228"/>
      <c r="CV235" s="228"/>
      <c r="CW235" s="228"/>
      <c r="CX235" s="228"/>
      <c r="CY235" s="228"/>
      <c r="CZ235" s="228"/>
      <c r="DA235" s="228"/>
      <c r="DB235" s="228"/>
    </row>
    <row r="236" spans="1:106" s="198" customFormat="1" ht="31.5" customHeight="1" x14ac:dyDescent="0.3">
      <c r="A236" s="194"/>
      <c r="B236" s="171"/>
      <c r="C236" s="257"/>
      <c r="D236" s="171"/>
      <c r="E236" s="171"/>
      <c r="F236" s="171"/>
      <c r="G236" s="197"/>
      <c r="L236" s="258"/>
      <c r="M236" s="259"/>
      <c r="N236" s="260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72"/>
      <c r="Z236" s="172"/>
      <c r="AA236" s="193"/>
      <c r="AB236" s="193"/>
      <c r="AC236" s="193"/>
      <c r="AD236" s="193"/>
      <c r="AE236" s="193"/>
      <c r="AF236" s="193"/>
      <c r="AG236" s="193"/>
      <c r="AH236" s="193"/>
      <c r="AI236" s="193"/>
      <c r="AJ236" s="193"/>
      <c r="AK236" s="172"/>
      <c r="AL236" s="172"/>
      <c r="AM236" s="193"/>
      <c r="AN236" s="193"/>
      <c r="AO236" s="223"/>
      <c r="AP236" s="183"/>
      <c r="AQ236" s="184"/>
      <c r="AR236" s="182"/>
      <c r="AS236" s="182"/>
      <c r="AT236" s="185"/>
      <c r="AU236" s="185"/>
      <c r="AV236" s="185"/>
      <c r="AW236" s="185"/>
      <c r="AX236" s="185"/>
      <c r="AY236" s="185"/>
      <c r="AZ236" s="185"/>
      <c r="BA236" s="185"/>
      <c r="BB236" s="185"/>
      <c r="BC236" s="186"/>
      <c r="BD236" s="181"/>
      <c r="BE236" s="187"/>
      <c r="BF236" s="188"/>
      <c r="BG236" s="173"/>
      <c r="BH236" s="173"/>
      <c r="BI236" s="173"/>
      <c r="BJ236" s="173"/>
      <c r="BK236" s="173"/>
      <c r="BL236" s="28"/>
      <c r="BM236" s="228"/>
      <c r="BN236" s="228"/>
      <c r="BO236" s="228"/>
      <c r="BP236" s="228"/>
      <c r="BQ236" s="228"/>
      <c r="BR236" s="228"/>
      <c r="BS236" s="228"/>
      <c r="BT236" s="228"/>
      <c r="BU236" s="228" t="str">
        <f t="shared" si="3"/>
        <v/>
      </c>
      <c r="BV236" s="228"/>
      <c r="BW236" s="228"/>
      <c r="BX236" s="228"/>
      <c r="BY236" s="228"/>
      <c r="BZ236" s="228"/>
      <c r="CA236" s="228"/>
      <c r="CB236" s="228"/>
      <c r="CC236" s="228"/>
      <c r="CD236" s="228"/>
      <c r="CE236" s="228"/>
      <c r="CF236" s="228"/>
      <c r="CG236" s="228"/>
      <c r="CH236" s="228"/>
      <c r="CI236" s="228"/>
      <c r="CJ236" s="228"/>
      <c r="CK236" s="228"/>
      <c r="CL236" s="228"/>
      <c r="CM236" s="228"/>
      <c r="CN236" s="228"/>
      <c r="CO236" s="228"/>
      <c r="CP236" s="228"/>
      <c r="CQ236" s="228"/>
      <c r="CR236" s="228"/>
      <c r="CS236" s="228"/>
      <c r="CT236" s="228"/>
      <c r="CU236" s="228"/>
      <c r="CV236" s="228"/>
      <c r="CW236" s="228"/>
      <c r="CX236" s="228"/>
      <c r="CY236" s="228"/>
      <c r="CZ236" s="228"/>
      <c r="DA236" s="228"/>
      <c r="DB236" s="228"/>
    </row>
    <row r="237" spans="1:106" s="198" customFormat="1" ht="31.5" customHeight="1" x14ac:dyDescent="0.3">
      <c r="A237" s="194"/>
      <c r="B237" s="171"/>
      <c r="C237" s="257"/>
      <c r="D237" s="171"/>
      <c r="E237" s="171"/>
      <c r="F237" s="171"/>
      <c r="G237" s="197"/>
      <c r="L237" s="258"/>
      <c r="M237" s="259"/>
      <c r="N237" s="260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72"/>
      <c r="Z237" s="172"/>
      <c r="AA237" s="193"/>
      <c r="AB237" s="193"/>
      <c r="AC237" s="193"/>
      <c r="AD237" s="193"/>
      <c r="AE237" s="193"/>
      <c r="AF237" s="193"/>
      <c r="AG237" s="193"/>
      <c r="AH237" s="193"/>
      <c r="AI237" s="193"/>
      <c r="AJ237" s="193"/>
      <c r="AK237" s="172"/>
      <c r="AL237" s="172"/>
      <c r="AM237" s="193"/>
      <c r="AN237" s="193"/>
      <c r="AO237" s="223"/>
      <c r="AP237" s="183"/>
      <c r="AQ237" s="184"/>
      <c r="AR237" s="182"/>
      <c r="AS237" s="182"/>
      <c r="AT237" s="185"/>
      <c r="AU237" s="185"/>
      <c r="AV237" s="185"/>
      <c r="AW237" s="185"/>
      <c r="AX237" s="185"/>
      <c r="AY237" s="185"/>
      <c r="AZ237" s="185"/>
      <c r="BA237" s="185"/>
      <c r="BB237" s="185"/>
      <c r="BC237" s="186"/>
      <c r="BD237" s="181"/>
      <c r="BE237" s="187"/>
      <c r="BF237" s="188"/>
      <c r="BG237" s="173"/>
      <c r="BH237" s="173"/>
      <c r="BI237" s="173"/>
      <c r="BJ237" s="173"/>
      <c r="BK237" s="173"/>
      <c r="BL237" s="28"/>
      <c r="BM237" s="228"/>
      <c r="BN237" s="228"/>
      <c r="BO237" s="228"/>
      <c r="BP237" s="228"/>
      <c r="BQ237" s="228"/>
      <c r="BR237" s="228"/>
      <c r="BS237" s="228"/>
      <c r="BT237" s="228"/>
      <c r="BU237" s="228" t="str">
        <f t="shared" si="3"/>
        <v/>
      </c>
      <c r="BV237" s="228"/>
      <c r="BW237" s="228"/>
      <c r="BX237" s="228"/>
      <c r="BY237" s="228"/>
      <c r="BZ237" s="228"/>
      <c r="CA237" s="228"/>
      <c r="CB237" s="228"/>
      <c r="CC237" s="228"/>
      <c r="CD237" s="228"/>
      <c r="CE237" s="228"/>
      <c r="CF237" s="228"/>
      <c r="CG237" s="228"/>
      <c r="CH237" s="228"/>
      <c r="CI237" s="228"/>
      <c r="CJ237" s="228"/>
      <c r="CK237" s="228"/>
      <c r="CL237" s="228"/>
      <c r="CM237" s="228"/>
      <c r="CN237" s="228"/>
      <c r="CO237" s="228"/>
      <c r="CP237" s="228"/>
      <c r="CQ237" s="228"/>
      <c r="CR237" s="228"/>
      <c r="CS237" s="228"/>
      <c r="CT237" s="228"/>
      <c r="CU237" s="228"/>
      <c r="CV237" s="228"/>
      <c r="CW237" s="228"/>
      <c r="CX237" s="228"/>
      <c r="CY237" s="228"/>
      <c r="CZ237" s="228"/>
      <c r="DA237" s="228"/>
      <c r="DB237" s="228"/>
    </row>
    <row r="238" spans="1:106" s="198" customFormat="1" ht="31.5" customHeight="1" x14ac:dyDescent="0.3">
      <c r="A238" s="194"/>
      <c r="B238" s="171"/>
      <c r="C238" s="257"/>
      <c r="D238" s="171"/>
      <c r="E238" s="171"/>
      <c r="F238" s="171"/>
      <c r="G238" s="197"/>
      <c r="L238" s="258"/>
      <c r="M238" s="259"/>
      <c r="N238" s="260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72"/>
      <c r="Z238" s="172"/>
      <c r="AA238" s="193"/>
      <c r="AB238" s="193"/>
      <c r="AC238" s="193"/>
      <c r="AD238" s="193"/>
      <c r="AE238" s="193"/>
      <c r="AF238" s="193"/>
      <c r="AG238" s="193"/>
      <c r="AH238" s="193"/>
      <c r="AI238" s="193"/>
      <c r="AJ238" s="193"/>
      <c r="AK238" s="172"/>
      <c r="AL238" s="172"/>
      <c r="AM238" s="193"/>
      <c r="AN238" s="193"/>
      <c r="AO238" s="223"/>
      <c r="AP238" s="183"/>
      <c r="AQ238" s="184"/>
      <c r="AR238" s="182"/>
      <c r="AS238" s="182"/>
      <c r="AT238" s="185"/>
      <c r="AU238" s="185"/>
      <c r="AV238" s="185"/>
      <c r="AW238" s="185"/>
      <c r="AX238" s="185"/>
      <c r="AY238" s="185"/>
      <c r="AZ238" s="185"/>
      <c r="BA238" s="185"/>
      <c r="BB238" s="185"/>
      <c r="BC238" s="186"/>
      <c r="BD238" s="181"/>
      <c r="BE238" s="187"/>
      <c r="BF238" s="188"/>
      <c r="BG238" s="173"/>
      <c r="BH238" s="173"/>
      <c r="BI238" s="173"/>
      <c r="BJ238" s="173"/>
      <c r="BK238" s="173"/>
      <c r="BL238" s="28"/>
      <c r="BM238" s="228"/>
      <c r="BN238" s="228"/>
      <c r="BO238" s="228"/>
      <c r="BP238" s="228"/>
      <c r="BQ238" s="228"/>
      <c r="BR238" s="228"/>
      <c r="BS238" s="228"/>
      <c r="BT238" s="228"/>
      <c r="BU238" s="228" t="str">
        <f t="shared" si="3"/>
        <v/>
      </c>
      <c r="BV238" s="228"/>
      <c r="BW238" s="228"/>
      <c r="BX238" s="228"/>
      <c r="BY238" s="228"/>
      <c r="BZ238" s="228"/>
      <c r="CA238" s="228"/>
      <c r="CB238" s="228"/>
      <c r="CC238" s="228"/>
      <c r="CD238" s="228"/>
      <c r="CE238" s="228"/>
      <c r="CF238" s="228"/>
      <c r="CG238" s="228"/>
      <c r="CH238" s="228"/>
      <c r="CI238" s="228"/>
      <c r="CJ238" s="228"/>
      <c r="CK238" s="228"/>
      <c r="CL238" s="228"/>
      <c r="CM238" s="228"/>
      <c r="CN238" s="228"/>
      <c r="CO238" s="228"/>
      <c r="CP238" s="228"/>
      <c r="CQ238" s="228"/>
      <c r="CR238" s="228"/>
      <c r="CS238" s="228"/>
      <c r="CT238" s="228"/>
      <c r="CU238" s="228"/>
      <c r="CV238" s="228"/>
      <c r="CW238" s="228"/>
      <c r="CX238" s="228"/>
      <c r="CY238" s="228"/>
      <c r="CZ238" s="228"/>
      <c r="DA238" s="228"/>
      <c r="DB238" s="228"/>
    </row>
    <row r="239" spans="1:106" s="198" customFormat="1" ht="31.5" customHeight="1" x14ac:dyDescent="0.3">
      <c r="A239" s="194"/>
      <c r="B239" s="171"/>
      <c r="C239" s="257"/>
      <c r="D239" s="171"/>
      <c r="E239" s="171"/>
      <c r="F239" s="171"/>
      <c r="G239" s="197"/>
      <c r="L239" s="258"/>
      <c r="M239" s="259"/>
      <c r="N239" s="260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72"/>
      <c r="Z239" s="172"/>
      <c r="AA239" s="193"/>
      <c r="AB239" s="193"/>
      <c r="AC239" s="193"/>
      <c r="AD239" s="193"/>
      <c r="AE239" s="193"/>
      <c r="AF239" s="193"/>
      <c r="AG239" s="193"/>
      <c r="AH239" s="193"/>
      <c r="AI239" s="193"/>
      <c r="AJ239" s="193"/>
      <c r="AK239" s="172"/>
      <c r="AL239" s="172"/>
      <c r="AM239" s="193"/>
      <c r="AN239" s="193"/>
      <c r="AO239" s="223"/>
      <c r="AP239" s="183"/>
      <c r="AQ239" s="184"/>
      <c r="AR239" s="182"/>
      <c r="AS239" s="182"/>
      <c r="AT239" s="185"/>
      <c r="AU239" s="185"/>
      <c r="AV239" s="185"/>
      <c r="AW239" s="185"/>
      <c r="AX239" s="185"/>
      <c r="AY239" s="185"/>
      <c r="AZ239" s="185"/>
      <c r="BA239" s="185"/>
      <c r="BB239" s="185"/>
      <c r="BC239" s="186"/>
      <c r="BD239" s="181"/>
      <c r="BE239" s="187"/>
      <c r="BF239" s="188"/>
      <c r="BG239" s="173"/>
      <c r="BH239" s="173"/>
      <c r="BI239" s="173"/>
      <c r="BJ239" s="173"/>
      <c r="BK239" s="173"/>
      <c r="BL239" s="28"/>
      <c r="BM239" s="228"/>
      <c r="BN239" s="228"/>
      <c r="BO239" s="228"/>
      <c r="BP239" s="228"/>
      <c r="BQ239" s="228"/>
      <c r="BR239" s="228"/>
      <c r="BS239" s="228"/>
      <c r="BT239" s="228"/>
      <c r="BU239" s="228" t="str">
        <f t="shared" si="3"/>
        <v/>
      </c>
      <c r="BV239" s="228"/>
      <c r="BW239" s="228"/>
      <c r="BX239" s="228"/>
      <c r="BY239" s="228"/>
      <c r="BZ239" s="228"/>
      <c r="CA239" s="228"/>
      <c r="CB239" s="228"/>
      <c r="CC239" s="228"/>
      <c r="CD239" s="228"/>
      <c r="CE239" s="228"/>
      <c r="CF239" s="228"/>
      <c r="CG239" s="228"/>
      <c r="CH239" s="228"/>
      <c r="CI239" s="228"/>
      <c r="CJ239" s="228"/>
      <c r="CK239" s="228"/>
      <c r="CL239" s="228"/>
      <c r="CM239" s="228"/>
      <c r="CN239" s="228"/>
      <c r="CO239" s="228"/>
      <c r="CP239" s="228"/>
      <c r="CQ239" s="228"/>
      <c r="CR239" s="228"/>
      <c r="CS239" s="228"/>
      <c r="CT239" s="228"/>
      <c r="CU239" s="228"/>
      <c r="CV239" s="228"/>
      <c r="CW239" s="228"/>
      <c r="CX239" s="228"/>
      <c r="CY239" s="228"/>
      <c r="CZ239" s="228"/>
      <c r="DA239" s="228"/>
      <c r="DB239" s="228"/>
    </row>
    <row r="240" spans="1:106" s="198" customFormat="1" ht="31.5" customHeight="1" x14ac:dyDescent="0.3">
      <c r="A240" s="194"/>
      <c r="B240" s="171"/>
      <c r="C240" s="257"/>
      <c r="D240" s="171"/>
      <c r="E240" s="171"/>
      <c r="F240" s="171"/>
      <c r="G240" s="197"/>
      <c r="L240" s="258"/>
      <c r="M240" s="259"/>
      <c r="N240" s="260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72"/>
      <c r="Z240" s="172"/>
      <c r="AA240" s="193"/>
      <c r="AB240" s="193"/>
      <c r="AC240" s="193"/>
      <c r="AD240" s="193"/>
      <c r="AE240" s="193"/>
      <c r="AF240" s="193"/>
      <c r="AG240" s="193"/>
      <c r="AH240" s="193"/>
      <c r="AI240" s="193"/>
      <c r="AJ240" s="193"/>
      <c r="AK240" s="172"/>
      <c r="AL240" s="172"/>
      <c r="AM240" s="193"/>
      <c r="AN240" s="193"/>
      <c r="AO240" s="223"/>
      <c r="AP240" s="183"/>
      <c r="AQ240" s="184"/>
      <c r="AR240" s="182"/>
      <c r="AS240" s="182"/>
      <c r="AT240" s="185"/>
      <c r="AU240" s="185"/>
      <c r="AV240" s="185"/>
      <c r="AW240" s="185"/>
      <c r="AX240" s="185"/>
      <c r="AY240" s="185"/>
      <c r="AZ240" s="185"/>
      <c r="BA240" s="185"/>
      <c r="BB240" s="185"/>
      <c r="BC240" s="186"/>
      <c r="BD240" s="181"/>
      <c r="BE240" s="187"/>
      <c r="BF240" s="188"/>
      <c r="BG240" s="173"/>
      <c r="BH240" s="173"/>
      <c r="BI240" s="173"/>
      <c r="BJ240" s="173"/>
      <c r="BK240" s="173"/>
      <c r="BL240" s="28"/>
      <c r="BM240" s="228"/>
      <c r="BN240" s="228"/>
      <c r="BO240" s="228"/>
      <c r="BP240" s="228"/>
      <c r="BQ240" s="228"/>
      <c r="BR240" s="228"/>
      <c r="BS240" s="228"/>
      <c r="BT240" s="228"/>
      <c r="BU240" s="228" t="str">
        <f t="shared" si="3"/>
        <v/>
      </c>
      <c r="BV240" s="228"/>
      <c r="BW240" s="228"/>
      <c r="BX240" s="228"/>
      <c r="BY240" s="228"/>
      <c r="BZ240" s="228"/>
      <c r="CA240" s="228"/>
      <c r="CB240" s="228"/>
      <c r="CC240" s="228"/>
      <c r="CD240" s="228"/>
      <c r="CE240" s="228"/>
      <c r="CF240" s="228"/>
      <c r="CG240" s="228"/>
      <c r="CH240" s="228"/>
      <c r="CI240" s="228"/>
      <c r="CJ240" s="228"/>
      <c r="CK240" s="228"/>
      <c r="CL240" s="228"/>
      <c r="CM240" s="228"/>
      <c r="CN240" s="228"/>
      <c r="CO240" s="228"/>
      <c r="CP240" s="228"/>
      <c r="CQ240" s="228"/>
      <c r="CR240" s="228"/>
      <c r="CS240" s="228"/>
      <c r="CT240" s="228"/>
      <c r="CU240" s="228"/>
      <c r="CV240" s="228"/>
      <c r="CW240" s="228"/>
      <c r="CX240" s="228"/>
      <c r="CY240" s="228"/>
      <c r="CZ240" s="228"/>
      <c r="DA240" s="228"/>
      <c r="DB240" s="228"/>
    </row>
    <row r="241" spans="1:106" s="198" customFormat="1" ht="31.5" customHeight="1" x14ac:dyDescent="0.3">
      <c r="A241" s="194"/>
      <c r="B241" s="171"/>
      <c r="C241" s="257"/>
      <c r="D241" s="171"/>
      <c r="E241" s="171"/>
      <c r="F241" s="171"/>
      <c r="G241" s="197"/>
      <c r="L241" s="258"/>
      <c r="M241" s="259"/>
      <c r="N241" s="260"/>
      <c r="O241" s="193"/>
      <c r="P241" s="193"/>
      <c r="Q241" s="193"/>
      <c r="R241" s="193"/>
      <c r="S241" s="193"/>
      <c r="T241" s="193"/>
      <c r="U241" s="193"/>
      <c r="V241" s="193"/>
      <c r="W241" s="193"/>
      <c r="X241" s="193"/>
      <c r="Y241" s="172"/>
      <c r="Z241" s="172"/>
      <c r="AA241" s="193"/>
      <c r="AB241" s="193"/>
      <c r="AC241" s="193"/>
      <c r="AD241" s="193"/>
      <c r="AE241" s="193"/>
      <c r="AF241" s="193"/>
      <c r="AG241" s="193"/>
      <c r="AH241" s="193"/>
      <c r="AI241" s="193"/>
      <c r="AJ241" s="193"/>
      <c r="AK241" s="172"/>
      <c r="AL241" s="172"/>
      <c r="AM241" s="193"/>
      <c r="AN241" s="193"/>
      <c r="AO241" s="223"/>
      <c r="AP241" s="183"/>
      <c r="AQ241" s="184"/>
      <c r="AR241" s="182"/>
      <c r="AS241" s="182"/>
      <c r="AT241" s="185"/>
      <c r="AU241" s="185"/>
      <c r="AV241" s="185"/>
      <c r="AW241" s="185"/>
      <c r="AX241" s="185"/>
      <c r="AY241" s="185"/>
      <c r="AZ241" s="185"/>
      <c r="BA241" s="185"/>
      <c r="BB241" s="185"/>
      <c r="BC241" s="186"/>
      <c r="BD241" s="181"/>
      <c r="BE241" s="187"/>
      <c r="BF241" s="188"/>
      <c r="BG241" s="173"/>
      <c r="BH241" s="173"/>
      <c r="BI241" s="173"/>
      <c r="BJ241" s="173"/>
      <c r="BK241" s="173"/>
      <c r="BL241" s="28"/>
      <c r="BM241" s="228"/>
      <c r="BN241" s="228"/>
      <c r="BO241" s="228"/>
      <c r="BP241" s="228"/>
      <c r="BQ241" s="228"/>
      <c r="BR241" s="228"/>
      <c r="BS241" s="228"/>
      <c r="BT241" s="228"/>
      <c r="BU241" s="228" t="str">
        <f t="shared" si="3"/>
        <v/>
      </c>
      <c r="BV241" s="228"/>
      <c r="BW241" s="228"/>
      <c r="BX241" s="228"/>
      <c r="BY241" s="228"/>
      <c r="BZ241" s="228"/>
      <c r="CA241" s="228"/>
      <c r="CB241" s="228"/>
      <c r="CC241" s="228"/>
      <c r="CD241" s="228"/>
      <c r="CE241" s="228"/>
      <c r="CF241" s="228"/>
      <c r="CG241" s="228"/>
      <c r="CH241" s="228"/>
      <c r="CI241" s="228"/>
      <c r="CJ241" s="228"/>
      <c r="CK241" s="228"/>
      <c r="CL241" s="228"/>
      <c r="CM241" s="228"/>
      <c r="CN241" s="228"/>
      <c r="CO241" s="228"/>
      <c r="CP241" s="228"/>
      <c r="CQ241" s="228"/>
      <c r="CR241" s="228"/>
      <c r="CS241" s="228"/>
      <c r="CT241" s="228"/>
      <c r="CU241" s="228"/>
      <c r="CV241" s="228"/>
      <c r="CW241" s="228"/>
      <c r="CX241" s="228"/>
      <c r="CY241" s="228"/>
      <c r="CZ241" s="228"/>
      <c r="DA241" s="228"/>
      <c r="DB241" s="228"/>
    </row>
    <row r="242" spans="1:106" s="198" customFormat="1" ht="31.5" customHeight="1" x14ac:dyDescent="0.3">
      <c r="A242" s="194"/>
      <c r="B242" s="171"/>
      <c r="C242" s="257"/>
      <c r="D242" s="171"/>
      <c r="E242" s="171"/>
      <c r="F242" s="171"/>
      <c r="G242" s="197"/>
      <c r="L242" s="258"/>
      <c r="M242" s="259"/>
      <c r="N242" s="260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72"/>
      <c r="Z242" s="172"/>
      <c r="AA242" s="193"/>
      <c r="AB242" s="193"/>
      <c r="AC242" s="193"/>
      <c r="AD242" s="193"/>
      <c r="AE242" s="193"/>
      <c r="AF242" s="193"/>
      <c r="AG242" s="193"/>
      <c r="AH242" s="193"/>
      <c r="AI242" s="193"/>
      <c r="AJ242" s="193"/>
      <c r="AK242" s="172"/>
      <c r="AL242" s="172"/>
      <c r="AM242" s="193"/>
      <c r="AN242" s="193"/>
      <c r="AO242" s="223"/>
      <c r="AP242" s="183"/>
      <c r="AQ242" s="184"/>
      <c r="AR242" s="182"/>
      <c r="AS242" s="182"/>
      <c r="AT242" s="185"/>
      <c r="AU242" s="185"/>
      <c r="AV242" s="185"/>
      <c r="AW242" s="185"/>
      <c r="AX242" s="185"/>
      <c r="AY242" s="185"/>
      <c r="AZ242" s="185"/>
      <c r="BA242" s="185"/>
      <c r="BB242" s="185"/>
      <c r="BC242" s="186"/>
      <c r="BD242" s="181"/>
      <c r="BE242" s="187"/>
      <c r="BF242" s="188"/>
      <c r="BG242" s="173"/>
      <c r="BH242" s="173"/>
      <c r="BI242" s="173"/>
      <c r="BJ242" s="173"/>
      <c r="BK242" s="173"/>
      <c r="BL242" s="28"/>
      <c r="BM242" s="228"/>
      <c r="BN242" s="228"/>
      <c r="BO242" s="228"/>
      <c r="BP242" s="228"/>
      <c r="BQ242" s="228"/>
      <c r="BR242" s="228"/>
      <c r="BS242" s="228"/>
      <c r="BT242" s="228"/>
      <c r="BU242" s="228" t="str">
        <f t="shared" si="3"/>
        <v/>
      </c>
      <c r="BV242" s="228"/>
      <c r="BW242" s="228"/>
      <c r="BX242" s="228"/>
      <c r="BY242" s="228"/>
      <c r="BZ242" s="228"/>
      <c r="CA242" s="228"/>
      <c r="CB242" s="228"/>
      <c r="CC242" s="228"/>
      <c r="CD242" s="228"/>
      <c r="CE242" s="228"/>
      <c r="CF242" s="228"/>
      <c r="CG242" s="228"/>
      <c r="CH242" s="228"/>
      <c r="CI242" s="228"/>
      <c r="CJ242" s="228"/>
      <c r="CK242" s="228"/>
      <c r="CL242" s="228"/>
      <c r="CM242" s="228"/>
      <c r="CN242" s="228"/>
      <c r="CO242" s="228"/>
      <c r="CP242" s="228"/>
      <c r="CQ242" s="228"/>
      <c r="CR242" s="228"/>
      <c r="CS242" s="228"/>
      <c r="CT242" s="228"/>
      <c r="CU242" s="228"/>
      <c r="CV242" s="228"/>
      <c r="CW242" s="228"/>
      <c r="CX242" s="228"/>
      <c r="CY242" s="228"/>
      <c r="CZ242" s="228"/>
      <c r="DA242" s="228"/>
      <c r="DB242" s="228"/>
    </row>
    <row r="243" spans="1:106" s="198" customFormat="1" ht="31.5" customHeight="1" x14ac:dyDescent="0.3">
      <c r="A243" s="194"/>
      <c r="B243" s="171"/>
      <c r="C243" s="257"/>
      <c r="D243" s="171"/>
      <c r="E243" s="171"/>
      <c r="F243" s="171"/>
      <c r="G243" s="197"/>
      <c r="L243" s="258"/>
      <c r="M243" s="259"/>
      <c r="N243" s="260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72"/>
      <c r="Z243" s="172"/>
      <c r="AA243" s="193"/>
      <c r="AB243" s="193"/>
      <c r="AC243" s="193"/>
      <c r="AD243" s="193"/>
      <c r="AE243" s="193"/>
      <c r="AF243" s="193"/>
      <c r="AG243" s="193"/>
      <c r="AH243" s="193"/>
      <c r="AI243" s="193"/>
      <c r="AJ243" s="193"/>
      <c r="AK243" s="172"/>
      <c r="AL243" s="172"/>
      <c r="AM243" s="193"/>
      <c r="AN243" s="193"/>
      <c r="AO243" s="223"/>
      <c r="AP243" s="183"/>
      <c r="AQ243" s="184"/>
      <c r="AR243" s="182"/>
      <c r="AS243" s="182"/>
      <c r="AT243" s="185"/>
      <c r="AU243" s="185"/>
      <c r="AV243" s="185"/>
      <c r="AW243" s="185"/>
      <c r="AX243" s="185"/>
      <c r="AY243" s="185"/>
      <c r="AZ243" s="185"/>
      <c r="BA243" s="185"/>
      <c r="BB243" s="185"/>
      <c r="BC243" s="186"/>
      <c r="BD243" s="181"/>
      <c r="BE243" s="187"/>
      <c r="BF243" s="188"/>
      <c r="BG243" s="173"/>
      <c r="BH243" s="173"/>
      <c r="BI243" s="173"/>
      <c r="BJ243" s="173"/>
      <c r="BK243" s="173"/>
      <c r="BL243" s="28"/>
      <c r="BM243" s="228"/>
      <c r="BN243" s="228"/>
      <c r="BO243" s="228"/>
      <c r="BP243" s="228"/>
      <c r="BQ243" s="228"/>
      <c r="BR243" s="228"/>
      <c r="BS243" s="228"/>
      <c r="BT243" s="228"/>
      <c r="BU243" s="228" t="str">
        <f t="shared" si="3"/>
        <v/>
      </c>
      <c r="BV243" s="228"/>
      <c r="BW243" s="228"/>
      <c r="BX243" s="228"/>
      <c r="BY243" s="228"/>
      <c r="BZ243" s="228"/>
      <c r="CA243" s="228"/>
      <c r="CB243" s="228"/>
      <c r="CC243" s="228"/>
      <c r="CD243" s="228"/>
      <c r="CE243" s="228"/>
      <c r="CF243" s="228"/>
      <c r="CG243" s="228"/>
      <c r="CH243" s="228"/>
      <c r="CI243" s="228"/>
      <c r="CJ243" s="228"/>
      <c r="CK243" s="228"/>
      <c r="CL243" s="228"/>
      <c r="CM243" s="228"/>
      <c r="CN243" s="228"/>
      <c r="CO243" s="228"/>
      <c r="CP243" s="228"/>
      <c r="CQ243" s="228"/>
      <c r="CR243" s="228"/>
      <c r="CS243" s="228"/>
      <c r="CT243" s="228"/>
      <c r="CU243" s="228"/>
      <c r="CV243" s="228"/>
      <c r="CW243" s="228"/>
      <c r="CX243" s="228"/>
      <c r="CY243" s="228"/>
      <c r="CZ243" s="228"/>
      <c r="DA243" s="228"/>
      <c r="DB243" s="228"/>
    </row>
    <row r="244" spans="1:106" s="198" customFormat="1" ht="31.5" customHeight="1" x14ac:dyDescent="0.3">
      <c r="A244" s="194"/>
      <c r="B244" s="171"/>
      <c r="C244" s="257"/>
      <c r="D244" s="171"/>
      <c r="E244" s="171"/>
      <c r="F244" s="171"/>
      <c r="G244" s="197"/>
      <c r="L244" s="258"/>
      <c r="M244" s="259"/>
      <c r="N244" s="260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72"/>
      <c r="Z244" s="172"/>
      <c r="AA244" s="193"/>
      <c r="AB244" s="193"/>
      <c r="AC244" s="193"/>
      <c r="AD244" s="193"/>
      <c r="AE244" s="193"/>
      <c r="AF244" s="193"/>
      <c r="AG244" s="193"/>
      <c r="AH244" s="193"/>
      <c r="AI244" s="193"/>
      <c r="AJ244" s="193"/>
      <c r="AK244" s="172"/>
      <c r="AL244" s="172"/>
      <c r="AM244" s="193"/>
      <c r="AN244" s="193"/>
      <c r="AO244" s="223"/>
      <c r="AP244" s="183"/>
      <c r="AQ244" s="184"/>
      <c r="AR244" s="182"/>
      <c r="AS244" s="182"/>
      <c r="AT244" s="185"/>
      <c r="AU244" s="185"/>
      <c r="AV244" s="185"/>
      <c r="AW244" s="185"/>
      <c r="AX244" s="185"/>
      <c r="AY244" s="185"/>
      <c r="AZ244" s="185"/>
      <c r="BA244" s="185"/>
      <c r="BB244" s="185"/>
      <c r="BC244" s="186"/>
      <c r="BD244" s="181"/>
      <c r="BE244" s="187"/>
      <c r="BF244" s="188"/>
      <c r="BG244" s="173"/>
      <c r="BH244" s="173"/>
      <c r="BI244" s="173"/>
      <c r="BJ244" s="173"/>
      <c r="BK244" s="173"/>
      <c r="BL244" s="28"/>
      <c r="BM244" s="228"/>
      <c r="BN244" s="228"/>
      <c r="BO244" s="228"/>
      <c r="BP244" s="228"/>
      <c r="BQ244" s="228"/>
      <c r="BR244" s="228"/>
      <c r="BS244" s="228"/>
      <c r="BT244" s="228"/>
      <c r="BU244" s="228" t="str">
        <f t="shared" si="3"/>
        <v/>
      </c>
      <c r="BV244" s="228"/>
      <c r="BW244" s="228"/>
      <c r="BX244" s="228"/>
      <c r="BY244" s="228"/>
      <c r="BZ244" s="228"/>
      <c r="CA244" s="228"/>
      <c r="CB244" s="228"/>
      <c r="CC244" s="228"/>
      <c r="CD244" s="228"/>
      <c r="CE244" s="228"/>
      <c r="CF244" s="228"/>
      <c r="CG244" s="228"/>
      <c r="CH244" s="228"/>
      <c r="CI244" s="228"/>
      <c r="CJ244" s="228"/>
      <c r="CK244" s="228"/>
      <c r="CL244" s="228"/>
      <c r="CM244" s="228"/>
      <c r="CN244" s="228"/>
      <c r="CO244" s="228"/>
      <c r="CP244" s="228"/>
      <c r="CQ244" s="228"/>
      <c r="CR244" s="228"/>
      <c r="CS244" s="228"/>
      <c r="CT244" s="228"/>
      <c r="CU244" s="228"/>
      <c r="CV244" s="228"/>
      <c r="CW244" s="228"/>
      <c r="CX244" s="228"/>
      <c r="CY244" s="228"/>
      <c r="CZ244" s="228"/>
      <c r="DA244" s="228"/>
      <c r="DB244" s="228"/>
    </row>
    <row r="245" spans="1:106" s="198" customFormat="1" ht="31.5" customHeight="1" x14ac:dyDescent="0.3">
      <c r="A245" s="194"/>
      <c r="B245" s="171"/>
      <c r="C245" s="257"/>
      <c r="D245" s="171"/>
      <c r="E245" s="171"/>
      <c r="F245" s="171"/>
      <c r="G245" s="197"/>
      <c r="L245" s="258"/>
      <c r="M245" s="259"/>
      <c r="N245" s="260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72"/>
      <c r="Z245" s="172"/>
      <c r="AA245" s="193"/>
      <c r="AB245" s="193"/>
      <c r="AC245" s="193"/>
      <c r="AD245" s="193"/>
      <c r="AE245" s="193"/>
      <c r="AF245" s="193"/>
      <c r="AG245" s="193"/>
      <c r="AH245" s="193"/>
      <c r="AI245" s="193"/>
      <c r="AJ245" s="193"/>
      <c r="AK245" s="172"/>
      <c r="AL245" s="172"/>
      <c r="AM245" s="193"/>
      <c r="AN245" s="193"/>
      <c r="AO245" s="223"/>
      <c r="AP245" s="183"/>
      <c r="AQ245" s="184"/>
      <c r="AR245" s="182"/>
      <c r="AS245" s="182"/>
      <c r="AT245" s="185"/>
      <c r="AU245" s="185"/>
      <c r="AV245" s="185"/>
      <c r="AW245" s="185"/>
      <c r="AX245" s="185"/>
      <c r="AY245" s="185"/>
      <c r="AZ245" s="185"/>
      <c r="BA245" s="185"/>
      <c r="BB245" s="185"/>
      <c r="BC245" s="186"/>
      <c r="BD245" s="181"/>
      <c r="BE245" s="187"/>
      <c r="BF245" s="188"/>
      <c r="BG245" s="173"/>
      <c r="BH245" s="173"/>
      <c r="BI245" s="173"/>
      <c r="BJ245" s="173"/>
      <c r="BK245" s="173"/>
      <c r="BL245" s="28"/>
      <c r="BM245" s="228"/>
      <c r="BN245" s="228"/>
      <c r="BO245" s="228"/>
      <c r="BP245" s="228"/>
      <c r="BQ245" s="228"/>
      <c r="BR245" s="228"/>
      <c r="BS245" s="228"/>
      <c r="BT245" s="228"/>
      <c r="BU245" s="228" t="str">
        <f t="shared" si="3"/>
        <v/>
      </c>
      <c r="BV245" s="228"/>
      <c r="BW245" s="228"/>
      <c r="BX245" s="228"/>
      <c r="BY245" s="228"/>
      <c r="BZ245" s="228"/>
      <c r="CA245" s="228"/>
      <c r="CB245" s="228"/>
      <c r="CC245" s="228"/>
      <c r="CD245" s="228"/>
      <c r="CE245" s="228"/>
      <c r="CF245" s="228"/>
      <c r="CG245" s="228"/>
      <c r="CH245" s="228"/>
      <c r="CI245" s="228"/>
      <c r="CJ245" s="228"/>
      <c r="CK245" s="228"/>
      <c r="CL245" s="228"/>
      <c r="CM245" s="228"/>
      <c r="CN245" s="228"/>
      <c r="CO245" s="228"/>
      <c r="CP245" s="228"/>
      <c r="CQ245" s="228"/>
      <c r="CR245" s="228"/>
      <c r="CS245" s="228"/>
      <c r="CT245" s="228"/>
      <c r="CU245" s="228"/>
      <c r="CV245" s="228"/>
      <c r="CW245" s="228"/>
      <c r="CX245" s="228"/>
      <c r="CY245" s="228"/>
      <c r="CZ245" s="228"/>
      <c r="DA245" s="228"/>
      <c r="DB245" s="228"/>
    </row>
    <row r="246" spans="1:106" s="198" customFormat="1" ht="31.5" customHeight="1" x14ac:dyDescent="0.3">
      <c r="A246" s="194"/>
      <c r="B246" s="171"/>
      <c r="C246" s="257"/>
      <c r="D246" s="171"/>
      <c r="E246" s="171"/>
      <c r="F246" s="171"/>
      <c r="G246" s="197"/>
      <c r="L246" s="258"/>
      <c r="M246" s="259"/>
      <c r="N246" s="260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72"/>
      <c r="Z246" s="172"/>
      <c r="AA246" s="193"/>
      <c r="AB246" s="193"/>
      <c r="AC246" s="193"/>
      <c r="AD246" s="193"/>
      <c r="AE246" s="193"/>
      <c r="AF246" s="193"/>
      <c r="AG246" s="193"/>
      <c r="AH246" s="193"/>
      <c r="AI246" s="193"/>
      <c r="AJ246" s="193"/>
      <c r="AK246" s="172"/>
      <c r="AL246" s="172"/>
      <c r="AM246" s="193"/>
      <c r="AN246" s="193"/>
      <c r="AO246" s="223"/>
      <c r="AP246" s="183"/>
      <c r="AQ246" s="184"/>
      <c r="AR246" s="182"/>
      <c r="AS246" s="182"/>
      <c r="AT246" s="185"/>
      <c r="AU246" s="185"/>
      <c r="AV246" s="185"/>
      <c r="AW246" s="185"/>
      <c r="AX246" s="185"/>
      <c r="AY246" s="185"/>
      <c r="AZ246" s="185"/>
      <c r="BA246" s="185"/>
      <c r="BB246" s="185"/>
      <c r="BC246" s="186"/>
      <c r="BD246" s="181"/>
      <c r="BE246" s="187"/>
      <c r="BF246" s="188"/>
      <c r="BG246" s="173"/>
      <c r="BH246" s="173"/>
      <c r="BI246" s="173"/>
      <c r="BJ246" s="173"/>
      <c r="BK246" s="173"/>
      <c r="BL246" s="28"/>
      <c r="BM246" s="228"/>
      <c r="BN246" s="228"/>
      <c r="BO246" s="228"/>
      <c r="BP246" s="228"/>
      <c r="BQ246" s="228"/>
      <c r="BR246" s="228"/>
      <c r="BS246" s="228"/>
      <c r="BT246" s="228"/>
      <c r="BU246" s="228" t="str">
        <f t="shared" si="3"/>
        <v/>
      </c>
      <c r="BV246" s="228"/>
      <c r="BW246" s="228"/>
      <c r="BX246" s="228"/>
      <c r="BY246" s="228"/>
      <c r="BZ246" s="228"/>
      <c r="CA246" s="228"/>
      <c r="CB246" s="228"/>
      <c r="CC246" s="228"/>
      <c r="CD246" s="228"/>
      <c r="CE246" s="228"/>
      <c r="CF246" s="228"/>
      <c r="CG246" s="228"/>
      <c r="CH246" s="228"/>
      <c r="CI246" s="228"/>
      <c r="CJ246" s="228"/>
      <c r="CK246" s="228"/>
      <c r="CL246" s="228"/>
      <c r="CM246" s="228"/>
      <c r="CN246" s="228"/>
      <c r="CO246" s="228"/>
      <c r="CP246" s="228"/>
      <c r="CQ246" s="228"/>
      <c r="CR246" s="228"/>
      <c r="CS246" s="228"/>
      <c r="CT246" s="228"/>
      <c r="CU246" s="228"/>
      <c r="CV246" s="228"/>
      <c r="CW246" s="228"/>
      <c r="CX246" s="228"/>
      <c r="CY246" s="228"/>
      <c r="CZ246" s="228"/>
      <c r="DA246" s="228"/>
      <c r="DB246" s="228"/>
    </row>
    <row r="247" spans="1:106" s="198" customFormat="1" ht="31.5" customHeight="1" x14ac:dyDescent="0.3">
      <c r="A247" s="194"/>
      <c r="B247" s="171"/>
      <c r="C247" s="257"/>
      <c r="D247" s="171"/>
      <c r="E247" s="171"/>
      <c r="F247" s="171"/>
      <c r="G247" s="197"/>
      <c r="L247" s="258"/>
      <c r="M247" s="259"/>
      <c r="N247" s="260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72"/>
      <c r="Z247" s="172"/>
      <c r="AA247" s="193"/>
      <c r="AB247" s="193"/>
      <c r="AC247" s="193"/>
      <c r="AD247" s="193"/>
      <c r="AE247" s="193"/>
      <c r="AF247" s="193"/>
      <c r="AG247" s="193"/>
      <c r="AH247" s="193"/>
      <c r="AI247" s="193"/>
      <c r="AJ247" s="193"/>
      <c r="AK247" s="172"/>
      <c r="AL247" s="172"/>
      <c r="AM247" s="193"/>
      <c r="AN247" s="193"/>
      <c r="AO247" s="223"/>
      <c r="AP247" s="183"/>
      <c r="AQ247" s="184"/>
      <c r="AR247" s="182"/>
      <c r="AS247" s="182"/>
      <c r="AT247" s="185"/>
      <c r="AU247" s="185"/>
      <c r="AV247" s="185"/>
      <c r="AW247" s="185"/>
      <c r="AX247" s="185"/>
      <c r="AY247" s="185"/>
      <c r="AZ247" s="185"/>
      <c r="BA247" s="185"/>
      <c r="BB247" s="185"/>
      <c r="BC247" s="186"/>
      <c r="BD247" s="181"/>
      <c r="BE247" s="187"/>
      <c r="BF247" s="188"/>
      <c r="BG247" s="173"/>
      <c r="BH247" s="173"/>
      <c r="BI247" s="173"/>
      <c r="BJ247" s="173"/>
      <c r="BK247" s="173"/>
      <c r="BL247" s="28"/>
      <c r="BM247" s="228"/>
      <c r="BN247" s="228"/>
      <c r="BO247" s="228"/>
      <c r="BP247" s="228"/>
      <c r="BQ247" s="228"/>
      <c r="BR247" s="228"/>
      <c r="BS247" s="228"/>
      <c r="BT247" s="228"/>
      <c r="BU247" s="228" t="str">
        <f t="shared" si="3"/>
        <v/>
      </c>
      <c r="BV247" s="228"/>
      <c r="BW247" s="228"/>
      <c r="BX247" s="228"/>
      <c r="BY247" s="228"/>
      <c r="BZ247" s="228"/>
      <c r="CA247" s="228"/>
      <c r="CB247" s="228"/>
      <c r="CC247" s="228"/>
      <c r="CD247" s="228"/>
      <c r="CE247" s="228"/>
      <c r="CF247" s="228"/>
      <c r="CG247" s="228"/>
      <c r="CH247" s="228"/>
      <c r="CI247" s="228"/>
      <c r="CJ247" s="228"/>
      <c r="CK247" s="228"/>
      <c r="CL247" s="228"/>
      <c r="CM247" s="228"/>
      <c r="CN247" s="228"/>
      <c r="CO247" s="228"/>
      <c r="CP247" s="228"/>
      <c r="CQ247" s="228"/>
      <c r="CR247" s="228"/>
      <c r="CS247" s="228"/>
      <c r="CT247" s="228"/>
      <c r="CU247" s="228"/>
      <c r="CV247" s="228"/>
      <c r="CW247" s="228"/>
      <c r="CX247" s="228"/>
      <c r="CY247" s="228"/>
      <c r="CZ247" s="228"/>
      <c r="DA247" s="228"/>
      <c r="DB247" s="228"/>
    </row>
    <row r="248" spans="1:106" s="198" customFormat="1" ht="31.5" customHeight="1" x14ac:dyDescent="0.3">
      <c r="A248" s="194"/>
      <c r="B248" s="171"/>
      <c r="C248" s="257"/>
      <c r="D248" s="171"/>
      <c r="E248" s="171"/>
      <c r="F248" s="171"/>
      <c r="G248" s="197"/>
      <c r="L248" s="258"/>
      <c r="M248" s="259"/>
      <c r="N248" s="260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72"/>
      <c r="Z248" s="172"/>
      <c r="AA248" s="193"/>
      <c r="AB248" s="193"/>
      <c r="AC248" s="193"/>
      <c r="AD248" s="193"/>
      <c r="AE248" s="193"/>
      <c r="AF248" s="193"/>
      <c r="AG248" s="193"/>
      <c r="AH248" s="193"/>
      <c r="AI248" s="193"/>
      <c r="AJ248" s="193"/>
      <c r="AK248" s="172"/>
      <c r="AL248" s="172"/>
      <c r="AM248" s="193"/>
      <c r="AN248" s="193"/>
      <c r="AO248" s="223"/>
      <c r="AP248" s="183"/>
      <c r="AQ248" s="184"/>
      <c r="AR248" s="182"/>
      <c r="AS248" s="182"/>
      <c r="AT248" s="185"/>
      <c r="AU248" s="185"/>
      <c r="AV248" s="185"/>
      <c r="AW248" s="185"/>
      <c r="AX248" s="185"/>
      <c r="AY248" s="185"/>
      <c r="AZ248" s="185"/>
      <c r="BA248" s="185"/>
      <c r="BB248" s="185"/>
      <c r="BC248" s="186"/>
      <c r="BD248" s="181"/>
      <c r="BE248" s="187"/>
      <c r="BF248" s="188"/>
      <c r="BG248" s="173"/>
      <c r="BH248" s="173"/>
      <c r="BI248" s="173"/>
      <c r="BJ248" s="173"/>
      <c r="BK248" s="173"/>
      <c r="BL248" s="28"/>
      <c r="BM248" s="228"/>
      <c r="BN248" s="228"/>
      <c r="BO248" s="228"/>
      <c r="BP248" s="228"/>
      <c r="BQ248" s="228"/>
      <c r="BR248" s="228"/>
      <c r="BS248" s="228"/>
      <c r="BT248" s="228"/>
      <c r="BU248" s="228" t="str">
        <f t="shared" si="3"/>
        <v/>
      </c>
      <c r="BV248" s="228"/>
      <c r="BW248" s="228"/>
      <c r="BX248" s="228"/>
      <c r="BY248" s="228"/>
      <c r="BZ248" s="228"/>
      <c r="CA248" s="228"/>
      <c r="CB248" s="228"/>
      <c r="CC248" s="228"/>
      <c r="CD248" s="228"/>
      <c r="CE248" s="228"/>
      <c r="CF248" s="228"/>
      <c r="CG248" s="228"/>
      <c r="CH248" s="228"/>
      <c r="CI248" s="228"/>
      <c r="CJ248" s="228"/>
      <c r="CK248" s="228"/>
      <c r="CL248" s="228"/>
      <c r="CM248" s="228"/>
      <c r="CN248" s="228"/>
      <c r="CO248" s="228"/>
      <c r="CP248" s="228"/>
      <c r="CQ248" s="228"/>
      <c r="CR248" s="228"/>
      <c r="CS248" s="228"/>
      <c r="CT248" s="228"/>
      <c r="CU248" s="228"/>
      <c r="CV248" s="228"/>
      <c r="CW248" s="228"/>
      <c r="CX248" s="228"/>
      <c r="CY248" s="228"/>
      <c r="CZ248" s="228"/>
      <c r="DA248" s="228"/>
      <c r="DB248" s="228"/>
    </row>
    <row r="249" spans="1:106" s="198" customFormat="1" ht="31.5" customHeight="1" x14ac:dyDescent="0.3">
      <c r="A249" s="194"/>
      <c r="B249" s="171"/>
      <c r="C249" s="257"/>
      <c r="D249" s="171"/>
      <c r="E249" s="171"/>
      <c r="F249" s="171"/>
      <c r="G249" s="197"/>
      <c r="L249" s="258"/>
      <c r="M249" s="259"/>
      <c r="N249" s="260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72"/>
      <c r="Z249" s="172"/>
      <c r="AA249" s="193"/>
      <c r="AB249" s="193"/>
      <c r="AC249" s="193"/>
      <c r="AD249" s="193"/>
      <c r="AE249" s="193"/>
      <c r="AF249" s="193"/>
      <c r="AG249" s="193"/>
      <c r="AH249" s="193"/>
      <c r="AI249" s="193"/>
      <c r="AJ249" s="193"/>
      <c r="AK249" s="172"/>
      <c r="AL249" s="172"/>
      <c r="AM249" s="193"/>
      <c r="AN249" s="193"/>
      <c r="AO249" s="223"/>
      <c r="AP249" s="183"/>
      <c r="AQ249" s="184"/>
      <c r="AR249" s="182"/>
      <c r="AS249" s="182"/>
      <c r="AT249" s="185"/>
      <c r="AU249" s="185"/>
      <c r="AV249" s="185"/>
      <c r="AW249" s="185"/>
      <c r="AX249" s="185"/>
      <c r="AY249" s="185"/>
      <c r="AZ249" s="185"/>
      <c r="BA249" s="185"/>
      <c r="BB249" s="185"/>
      <c r="BC249" s="186"/>
      <c r="BD249" s="181"/>
      <c r="BE249" s="187"/>
      <c r="BF249" s="188"/>
      <c r="BG249" s="173"/>
      <c r="BH249" s="173"/>
      <c r="BI249" s="173"/>
      <c r="BJ249" s="173"/>
      <c r="BK249" s="173"/>
      <c r="BL249" s="28"/>
      <c r="BM249" s="228"/>
      <c r="BN249" s="228"/>
      <c r="BO249" s="228"/>
      <c r="BP249" s="228"/>
      <c r="BQ249" s="228"/>
      <c r="BR249" s="228"/>
      <c r="BS249" s="228"/>
      <c r="BT249" s="228"/>
      <c r="BU249" s="228" t="str">
        <f t="shared" si="3"/>
        <v/>
      </c>
      <c r="BV249" s="228"/>
      <c r="BW249" s="228"/>
      <c r="BX249" s="228"/>
      <c r="BY249" s="228"/>
      <c r="BZ249" s="228"/>
      <c r="CA249" s="228"/>
      <c r="CB249" s="228"/>
      <c r="CC249" s="228"/>
      <c r="CD249" s="228"/>
      <c r="CE249" s="228"/>
      <c r="CF249" s="228"/>
      <c r="CG249" s="228"/>
      <c r="CH249" s="228"/>
      <c r="CI249" s="228"/>
      <c r="CJ249" s="228"/>
      <c r="CK249" s="228"/>
      <c r="CL249" s="228"/>
      <c r="CM249" s="228"/>
      <c r="CN249" s="228"/>
      <c r="CO249" s="228"/>
      <c r="CP249" s="228"/>
      <c r="CQ249" s="228"/>
      <c r="CR249" s="228"/>
      <c r="CS249" s="228"/>
      <c r="CT249" s="228"/>
      <c r="CU249" s="228"/>
      <c r="CV249" s="228"/>
      <c r="CW249" s="228"/>
      <c r="CX249" s="228"/>
      <c r="CY249" s="228"/>
      <c r="CZ249" s="228"/>
      <c r="DA249" s="228"/>
      <c r="DB249" s="228"/>
    </row>
    <row r="250" spans="1:106" s="198" customFormat="1" ht="31.5" customHeight="1" x14ac:dyDescent="0.3">
      <c r="A250" s="194"/>
      <c r="B250" s="171"/>
      <c r="C250" s="257"/>
      <c r="D250" s="171"/>
      <c r="E250" s="171"/>
      <c r="F250" s="171"/>
      <c r="G250" s="197"/>
      <c r="L250" s="258"/>
      <c r="M250" s="259"/>
      <c r="N250" s="260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72"/>
      <c r="Z250" s="172"/>
      <c r="AA250" s="193"/>
      <c r="AB250" s="193"/>
      <c r="AC250" s="193"/>
      <c r="AD250" s="193"/>
      <c r="AE250" s="193"/>
      <c r="AF250" s="193"/>
      <c r="AG250" s="193"/>
      <c r="AH250" s="193"/>
      <c r="AI250" s="193"/>
      <c r="AJ250" s="193"/>
      <c r="AK250" s="172"/>
      <c r="AL250" s="172"/>
      <c r="AM250" s="193"/>
      <c r="AN250" s="193"/>
      <c r="AO250" s="223"/>
      <c r="AP250" s="183"/>
      <c r="AQ250" s="184"/>
      <c r="AR250" s="182"/>
      <c r="AS250" s="182"/>
      <c r="AT250" s="185"/>
      <c r="AU250" s="185"/>
      <c r="AV250" s="185"/>
      <c r="AW250" s="185"/>
      <c r="AX250" s="185"/>
      <c r="AY250" s="185"/>
      <c r="AZ250" s="185"/>
      <c r="BA250" s="185"/>
      <c r="BB250" s="185"/>
      <c r="BC250" s="186"/>
      <c r="BD250" s="181"/>
      <c r="BE250" s="187"/>
      <c r="BF250" s="188"/>
      <c r="BG250" s="173"/>
      <c r="BH250" s="173"/>
      <c r="BI250" s="173"/>
      <c r="BJ250" s="173"/>
      <c r="BK250" s="173"/>
      <c r="BL250" s="28"/>
      <c r="BM250" s="228"/>
      <c r="BN250" s="228"/>
      <c r="BO250" s="228"/>
      <c r="BP250" s="228"/>
      <c r="BQ250" s="228"/>
      <c r="BR250" s="228"/>
      <c r="BS250" s="228"/>
      <c r="BT250" s="228"/>
      <c r="BU250" s="228" t="str">
        <f t="shared" si="3"/>
        <v/>
      </c>
      <c r="BV250" s="228"/>
      <c r="BW250" s="228"/>
      <c r="BX250" s="228"/>
      <c r="BY250" s="228"/>
      <c r="BZ250" s="228"/>
      <c r="CA250" s="228"/>
      <c r="CB250" s="228"/>
      <c r="CC250" s="228"/>
      <c r="CD250" s="228"/>
      <c r="CE250" s="228"/>
      <c r="CF250" s="228"/>
      <c r="CG250" s="228"/>
      <c r="CH250" s="228"/>
      <c r="CI250" s="228"/>
      <c r="CJ250" s="228"/>
      <c r="CK250" s="228"/>
      <c r="CL250" s="228"/>
      <c r="CM250" s="228"/>
      <c r="CN250" s="228"/>
      <c r="CO250" s="228"/>
      <c r="CP250" s="228"/>
      <c r="CQ250" s="228"/>
      <c r="CR250" s="228"/>
      <c r="CS250" s="228"/>
      <c r="CT250" s="228"/>
      <c r="CU250" s="228"/>
      <c r="CV250" s="228"/>
      <c r="CW250" s="228"/>
      <c r="CX250" s="228"/>
      <c r="CY250" s="228"/>
      <c r="CZ250" s="228"/>
      <c r="DA250" s="228"/>
      <c r="DB250" s="228"/>
    </row>
    <row r="251" spans="1:106" s="198" customFormat="1" ht="31.5" customHeight="1" x14ac:dyDescent="0.3">
      <c r="A251" s="194"/>
      <c r="B251" s="171"/>
      <c r="C251" s="257"/>
      <c r="D251" s="171"/>
      <c r="E251" s="171"/>
      <c r="F251" s="171"/>
      <c r="G251" s="197"/>
      <c r="L251" s="258"/>
      <c r="M251" s="259"/>
      <c r="N251" s="260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72"/>
      <c r="Z251" s="172"/>
      <c r="AA251" s="193"/>
      <c r="AB251" s="193"/>
      <c r="AC251" s="193"/>
      <c r="AD251" s="193"/>
      <c r="AE251" s="193"/>
      <c r="AF251" s="193"/>
      <c r="AG251" s="193"/>
      <c r="AH251" s="193"/>
      <c r="AI251" s="193"/>
      <c r="AJ251" s="193"/>
      <c r="AK251" s="172"/>
      <c r="AL251" s="172"/>
      <c r="AM251" s="193"/>
      <c r="AN251" s="193"/>
      <c r="AO251" s="223"/>
      <c r="AP251" s="183"/>
      <c r="AQ251" s="184"/>
      <c r="AR251" s="182"/>
      <c r="AS251" s="182"/>
      <c r="AT251" s="185"/>
      <c r="AU251" s="185"/>
      <c r="AV251" s="185"/>
      <c r="AW251" s="185"/>
      <c r="AX251" s="185"/>
      <c r="AY251" s="185"/>
      <c r="AZ251" s="185"/>
      <c r="BA251" s="185"/>
      <c r="BB251" s="185"/>
      <c r="BC251" s="186"/>
      <c r="BD251" s="181"/>
      <c r="BE251" s="187"/>
      <c r="BF251" s="188"/>
      <c r="BG251" s="173"/>
      <c r="BH251" s="173"/>
      <c r="BI251" s="173"/>
      <c r="BJ251" s="173"/>
      <c r="BK251" s="173"/>
      <c r="BL251" s="28"/>
      <c r="BM251" s="228"/>
      <c r="BN251" s="228"/>
      <c r="BO251" s="228"/>
      <c r="BP251" s="228"/>
      <c r="BQ251" s="228"/>
      <c r="BR251" s="228"/>
      <c r="BS251" s="228"/>
      <c r="BT251" s="228"/>
      <c r="BU251" s="228" t="str">
        <f t="shared" si="3"/>
        <v/>
      </c>
      <c r="BV251" s="228"/>
      <c r="BW251" s="228"/>
      <c r="BX251" s="228"/>
      <c r="BY251" s="228"/>
      <c r="BZ251" s="228"/>
      <c r="CA251" s="228"/>
      <c r="CB251" s="228"/>
      <c r="CC251" s="228"/>
      <c r="CD251" s="228"/>
      <c r="CE251" s="228"/>
      <c r="CF251" s="228"/>
      <c r="CG251" s="228"/>
      <c r="CH251" s="228"/>
      <c r="CI251" s="228"/>
      <c r="CJ251" s="228"/>
      <c r="CK251" s="228"/>
      <c r="CL251" s="228"/>
      <c r="CM251" s="228"/>
      <c r="CN251" s="228"/>
      <c r="CO251" s="228"/>
      <c r="CP251" s="228"/>
      <c r="CQ251" s="228"/>
      <c r="CR251" s="228"/>
      <c r="CS251" s="228"/>
      <c r="CT251" s="228"/>
      <c r="CU251" s="228"/>
      <c r="CV251" s="228"/>
      <c r="CW251" s="228"/>
      <c r="CX251" s="228"/>
      <c r="CY251" s="228"/>
      <c r="CZ251" s="228"/>
      <c r="DA251" s="228"/>
      <c r="DB251" s="228"/>
    </row>
    <row r="252" spans="1:106" s="198" customFormat="1" ht="31.5" customHeight="1" x14ac:dyDescent="0.3">
      <c r="A252" s="194"/>
      <c r="B252" s="171"/>
      <c r="C252" s="257"/>
      <c r="D252" s="171"/>
      <c r="E252" s="171"/>
      <c r="F252" s="171"/>
      <c r="G252" s="197"/>
      <c r="L252" s="258"/>
      <c r="M252" s="259"/>
      <c r="N252" s="260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72"/>
      <c r="Z252" s="172"/>
      <c r="AA252" s="193"/>
      <c r="AB252" s="193"/>
      <c r="AC252" s="193"/>
      <c r="AD252" s="193"/>
      <c r="AE252" s="193"/>
      <c r="AF252" s="193"/>
      <c r="AG252" s="193"/>
      <c r="AH252" s="193"/>
      <c r="AI252" s="193"/>
      <c r="AJ252" s="193"/>
      <c r="AK252" s="172"/>
      <c r="AL252" s="172"/>
      <c r="AM252" s="193"/>
      <c r="AN252" s="193"/>
      <c r="AO252" s="223"/>
      <c r="AP252" s="183"/>
      <c r="AQ252" s="184"/>
      <c r="AR252" s="182"/>
      <c r="AS252" s="182"/>
      <c r="AT252" s="185"/>
      <c r="AU252" s="185"/>
      <c r="AV252" s="185"/>
      <c r="AW252" s="185"/>
      <c r="AX252" s="185"/>
      <c r="AY252" s="185"/>
      <c r="AZ252" s="185"/>
      <c r="BA252" s="185"/>
      <c r="BB252" s="185"/>
      <c r="BC252" s="186"/>
      <c r="BD252" s="181"/>
      <c r="BE252" s="187"/>
      <c r="BF252" s="188"/>
      <c r="BG252" s="173"/>
      <c r="BH252" s="173"/>
      <c r="BI252" s="173"/>
      <c r="BJ252" s="173"/>
      <c r="BK252" s="173"/>
      <c r="BL252" s="28"/>
      <c r="BM252" s="228"/>
      <c r="BN252" s="228"/>
      <c r="BO252" s="228"/>
      <c r="BP252" s="228"/>
      <c r="BQ252" s="228"/>
      <c r="BR252" s="228"/>
      <c r="BS252" s="228"/>
      <c r="BT252" s="228"/>
      <c r="BU252" s="228" t="str">
        <f t="shared" si="3"/>
        <v/>
      </c>
      <c r="BV252" s="228"/>
      <c r="BW252" s="228"/>
      <c r="BX252" s="228"/>
      <c r="BY252" s="228"/>
      <c r="BZ252" s="228"/>
      <c r="CA252" s="228"/>
      <c r="CB252" s="228"/>
      <c r="CC252" s="228"/>
      <c r="CD252" s="228"/>
      <c r="CE252" s="228"/>
      <c r="CF252" s="228"/>
      <c r="CG252" s="228"/>
      <c r="CH252" s="228"/>
      <c r="CI252" s="228"/>
      <c r="CJ252" s="228"/>
      <c r="CK252" s="228"/>
      <c r="CL252" s="228"/>
      <c r="CM252" s="228"/>
      <c r="CN252" s="228"/>
      <c r="CO252" s="228"/>
      <c r="CP252" s="228"/>
      <c r="CQ252" s="228"/>
      <c r="CR252" s="228"/>
      <c r="CS252" s="228"/>
      <c r="CT252" s="228"/>
      <c r="CU252" s="228"/>
      <c r="CV252" s="228"/>
      <c r="CW252" s="228"/>
      <c r="CX252" s="228"/>
      <c r="CY252" s="228"/>
      <c r="CZ252" s="228"/>
      <c r="DA252" s="228"/>
      <c r="DB252" s="228"/>
    </row>
    <row r="253" spans="1:106" s="198" customFormat="1" ht="31.5" customHeight="1" x14ac:dyDescent="0.3">
      <c r="A253" s="194"/>
      <c r="B253" s="171"/>
      <c r="C253" s="257"/>
      <c r="D253" s="171"/>
      <c r="E253" s="171"/>
      <c r="F253" s="171"/>
      <c r="G253" s="197"/>
      <c r="L253" s="258"/>
      <c r="M253" s="259"/>
      <c r="N253" s="260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72"/>
      <c r="Z253" s="172"/>
      <c r="AA253" s="193"/>
      <c r="AB253" s="193"/>
      <c r="AC253" s="193"/>
      <c r="AD253" s="193"/>
      <c r="AE253" s="193"/>
      <c r="AF253" s="193"/>
      <c r="AG253" s="193"/>
      <c r="AH253" s="193"/>
      <c r="AI253" s="193"/>
      <c r="AJ253" s="193"/>
      <c r="AK253" s="172"/>
      <c r="AL253" s="172"/>
      <c r="AM253" s="193"/>
      <c r="AN253" s="193"/>
      <c r="AO253" s="223"/>
      <c r="AP253" s="183"/>
      <c r="AQ253" s="184"/>
      <c r="AR253" s="182"/>
      <c r="AS253" s="182"/>
      <c r="AT253" s="185"/>
      <c r="AU253" s="185"/>
      <c r="AV253" s="185"/>
      <c r="AW253" s="185"/>
      <c r="AX253" s="185"/>
      <c r="AY253" s="185"/>
      <c r="AZ253" s="185"/>
      <c r="BA253" s="185"/>
      <c r="BB253" s="185"/>
      <c r="BC253" s="186"/>
      <c r="BD253" s="181"/>
      <c r="BE253" s="187"/>
      <c r="BF253" s="188"/>
      <c r="BG253" s="173"/>
      <c r="BH253" s="173"/>
      <c r="BI253" s="173"/>
      <c r="BJ253" s="173"/>
      <c r="BK253" s="173"/>
      <c r="BL253" s="28"/>
      <c r="BM253" s="228"/>
      <c r="BN253" s="228"/>
      <c r="BO253" s="228"/>
      <c r="BP253" s="228"/>
      <c r="BQ253" s="228"/>
      <c r="BR253" s="228"/>
      <c r="BS253" s="228"/>
      <c r="BT253" s="228"/>
      <c r="BU253" s="228" t="str">
        <f t="shared" si="3"/>
        <v/>
      </c>
      <c r="BV253" s="228"/>
      <c r="BW253" s="228"/>
      <c r="BX253" s="228"/>
      <c r="BY253" s="228"/>
      <c r="BZ253" s="228"/>
      <c r="CA253" s="228"/>
      <c r="CB253" s="228"/>
      <c r="CC253" s="228"/>
      <c r="CD253" s="228"/>
      <c r="CE253" s="228"/>
      <c r="CF253" s="228"/>
      <c r="CG253" s="228"/>
      <c r="CH253" s="228"/>
      <c r="CI253" s="228"/>
      <c r="CJ253" s="228"/>
      <c r="CK253" s="228"/>
      <c r="CL253" s="228"/>
      <c r="CM253" s="228"/>
      <c r="CN253" s="228"/>
      <c r="CO253" s="228"/>
      <c r="CP253" s="228"/>
      <c r="CQ253" s="228"/>
      <c r="CR253" s="228"/>
      <c r="CS253" s="228"/>
      <c r="CT253" s="228"/>
      <c r="CU253" s="228"/>
      <c r="CV253" s="228"/>
      <c r="CW253" s="228"/>
      <c r="CX253" s="228"/>
      <c r="CY253" s="228"/>
      <c r="CZ253" s="228"/>
      <c r="DA253" s="228"/>
      <c r="DB253" s="228"/>
    </row>
    <row r="254" spans="1:106" s="198" customFormat="1" ht="31.5" customHeight="1" x14ac:dyDescent="0.3">
      <c r="A254" s="194"/>
      <c r="B254" s="171"/>
      <c r="C254" s="257"/>
      <c r="D254" s="171"/>
      <c r="E254" s="171"/>
      <c r="F254" s="171"/>
      <c r="G254" s="197"/>
      <c r="L254" s="258"/>
      <c r="M254" s="259"/>
      <c r="N254" s="260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72"/>
      <c r="Z254" s="172"/>
      <c r="AA254" s="193"/>
      <c r="AB254" s="193"/>
      <c r="AC254" s="193"/>
      <c r="AD254" s="193"/>
      <c r="AE254" s="193"/>
      <c r="AF254" s="193"/>
      <c r="AG254" s="193"/>
      <c r="AH254" s="193"/>
      <c r="AI254" s="193"/>
      <c r="AJ254" s="193"/>
      <c r="AK254" s="172"/>
      <c r="AL254" s="172"/>
      <c r="AM254" s="193"/>
      <c r="AN254" s="193"/>
      <c r="AO254" s="223"/>
      <c r="AP254" s="183"/>
      <c r="AQ254" s="184"/>
      <c r="AR254" s="182"/>
      <c r="AS254" s="182"/>
      <c r="AT254" s="185"/>
      <c r="AU254" s="185"/>
      <c r="AV254" s="185"/>
      <c r="AW254" s="185"/>
      <c r="AX254" s="185"/>
      <c r="AY254" s="185"/>
      <c r="AZ254" s="185"/>
      <c r="BA254" s="185"/>
      <c r="BB254" s="185"/>
      <c r="BC254" s="186"/>
      <c r="BD254" s="181"/>
      <c r="BE254" s="187"/>
      <c r="BF254" s="188"/>
      <c r="BG254" s="173"/>
      <c r="BH254" s="173"/>
      <c r="BI254" s="173"/>
      <c r="BJ254" s="173"/>
      <c r="BK254" s="173"/>
      <c r="BL254" s="28"/>
      <c r="BM254" s="228"/>
      <c r="BN254" s="228"/>
      <c r="BO254" s="228"/>
      <c r="BP254" s="228"/>
      <c r="BQ254" s="228"/>
      <c r="BR254" s="228"/>
      <c r="BS254" s="228"/>
      <c r="BT254" s="228"/>
      <c r="BU254" s="228" t="str">
        <f t="shared" si="3"/>
        <v/>
      </c>
      <c r="BV254" s="228"/>
      <c r="BW254" s="228"/>
      <c r="BX254" s="228"/>
      <c r="BY254" s="228"/>
      <c r="BZ254" s="228"/>
      <c r="CA254" s="228"/>
      <c r="CB254" s="228"/>
      <c r="CC254" s="228"/>
      <c r="CD254" s="228"/>
      <c r="CE254" s="228"/>
      <c r="CF254" s="228"/>
      <c r="CG254" s="228"/>
      <c r="CH254" s="228"/>
      <c r="CI254" s="228"/>
      <c r="CJ254" s="228"/>
      <c r="CK254" s="228"/>
      <c r="CL254" s="228"/>
      <c r="CM254" s="228"/>
      <c r="CN254" s="228"/>
      <c r="CO254" s="228"/>
      <c r="CP254" s="228"/>
      <c r="CQ254" s="228"/>
      <c r="CR254" s="228"/>
      <c r="CS254" s="228"/>
      <c r="CT254" s="228"/>
      <c r="CU254" s="228"/>
      <c r="CV254" s="228"/>
      <c r="CW254" s="228"/>
      <c r="CX254" s="228"/>
      <c r="CY254" s="228"/>
      <c r="CZ254" s="228"/>
      <c r="DA254" s="228"/>
      <c r="DB254" s="228"/>
    </row>
    <row r="255" spans="1:106" s="198" customFormat="1" ht="31.5" customHeight="1" x14ac:dyDescent="0.3">
      <c r="A255" s="194"/>
      <c r="B255" s="171"/>
      <c r="C255" s="257"/>
      <c r="D255" s="171"/>
      <c r="E255" s="171"/>
      <c r="F255" s="171"/>
      <c r="G255" s="197"/>
      <c r="L255" s="258"/>
      <c r="M255" s="259"/>
      <c r="N255" s="260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72"/>
      <c r="Z255" s="172"/>
      <c r="AA255" s="193"/>
      <c r="AB255" s="193"/>
      <c r="AC255" s="193"/>
      <c r="AD255" s="193"/>
      <c r="AE255" s="193"/>
      <c r="AF255" s="193"/>
      <c r="AG255" s="193"/>
      <c r="AH255" s="193"/>
      <c r="AI255" s="193"/>
      <c r="AJ255" s="193"/>
      <c r="AK255" s="172"/>
      <c r="AL255" s="172"/>
      <c r="AM255" s="193"/>
      <c r="AN255" s="193"/>
      <c r="AO255" s="223"/>
      <c r="AP255" s="183"/>
      <c r="AQ255" s="184"/>
      <c r="AR255" s="182"/>
      <c r="AS255" s="182"/>
      <c r="AT255" s="185"/>
      <c r="AU255" s="185"/>
      <c r="AV255" s="185"/>
      <c r="AW255" s="185"/>
      <c r="AX255" s="185"/>
      <c r="AY255" s="185"/>
      <c r="AZ255" s="185"/>
      <c r="BA255" s="185"/>
      <c r="BB255" s="185"/>
      <c r="BC255" s="186"/>
      <c r="BD255" s="181"/>
      <c r="BE255" s="187"/>
      <c r="BF255" s="188"/>
      <c r="BG255" s="173"/>
      <c r="BH255" s="173"/>
      <c r="BI255" s="173"/>
      <c r="BJ255" s="173"/>
      <c r="BK255" s="173"/>
      <c r="BL255" s="28"/>
      <c r="BM255" s="228"/>
      <c r="BN255" s="228"/>
      <c r="BO255" s="228"/>
      <c r="BP255" s="228"/>
      <c r="BQ255" s="228"/>
      <c r="BR255" s="228"/>
      <c r="BS255" s="228"/>
      <c r="BT255" s="228"/>
      <c r="BU255" s="228" t="str">
        <f t="shared" si="3"/>
        <v/>
      </c>
      <c r="BV255" s="228"/>
      <c r="BW255" s="228"/>
      <c r="BX255" s="228"/>
      <c r="BY255" s="228"/>
      <c r="BZ255" s="228"/>
      <c r="CA255" s="228"/>
      <c r="CB255" s="228"/>
      <c r="CC255" s="228"/>
      <c r="CD255" s="228"/>
      <c r="CE255" s="228"/>
      <c r="CF255" s="228"/>
      <c r="CG255" s="228"/>
      <c r="CH255" s="228"/>
      <c r="CI255" s="228"/>
      <c r="CJ255" s="228"/>
      <c r="CK255" s="228"/>
      <c r="CL255" s="228"/>
      <c r="CM255" s="228"/>
      <c r="CN255" s="228"/>
      <c r="CO255" s="228"/>
      <c r="CP255" s="228"/>
      <c r="CQ255" s="228"/>
      <c r="CR255" s="228"/>
      <c r="CS255" s="228"/>
      <c r="CT255" s="228"/>
      <c r="CU255" s="228"/>
      <c r="CV255" s="228"/>
      <c r="CW255" s="228"/>
      <c r="CX255" s="228"/>
      <c r="CY255" s="228"/>
      <c r="CZ255" s="228"/>
      <c r="DA255" s="228"/>
      <c r="DB255" s="228"/>
    </row>
    <row r="256" spans="1:106" s="198" customFormat="1" ht="31.5" customHeight="1" x14ac:dyDescent="0.3">
      <c r="A256" s="194"/>
      <c r="B256" s="171"/>
      <c r="C256" s="257"/>
      <c r="D256" s="171"/>
      <c r="E256" s="171"/>
      <c r="F256" s="171"/>
      <c r="G256" s="197"/>
      <c r="L256" s="258"/>
      <c r="M256" s="259"/>
      <c r="N256" s="260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72"/>
      <c r="Z256" s="172"/>
      <c r="AA256" s="193"/>
      <c r="AB256" s="193"/>
      <c r="AC256" s="193"/>
      <c r="AD256" s="193"/>
      <c r="AE256" s="193"/>
      <c r="AF256" s="193"/>
      <c r="AG256" s="193"/>
      <c r="AH256" s="193"/>
      <c r="AI256" s="193"/>
      <c r="AJ256" s="193"/>
      <c r="AK256" s="172"/>
      <c r="AL256" s="172"/>
      <c r="AM256" s="193"/>
      <c r="AN256" s="193"/>
      <c r="AO256" s="223"/>
      <c r="AP256" s="183"/>
      <c r="AQ256" s="184"/>
      <c r="AR256" s="182"/>
      <c r="AS256" s="182"/>
      <c r="AT256" s="185"/>
      <c r="AU256" s="185"/>
      <c r="AV256" s="185"/>
      <c r="AW256" s="185"/>
      <c r="AX256" s="185"/>
      <c r="AY256" s="185"/>
      <c r="AZ256" s="185"/>
      <c r="BA256" s="185"/>
      <c r="BB256" s="185"/>
      <c r="BC256" s="186"/>
      <c r="BD256" s="181"/>
      <c r="BE256" s="187"/>
      <c r="BF256" s="188"/>
      <c r="BG256" s="173"/>
      <c r="BH256" s="173"/>
      <c r="BI256" s="173"/>
      <c r="BJ256" s="173"/>
      <c r="BK256" s="173"/>
      <c r="BL256" s="28"/>
      <c r="BM256" s="228"/>
      <c r="BN256" s="228"/>
      <c r="BO256" s="228"/>
      <c r="BP256" s="228"/>
      <c r="BQ256" s="228"/>
      <c r="BR256" s="228"/>
      <c r="BS256" s="228"/>
      <c r="BT256" s="228"/>
      <c r="BU256" s="228" t="str">
        <f t="shared" si="3"/>
        <v/>
      </c>
      <c r="BV256" s="228"/>
      <c r="BW256" s="228"/>
      <c r="BX256" s="228"/>
      <c r="BY256" s="228"/>
      <c r="BZ256" s="228"/>
      <c r="CA256" s="228"/>
      <c r="CB256" s="228"/>
      <c r="CC256" s="228"/>
      <c r="CD256" s="228"/>
      <c r="CE256" s="228"/>
      <c r="CF256" s="228"/>
      <c r="CG256" s="228"/>
      <c r="CH256" s="228"/>
      <c r="CI256" s="228"/>
      <c r="CJ256" s="228"/>
      <c r="CK256" s="228"/>
      <c r="CL256" s="228"/>
      <c r="CM256" s="228"/>
      <c r="CN256" s="228"/>
      <c r="CO256" s="228"/>
      <c r="CP256" s="228"/>
      <c r="CQ256" s="228"/>
      <c r="CR256" s="228"/>
      <c r="CS256" s="228"/>
      <c r="CT256" s="228"/>
      <c r="CU256" s="228"/>
      <c r="CV256" s="228"/>
      <c r="CW256" s="228"/>
      <c r="CX256" s="228"/>
      <c r="CY256" s="228"/>
      <c r="CZ256" s="228"/>
      <c r="DA256" s="228"/>
      <c r="DB256" s="228"/>
    </row>
    <row r="257" spans="1:106" s="198" customFormat="1" ht="31.5" customHeight="1" x14ac:dyDescent="0.3">
      <c r="A257" s="194"/>
      <c r="B257" s="171"/>
      <c r="C257" s="257"/>
      <c r="D257" s="171"/>
      <c r="E257" s="171"/>
      <c r="F257" s="171"/>
      <c r="G257" s="197"/>
      <c r="L257" s="258"/>
      <c r="M257" s="259"/>
      <c r="N257" s="260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72"/>
      <c r="Z257" s="172"/>
      <c r="AA257" s="193"/>
      <c r="AB257" s="193"/>
      <c r="AC257" s="193"/>
      <c r="AD257" s="193"/>
      <c r="AE257" s="193"/>
      <c r="AF257" s="193"/>
      <c r="AG257" s="193"/>
      <c r="AH257" s="193"/>
      <c r="AI257" s="193"/>
      <c r="AJ257" s="193"/>
      <c r="AK257" s="172"/>
      <c r="AL257" s="172"/>
      <c r="AM257" s="193"/>
      <c r="AN257" s="193"/>
      <c r="AO257" s="223"/>
      <c r="AP257" s="183"/>
      <c r="AQ257" s="184"/>
      <c r="AR257" s="182"/>
      <c r="AS257" s="182"/>
      <c r="AT257" s="185"/>
      <c r="AU257" s="185"/>
      <c r="AV257" s="185"/>
      <c r="AW257" s="185"/>
      <c r="AX257" s="185"/>
      <c r="AY257" s="185"/>
      <c r="AZ257" s="185"/>
      <c r="BA257" s="185"/>
      <c r="BB257" s="185"/>
      <c r="BC257" s="186"/>
      <c r="BD257" s="181"/>
      <c r="BE257" s="187"/>
      <c r="BF257" s="188"/>
      <c r="BG257" s="173"/>
      <c r="BH257" s="173"/>
      <c r="BI257" s="173"/>
      <c r="BJ257" s="173"/>
      <c r="BK257" s="173"/>
      <c r="BL257" s="28"/>
      <c r="BM257" s="228"/>
      <c r="BN257" s="228"/>
      <c r="BO257" s="228"/>
      <c r="BP257" s="228"/>
      <c r="BQ257" s="228"/>
      <c r="BR257" s="228"/>
      <c r="BS257" s="228"/>
      <c r="BT257" s="228"/>
      <c r="BU257" s="228" t="str">
        <f t="shared" si="3"/>
        <v/>
      </c>
      <c r="BV257" s="228"/>
      <c r="BW257" s="228"/>
      <c r="BX257" s="228"/>
      <c r="BY257" s="228"/>
      <c r="BZ257" s="228"/>
      <c r="CA257" s="228"/>
      <c r="CB257" s="228"/>
      <c r="CC257" s="228"/>
      <c r="CD257" s="228"/>
      <c r="CE257" s="228"/>
      <c r="CF257" s="228"/>
      <c r="CG257" s="228"/>
      <c r="CH257" s="228"/>
      <c r="CI257" s="228"/>
      <c r="CJ257" s="228"/>
      <c r="CK257" s="228"/>
      <c r="CL257" s="228"/>
      <c r="CM257" s="228"/>
      <c r="CN257" s="228"/>
      <c r="CO257" s="228"/>
      <c r="CP257" s="228"/>
      <c r="CQ257" s="228"/>
      <c r="CR257" s="228"/>
      <c r="CS257" s="228"/>
      <c r="CT257" s="228"/>
      <c r="CU257" s="228"/>
      <c r="CV257" s="228"/>
      <c r="CW257" s="228"/>
      <c r="CX257" s="228"/>
      <c r="CY257" s="228"/>
      <c r="CZ257" s="228"/>
      <c r="DA257" s="228"/>
      <c r="DB257" s="228"/>
    </row>
    <row r="258" spans="1:106" s="198" customFormat="1" ht="31.5" customHeight="1" x14ac:dyDescent="0.3">
      <c r="A258" s="194"/>
      <c r="B258" s="171"/>
      <c r="C258" s="257"/>
      <c r="D258" s="171"/>
      <c r="E258" s="171"/>
      <c r="F258" s="171"/>
      <c r="G258" s="197"/>
      <c r="L258" s="258"/>
      <c r="M258" s="259"/>
      <c r="N258" s="260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72"/>
      <c r="Z258" s="172"/>
      <c r="AA258" s="193"/>
      <c r="AB258" s="193"/>
      <c r="AC258" s="193"/>
      <c r="AD258" s="193"/>
      <c r="AE258" s="193"/>
      <c r="AF258" s="193"/>
      <c r="AG258" s="193"/>
      <c r="AH258" s="193"/>
      <c r="AI258" s="193"/>
      <c r="AJ258" s="193"/>
      <c r="AK258" s="172"/>
      <c r="AL258" s="172"/>
      <c r="AM258" s="193"/>
      <c r="AN258" s="193"/>
      <c r="AO258" s="223"/>
      <c r="AP258" s="183"/>
      <c r="AQ258" s="184"/>
      <c r="AR258" s="182"/>
      <c r="AS258" s="182"/>
      <c r="AT258" s="185"/>
      <c r="AU258" s="185"/>
      <c r="AV258" s="185"/>
      <c r="AW258" s="185"/>
      <c r="AX258" s="185"/>
      <c r="AY258" s="185"/>
      <c r="AZ258" s="185"/>
      <c r="BA258" s="185"/>
      <c r="BB258" s="185"/>
      <c r="BC258" s="186"/>
      <c r="BD258" s="181"/>
      <c r="BE258" s="187"/>
      <c r="BF258" s="188"/>
      <c r="BG258" s="173"/>
      <c r="BH258" s="173"/>
      <c r="BI258" s="173"/>
      <c r="BJ258" s="173"/>
      <c r="BK258" s="173"/>
      <c r="BL258" s="28"/>
      <c r="BM258" s="228"/>
      <c r="BN258" s="228"/>
      <c r="BO258" s="228"/>
      <c r="BP258" s="228"/>
      <c r="BQ258" s="228"/>
      <c r="BR258" s="228"/>
      <c r="BS258" s="228"/>
      <c r="BT258" s="228"/>
      <c r="BU258" s="228" t="str">
        <f t="shared" si="3"/>
        <v/>
      </c>
      <c r="BV258" s="228"/>
      <c r="BW258" s="228"/>
      <c r="BX258" s="228"/>
      <c r="BY258" s="228"/>
      <c r="BZ258" s="228"/>
      <c r="CA258" s="228"/>
      <c r="CB258" s="228"/>
      <c r="CC258" s="228"/>
      <c r="CD258" s="228"/>
      <c r="CE258" s="228"/>
      <c r="CF258" s="228"/>
      <c r="CG258" s="228"/>
      <c r="CH258" s="228"/>
      <c r="CI258" s="228"/>
      <c r="CJ258" s="228"/>
      <c r="CK258" s="228"/>
      <c r="CL258" s="228"/>
      <c r="CM258" s="228"/>
      <c r="CN258" s="228"/>
      <c r="CO258" s="228"/>
      <c r="CP258" s="228"/>
      <c r="CQ258" s="228"/>
      <c r="CR258" s="228"/>
      <c r="CS258" s="228"/>
      <c r="CT258" s="228"/>
      <c r="CU258" s="228"/>
      <c r="CV258" s="228"/>
      <c r="CW258" s="228"/>
      <c r="CX258" s="228"/>
      <c r="CY258" s="228"/>
      <c r="CZ258" s="228"/>
      <c r="DA258" s="228"/>
      <c r="DB258" s="228"/>
    </row>
    <row r="259" spans="1:106" s="198" customFormat="1" ht="31.5" customHeight="1" x14ac:dyDescent="0.3">
      <c r="A259" s="194"/>
      <c r="B259" s="171"/>
      <c r="C259" s="257"/>
      <c r="D259" s="171"/>
      <c r="E259" s="171"/>
      <c r="F259" s="171"/>
      <c r="G259" s="197"/>
      <c r="L259" s="258"/>
      <c r="M259" s="259"/>
      <c r="N259" s="260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72"/>
      <c r="Z259" s="172"/>
      <c r="AA259" s="193"/>
      <c r="AB259" s="193"/>
      <c r="AC259" s="193"/>
      <c r="AD259" s="193"/>
      <c r="AE259" s="193"/>
      <c r="AF259" s="193"/>
      <c r="AG259" s="193"/>
      <c r="AH259" s="193"/>
      <c r="AI259" s="193"/>
      <c r="AJ259" s="193"/>
      <c r="AK259" s="172"/>
      <c r="AL259" s="172"/>
      <c r="AM259" s="193"/>
      <c r="AN259" s="193"/>
      <c r="AO259" s="223"/>
      <c r="AP259" s="183"/>
      <c r="AQ259" s="184"/>
      <c r="AR259" s="182"/>
      <c r="AS259" s="182"/>
      <c r="AT259" s="185"/>
      <c r="AU259" s="185"/>
      <c r="AV259" s="185"/>
      <c r="AW259" s="185"/>
      <c r="AX259" s="185"/>
      <c r="AY259" s="185"/>
      <c r="AZ259" s="185"/>
      <c r="BA259" s="185"/>
      <c r="BB259" s="185"/>
      <c r="BC259" s="186"/>
      <c r="BD259" s="181"/>
      <c r="BE259" s="187"/>
      <c r="BF259" s="188"/>
      <c r="BG259" s="173"/>
      <c r="BH259" s="173"/>
      <c r="BI259" s="173"/>
      <c r="BJ259" s="173"/>
      <c r="BK259" s="173"/>
      <c r="BL259" s="28"/>
      <c r="BM259" s="228"/>
      <c r="BN259" s="228"/>
      <c r="BO259" s="228"/>
      <c r="BP259" s="228"/>
      <c r="BQ259" s="228"/>
      <c r="BR259" s="228"/>
      <c r="BS259" s="228"/>
      <c r="BT259" s="228"/>
      <c r="BU259" s="228" t="str">
        <f t="shared" si="3"/>
        <v/>
      </c>
      <c r="BV259" s="228"/>
      <c r="BW259" s="228"/>
      <c r="BX259" s="228"/>
      <c r="BY259" s="228"/>
      <c r="BZ259" s="228"/>
      <c r="CA259" s="228"/>
      <c r="CB259" s="228"/>
      <c r="CC259" s="228"/>
      <c r="CD259" s="228"/>
      <c r="CE259" s="228"/>
      <c r="CF259" s="228"/>
      <c r="CG259" s="228"/>
      <c r="CH259" s="228"/>
      <c r="CI259" s="228"/>
      <c r="CJ259" s="228"/>
      <c r="CK259" s="228"/>
      <c r="CL259" s="228"/>
      <c r="CM259" s="228"/>
      <c r="CN259" s="228"/>
      <c r="CO259" s="228"/>
      <c r="CP259" s="228"/>
      <c r="CQ259" s="228"/>
      <c r="CR259" s="228"/>
      <c r="CS259" s="228"/>
      <c r="CT259" s="228"/>
      <c r="CU259" s="228"/>
      <c r="CV259" s="228"/>
      <c r="CW259" s="228"/>
      <c r="CX259" s="228"/>
      <c r="CY259" s="228"/>
      <c r="CZ259" s="228"/>
      <c r="DA259" s="228"/>
      <c r="DB259" s="228"/>
    </row>
    <row r="260" spans="1:106" s="198" customFormat="1" ht="31.5" customHeight="1" x14ac:dyDescent="0.3">
      <c r="A260" s="194"/>
      <c r="B260" s="171"/>
      <c r="C260" s="257"/>
      <c r="D260" s="171"/>
      <c r="E260" s="171"/>
      <c r="F260" s="171"/>
      <c r="G260" s="197"/>
      <c r="L260" s="258"/>
      <c r="M260" s="259"/>
      <c r="N260" s="260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72"/>
      <c r="Z260" s="172"/>
      <c r="AA260" s="193"/>
      <c r="AB260" s="193"/>
      <c r="AC260" s="193"/>
      <c r="AD260" s="193"/>
      <c r="AE260" s="193"/>
      <c r="AF260" s="193"/>
      <c r="AG260" s="193"/>
      <c r="AH260" s="193"/>
      <c r="AI260" s="193"/>
      <c r="AJ260" s="193"/>
      <c r="AK260" s="172"/>
      <c r="AL260" s="172"/>
      <c r="AM260" s="193"/>
      <c r="AN260" s="193"/>
      <c r="AO260" s="223"/>
      <c r="AP260" s="183"/>
      <c r="AQ260" s="184"/>
      <c r="AR260" s="182"/>
      <c r="AS260" s="182"/>
      <c r="AT260" s="185"/>
      <c r="AU260" s="185"/>
      <c r="AV260" s="185"/>
      <c r="AW260" s="185"/>
      <c r="AX260" s="185"/>
      <c r="AY260" s="185"/>
      <c r="AZ260" s="185"/>
      <c r="BA260" s="185"/>
      <c r="BB260" s="185"/>
      <c r="BC260" s="186"/>
      <c r="BD260" s="181"/>
      <c r="BE260" s="187"/>
      <c r="BF260" s="188"/>
      <c r="BG260" s="173"/>
      <c r="BH260" s="173"/>
      <c r="BI260" s="173"/>
      <c r="BJ260" s="173"/>
      <c r="BK260" s="173"/>
      <c r="BL260" s="28"/>
      <c r="BM260" s="228"/>
      <c r="BN260" s="228"/>
      <c r="BO260" s="228"/>
      <c r="BP260" s="228"/>
      <c r="BQ260" s="228"/>
      <c r="BR260" s="228"/>
      <c r="BS260" s="228"/>
      <c r="BT260" s="228"/>
      <c r="BU260" s="228" t="str">
        <f t="shared" ref="BU260:BU323" si="4">IFERROR(ROUND(STDEV(AN260,L260),1),"")</f>
        <v/>
      </c>
      <c r="BV260" s="228"/>
      <c r="BW260" s="228"/>
      <c r="BX260" s="228"/>
      <c r="BY260" s="228"/>
      <c r="BZ260" s="228"/>
      <c r="CA260" s="228"/>
      <c r="CB260" s="228"/>
      <c r="CC260" s="228"/>
      <c r="CD260" s="228"/>
      <c r="CE260" s="228"/>
      <c r="CF260" s="228"/>
      <c r="CG260" s="228"/>
      <c r="CH260" s="228"/>
      <c r="CI260" s="228"/>
      <c r="CJ260" s="228"/>
      <c r="CK260" s="228"/>
      <c r="CL260" s="228"/>
      <c r="CM260" s="228"/>
      <c r="CN260" s="228"/>
      <c r="CO260" s="228"/>
      <c r="CP260" s="228"/>
      <c r="CQ260" s="228"/>
      <c r="CR260" s="228"/>
      <c r="CS260" s="228"/>
      <c r="CT260" s="228"/>
      <c r="CU260" s="228"/>
      <c r="CV260" s="228"/>
      <c r="CW260" s="228"/>
      <c r="CX260" s="228"/>
      <c r="CY260" s="228"/>
      <c r="CZ260" s="228"/>
      <c r="DA260" s="228"/>
      <c r="DB260" s="228"/>
    </row>
    <row r="261" spans="1:106" s="198" customFormat="1" ht="31.5" customHeight="1" x14ac:dyDescent="0.3">
      <c r="A261" s="194"/>
      <c r="B261" s="171"/>
      <c r="C261" s="257"/>
      <c r="D261" s="171"/>
      <c r="E261" s="171"/>
      <c r="F261" s="171"/>
      <c r="G261" s="197"/>
      <c r="L261" s="258"/>
      <c r="M261" s="259"/>
      <c r="N261" s="260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72"/>
      <c r="Z261" s="172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72"/>
      <c r="AL261" s="172"/>
      <c r="AM261" s="193"/>
      <c r="AN261" s="193"/>
      <c r="AO261" s="223"/>
      <c r="AP261" s="183"/>
      <c r="AQ261" s="184"/>
      <c r="AR261" s="182"/>
      <c r="AS261" s="182"/>
      <c r="AT261" s="185"/>
      <c r="AU261" s="185"/>
      <c r="AV261" s="185"/>
      <c r="AW261" s="185"/>
      <c r="AX261" s="185"/>
      <c r="AY261" s="185"/>
      <c r="AZ261" s="185"/>
      <c r="BA261" s="185"/>
      <c r="BB261" s="185"/>
      <c r="BC261" s="186"/>
      <c r="BD261" s="181"/>
      <c r="BE261" s="187"/>
      <c r="BF261" s="188"/>
      <c r="BG261" s="173"/>
      <c r="BH261" s="173"/>
      <c r="BI261" s="173"/>
      <c r="BJ261" s="173"/>
      <c r="BK261" s="173"/>
      <c r="BL261" s="28"/>
      <c r="BM261" s="228"/>
      <c r="BN261" s="228"/>
      <c r="BO261" s="228"/>
      <c r="BP261" s="228"/>
      <c r="BQ261" s="228"/>
      <c r="BR261" s="228"/>
      <c r="BS261" s="228"/>
      <c r="BT261" s="228"/>
      <c r="BU261" s="228" t="str">
        <f t="shared" si="4"/>
        <v/>
      </c>
      <c r="BV261" s="228"/>
      <c r="BW261" s="228"/>
      <c r="BX261" s="228"/>
      <c r="BY261" s="228"/>
      <c r="BZ261" s="228"/>
      <c r="CA261" s="228"/>
      <c r="CB261" s="228"/>
      <c r="CC261" s="228"/>
      <c r="CD261" s="228"/>
      <c r="CE261" s="228"/>
      <c r="CF261" s="228"/>
      <c r="CG261" s="228"/>
      <c r="CH261" s="228"/>
      <c r="CI261" s="228"/>
      <c r="CJ261" s="228"/>
      <c r="CK261" s="228"/>
      <c r="CL261" s="228"/>
      <c r="CM261" s="228"/>
      <c r="CN261" s="228"/>
      <c r="CO261" s="228"/>
      <c r="CP261" s="228"/>
      <c r="CQ261" s="228"/>
      <c r="CR261" s="228"/>
      <c r="CS261" s="228"/>
      <c r="CT261" s="228"/>
      <c r="CU261" s="228"/>
      <c r="CV261" s="228"/>
      <c r="CW261" s="228"/>
      <c r="CX261" s="228"/>
      <c r="CY261" s="228"/>
      <c r="CZ261" s="228"/>
      <c r="DA261" s="228"/>
      <c r="DB261" s="228"/>
    </row>
    <row r="262" spans="1:106" s="198" customFormat="1" ht="31.5" customHeight="1" x14ac:dyDescent="0.3">
      <c r="A262" s="194"/>
      <c r="B262" s="171"/>
      <c r="C262" s="257"/>
      <c r="D262" s="171"/>
      <c r="E262" s="171"/>
      <c r="F262" s="171"/>
      <c r="G262" s="197"/>
      <c r="L262" s="258"/>
      <c r="M262" s="259"/>
      <c r="N262" s="260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72"/>
      <c r="Z262" s="172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72"/>
      <c r="AL262" s="172"/>
      <c r="AM262" s="193"/>
      <c r="AN262" s="193"/>
      <c r="AO262" s="223"/>
      <c r="AP262" s="183"/>
      <c r="AQ262" s="184"/>
      <c r="AR262" s="182"/>
      <c r="AS262" s="182"/>
      <c r="AT262" s="185"/>
      <c r="AU262" s="185"/>
      <c r="AV262" s="185"/>
      <c r="AW262" s="185"/>
      <c r="AX262" s="185"/>
      <c r="AY262" s="185"/>
      <c r="AZ262" s="185"/>
      <c r="BA262" s="185"/>
      <c r="BB262" s="185"/>
      <c r="BC262" s="186"/>
      <c r="BD262" s="181"/>
      <c r="BE262" s="187"/>
      <c r="BF262" s="188"/>
      <c r="BG262" s="173"/>
      <c r="BH262" s="173"/>
      <c r="BI262" s="173"/>
      <c r="BJ262" s="173"/>
      <c r="BK262" s="173"/>
      <c r="BL262" s="28"/>
      <c r="BM262" s="228"/>
      <c r="BN262" s="228"/>
      <c r="BO262" s="228"/>
      <c r="BP262" s="228"/>
      <c r="BQ262" s="228"/>
      <c r="BR262" s="228"/>
      <c r="BS262" s="228"/>
      <c r="BT262" s="228"/>
      <c r="BU262" s="228" t="str">
        <f t="shared" si="4"/>
        <v/>
      </c>
      <c r="BV262" s="228"/>
      <c r="BW262" s="228"/>
      <c r="BX262" s="228"/>
      <c r="BY262" s="228"/>
      <c r="BZ262" s="228"/>
      <c r="CA262" s="228"/>
      <c r="CB262" s="228"/>
      <c r="CC262" s="228"/>
      <c r="CD262" s="228"/>
      <c r="CE262" s="228"/>
      <c r="CF262" s="228"/>
      <c r="CG262" s="228"/>
      <c r="CH262" s="228"/>
      <c r="CI262" s="228"/>
      <c r="CJ262" s="228"/>
      <c r="CK262" s="228"/>
      <c r="CL262" s="228"/>
      <c r="CM262" s="228"/>
      <c r="CN262" s="228"/>
      <c r="CO262" s="228"/>
      <c r="CP262" s="228"/>
      <c r="CQ262" s="228"/>
      <c r="CR262" s="228"/>
      <c r="CS262" s="228"/>
      <c r="CT262" s="228"/>
      <c r="CU262" s="228"/>
      <c r="CV262" s="228"/>
      <c r="CW262" s="228"/>
      <c r="CX262" s="228"/>
      <c r="CY262" s="228"/>
      <c r="CZ262" s="228"/>
      <c r="DA262" s="228"/>
      <c r="DB262" s="228"/>
    </row>
    <row r="263" spans="1:106" s="198" customFormat="1" ht="31.5" customHeight="1" x14ac:dyDescent="0.3">
      <c r="A263" s="194"/>
      <c r="B263" s="171"/>
      <c r="C263" s="257"/>
      <c r="D263" s="171"/>
      <c r="E263" s="171"/>
      <c r="F263" s="171"/>
      <c r="G263" s="197"/>
      <c r="L263" s="258"/>
      <c r="M263" s="259"/>
      <c r="N263" s="260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72"/>
      <c r="Z263" s="172"/>
      <c r="AA263" s="193"/>
      <c r="AB263" s="193"/>
      <c r="AC263" s="193"/>
      <c r="AD263" s="193"/>
      <c r="AE263" s="193"/>
      <c r="AF263" s="193"/>
      <c r="AG263" s="193"/>
      <c r="AH263" s="193"/>
      <c r="AI263" s="193"/>
      <c r="AJ263" s="193"/>
      <c r="AK263" s="172"/>
      <c r="AL263" s="172"/>
      <c r="AM263" s="193"/>
      <c r="AN263" s="193"/>
      <c r="AO263" s="223"/>
      <c r="AP263" s="183"/>
      <c r="AQ263" s="184"/>
      <c r="AR263" s="182"/>
      <c r="AS263" s="182"/>
      <c r="AT263" s="185"/>
      <c r="AU263" s="185"/>
      <c r="AV263" s="185"/>
      <c r="AW263" s="185"/>
      <c r="AX263" s="185"/>
      <c r="AY263" s="185"/>
      <c r="AZ263" s="185"/>
      <c r="BA263" s="185"/>
      <c r="BB263" s="185"/>
      <c r="BC263" s="186"/>
      <c r="BD263" s="181"/>
      <c r="BE263" s="187"/>
      <c r="BF263" s="188"/>
      <c r="BG263" s="173"/>
      <c r="BH263" s="173"/>
      <c r="BI263" s="173"/>
      <c r="BJ263" s="173"/>
      <c r="BK263" s="173"/>
      <c r="BL263" s="28"/>
      <c r="BM263" s="228"/>
      <c r="BN263" s="228"/>
      <c r="BO263" s="228"/>
      <c r="BP263" s="228"/>
      <c r="BQ263" s="228"/>
      <c r="BR263" s="228"/>
      <c r="BS263" s="228"/>
      <c r="BT263" s="228"/>
      <c r="BU263" s="228" t="str">
        <f t="shared" si="4"/>
        <v/>
      </c>
      <c r="BV263" s="228"/>
      <c r="BW263" s="228"/>
      <c r="BX263" s="228"/>
      <c r="BY263" s="228"/>
      <c r="BZ263" s="228"/>
      <c r="CA263" s="228"/>
      <c r="CB263" s="228"/>
      <c r="CC263" s="228"/>
      <c r="CD263" s="228"/>
      <c r="CE263" s="228"/>
      <c r="CF263" s="228"/>
      <c r="CG263" s="228"/>
      <c r="CH263" s="228"/>
      <c r="CI263" s="228"/>
      <c r="CJ263" s="228"/>
      <c r="CK263" s="228"/>
      <c r="CL263" s="228"/>
      <c r="CM263" s="228"/>
      <c r="CN263" s="228"/>
      <c r="CO263" s="228"/>
      <c r="CP263" s="228"/>
      <c r="CQ263" s="228"/>
      <c r="CR263" s="228"/>
      <c r="CS263" s="228"/>
      <c r="CT263" s="228"/>
      <c r="CU263" s="228"/>
      <c r="CV263" s="228"/>
      <c r="CW263" s="228"/>
      <c r="CX263" s="228"/>
      <c r="CY263" s="228"/>
      <c r="CZ263" s="228"/>
      <c r="DA263" s="228"/>
      <c r="DB263" s="228"/>
    </row>
    <row r="264" spans="1:106" s="198" customFormat="1" ht="31.5" customHeight="1" x14ac:dyDescent="0.3">
      <c r="A264" s="194"/>
      <c r="B264" s="171"/>
      <c r="C264" s="257"/>
      <c r="D264" s="171"/>
      <c r="E264" s="171"/>
      <c r="F264" s="171"/>
      <c r="G264" s="197"/>
      <c r="L264" s="258"/>
      <c r="M264" s="259"/>
      <c r="N264" s="260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72"/>
      <c r="Z264" s="172"/>
      <c r="AA264" s="193"/>
      <c r="AB264" s="193"/>
      <c r="AC264" s="193"/>
      <c r="AD264" s="193"/>
      <c r="AE264" s="193"/>
      <c r="AF264" s="193"/>
      <c r="AG264" s="193"/>
      <c r="AH264" s="193"/>
      <c r="AI264" s="193"/>
      <c r="AJ264" s="193"/>
      <c r="AK264" s="172"/>
      <c r="AL264" s="172"/>
      <c r="AM264" s="193"/>
      <c r="AN264" s="193"/>
      <c r="AO264" s="223"/>
      <c r="AP264" s="183"/>
      <c r="AQ264" s="184"/>
      <c r="AR264" s="182"/>
      <c r="AS264" s="182"/>
      <c r="AT264" s="185"/>
      <c r="AU264" s="185"/>
      <c r="AV264" s="185"/>
      <c r="AW264" s="185"/>
      <c r="AX264" s="185"/>
      <c r="AY264" s="185"/>
      <c r="AZ264" s="185"/>
      <c r="BA264" s="185"/>
      <c r="BB264" s="185"/>
      <c r="BC264" s="186"/>
      <c r="BD264" s="181"/>
      <c r="BE264" s="187"/>
      <c r="BF264" s="188"/>
      <c r="BG264" s="173"/>
      <c r="BH264" s="173"/>
      <c r="BI264" s="173"/>
      <c r="BJ264" s="173"/>
      <c r="BK264" s="173"/>
      <c r="BL264" s="28"/>
      <c r="BM264" s="228"/>
      <c r="BN264" s="228"/>
      <c r="BO264" s="228"/>
      <c r="BP264" s="228"/>
      <c r="BQ264" s="228"/>
      <c r="BR264" s="228"/>
      <c r="BS264" s="228"/>
      <c r="BT264" s="228"/>
      <c r="BU264" s="228" t="str">
        <f t="shared" si="4"/>
        <v/>
      </c>
      <c r="BV264" s="228"/>
      <c r="BW264" s="228"/>
      <c r="BX264" s="228"/>
      <c r="BY264" s="228"/>
      <c r="BZ264" s="228"/>
      <c r="CA264" s="228"/>
      <c r="CB264" s="228"/>
      <c r="CC264" s="228"/>
      <c r="CD264" s="228"/>
      <c r="CE264" s="228"/>
      <c r="CF264" s="228"/>
      <c r="CG264" s="228"/>
      <c r="CH264" s="228"/>
      <c r="CI264" s="228"/>
      <c r="CJ264" s="228"/>
      <c r="CK264" s="228"/>
      <c r="CL264" s="228"/>
      <c r="CM264" s="228"/>
      <c r="CN264" s="228"/>
      <c r="CO264" s="228"/>
      <c r="CP264" s="228"/>
      <c r="CQ264" s="228"/>
      <c r="CR264" s="228"/>
      <c r="CS264" s="228"/>
      <c r="CT264" s="228"/>
      <c r="CU264" s="228"/>
      <c r="CV264" s="228"/>
      <c r="CW264" s="228"/>
      <c r="CX264" s="228"/>
      <c r="CY264" s="228"/>
      <c r="CZ264" s="228"/>
      <c r="DA264" s="228"/>
      <c r="DB264" s="228"/>
    </row>
    <row r="265" spans="1:106" s="198" customFormat="1" ht="31.5" customHeight="1" x14ac:dyDescent="0.3">
      <c r="A265" s="194"/>
      <c r="B265" s="171"/>
      <c r="C265" s="257"/>
      <c r="D265" s="171"/>
      <c r="E265" s="171"/>
      <c r="F265" s="171"/>
      <c r="G265" s="197"/>
      <c r="L265" s="258"/>
      <c r="M265" s="259"/>
      <c r="N265" s="260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72"/>
      <c r="Z265" s="172"/>
      <c r="AA265" s="193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72"/>
      <c r="AL265" s="172"/>
      <c r="AM265" s="193"/>
      <c r="AN265" s="193"/>
      <c r="AO265" s="223"/>
      <c r="AP265" s="183"/>
      <c r="AQ265" s="184"/>
      <c r="AR265" s="182"/>
      <c r="AS265" s="182"/>
      <c r="AT265" s="185"/>
      <c r="AU265" s="185"/>
      <c r="AV265" s="185"/>
      <c r="AW265" s="185"/>
      <c r="AX265" s="185"/>
      <c r="AY265" s="185"/>
      <c r="AZ265" s="185"/>
      <c r="BA265" s="185"/>
      <c r="BB265" s="185"/>
      <c r="BC265" s="186"/>
      <c r="BD265" s="181"/>
      <c r="BE265" s="187"/>
      <c r="BF265" s="188"/>
      <c r="BG265" s="173"/>
      <c r="BH265" s="173"/>
      <c r="BI265" s="173"/>
      <c r="BJ265" s="173"/>
      <c r="BK265" s="173"/>
      <c r="BL265" s="28"/>
      <c r="BM265" s="228"/>
      <c r="BN265" s="228"/>
      <c r="BO265" s="228"/>
      <c r="BP265" s="228"/>
      <c r="BQ265" s="228"/>
      <c r="BR265" s="228"/>
      <c r="BS265" s="228"/>
      <c r="BT265" s="228"/>
      <c r="BU265" s="228" t="str">
        <f t="shared" si="4"/>
        <v/>
      </c>
      <c r="BV265" s="228"/>
      <c r="BW265" s="228"/>
      <c r="BX265" s="228"/>
      <c r="BY265" s="228"/>
      <c r="BZ265" s="228"/>
      <c r="CA265" s="228"/>
      <c r="CB265" s="228"/>
      <c r="CC265" s="228"/>
      <c r="CD265" s="228"/>
      <c r="CE265" s="228"/>
      <c r="CF265" s="228"/>
      <c r="CG265" s="228"/>
      <c r="CH265" s="228"/>
      <c r="CI265" s="228"/>
      <c r="CJ265" s="228"/>
      <c r="CK265" s="228"/>
      <c r="CL265" s="228"/>
      <c r="CM265" s="228"/>
      <c r="CN265" s="228"/>
      <c r="CO265" s="228"/>
      <c r="CP265" s="228"/>
      <c r="CQ265" s="228"/>
      <c r="CR265" s="228"/>
      <c r="CS265" s="228"/>
      <c r="CT265" s="228"/>
      <c r="CU265" s="228"/>
      <c r="CV265" s="228"/>
      <c r="CW265" s="228"/>
      <c r="CX265" s="228"/>
      <c r="CY265" s="228"/>
      <c r="CZ265" s="228"/>
      <c r="DA265" s="228"/>
      <c r="DB265" s="228"/>
    </row>
    <row r="266" spans="1:106" s="198" customFormat="1" ht="31.5" customHeight="1" x14ac:dyDescent="0.3">
      <c r="A266" s="194"/>
      <c r="B266" s="171"/>
      <c r="C266" s="257"/>
      <c r="D266" s="171"/>
      <c r="E266" s="171"/>
      <c r="F266" s="171"/>
      <c r="G266" s="197"/>
      <c r="L266" s="258"/>
      <c r="M266" s="259"/>
      <c r="N266" s="260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72"/>
      <c r="Z266" s="172"/>
      <c r="AA266" s="193"/>
      <c r="AB266" s="193"/>
      <c r="AC266" s="193"/>
      <c r="AD266" s="193"/>
      <c r="AE266" s="193"/>
      <c r="AF266" s="193"/>
      <c r="AG266" s="193"/>
      <c r="AH266" s="193"/>
      <c r="AI266" s="193"/>
      <c r="AJ266" s="193"/>
      <c r="AK266" s="172"/>
      <c r="AL266" s="172"/>
      <c r="AM266" s="193"/>
      <c r="AN266" s="193"/>
      <c r="AO266" s="223"/>
      <c r="AP266" s="183"/>
      <c r="AQ266" s="184"/>
      <c r="AR266" s="182"/>
      <c r="AS266" s="182"/>
      <c r="AT266" s="185"/>
      <c r="AU266" s="185"/>
      <c r="AV266" s="185"/>
      <c r="AW266" s="185"/>
      <c r="AX266" s="185"/>
      <c r="AY266" s="185"/>
      <c r="AZ266" s="185"/>
      <c r="BA266" s="185"/>
      <c r="BB266" s="185"/>
      <c r="BC266" s="186"/>
      <c r="BD266" s="181"/>
      <c r="BE266" s="187"/>
      <c r="BF266" s="188"/>
      <c r="BG266" s="173"/>
      <c r="BH266" s="173"/>
      <c r="BI266" s="173"/>
      <c r="BJ266" s="173"/>
      <c r="BK266" s="173"/>
      <c r="BL266" s="28"/>
      <c r="BM266" s="228"/>
      <c r="BN266" s="228"/>
      <c r="BO266" s="228"/>
      <c r="BP266" s="228"/>
      <c r="BQ266" s="228"/>
      <c r="BR266" s="228"/>
      <c r="BS266" s="228"/>
      <c r="BT266" s="228"/>
      <c r="BU266" s="228" t="str">
        <f t="shared" si="4"/>
        <v/>
      </c>
      <c r="BV266" s="228"/>
      <c r="BW266" s="228"/>
      <c r="BX266" s="228"/>
      <c r="BY266" s="228"/>
      <c r="BZ266" s="228"/>
      <c r="CA266" s="228"/>
      <c r="CB266" s="228"/>
      <c r="CC266" s="228"/>
      <c r="CD266" s="228"/>
      <c r="CE266" s="228"/>
      <c r="CF266" s="228"/>
      <c r="CG266" s="228"/>
      <c r="CH266" s="228"/>
      <c r="CI266" s="228"/>
      <c r="CJ266" s="228"/>
      <c r="CK266" s="228"/>
      <c r="CL266" s="228"/>
      <c r="CM266" s="228"/>
      <c r="CN266" s="228"/>
      <c r="CO266" s="228"/>
      <c r="CP266" s="228"/>
      <c r="CQ266" s="228"/>
      <c r="CR266" s="228"/>
      <c r="CS266" s="228"/>
      <c r="CT266" s="228"/>
      <c r="CU266" s="228"/>
      <c r="CV266" s="228"/>
      <c r="CW266" s="228"/>
      <c r="CX266" s="228"/>
      <c r="CY266" s="228"/>
      <c r="CZ266" s="228"/>
      <c r="DA266" s="228"/>
      <c r="DB266" s="228"/>
    </row>
    <row r="267" spans="1:106" s="198" customFormat="1" ht="31.5" customHeight="1" x14ac:dyDescent="0.3">
      <c r="A267" s="194"/>
      <c r="B267" s="171"/>
      <c r="C267" s="257"/>
      <c r="D267" s="171"/>
      <c r="E267" s="171"/>
      <c r="F267" s="171"/>
      <c r="G267" s="197"/>
      <c r="L267" s="258"/>
      <c r="M267" s="259"/>
      <c r="N267" s="260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72"/>
      <c r="Z267" s="172"/>
      <c r="AA267" s="193"/>
      <c r="AB267" s="193"/>
      <c r="AC267" s="193"/>
      <c r="AD267" s="193"/>
      <c r="AE267" s="193"/>
      <c r="AF267" s="193"/>
      <c r="AG267" s="193"/>
      <c r="AH267" s="193"/>
      <c r="AI267" s="193"/>
      <c r="AJ267" s="193"/>
      <c r="AK267" s="172"/>
      <c r="AL267" s="172"/>
      <c r="AM267" s="193"/>
      <c r="AN267" s="193"/>
      <c r="AO267" s="223"/>
      <c r="AP267" s="183"/>
      <c r="AQ267" s="184"/>
      <c r="AR267" s="182"/>
      <c r="AS267" s="182"/>
      <c r="AT267" s="185"/>
      <c r="AU267" s="185"/>
      <c r="AV267" s="185"/>
      <c r="AW267" s="185"/>
      <c r="AX267" s="185"/>
      <c r="AY267" s="185"/>
      <c r="AZ267" s="185"/>
      <c r="BA267" s="185"/>
      <c r="BB267" s="185"/>
      <c r="BC267" s="186"/>
      <c r="BD267" s="181"/>
      <c r="BE267" s="187"/>
      <c r="BF267" s="188"/>
      <c r="BG267" s="173"/>
      <c r="BH267" s="173"/>
      <c r="BI267" s="173"/>
      <c r="BJ267" s="173"/>
      <c r="BK267" s="173"/>
      <c r="BL267" s="28"/>
      <c r="BM267" s="228"/>
      <c r="BN267" s="228"/>
      <c r="BO267" s="228"/>
      <c r="BP267" s="228"/>
      <c r="BQ267" s="228"/>
      <c r="BR267" s="228"/>
      <c r="BS267" s="228"/>
      <c r="BT267" s="228"/>
      <c r="BU267" s="228" t="str">
        <f t="shared" si="4"/>
        <v/>
      </c>
      <c r="BV267" s="228"/>
      <c r="BW267" s="228"/>
      <c r="BX267" s="228"/>
      <c r="BY267" s="228"/>
      <c r="BZ267" s="228"/>
      <c r="CA267" s="228"/>
      <c r="CB267" s="228"/>
      <c r="CC267" s="228"/>
      <c r="CD267" s="228"/>
      <c r="CE267" s="228"/>
      <c r="CF267" s="228"/>
      <c r="CG267" s="228"/>
      <c r="CH267" s="228"/>
      <c r="CI267" s="228"/>
      <c r="CJ267" s="228"/>
      <c r="CK267" s="228"/>
      <c r="CL267" s="228"/>
      <c r="CM267" s="228"/>
      <c r="CN267" s="228"/>
      <c r="CO267" s="228"/>
      <c r="CP267" s="228"/>
      <c r="CQ267" s="228"/>
      <c r="CR267" s="228"/>
      <c r="CS267" s="228"/>
      <c r="CT267" s="228"/>
      <c r="CU267" s="228"/>
      <c r="CV267" s="228"/>
      <c r="CW267" s="228"/>
      <c r="CX267" s="228"/>
      <c r="CY267" s="228"/>
      <c r="CZ267" s="228"/>
      <c r="DA267" s="228"/>
      <c r="DB267" s="228"/>
    </row>
    <row r="268" spans="1:106" s="198" customFormat="1" ht="31.5" customHeight="1" x14ac:dyDescent="0.3">
      <c r="A268" s="194"/>
      <c r="B268" s="171"/>
      <c r="C268" s="257"/>
      <c r="D268" s="171"/>
      <c r="E268" s="171"/>
      <c r="F268" s="171"/>
      <c r="G268" s="197"/>
      <c r="L268" s="258"/>
      <c r="M268" s="259"/>
      <c r="N268" s="260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72"/>
      <c r="Z268" s="172"/>
      <c r="AA268" s="193"/>
      <c r="AB268" s="193"/>
      <c r="AC268" s="193"/>
      <c r="AD268" s="193"/>
      <c r="AE268" s="193"/>
      <c r="AF268" s="193"/>
      <c r="AG268" s="193"/>
      <c r="AH268" s="193"/>
      <c r="AI268" s="193"/>
      <c r="AJ268" s="193"/>
      <c r="AK268" s="172"/>
      <c r="AL268" s="172"/>
      <c r="AM268" s="193"/>
      <c r="AN268" s="193"/>
      <c r="AO268" s="223"/>
      <c r="AP268" s="183"/>
      <c r="AQ268" s="184"/>
      <c r="AR268" s="182"/>
      <c r="AS268" s="182"/>
      <c r="AT268" s="185"/>
      <c r="AU268" s="185"/>
      <c r="AV268" s="185"/>
      <c r="AW268" s="185"/>
      <c r="AX268" s="185"/>
      <c r="AY268" s="185"/>
      <c r="AZ268" s="185"/>
      <c r="BA268" s="185"/>
      <c r="BB268" s="185"/>
      <c r="BC268" s="186"/>
      <c r="BD268" s="181"/>
      <c r="BE268" s="187"/>
      <c r="BF268" s="188"/>
      <c r="BG268" s="173"/>
      <c r="BH268" s="173"/>
      <c r="BI268" s="173"/>
      <c r="BJ268" s="173"/>
      <c r="BK268" s="173"/>
      <c r="BL268" s="28"/>
      <c r="BM268" s="228"/>
      <c r="BN268" s="228"/>
      <c r="BO268" s="228"/>
      <c r="BP268" s="228"/>
      <c r="BQ268" s="228"/>
      <c r="BR268" s="228"/>
      <c r="BS268" s="228"/>
      <c r="BT268" s="228"/>
      <c r="BU268" s="228" t="str">
        <f t="shared" si="4"/>
        <v/>
      </c>
      <c r="BV268" s="228"/>
      <c r="BW268" s="228"/>
      <c r="BX268" s="228"/>
      <c r="BY268" s="228"/>
      <c r="BZ268" s="228"/>
      <c r="CA268" s="228"/>
      <c r="CB268" s="228"/>
      <c r="CC268" s="228"/>
      <c r="CD268" s="228"/>
      <c r="CE268" s="228"/>
      <c r="CF268" s="228"/>
      <c r="CG268" s="228"/>
      <c r="CH268" s="228"/>
      <c r="CI268" s="228"/>
      <c r="CJ268" s="228"/>
      <c r="CK268" s="228"/>
      <c r="CL268" s="228"/>
      <c r="CM268" s="228"/>
      <c r="CN268" s="228"/>
      <c r="CO268" s="228"/>
      <c r="CP268" s="228"/>
      <c r="CQ268" s="228"/>
      <c r="CR268" s="228"/>
      <c r="CS268" s="228"/>
      <c r="CT268" s="228"/>
      <c r="CU268" s="228"/>
      <c r="CV268" s="228"/>
      <c r="CW268" s="228"/>
      <c r="CX268" s="228"/>
      <c r="CY268" s="228"/>
      <c r="CZ268" s="228"/>
      <c r="DA268" s="228"/>
      <c r="DB268" s="228"/>
    </row>
    <row r="269" spans="1:106" s="198" customFormat="1" ht="31.5" customHeight="1" x14ac:dyDescent="0.3">
      <c r="A269" s="194"/>
      <c r="B269" s="171"/>
      <c r="C269" s="257"/>
      <c r="D269" s="171"/>
      <c r="E269" s="171"/>
      <c r="F269" s="171"/>
      <c r="G269" s="197"/>
      <c r="L269" s="258"/>
      <c r="M269" s="259"/>
      <c r="N269" s="260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72"/>
      <c r="Z269" s="172"/>
      <c r="AA269" s="193"/>
      <c r="AB269" s="193"/>
      <c r="AC269" s="193"/>
      <c r="AD269" s="193"/>
      <c r="AE269" s="193"/>
      <c r="AF269" s="193"/>
      <c r="AG269" s="193"/>
      <c r="AH269" s="193"/>
      <c r="AI269" s="193"/>
      <c r="AJ269" s="193"/>
      <c r="AK269" s="172"/>
      <c r="AL269" s="172"/>
      <c r="AM269" s="193"/>
      <c r="AN269" s="193"/>
      <c r="AO269" s="223"/>
      <c r="AP269" s="183"/>
      <c r="AQ269" s="184"/>
      <c r="AR269" s="182"/>
      <c r="AS269" s="182"/>
      <c r="AT269" s="185"/>
      <c r="AU269" s="185"/>
      <c r="AV269" s="185"/>
      <c r="AW269" s="185"/>
      <c r="AX269" s="185"/>
      <c r="AY269" s="185"/>
      <c r="AZ269" s="185"/>
      <c r="BA269" s="185"/>
      <c r="BB269" s="185"/>
      <c r="BC269" s="186"/>
      <c r="BD269" s="181"/>
      <c r="BE269" s="187"/>
      <c r="BF269" s="188"/>
      <c r="BG269" s="173"/>
      <c r="BH269" s="173"/>
      <c r="BI269" s="173"/>
      <c r="BJ269" s="173"/>
      <c r="BK269" s="173"/>
      <c r="BL269" s="28"/>
      <c r="BM269" s="228"/>
      <c r="BN269" s="228"/>
      <c r="BO269" s="228"/>
      <c r="BP269" s="228"/>
      <c r="BQ269" s="228"/>
      <c r="BR269" s="228"/>
      <c r="BS269" s="228"/>
      <c r="BT269" s="228"/>
      <c r="BU269" s="228" t="str">
        <f t="shared" si="4"/>
        <v/>
      </c>
      <c r="BV269" s="228"/>
      <c r="BW269" s="228"/>
      <c r="BX269" s="228"/>
      <c r="BY269" s="228"/>
      <c r="BZ269" s="228"/>
      <c r="CA269" s="228"/>
      <c r="CB269" s="228"/>
      <c r="CC269" s="228"/>
      <c r="CD269" s="228"/>
      <c r="CE269" s="228"/>
      <c r="CF269" s="228"/>
      <c r="CG269" s="228"/>
      <c r="CH269" s="228"/>
      <c r="CI269" s="228"/>
      <c r="CJ269" s="228"/>
      <c r="CK269" s="228"/>
      <c r="CL269" s="228"/>
      <c r="CM269" s="228"/>
      <c r="CN269" s="228"/>
      <c r="CO269" s="228"/>
      <c r="CP269" s="228"/>
      <c r="CQ269" s="228"/>
      <c r="CR269" s="228"/>
      <c r="CS269" s="228"/>
      <c r="CT269" s="228"/>
      <c r="CU269" s="228"/>
      <c r="CV269" s="228"/>
      <c r="CW269" s="228"/>
      <c r="CX269" s="228"/>
      <c r="CY269" s="228"/>
      <c r="CZ269" s="228"/>
      <c r="DA269" s="228"/>
      <c r="DB269" s="228"/>
    </row>
    <row r="270" spans="1:106" s="198" customFormat="1" ht="31.5" customHeight="1" x14ac:dyDescent="0.3">
      <c r="A270" s="194"/>
      <c r="B270" s="171"/>
      <c r="C270" s="257"/>
      <c r="D270" s="171"/>
      <c r="E270" s="171"/>
      <c r="F270" s="171"/>
      <c r="G270" s="197"/>
      <c r="L270" s="258"/>
      <c r="M270" s="259"/>
      <c r="N270" s="260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72"/>
      <c r="Z270" s="172"/>
      <c r="AA270" s="193"/>
      <c r="AB270" s="193"/>
      <c r="AC270" s="193"/>
      <c r="AD270" s="193"/>
      <c r="AE270" s="193"/>
      <c r="AF270" s="193"/>
      <c r="AG270" s="193"/>
      <c r="AH270" s="193"/>
      <c r="AI270" s="193"/>
      <c r="AJ270" s="193"/>
      <c r="AK270" s="172"/>
      <c r="AL270" s="172"/>
      <c r="AM270" s="193"/>
      <c r="AN270" s="193"/>
      <c r="AO270" s="223"/>
      <c r="AP270" s="183"/>
      <c r="AQ270" s="184"/>
      <c r="AR270" s="182"/>
      <c r="AS270" s="182"/>
      <c r="AT270" s="185"/>
      <c r="AU270" s="185"/>
      <c r="AV270" s="185"/>
      <c r="AW270" s="185"/>
      <c r="AX270" s="185"/>
      <c r="AY270" s="185"/>
      <c r="AZ270" s="185"/>
      <c r="BA270" s="185"/>
      <c r="BB270" s="185"/>
      <c r="BC270" s="186"/>
      <c r="BD270" s="181"/>
      <c r="BE270" s="187"/>
      <c r="BF270" s="188"/>
      <c r="BG270" s="173"/>
      <c r="BH270" s="173"/>
      <c r="BI270" s="173"/>
      <c r="BJ270" s="173"/>
      <c r="BK270" s="173"/>
      <c r="BL270" s="28"/>
      <c r="BM270" s="228"/>
      <c r="BN270" s="228"/>
      <c r="BO270" s="228"/>
      <c r="BP270" s="228"/>
      <c r="BQ270" s="228"/>
      <c r="BR270" s="228"/>
      <c r="BS270" s="228"/>
      <c r="BT270" s="228"/>
      <c r="BU270" s="228" t="str">
        <f t="shared" si="4"/>
        <v/>
      </c>
      <c r="BV270" s="228"/>
      <c r="BW270" s="228"/>
      <c r="BX270" s="228"/>
      <c r="BY270" s="228"/>
      <c r="BZ270" s="228"/>
      <c r="CA270" s="228"/>
      <c r="CB270" s="228"/>
      <c r="CC270" s="228"/>
      <c r="CD270" s="228"/>
      <c r="CE270" s="228"/>
      <c r="CF270" s="228"/>
      <c r="CG270" s="228"/>
      <c r="CH270" s="228"/>
      <c r="CI270" s="228"/>
      <c r="CJ270" s="228"/>
      <c r="CK270" s="228"/>
      <c r="CL270" s="228"/>
      <c r="CM270" s="228"/>
      <c r="CN270" s="228"/>
      <c r="CO270" s="228"/>
      <c r="CP270" s="228"/>
      <c r="CQ270" s="228"/>
      <c r="CR270" s="228"/>
      <c r="CS270" s="228"/>
      <c r="CT270" s="228"/>
      <c r="CU270" s="228"/>
      <c r="CV270" s="228"/>
      <c r="CW270" s="228"/>
      <c r="CX270" s="228"/>
      <c r="CY270" s="228"/>
      <c r="CZ270" s="228"/>
      <c r="DA270" s="228"/>
      <c r="DB270" s="228"/>
    </row>
    <row r="271" spans="1:106" s="198" customFormat="1" ht="31.5" customHeight="1" x14ac:dyDescent="0.3">
      <c r="A271" s="194"/>
      <c r="B271" s="171"/>
      <c r="C271" s="257"/>
      <c r="D271" s="171"/>
      <c r="E271" s="171"/>
      <c r="F271" s="171"/>
      <c r="G271" s="197"/>
      <c r="L271" s="258"/>
      <c r="M271" s="259"/>
      <c r="N271" s="260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72"/>
      <c r="Z271" s="172"/>
      <c r="AA271" s="193"/>
      <c r="AB271" s="193"/>
      <c r="AC271" s="193"/>
      <c r="AD271" s="193"/>
      <c r="AE271" s="193"/>
      <c r="AF271" s="193"/>
      <c r="AG271" s="193"/>
      <c r="AH271" s="193"/>
      <c r="AI271" s="193"/>
      <c r="AJ271" s="193"/>
      <c r="AK271" s="172"/>
      <c r="AL271" s="172"/>
      <c r="AM271" s="193"/>
      <c r="AN271" s="193"/>
      <c r="AO271" s="223"/>
      <c r="AP271" s="183"/>
      <c r="AQ271" s="184"/>
      <c r="AR271" s="182"/>
      <c r="AS271" s="182"/>
      <c r="AT271" s="185"/>
      <c r="AU271" s="185"/>
      <c r="AV271" s="185"/>
      <c r="AW271" s="185"/>
      <c r="AX271" s="185"/>
      <c r="AY271" s="185"/>
      <c r="AZ271" s="185"/>
      <c r="BA271" s="185"/>
      <c r="BB271" s="185"/>
      <c r="BC271" s="186"/>
      <c r="BD271" s="181"/>
      <c r="BE271" s="187"/>
      <c r="BF271" s="188"/>
      <c r="BG271" s="173"/>
      <c r="BH271" s="173"/>
      <c r="BI271" s="173"/>
      <c r="BJ271" s="173"/>
      <c r="BK271" s="173"/>
      <c r="BL271" s="28"/>
      <c r="BM271" s="228"/>
      <c r="BN271" s="228"/>
      <c r="BO271" s="228"/>
      <c r="BP271" s="228"/>
      <c r="BQ271" s="228"/>
      <c r="BR271" s="228"/>
      <c r="BS271" s="228"/>
      <c r="BT271" s="228"/>
      <c r="BU271" s="228" t="str">
        <f t="shared" si="4"/>
        <v/>
      </c>
      <c r="BV271" s="228"/>
      <c r="BW271" s="228"/>
      <c r="BX271" s="228"/>
      <c r="BY271" s="228"/>
      <c r="BZ271" s="228"/>
      <c r="CA271" s="228"/>
      <c r="CB271" s="228"/>
      <c r="CC271" s="228"/>
      <c r="CD271" s="228"/>
      <c r="CE271" s="228"/>
      <c r="CF271" s="228"/>
      <c r="CG271" s="228"/>
      <c r="CH271" s="228"/>
      <c r="CI271" s="228"/>
      <c r="CJ271" s="228"/>
      <c r="CK271" s="228"/>
      <c r="CL271" s="228"/>
      <c r="CM271" s="228"/>
      <c r="CN271" s="228"/>
      <c r="CO271" s="228"/>
      <c r="CP271" s="228"/>
      <c r="CQ271" s="228"/>
      <c r="CR271" s="228"/>
      <c r="CS271" s="228"/>
      <c r="CT271" s="228"/>
      <c r="CU271" s="228"/>
      <c r="CV271" s="228"/>
      <c r="CW271" s="228"/>
      <c r="CX271" s="228"/>
      <c r="CY271" s="228"/>
      <c r="CZ271" s="228"/>
      <c r="DA271" s="228"/>
      <c r="DB271" s="228"/>
    </row>
    <row r="272" spans="1:106" s="198" customFormat="1" ht="31.5" customHeight="1" x14ac:dyDescent="0.3">
      <c r="A272" s="194"/>
      <c r="B272" s="171"/>
      <c r="C272" s="257"/>
      <c r="D272" s="171"/>
      <c r="E272" s="171"/>
      <c r="F272" s="171"/>
      <c r="G272" s="197"/>
      <c r="L272" s="258"/>
      <c r="M272" s="259"/>
      <c r="N272" s="260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72"/>
      <c r="Z272" s="172"/>
      <c r="AA272" s="193"/>
      <c r="AB272" s="193"/>
      <c r="AC272" s="193"/>
      <c r="AD272" s="193"/>
      <c r="AE272" s="193"/>
      <c r="AF272" s="193"/>
      <c r="AG272" s="193"/>
      <c r="AH272" s="193"/>
      <c r="AI272" s="193"/>
      <c r="AJ272" s="193"/>
      <c r="AK272" s="172"/>
      <c r="AL272" s="172"/>
      <c r="AM272" s="193"/>
      <c r="AN272" s="193"/>
      <c r="AO272" s="223"/>
      <c r="AP272" s="183"/>
      <c r="AQ272" s="184"/>
      <c r="AR272" s="182"/>
      <c r="AS272" s="182"/>
      <c r="AT272" s="185"/>
      <c r="AU272" s="185"/>
      <c r="AV272" s="185"/>
      <c r="AW272" s="185"/>
      <c r="AX272" s="185"/>
      <c r="AY272" s="185"/>
      <c r="AZ272" s="185"/>
      <c r="BA272" s="185"/>
      <c r="BB272" s="185"/>
      <c r="BC272" s="186"/>
      <c r="BD272" s="181"/>
      <c r="BE272" s="187"/>
      <c r="BF272" s="188"/>
      <c r="BG272" s="173"/>
      <c r="BH272" s="173"/>
      <c r="BI272" s="173"/>
      <c r="BJ272" s="173"/>
      <c r="BK272" s="173"/>
      <c r="BL272" s="28"/>
      <c r="BM272" s="228"/>
      <c r="BN272" s="228"/>
      <c r="BO272" s="228"/>
      <c r="BP272" s="228"/>
      <c r="BQ272" s="228"/>
      <c r="BR272" s="228"/>
      <c r="BS272" s="228"/>
      <c r="BT272" s="228"/>
      <c r="BU272" s="228" t="str">
        <f t="shared" si="4"/>
        <v/>
      </c>
      <c r="BV272" s="228"/>
      <c r="BW272" s="228"/>
      <c r="BX272" s="228"/>
      <c r="BY272" s="228"/>
      <c r="BZ272" s="228"/>
      <c r="CA272" s="228"/>
      <c r="CB272" s="228"/>
      <c r="CC272" s="228"/>
      <c r="CD272" s="228"/>
      <c r="CE272" s="228"/>
      <c r="CF272" s="228"/>
      <c r="CG272" s="228"/>
      <c r="CH272" s="228"/>
      <c r="CI272" s="228"/>
      <c r="CJ272" s="228"/>
      <c r="CK272" s="228"/>
      <c r="CL272" s="228"/>
      <c r="CM272" s="228"/>
      <c r="CN272" s="228"/>
      <c r="CO272" s="228"/>
      <c r="CP272" s="228"/>
      <c r="CQ272" s="228"/>
      <c r="CR272" s="228"/>
      <c r="CS272" s="228"/>
      <c r="CT272" s="228"/>
      <c r="CU272" s="228"/>
      <c r="CV272" s="228"/>
      <c r="CW272" s="228"/>
      <c r="CX272" s="228"/>
      <c r="CY272" s="228"/>
      <c r="CZ272" s="228"/>
      <c r="DA272" s="228"/>
      <c r="DB272" s="228"/>
    </row>
    <row r="273" spans="1:106" s="198" customFormat="1" ht="31.5" customHeight="1" x14ac:dyDescent="0.3">
      <c r="A273" s="194"/>
      <c r="B273" s="171"/>
      <c r="C273" s="257"/>
      <c r="D273" s="171"/>
      <c r="E273" s="171"/>
      <c r="F273" s="171"/>
      <c r="G273" s="197"/>
      <c r="L273" s="258"/>
      <c r="M273" s="259"/>
      <c r="N273" s="260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72"/>
      <c r="Z273" s="172"/>
      <c r="AA273" s="193"/>
      <c r="AB273" s="193"/>
      <c r="AC273" s="193"/>
      <c r="AD273" s="193"/>
      <c r="AE273" s="193"/>
      <c r="AF273" s="193"/>
      <c r="AG273" s="193"/>
      <c r="AH273" s="193"/>
      <c r="AI273" s="193"/>
      <c r="AJ273" s="193"/>
      <c r="AK273" s="172"/>
      <c r="AL273" s="172"/>
      <c r="AM273" s="193"/>
      <c r="AN273" s="193"/>
      <c r="AO273" s="223"/>
      <c r="AP273" s="183"/>
      <c r="AQ273" s="184"/>
      <c r="AR273" s="182"/>
      <c r="AS273" s="182"/>
      <c r="AT273" s="185"/>
      <c r="AU273" s="185"/>
      <c r="AV273" s="185"/>
      <c r="AW273" s="185"/>
      <c r="AX273" s="185"/>
      <c r="AY273" s="185"/>
      <c r="AZ273" s="185"/>
      <c r="BA273" s="185"/>
      <c r="BB273" s="185"/>
      <c r="BC273" s="186"/>
      <c r="BD273" s="181"/>
      <c r="BE273" s="187"/>
      <c r="BF273" s="188"/>
      <c r="BG273" s="173"/>
      <c r="BH273" s="173"/>
      <c r="BI273" s="173"/>
      <c r="BJ273" s="173"/>
      <c r="BK273" s="173"/>
      <c r="BL273" s="28"/>
      <c r="BM273" s="228"/>
      <c r="BN273" s="228"/>
      <c r="BO273" s="228"/>
      <c r="BP273" s="228"/>
      <c r="BQ273" s="228"/>
      <c r="BR273" s="228"/>
      <c r="BS273" s="228"/>
      <c r="BT273" s="228"/>
      <c r="BU273" s="228" t="str">
        <f t="shared" si="4"/>
        <v/>
      </c>
      <c r="BV273" s="228"/>
      <c r="BW273" s="228"/>
      <c r="BX273" s="228"/>
      <c r="BY273" s="228"/>
      <c r="BZ273" s="228"/>
      <c r="CA273" s="228"/>
      <c r="CB273" s="228"/>
      <c r="CC273" s="228"/>
      <c r="CD273" s="228"/>
      <c r="CE273" s="228"/>
      <c r="CF273" s="228"/>
      <c r="CG273" s="228"/>
      <c r="CH273" s="228"/>
      <c r="CI273" s="228"/>
      <c r="CJ273" s="228"/>
      <c r="CK273" s="228"/>
      <c r="CL273" s="228"/>
      <c r="CM273" s="228"/>
      <c r="CN273" s="228"/>
      <c r="CO273" s="228"/>
      <c r="CP273" s="228"/>
      <c r="CQ273" s="228"/>
      <c r="CR273" s="228"/>
      <c r="CS273" s="228"/>
      <c r="CT273" s="228"/>
      <c r="CU273" s="228"/>
      <c r="CV273" s="228"/>
      <c r="CW273" s="228"/>
      <c r="CX273" s="228"/>
      <c r="CY273" s="228"/>
      <c r="CZ273" s="228"/>
      <c r="DA273" s="228"/>
      <c r="DB273" s="228"/>
    </row>
    <row r="274" spans="1:106" s="198" customFormat="1" ht="31.5" customHeight="1" x14ac:dyDescent="0.3">
      <c r="A274" s="194"/>
      <c r="B274" s="171"/>
      <c r="C274" s="257"/>
      <c r="D274" s="171"/>
      <c r="E274" s="171"/>
      <c r="F274" s="171"/>
      <c r="G274" s="197"/>
      <c r="L274" s="258"/>
      <c r="M274" s="259"/>
      <c r="N274" s="260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72"/>
      <c r="Z274" s="172"/>
      <c r="AA274" s="193"/>
      <c r="AB274" s="193"/>
      <c r="AC274" s="193"/>
      <c r="AD274" s="193"/>
      <c r="AE274" s="193"/>
      <c r="AF274" s="193"/>
      <c r="AG274" s="193"/>
      <c r="AH274" s="193"/>
      <c r="AI274" s="193"/>
      <c r="AJ274" s="193"/>
      <c r="AK274" s="172"/>
      <c r="AL274" s="172"/>
      <c r="AM274" s="193"/>
      <c r="AN274" s="193"/>
      <c r="AO274" s="223"/>
      <c r="AP274" s="183"/>
      <c r="AQ274" s="184"/>
      <c r="AR274" s="182"/>
      <c r="AS274" s="182"/>
      <c r="AT274" s="185"/>
      <c r="AU274" s="185"/>
      <c r="AV274" s="185"/>
      <c r="AW274" s="185"/>
      <c r="AX274" s="185"/>
      <c r="AY274" s="185"/>
      <c r="AZ274" s="185"/>
      <c r="BA274" s="185"/>
      <c r="BB274" s="185"/>
      <c r="BC274" s="186"/>
      <c r="BD274" s="181"/>
      <c r="BE274" s="187"/>
      <c r="BF274" s="188"/>
      <c r="BG274" s="173"/>
      <c r="BH274" s="173"/>
      <c r="BI274" s="173"/>
      <c r="BJ274" s="173"/>
      <c r="BK274" s="173"/>
      <c r="BL274" s="28"/>
      <c r="BM274" s="228"/>
      <c r="BN274" s="228"/>
      <c r="BO274" s="228"/>
      <c r="BP274" s="228"/>
      <c r="BQ274" s="228"/>
      <c r="BR274" s="228"/>
      <c r="BS274" s="228"/>
      <c r="BT274" s="228"/>
      <c r="BU274" s="228" t="str">
        <f t="shared" si="4"/>
        <v/>
      </c>
      <c r="BV274" s="228"/>
      <c r="BW274" s="228"/>
      <c r="BX274" s="228"/>
      <c r="BY274" s="228"/>
      <c r="BZ274" s="228"/>
      <c r="CA274" s="228"/>
      <c r="CB274" s="228"/>
      <c r="CC274" s="228"/>
      <c r="CD274" s="228"/>
      <c r="CE274" s="228"/>
      <c r="CF274" s="228"/>
      <c r="CG274" s="228"/>
      <c r="CH274" s="228"/>
      <c r="CI274" s="228"/>
      <c r="CJ274" s="228"/>
      <c r="CK274" s="228"/>
      <c r="CL274" s="228"/>
      <c r="CM274" s="228"/>
      <c r="CN274" s="228"/>
      <c r="CO274" s="228"/>
      <c r="CP274" s="228"/>
      <c r="CQ274" s="228"/>
      <c r="CR274" s="228"/>
      <c r="CS274" s="228"/>
      <c r="CT274" s="228"/>
      <c r="CU274" s="228"/>
      <c r="CV274" s="228"/>
      <c r="CW274" s="228"/>
      <c r="CX274" s="228"/>
      <c r="CY274" s="228"/>
      <c r="CZ274" s="228"/>
      <c r="DA274" s="228"/>
      <c r="DB274" s="228"/>
    </row>
    <row r="275" spans="1:106" s="198" customFormat="1" ht="31.5" customHeight="1" x14ac:dyDescent="0.3">
      <c r="A275" s="194"/>
      <c r="B275" s="171"/>
      <c r="C275" s="257"/>
      <c r="D275" s="171"/>
      <c r="E275" s="171"/>
      <c r="F275" s="171"/>
      <c r="G275" s="197"/>
      <c r="L275" s="258"/>
      <c r="M275" s="259"/>
      <c r="N275" s="260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72"/>
      <c r="Z275" s="172"/>
      <c r="AA275" s="193"/>
      <c r="AB275" s="193"/>
      <c r="AC275" s="193"/>
      <c r="AD275" s="193"/>
      <c r="AE275" s="193"/>
      <c r="AF275" s="193"/>
      <c r="AG275" s="193"/>
      <c r="AH275" s="193"/>
      <c r="AI275" s="193"/>
      <c r="AJ275" s="193"/>
      <c r="AK275" s="172"/>
      <c r="AL275" s="172"/>
      <c r="AM275" s="193"/>
      <c r="AN275" s="193"/>
      <c r="AO275" s="223"/>
      <c r="AP275" s="183"/>
      <c r="AQ275" s="184"/>
      <c r="AR275" s="182"/>
      <c r="AS275" s="182"/>
      <c r="AT275" s="185"/>
      <c r="AU275" s="185"/>
      <c r="AV275" s="185"/>
      <c r="AW275" s="185"/>
      <c r="AX275" s="185"/>
      <c r="AY275" s="185"/>
      <c r="AZ275" s="185"/>
      <c r="BA275" s="185"/>
      <c r="BB275" s="185"/>
      <c r="BC275" s="186"/>
      <c r="BD275" s="181"/>
      <c r="BE275" s="187"/>
      <c r="BF275" s="188"/>
      <c r="BG275" s="173"/>
      <c r="BH275" s="173"/>
      <c r="BI275" s="173"/>
      <c r="BJ275" s="173"/>
      <c r="BK275" s="173"/>
      <c r="BL275" s="28"/>
      <c r="BM275" s="228"/>
      <c r="BN275" s="228"/>
      <c r="BO275" s="228"/>
      <c r="BP275" s="228"/>
      <c r="BQ275" s="228"/>
      <c r="BR275" s="228"/>
      <c r="BS275" s="228"/>
      <c r="BT275" s="228"/>
      <c r="BU275" s="228" t="str">
        <f t="shared" si="4"/>
        <v/>
      </c>
      <c r="BV275" s="228"/>
      <c r="BW275" s="228"/>
      <c r="BX275" s="228"/>
      <c r="BY275" s="228"/>
      <c r="BZ275" s="228"/>
      <c r="CA275" s="228"/>
      <c r="CB275" s="228"/>
      <c r="CC275" s="228"/>
      <c r="CD275" s="228"/>
      <c r="CE275" s="228"/>
      <c r="CF275" s="228"/>
      <c r="CG275" s="228"/>
      <c r="CH275" s="228"/>
      <c r="CI275" s="228"/>
      <c r="CJ275" s="228"/>
      <c r="CK275" s="228"/>
      <c r="CL275" s="228"/>
      <c r="CM275" s="228"/>
      <c r="CN275" s="228"/>
      <c r="CO275" s="228"/>
      <c r="CP275" s="228"/>
      <c r="CQ275" s="228"/>
      <c r="CR275" s="228"/>
      <c r="CS275" s="228"/>
      <c r="CT275" s="228"/>
      <c r="CU275" s="228"/>
      <c r="CV275" s="228"/>
      <c r="CW275" s="228"/>
      <c r="CX275" s="228"/>
      <c r="CY275" s="228"/>
      <c r="CZ275" s="228"/>
      <c r="DA275" s="228"/>
      <c r="DB275" s="228"/>
    </row>
    <row r="276" spans="1:106" s="198" customFormat="1" ht="31.5" customHeight="1" x14ac:dyDescent="0.3">
      <c r="A276" s="194"/>
      <c r="B276" s="171"/>
      <c r="C276" s="257"/>
      <c r="D276" s="171"/>
      <c r="E276" s="171"/>
      <c r="F276" s="171"/>
      <c r="G276" s="197"/>
      <c r="L276" s="258"/>
      <c r="M276" s="259"/>
      <c r="N276" s="260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72"/>
      <c r="Z276" s="172"/>
      <c r="AA276" s="193"/>
      <c r="AB276" s="193"/>
      <c r="AC276" s="193"/>
      <c r="AD276" s="193"/>
      <c r="AE276" s="193"/>
      <c r="AF276" s="193"/>
      <c r="AG276" s="193"/>
      <c r="AH276" s="193"/>
      <c r="AI276" s="193"/>
      <c r="AJ276" s="193"/>
      <c r="AK276" s="172"/>
      <c r="AL276" s="172"/>
      <c r="AM276" s="193"/>
      <c r="AN276" s="193"/>
      <c r="AO276" s="223"/>
      <c r="AP276" s="183"/>
      <c r="AQ276" s="184"/>
      <c r="AR276" s="182"/>
      <c r="AS276" s="182"/>
      <c r="AT276" s="185"/>
      <c r="AU276" s="185"/>
      <c r="AV276" s="185"/>
      <c r="AW276" s="185"/>
      <c r="AX276" s="185"/>
      <c r="AY276" s="185"/>
      <c r="AZ276" s="185"/>
      <c r="BA276" s="185"/>
      <c r="BB276" s="185"/>
      <c r="BC276" s="186"/>
      <c r="BD276" s="181"/>
      <c r="BE276" s="187"/>
      <c r="BF276" s="188"/>
      <c r="BG276" s="173"/>
      <c r="BH276" s="173"/>
      <c r="BI276" s="173"/>
      <c r="BJ276" s="173"/>
      <c r="BK276" s="173"/>
      <c r="BL276" s="28"/>
      <c r="BM276" s="228"/>
      <c r="BN276" s="228"/>
      <c r="BO276" s="228"/>
      <c r="BP276" s="228"/>
      <c r="BQ276" s="228"/>
      <c r="BR276" s="228"/>
      <c r="BS276" s="228"/>
      <c r="BT276" s="228"/>
      <c r="BU276" s="228" t="str">
        <f t="shared" si="4"/>
        <v/>
      </c>
      <c r="BV276" s="228"/>
      <c r="BW276" s="228"/>
      <c r="BX276" s="228"/>
      <c r="BY276" s="228"/>
      <c r="BZ276" s="228"/>
      <c r="CA276" s="228"/>
      <c r="CB276" s="228"/>
      <c r="CC276" s="228"/>
      <c r="CD276" s="228"/>
      <c r="CE276" s="228"/>
      <c r="CF276" s="228"/>
      <c r="CG276" s="228"/>
      <c r="CH276" s="228"/>
      <c r="CI276" s="228"/>
      <c r="CJ276" s="228"/>
      <c r="CK276" s="228"/>
      <c r="CL276" s="228"/>
      <c r="CM276" s="228"/>
      <c r="CN276" s="228"/>
      <c r="CO276" s="228"/>
      <c r="CP276" s="228"/>
      <c r="CQ276" s="228"/>
      <c r="CR276" s="228"/>
      <c r="CS276" s="228"/>
      <c r="CT276" s="228"/>
      <c r="CU276" s="228"/>
      <c r="CV276" s="228"/>
      <c r="CW276" s="228"/>
      <c r="CX276" s="228"/>
      <c r="CY276" s="228"/>
      <c r="CZ276" s="228"/>
      <c r="DA276" s="228"/>
      <c r="DB276" s="228"/>
    </row>
    <row r="277" spans="1:106" s="198" customFormat="1" ht="31.5" customHeight="1" x14ac:dyDescent="0.3">
      <c r="A277" s="194"/>
      <c r="B277" s="171"/>
      <c r="C277" s="257"/>
      <c r="D277" s="171"/>
      <c r="E277" s="171"/>
      <c r="F277" s="171"/>
      <c r="G277" s="197"/>
      <c r="L277" s="258"/>
      <c r="M277" s="259"/>
      <c r="N277" s="260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72"/>
      <c r="Z277" s="172"/>
      <c r="AA277" s="193"/>
      <c r="AB277" s="193"/>
      <c r="AC277" s="193"/>
      <c r="AD277" s="193"/>
      <c r="AE277" s="193"/>
      <c r="AF277" s="193"/>
      <c r="AG277" s="193"/>
      <c r="AH277" s="193"/>
      <c r="AI277" s="193"/>
      <c r="AJ277" s="193"/>
      <c r="AK277" s="172"/>
      <c r="AL277" s="172"/>
      <c r="AM277" s="193"/>
      <c r="AN277" s="193"/>
      <c r="AO277" s="223"/>
      <c r="AP277" s="183"/>
      <c r="AQ277" s="184"/>
      <c r="AR277" s="182"/>
      <c r="AS277" s="182"/>
      <c r="AT277" s="185"/>
      <c r="AU277" s="185"/>
      <c r="AV277" s="185"/>
      <c r="AW277" s="185"/>
      <c r="AX277" s="185"/>
      <c r="AY277" s="185"/>
      <c r="AZ277" s="185"/>
      <c r="BA277" s="185"/>
      <c r="BB277" s="185"/>
      <c r="BC277" s="186"/>
      <c r="BD277" s="181"/>
      <c r="BE277" s="187"/>
      <c r="BF277" s="188"/>
      <c r="BG277" s="173"/>
      <c r="BH277" s="173"/>
      <c r="BI277" s="173"/>
      <c r="BJ277" s="173"/>
      <c r="BK277" s="173"/>
      <c r="BL277" s="28"/>
      <c r="BM277" s="228"/>
      <c r="BN277" s="228"/>
      <c r="BO277" s="228"/>
      <c r="BP277" s="228"/>
      <c r="BQ277" s="228"/>
      <c r="BR277" s="228"/>
      <c r="BS277" s="228"/>
      <c r="BT277" s="228"/>
      <c r="BU277" s="228" t="str">
        <f t="shared" si="4"/>
        <v/>
      </c>
      <c r="BV277" s="228"/>
      <c r="BW277" s="228"/>
      <c r="BX277" s="228"/>
      <c r="BY277" s="228"/>
      <c r="BZ277" s="228"/>
      <c r="CA277" s="228"/>
      <c r="CB277" s="228"/>
      <c r="CC277" s="228"/>
      <c r="CD277" s="228"/>
      <c r="CE277" s="228"/>
      <c r="CF277" s="228"/>
      <c r="CG277" s="228"/>
      <c r="CH277" s="228"/>
      <c r="CI277" s="228"/>
      <c r="CJ277" s="228"/>
      <c r="CK277" s="228"/>
      <c r="CL277" s="228"/>
      <c r="CM277" s="228"/>
      <c r="CN277" s="228"/>
      <c r="CO277" s="228"/>
      <c r="CP277" s="228"/>
      <c r="CQ277" s="228"/>
      <c r="CR277" s="228"/>
      <c r="CS277" s="228"/>
      <c r="CT277" s="228"/>
      <c r="CU277" s="228"/>
      <c r="CV277" s="228"/>
      <c r="CW277" s="228"/>
      <c r="CX277" s="228"/>
      <c r="CY277" s="228"/>
      <c r="CZ277" s="228"/>
      <c r="DA277" s="228"/>
      <c r="DB277" s="228"/>
    </row>
    <row r="278" spans="1:106" s="198" customFormat="1" ht="31.5" customHeight="1" x14ac:dyDescent="0.3">
      <c r="A278" s="194"/>
      <c r="B278" s="171"/>
      <c r="C278" s="257"/>
      <c r="D278" s="171"/>
      <c r="E278" s="171"/>
      <c r="F278" s="171"/>
      <c r="G278" s="197"/>
      <c r="L278" s="258"/>
      <c r="M278" s="259"/>
      <c r="N278" s="260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72"/>
      <c r="Z278" s="172"/>
      <c r="AA278" s="193"/>
      <c r="AB278" s="193"/>
      <c r="AC278" s="193"/>
      <c r="AD278" s="193"/>
      <c r="AE278" s="193"/>
      <c r="AF278" s="193"/>
      <c r="AG278" s="193"/>
      <c r="AH278" s="193"/>
      <c r="AI278" s="193"/>
      <c r="AJ278" s="193"/>
      <c r="AK278" s="172"/>
      <c r="AL278" s="172"/>
      <c r="AM278" s="193"/>
      <c r="AN278" s="193"/>
      <c r="AO278" s="223"/>
      <c r="AP278" s="183"/>
      <c r="AQ278" s="184"/>
      <c r="AR278" s="182"/>
      <c r="AS278" s="182"/>
      <c r="AT278" s="185"/>
      <c r="AU278" s="185"/>
      <c r="AV278" s="185"/>
      <c r="AW278" s="185"/>
      <c r="AX278" s="185"/>
      <c r="AY278" s="185"/>
      <c r="AZ278" s="185"/>
      <c r="BA278" s="185"/>
      <c r="BB278" s="185"/>
      <c r="BC278" s="186"/>
      <c r="BD278" s="181"/>
      <c r="BE278" s="187"/>
      <c r="BF278" s="188"/>
      <c r="BG278" s="173"/>
      <c r="BH278" s="173"/>
      <c r="BI278" s="173"/>
      <c r="BJ278" s="173"/>
      <c r="BK278" s="173"/>
      <c r="BL278" s="28"/>
      <c r="BM278" s="228"/>
      <c r="BN278" s="228"/>
      <c r="BO278" s="228"/>
      <c r="BP278" s="228"/>
      <c r="BQ278" s="228"/>
      <c r="BR278" s="228"/>
      <c r="BS278" s="228"/>
      <c r="BT278" s="228"/>
      <c r="BU278" s="228" t="str">
        <f t="shared" si="4"/>
        <v/>
      </c>
      <c r="BV278" s="228"/>
      <c r="BW278" s="228"/>
      <c r="BX278" s="228"/>
      <c r="BY278" s="228"/>
      <c r="BZ278" s="228"/>
      <c r="CA278" s="228"/>
      <c r="CB278" s="228"/>
      <c r="CC278" s="228"/>
      <c r="CD278" s="228"/>
      <c r="CE278" s="228"/>
      <c r="CF278" s="228"/>
      <c r="CG278" s="228"/>
      <c r="CH278" s="228"/>
      <c r="CI278" s="228"/>
      <c r="CJ278" s="228"/>
      <c r="CK278" s="228"/>
      <c r="CL278" s="228"/>
      <c r="CM278" s="228"/>
      <c r="CN278" s="228"/>
      <c r="CO278" s="228"/>
      <c r="CP278" s="228"/>
      <c r="CQ278" s="228"/>
      <c r="CR278" s="228"/>
      <c r="CS278" s="228"/>
      <c r="CT278" s="228"/>
      <c r="CU278" s="228"/>
      <c r="CV278" s="228"/>
      <c r="CW278" s="228"/>
      <c r="CX278" s="228"/>
      <c r="CY278" s="228"/>
      <c r="CZ278" s="228"/>
      <c r="DA278" s="228"/>
      <c r="DB278" s="228"/>
    </row>
    <row r="279" spans="1:106" s="198" customFormat="1" ht="31.5" customHeight="1" x14ac:dyDescent="0.3">
      <c r="A279" s="194"/>
      <c r="B279" s="171"/>
      <c r="C279" s="257"/>
      <c r="D279" s="171"/>
      <c r="E279" s="171"/>
      <c r="F279" s="171"/>
      <c r="G279" s="197"/>
      <c r="L279" s="258"/>
      <c r="M279" s="259"/>
      <c r="N279" s="260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72"/>
      <c r="Z279" s="172"/>
      <c r="AA279" s="193"/>
      <c r="AB279" s="193"/>
      <c r="AC279" s="193"/>
      <c r="AD279" s="193"/>
      <c r="AE279" s="193"/>
      <c r="AF279" s="193"/>
      <c r="AG279" s="193"/>
      <c r="AH279" s="193"/>
      <c r="AI279" s="193"/>
      <c r="AJ279" s="193"/>
      <c r="AK279" s="172"/>
      <c r="AL279" s="172"/>
      <c r="AM279" s="193"/>
      <c r="AN279" s="193"/>
      <c r="AO279" s="223"/>
      <c r="AP279" s="183"/>
      <c r="AQ279" s="184"/>
      <c r="AR279" s="182"/>
      <c r="AS279" s="182"/>
      <c r="AT279" s="185"/>
      <c r="AU279" s="185"/>
      <c r="AV279" s="185"/>
      <c r="AW279" s="185"/>
      <c r="AX279" s="185"/>
      <c r="AY279" s="185"/>
      <c r="AZ279" s="185"/>
      <c r="BA279" s="185"/>
      <c r="BB279" s="185"/>
      <c r="BC279" s="186"/>
      <c r="BD279" s="181"/>
      <c r="BE279" s="187"/>
      <c r="BF279" s="188"/>
      <c r="BG279" s="173"/>
      <c r="BH279" s="173"/>
      <c r="BI279" s="173"/>
      <c r="BJ279" s="173"/>
      <c r="BK279" s="173"/>
      <c r="BL279" s="28"/>
      <c r="BM279" s="228"/>
      <c r="BN279" s="228"/>
      <c r="BO279" s="228"/>
      <c r="BP279" s="228"/>
      <c r="BQ279" s="228"/>
      <c r="BR279" s="228"/>
      <c r="BS279" s="228"/>
      <c r="BT279" s="228"/>
      <c r="BU279" s="228" t="str">
        <f t="shared" si="4"/>
        <v/>
      </c>
      <c r="BV279" s="228"/>
      <c r="BW279" s="228"/>
      <c r="BX279" s="228"/>
      <c r="BY279" s="228"/>
      <c r="BZ279" s="228"/>
      <c r="CA279" s="228"/>
      <c r="CB279" s="228"/>
      <c r="CC279" s="228"/>
      <c r="CD279" s="228"/>
      <c r="CE279" s="228"/>
      <c r="CF279" s="228"/>
      <c r="CG279" s="228"/>
      <c r="CH279" s="228"/>
      <c r="CI279" s="228"/>
      <c r="CJ279" s="228"/>
      <c r="CK279" s="228"/>
      <c r="CL279" s="228"/>
      <c r="CM279" s="228"/>
      <c r="CN279" s="228"/>
      <c r="CO279" s="228"/>
      <c r="CP279" s="228"/>
      <c r="CQ279" s="228"/>
      <c r="CR279" s="228"/>
      <c r="CS279" s="228"/>
      <c r="CT279" s="228"/>
      <c r="CU279" s="228"/>
      <c r="CV279" s="228"/>
      <c r="CW279" s="228"/>
      <c r="CX279" s="228"/>
      <c r="CY279" s="228"/>
      <c r="CZ279" s="228"/>
      <c r="DA279" s="228"/>
      <c r="DB279" s="228"/>
    </row>
    <row r="280" spans="1:106" s="198" customFormat="1" ht="31.5" customHeight="1" x14ac:dyDescent="0.3">
      <c r="A280" s="194"/>
      <c r="B280" s="171"/>
      <c r="C280" s="257"/>
      <c r="D280" s="171"/>
      <c r="E280" s="171"/>
      <c r="F280" s="171"/>
      <c r="G280" s="197"/>
      <c r="L280" s="258"/>
      <c r="M280" s="259"/>
      <c r="N280" s="260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72"/>
      <c r="Z280" s="172"/>
      <c r="AA280" s="193"/>
      <c r="AB280" s="193"/>
      <c r="AC280" s="193"/>
      <c r="AD280" s="193"/>
      <c r="AE280" s="193"/>
      <c r="AF280" s="193"/>
      <c r="AG280" s="193"/>
      <c r="AH280" s="193"/>
      <c r="AI280" s="193"/>
      <c r="AJ280" s="193"/>
      <c r="AK280" s="172"/>
      <c r="AL280" s="172"/>
      <c r="AM280" s="193"/>
      <c r="AN280" s="193"/>
      <c r="AO280" s="223"/>
      <c r="AP280" s="183"/>
      <c r="AQ280" s="184"/>
      <c r="AR280" s="182"/>
      <c r="AS280" s="182"/>
      <c r="AT280" s="185"/>
      <c r="AU280" s="185"/>
      <c r="AV280" s="185"/>
      <c r="AW280" s="185"/>
      <c r="AX280" s="185"/>
      <c r="AY280" s="185"/>
      <c r="AZ280" s="185"/>
      <c r="BA280" s="185"/>
      <c r="BB280" s="185"/>
      <c r="BC280" s="186"/>
      <c r="BD280" s="181"/>
      <c r="BE280" s="187"/>
      <c r="BF280" s="188"/>
      <c r="BG280" s="173"/>
      <c r="BH280" s="173"/>
      <c r="BI280" s="173"/>
      <c r="BJ280" s="173"/>
      <c r="BK280" s="173"/>
      <c r="BL280" s="28"/>
      <c r="BM280" s="228"/>
      <c r="BN280" s="228"/>
      <c r="BO280" s="228"/>
      <c r="BP280" s="228"/>
      <c r="BQ280" s="228"/>
      <c r="BR280" s="228"/>
      <c r="BS280" s="228"/>
      <c r="BT280" s="228"/>
      <c r="BU280" s="228" t="str">
        <f t="shared" si="4"/>
        <v/>
      </c>
      <c r="BV280" s="228"/>
      <c r="BW280" s="228"/>
      <c r="BX280" s="228"/>
      <c r="BY280" s="228"/>
      <c r="BZ280" s="228"/>
      <c r="CA280" s="228"/>
      <c r="CB280" s="228"/>
      <c r="CC280" s="228"/>
      <c r="CD280" s="228"/>
      <c r="CE280" s="228"/>
      <c r="CF280" s="228"/>
      <c r="CG280" s="228"/>
      <c r="CH280" s="228"/>
      <c r="CI280" s="228"/>
      <c r="CJ280" s="228"/>
      <c r="CK280" s="228"/>
      <c r="CL280" s="228"/>
      <c r="CM280" s="228"/>
      <c r="CN280" s="228"/>
      <c r="CO280" s="228"/>
      <c r="CP280" s="228"/>
      <c r="CQ280" s="228"/>
      <c r="CR280" s="228"/>
      <c r="CS280" s="228"/>
      <c r="CT280" s="228"/>
      <c r="CU280" s="228"/>
      <c r="CV280" s="228"/>
      <c r="CW280" s="228"/>
      <c r="CX280" s="228"/>
      <c r="CY280" s="228"/>
      <c r="CZ280" s="228"/>
      <c r="DA280" s="228"/>
      <c r="DB280" s="228"/>
    </row>
    <row r="281" spans="1:106" s="198" customFormat="1" ht="31.5" customHeight="1" x14ac:dyDescent="0.3">
      <c r="A281" s="194"/>
      <c r="B281" s="171"/>
      <c r="C281" s="257"/>
      <c r="D281" s="171"/>
      <c r="E281" s="171"/>
      <c r="F281" s="171"/>
      <c r="G281" s="197"/>
      <c r="L281" s="258"/>
      <c r="M281" s="259"/>
      <c r="N281" s="260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72"/>
      <c r="Z281" s="172"/>
      <c r="AA281" s="193"/>
      <c r="AB281" s="193"/>
      <c r="AC281" s="193"/>
      <c r="AD281" s="193"/>
      <c r="AE281" s="193"/>
      <c r="AF281" s="193"/>
      <c r="AG281" s="193"/>
      <c r="AH281" s="193"/>
      <c r="AI281" s="193"/>
      <c r="AJ281" s="193"/>
      <c r="AK281" s="172"/>
      <c r="AL281" s="172"/>
      <c r="AM281" s="193"/>
      <c r="AN281" s="193"/>
      <c r="AO281" s="223"/>
      <c r="AP281" s="183"/>
      <c r="AQ281" s="184"/>
      <c r="AR281" s="182"/>
      <c r="AS281" s="182"/>
      <c r="AT281" s="185"/>
      <c r="AU281" s="185"/>
      <c r="AV281" s="185"/>
      <c r="AW281" s="185"/>
      <c r="AX281" s="185"/>
      <c r="AY281" s="185"/>
      <c r="AZ281" s="185"/>
      <c r="BA281" s="185"/>
      <c r="BB281" s="185"/>
      <c r="BC281" s="186"/>
      <c r="BD281" s="181"/>
      <c r="BE281" s="187"/>
      <c r="BF281" s="188"/>
      <c r="BG281" s="173"/>
      <c r="BH281" s="173"/>
      <c r="BI281" s="173"/>
      <c r="BJ281" s="173"/>
      <c r="BK281" s="173"/>
      <c r="BL281" s="28"/>
      <c r="BM281" s="228"/>
      <c r="BN281" s="228"/>
      <c r="BO281" s="228"/>
      <c r="BP281" s="228"/>
      <c r="BQ281" s="228"/>
      <c r="BR281" s="228"/>
      <c r="BS281" s="228"/>
      <c r="BT281" s="228"/>
      <c r="BU281" s="228" t="str">
        <f t="shared" si="4"/>
        <v/>
      </c>
      <c r="BV281" s="228"/>
      <c r="BW281" s="228"/>
      <c r="BX281" s="228"/>
      <c r="BY281" s="228"/>
      <c r="BZ281" s="228"/>
      <c r="CA281" s="228"/>
      <c r="CB281" s="228"/>
      <c r="CC281" s="228"/>
      <c r="CD281" s="228"/>
      <c r="CE281" s="228"/>
      <c r="CF281" s="228"/>
      <c r="CG281" s="228"/>
      <c r="CH281" s="228"/>
      <c r="CI281" s="228"/>
      <c r="CJ281" s="228"/>
      <c r="CK281" s="228"/>
      <c r="CL281" s="228"/>
      <c r="CM281" s="228"/>
      <c r="CN281" s="228"/>
      <c r="CO281" s="228"/>
      <c r="CP281" s="228"/>
      <c r="CQ281" s="228"/>
      <c r="CR281" s="228"/>
      <c r="CS281" s="228"/>
      <c r="CT281" s="228"/>
      <c r="CU281" s="228"/>
      <c r="CV281" s="228"/>
      <c r="CW281" s="228"/>
      <c r="CX281" s="228"/>
      <c r="CY281" s="228"/>
      <c r="CZ281" s="228"/>
      <c r="DA281" s="228"/>
      <c r="DB281" s="228"/>
    </row>
    <row r="282" spans="1:106" s="198" customFormat="1" ht="31.5" customHeight="1" x14ac:dyDescent="0.3">
      <c r="A282" s="194"/>
      <c r="B282" s="171"/>
      <c r="C282" s="257"/>
      <c r="D282" s="171"/>
      <c r="E282" s="171"/>
      <c r="F282" s="171"/>
      <c r="G282" s="197"/>
      <c r="L282" s="258"/>
      <c r="M282" s="259"/>
      <c r="N282" s="260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72"/>
      <c r="Z282" s="172"/>
      <c r="AA282" s="193"/>
      <c r="AB282" s="193"/>
      <c r="AC282" s="193"/>
      <c r="AD282" s="193"/>
      <c r="AE282" s="193"/>
      <c r="AF282" s="193"/>
      <c r="AG282" s="193"/>
      <c r="AH282" s="193"/>
      <c r="AI282" s="193"/>
      <c r="AJ282" s="193"/>
      <c r="AK282" s="172"/>
      <c r="AL282" s="172"/>
      <c r="AM282" s="193"/>
      <c r="AN282" s="193"/>
      <c r="AO282" s="223"/>
      <c r="AP282" s="183"/>
      <c r="AQ282" s="184"/>
      <c r="AR282" s="182"/>
      <c r="AS282" s="182"/>
      <c r="AT282" s="185"/>
      <c r="AU282" s="185"/>
      <c r="AV282" s="185"/>
      <c r="AW282" s="185"/>
      <c r="AX282" s="185"/>
      <c r="AY282" s="185"/>
      <c r="AZ282" s="185"/>
      <c r="BA282" s="185"/>
      <c r="BB282" s="185"/>
      <c r="BC282" s="186"/>
      <c r="BD282" s="181"/>
      <c r="BE282" s="187"/>
      <c r="BF282" s="188"/>
      <c r="BG282" s="173"/>
      <c r="BH282" s="173"/>
      <c r="BI282" s="173"/>
      <c r="BJ282" s="173"/>
      <c r="BK282" s="173"/>
      <c r="BL282" s="28"/>
      <c r="BM282" s="228"/>
      <c r="BN282" s="228"/>
      <c r="BO282" s="228"/>
      <c r="BP282" s="228"/>
      <c r="BQ282" s="228"/>
      <c r="BR282" s="228"/>
      <c r="BS282" s="228"/>
      <c r="BT282" s="228"/>
      <c r="BU282" s="228" t="str">
        <f t="shared" si="4"/>
        <v/>
      </c>
      <c r="BV282" s="228"/>
      <c r="BW282" s="228"/>
      <c r="BX282" s="228"/>
      <c r="BY282" s="228"/>
      <c r="BZ282" s="228"/>
      <c r="CA282" s="228"/>
      <c r="CB282" s="228"/>
      <c r="CC282" s="228"/>
      <c r="CD282" s="228"/>
      <c r="CE282" s="228"/>
      <c r="CF282" s="228"/>
      <c r="CG282" s="228"/>
      <c r="CH282" s="228"/>
      <c r="CI282" s="228"/>
      <c r="CJ282" s="228"/>
      <c r="CK282" s="228"/>
      <c r="CL282" s="228"/>
      <c r="CM282" s="228"/>
      <c r="CN282" s="228"/>
      <c r="CO282" s="228"/>
      <c r="CP282" s="228"/>
      <c r="CQ282" s="228"/>
      <c r="CR282" s="228"/>
      <c r="CS282" s="228"/>
      <c r="CT282" s="228"/>
      <c r="CU282" s="228"/>
      <c r="CV282" s="228"/>
      <c r="CW282" s="228"/>
      <c r="CX282" s="228"/>
      <c r="CY282" s="228"/>
      <c r="CZ282" s="228"/>
      <c r="DA282" s="228"/>
      <c r="DB282" s="228"/>
    </row>
    <row r="283" spans="1:106" s="198" customFormat="1" ht="31.5" customHeight="1" x14ac:dyDescent="0.3">
      <c r="A283" s="194"/>
      <c r="B283" s="171"/>
      <c r="C283" s="257"/>
      <c r="D283" s="171"/>
      <c r="E283" s="171"/>
      <c r="F283" s="171"/>
      <c r="G283" s="197"/>
      <c r="L283" s="258"/>
      <c r="M283" s="259"/>
      <c r="N283" s="260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72"/>
      <c r="Z283" s="172"/>
      <c r="AA283" s="193"/>
      <c r="AB283" s="193"/>
      <c r="AC283" s="193"/>
      <c r="AD283" s="193"/>
      <c r="AE283" s="193"/>
      <c r="AF283" s="193"/>
      <c r="AG283" s="193"/>
      <c r="AH283" s="193"/>
      <c r="AI283" s="193"/>
      <c r="AJ283" s="193"/>
      <c r="AK283" s="172"/>
      <c r="AL283" s="172"/>
      <c r="AM283" s="193"/>
      <c r="AN283" s="193"/>
      <c r="AO283" s="223"/>
      <c r="AP283" s="183"/>
      <c r="AQ283" s="184"/>
      <c r="AR283" s="182"/>
      <c r="AS283" s="182"/>
      <c r="AT283" s="185"/>
      <c r="AU283" s="185"/>
      <c r="AV283" s="185"/>
      <c r="AW283" s="185"/>
      <c r="AX283" s="185"/>
      <c r="AY283" s="185"/>
      <c r="AZ283" s="185"/>
      <c r="BA283" s="185"/>
      <c r="BB283" s="185"/>
      <c r="BC283" s="186"/>
      <c r="BD283" s="181"/>
      <c r="BE283" s="187"/>
      <c r="BF283" s="188"/>
      <c r="BG283" s="173"/>
      <c r="BH283" s="173"/>
      <c r="BI283" s="173"/>
      <c r="BJ283" s="173"/>
      <c r="BK283" s="173"/>
      <c r="BL283" s="28"/>
      <c r="BM283" s="228"/>
      <c r="BN283" s="228"/>
      <c r="BO283" s="228"/>
      <c r="BP283" s="228"/>
      <c r="BQ283" s="228"/>
      <c r="BR283" s="228"/>
      <c r="BS283" s="228"/>
      <c r="BT283" s="228"/>
      <c r="BU283" s="228" t="str">
        <f t="shared" si="4"/>
        <v/>
      </c>
      <c r="BV283" s="228"/>
      <c r="BW283" s="228"/>
      <c r="BX283" s="228"/>
      <c r="BY283" s="228"/>
      <c r="BZ283" s="228"/>
      <c r="CA283" s="228"/>
      <c r="CB283" s="228"/>
      <c r="CC283" s="228"/>
      <c r="CD283" s="228"/>
      <c r="CE283" s="228"/>
      <c r="CF283" s="228"/>
      <c r="CG283" s="228"/>
      <c r="CH283" s="228"/>
      <c r="CI283" s="228"/>
      <c r="CJ283" s="228"/>
      <c r="CK283" s="228"/>
      <c r="CL283" s="228"/>
      <c r="CM283" s="228"/>
      <c r="CN283" s="228"/>
      <c r="CO283" s="228"/>
      <c r="CP283" s="228"/>
      <c r="CQ283" s="228"/>
      <c r="CR283" s="228"/>
      <c r="CS283" s="228"/>
      <c r="CT283" s="228"/>
      <c r="CU283" s="228"/>
      <c r="CV283" s="228"/>
      <c r="CW283" s="228"/>
      <c r="CX283" s="228"/>
      <c r="CY283" s="228"/>
      <c r="CZ283" s="228"/>
      <c r="DA283" s="228"/>
      <c r="DB283" s="228"/>
    </row>
    <row r="284" spans="1:106" s="198" customFormat="1" ht="31.5" customHeight="1" x14ac:dyDescent="0.3">
      <c r="A284" s="194"/>
      <c r="B284" s="171"/>
      <c r="C284" s="257"/>
      <c r="D284" s="171"/>
      <c r="E284" s="171"/>
      <c r="F284" s="171"/>
      <c r="G284" s="197"/>
      <c r="L284" s="258"/>
      <c r="M284" s="259"/>
      <c r="N284" s="260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72"/>
      <c r="Z284" s="172"/>
      <c r="AA284" s="193"/>
      <c r="AB284" s="193"/>
      <c r="AC284" s="193"/>
      <c r="AD284" s="193"/>
      <c r="AE284" s="193"/>
      <c r="AF284" s="193"/>
      <c r="AG284" s="193"/>
      <c r="AH284" s="193"/>
      <c r="AI284" s="193"/>
      <c r="AJ284" s="193"/>
      <c r="AK284" s="172"/>
      <c r="AL284" s="172"/>
      <c r="AM284" s="193"/>
      <c r="AN284" s="193"/>
      <c r="AO284" s="223"/>
      <c r="AP284" s="183"/>
      <c r="AQ284" s="184"/>
      <c r="AR284" s="182"/>
      <c r="AS284" s="182"/>
      <c r="AT284" s="185"/>
      <c r="AU284" s="185"/>
      <c r="AV284" s="185"/>
      <c r="AW284" s="185"/>
      <c r="AX284" s="185"/>
      <c r="AY284" s="185"/>
      <c r="AZ284" s="185"/>
      <c r="BA284" s="185"/>
      <c r="BB284" s="185"/>
      <c r="BC284" s="186"/>
      <c r="BD284" s="181"/>
      <c r="BE284" s="187"/>
      <c r="BF284" s="188"/>
      <c r="BG284" s="173"/>
      <c r="BH284" s="173"/>
      <c r="BI284" s="173"/>
      <c r="BJ284" s="173"/>
      <c r="BK284" s="173"/>
      <c r="BL284" s="28"/>
      <c r="BM284" s="228"/>
      <c r="BN284" s="228"/>
      <c r="BO284" s="228"/>
      <c r="BP284" s="228"/>
      <c r="BQ284" s="228"/>
      <c r="BR284" s="228"/>
      <c r="BS284" s="228"/>
      <c r="BT284" s="228"/>
      <c r="BU284" s="228" t="str">
        <f t="shared" si="4"/>
        <v/>
      </c>
      <c r="BV284" s="228"/>
      <c r="BW284" s="228"/>
      <c r="BX284" s="228"/>
      <c r="BY284" s="228"/>
      <c r="BZ284" s="228"/>
      <c r="CA284" s="228"/>
      <c r="CB284" s="228"/>
      <c r="CC284" s="228"/>
      <c r="CD284" s="228"/>
      <c r="CE284" s="228"/>
      <c r="CF284" s="228"/>
      <c r="CG284" s="228"/>
      <c r="CH284" s="228"/>
      <c r="CI284" s="228"/>
      <c r="CJ284" s="228"/>
      <c r="CK284" s="228"/>
      <c r="CL284" s="228"/>
      <c r="CM284" s="228"/>
      <c r="CN284" s="228"/>
      <c r="CO284" s="228"/>
      <c r="CP284" s="228"/>
      <c r="CQ284" s="228"/>
      <c r="CR284" s="228"/>
      <c r="CS284" s="228"/>
      <c r="CT284" s="228"/>
      <c r="CU284" s="228"/>
      <c r="CV284" s="228"/>
      <c r="CW284" s="228"/>
      <c r="CX284" s="228"/>
      <c r="CY284" s="228"/>
      <c r="CZ284" s="228"/>
      <c r="DA284" s="228"/>
      <c r="DB284" s="228"/>
    </row>
    <row r="285" spans="1:106" s="198" customFormat="1" ht="31.5" customHeight="1" x14ac:dyDescent="0.3">
      <c r="A285" s="194"/>
      <c r="B285" s="171"/>
      <c r="C285" s="257"/>
      <c r="D285" s="171"/>
      <c r="E285" s="171"/>
      <c r="F285" s="171"/>
      <c r="G285" s="197"/>
      <c r="L285" s="258"/>
      <c r="M285" s="259"/>
      <c r="N285" s="260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72"/>
      <c r="Z285" s="172"/>
      <c r="AA285" s="193"/>
      <c r="AB285" s="193"/>
      <c r="AC285" s="193"/>
      <c r="AD285" s="193"/>
      <c r="AE285" s="193"/>
      <c r="AF285" s="193"/>
      <c r="AG285" s="193"/>
      <c r="AH285" s="193"/>
      <c r="AI285" s="193"/>
      <c r="AJ285" s="193"/>
      <c r="AK285" s="172"/>
      <c r="AL285" s="172"/>
      <c r="AM285" s="193"/>
      <c r="AN285" s="193"/>
      <c r="AO285" s="223"/>
      <c r="AP285" s="183"/>
      <c r="AQ285" s="184"/>
      <c r="AR285" s="182"/>
      <c r="AS285" s="182"/>
      <c r="AT285" s="185"/>
      <c r="AU285" s="185"/>
      <c r="AV285" s="185"/>
      <c r="AW285" s="185"/>
      <c r="AX285" s="185"/>
      <c r="AY285" s="185"/>
      <c r="AZ285" s="185"/>
      <c r="BA285" s="185"/>
      <c r="BB285" s="185"/>
      <c r="BC285" s="186"/>
      <c r="BD285" s="181"/>
      <c r="BE285" s="187"/>
      <c r="BF285" s="188"/>
      <c r="BG285" s="173"/>
      <c r="BH285" s="173"/>
      <c r="BI285" s="173"/>
      <c r="BJ285" s="173"/>
      <c r="BK285" s="173"/>
      <c r="BL285" s="28"/>
      <c r="BM285" s="228"/>
      <c r="BN285" s="228"/>
      <c r="BO285" s="228"/>
      <c r="BP285" s="228"/>
      <c r="BQ285" s="228"/>
      <c r="BR285" s="228"/>
      <c r="BS285" s="228"/>
      <c r="BT285" s="228"/>
      <c r="BU285" s="228" t="str">
        <f t="shared" si="4"/>
        <v/>
      </c>
      <c r="BV285" s="228"/>
      <c r="BW285" s="228"/>
      <c r="BX285" s="228"/>
      <c r="BY285" s="228"/>
      <c r="BZ285" s="228"/>
      <c r="CA285" s="228"/>
      <c r="CB285" s="228"/>
      <c r="CC285" s="228"/>
      <c r="CD285" s="228"/>
      <c r="CE285" s="228"/>
      <c r="CF285" s="228"/>
      <c r="CG285" s="228"/>
      <c r="CH285" s="228"/>
      <c r="CI285" s="228"/>
      <c r="CJ285" s="228"/>
      <c r="CK285" s="228"/>
      <c r="CL285" s="228"/>
      <c r="CM285" s="228"/>
      <c r="CN285" s="228"/>
      <c r="CO285" s="228"/>
      <c r="CP285" s="228"/>
      <c r="CQ285" s="228"/>
      <c r="CR285" s="228"/>
      <c r="CS285" s="228"/>
      <c r="CT285" s="228"/>
      <c r="CU285" s="228"/>
      <c r="CV285" s="228"/>
      <c r="CW285" s="228"/>
      <c r="CX285" s="228"/>
      <c r="CY285" s="228"/>
      <c r="CZ285" s="228"/>
      <c r="DA285" s="228"/>
      <c r="DB285" s="228"/>
    </row>
    <row r="286" spans="1:106" s="198" customFormat="1" ht="31.5" customHeight="1" x14ac:dyDescent="0.3">
      <c r="A286" s="194"/>
      <c r="B286" s="171"/>
      <c r="C286" s="257"/>
      <c r="D286" s="171"/>
      <c r="E286" s="171"/>
      <c r="F286" s="171"/>
      <c r="G286" s="197"/>
      <c r="L286" s="258"/>
      <c r="M286" s="259"/>
      <c r="N286" s="260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72"/>
      <c r="Z286" s="172"/>
      <c r="AA286" s="193"/>
      <c r="AB286" s="193"/>
      <c r="AC286" s="193"/>
      <c r="AD286" s="193"/>
      <c r="AE286" s="193"/>
      <c r="AF286" s="193"/>
      <c r="AG286" s="193"/>
      <c r="AH286" s="193"/>
      <c r="AI286" s="193"/>
      <c r="AJ286" s="193"/>
      <c r="AK286" s="172"/>
      <c r="AL286" s="172"/>
      <c r="AM286" s="193"/>
      <c r="AN286" s="193"/>
      <c r="AO286" s="223"/>
      <c r="AP286" s="183"/>
      <c r="AQ286" s="184"/>
      <c r="AR286" s="182"/>
      <c r="AS286" s="182"/>
      <c r="AT286" s="185"/>
      <c r="AU286" s="185"/>
      <c r="AV286" s="185"/>
      <c r="AW286" s="185"/>
      <c r="AX286" s="185"/>
      <c r="AY286" s="185"/>
      <c r="AZ286" s="185"/>
      <c r="BA286" s="185"/>
      <c r="BB286" s="185"/>
      <c r="BC286" s="186"/>
      <c r="BD286" s="181"/>
      <c r="BE286" s="187"/>
      <c r="BF286" s="188"/>
      <c r="BG286" s="173"/>
      <c r="BH286" s="173"/>
      <c r="BI286" s="173"/>
      <c r="BJ286" s="173"/>
      <c r="BK286" s="173"/>
      <c r="BL286" s="28"/>
      <c r="BM286" s="228"/>
      <c r="BN286" s="228"/>
      <c r="BO286" s="228"/>
      <c r="BP286" s="228"/>
      <c r="BQ286" s="228"/>
      <c r="BR286" s="228"/>
      <c r="BS286" s="228"/>
      <c r="BT286" s="228"/>
      <c r="BU286" s="228" t="str">
        <f t="shared" si="4"/>
        <v/>
      </c>
      <c r="BV286" s="228"/>
      <c r="BW286" s="228"/>
      <c r="BX286" s="228"/>
      <c r="BY286" s="228"/>
      <c r="BZ286" s="228"/>
      <c r="CA286" s="228"/>
      <c r="CB286" s="228"/>
      <c r="CC286" s="228"/>
      <c r="CD286" s="228"/>
      <c r="CE286" s="228"/>
      <c r="CF286" s="228"/>
      <c r="CG286" s="228"/>
      <c r="CH286" s="228"/>
      <c r="CI286" s="228"/>
      <c r="CJ286" s="228"/>
      <c r="CK286" s="228"/>
      <c r="CL286" s="228"/>
      <c r="CM286" s="228"/>
      <c r="CN286" s="228"/>
      <c r="CO286" s="228"/>
      <c r="CP286" s="228"/>
      <c r="CQ286" s="228"/>
      <c r="CR286" s="228"/>
      <c r="CS286" s="228"/>
      <c r="CT286" s="228"/>
      <c r="CU286" s="228"/>
      <c r="CV286" s="228"/>
      <c r="CW286" s="228"/>
      <c r="CX286" s="228"/>
      <c r="CY286" s="228"/>
      <c r="CZ286" s="228"/>
      <c r="DA286" s="228"/>
      <c r="DB286" s="228"/>
    </row>
    <row r="287" spans="1:106" s="198" customFormat="1" ht="31.5" customHeight="1" x14ac:dyDescent="0.3">
      <c r="A287" s="194"/>
      <c r="B287" s="171"/>
      <c r="C287" s="257"/>
      <c r="D287" s="171"/>
      <c r="E287" s="171"/>
      <c r="F287" s="171"/>
      <c r="G287" s="197"/>
      <c r="L287" s="258"/>
      <c r="M287" s="259"/>
      <c r="N287" s="260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72"/>
      <c r="Z287" s="172"/>
      <c r="AA287" s="193"/>
      <c r="AB287" s="193"/>
      <c r="AC287" s="193"/>
      <c r="AD287" s="193"/>
      <c r="AE287" s="193"/>
      <c r="AF287" s="193"/>
      <c r="AG287" s="193"/>
      <c r="AH287" s="193"/>
      <c r="AI287" s="193"/>
      <c r="AJ287" s="193"/>
      <c r="AK287" s="172"/>
      <c r="AL287" s="172"/>
      <c r="AM287" s="193"/>
      <c r="AN287" s="193"/>
      <c r="AO287" s="223"/>
      <c r="AP287" s="183"/>
      <c r="AQ287" s="184"/>
      <c r="AR287" s="182"/>
      <c r="AS287" s="182"/>
      <c r="AT287" s="185"/>
      <c r="AU287" s="185"/>
      <c r="AV287" s="185"/>
      <c r="AW287" s="185"/>
      <c r="AX287" s="185"/>
      <c r="AY287" s="185"/>
      <c r="AZ287" s="185"/>
      <c r="BA287" s="185"/>
      <c r="BB287" s="185"/>
      <c r="BC287" s="186"/>
      <c r="BD287" s="181"/>
      <c r="BE287" s="187"/>
      <c r="BF287" s="188"/>
      <c r="BG287" s="173"/>
      <c r="BH287" s="173"/>
      <c r="BI287" s="173"/>
      <c r="BJ287" s="173"/>
      <c r="BK287" s="173"/>
      <c r="BL287" s="28"/>
      <c r="BM287" s="228"/>
      <c r="BN287" s="228"/>
      <c r="BO287" s="228"/>
      <c r="BP287" s="228"/>
      <c r="BQ287" s="228"/>
      <c r="BR287" s="228"/>
      <c r="BS287" s="228"/>
      <c r="BT287" s="228"/>
      <c r="BU287" s="228" t="str">
        <f t="shared" si="4"/>
        <v/>
      </c>
      <c r="BV287" s="228"/>
      <c r="BW287" s="228"/>
      <c r="BX287" s="228"/>
      <c r="BY287" s="228"/>
      <c r="BZ287" s="228"/>
      <c r="CA287" s="228"/>
      <c r="CB287" s="228"/>
      <c r="CC287" s="228"/>
      <c r="CD287" s="228"/>
      <c r="CE287" s="228"/>
      <c r="CF287" s="228"/>
      <c r="CG287" s="228"/>
      <c r="CH287" s="228"/>
      <c r="CI287" s="228"/>
      <c r="CJ287" s="228"/>
      <c r="CK287" s="228"/>
      <c r="CL287" s="228"/>
      <c r="CM287" s="228"/>
      <c r="CN287" s="228"/>
      <c r="CO287" s="228"/>
      <c r="CP287" s="228"/>
      <c r="CQ287" s="228"/>
      <c r="CR287" s="228"/>
      <c r="CS287" s="228"/>
      <c r="CT287" s="228"/>
      <c r="CU287" s="228"/>
      <c r="CV287" s="228"/>
      <c r="CW287" s="228"/>
      <c r="CX287" s="228"/>
      <c r="CY287" s="228"/>
      <c r="CZ287" s="228"/>
      <c r="DA287" s="228"/>
      <c r="DB287" s="228"/>
    </row>
    <row r="288" spans="1:106" s="198" customFormat="1" ht="31.5" customHeight="1" x14ac:dyDescent="0.3">
      <c r="A288" s="194"/>
      <c r="B288" s="171"/>
      <c r="C288" s="257"/>
      <c r="D288" s="171"/>
      <c r="E288" s="171"/>
      <c r="F288" s="171"/>
      <c r="G288" s="197"/>
      <c r="L288" s="258"/>
      <c r="M288" s="259"/>
      <c r="N288" s="260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72"/>
      <c r="Z288" s="172"/>
      <c r="AA288" s="193"/>
      <c r="AB288" s="193"/>
      <c r="AC288" s="193"/>
      <c r="AD288" s="193"/>
      <c r="AE288" s="193"/>
      <c r="AF288" s="193"/>
      <c r="AG288" s="193"/>
      <c r="AH288" s="193"/>
      <c r="AI288" s="193"/>
      <c r="AJ288" s="193"/>
      <c r="AK288" s="172"/>
      <c r="AL288" s="172"/>
      <c r="AM288" s="193"/>
      <c r="AN288" s="193"/>
      <c r="AO288" s="223"/>
      <c r="AP288" s="183"/>
      <c r="AQ288" s="184"/>
      <c r="AR288" s="182"/>
      <c r="AS288" s="182"/>
      <c r="AT288" s="185"/>
      <c r="AU288" s="185"/>
      <c r="AV288" s="185"/>
      <c r="AW288" s="185"/>
      <c r="AX288" s="185"/>
      <c r="AY288" s="185"/>
      <c r="AZ288" s="185"/>
      <c r="BA288" s="185"/>
      <c r="BB288" s="185"/>
      <c r="BC288" s="186"/>
      <c r="BD288" s="181"/>
      <c r="BE288" s="187"/>
      <c r="BF288" s="188"/>
      <c r="BG288" s="173"/>
      <c r="BH288" s="173"/>
      <c r="BI288" s="173"/>
      <c r="BJ288" s="173"/>
      <c r="BK288" s="173"/>
      <c r="BL288" s="28"/>
      <c r="BM288" s="228"/>
      <c r="BN288" s="228"/>
      <c r="BO288" s="228"/>
      <c r="BP288" s="228"/>
      <c r="BQ288" s="228"/>
      <c r="BR288" s="228"/>
      <c r="BS288" s="228"/>
      <c r="BT288" s="228"/>
      <c r="BU288" s="228" t="str">
        <f t="shared" si="4"/>
        <v/>
      </c>
      <c r="BV288" s="228"/>
      <c r="BW288" s="228"/>
      <c r="BX288" s="228"/>
      <c r="BY288" s="228"/>
      <c r="BZ288" s="228"/>
      <c r="CA288" s="228"/>
      <c r="CB288" s="228"/>
      <c r="CC288" s="228"/>
      <c r="CD288" s="228"/>
      <c r="CE288" s="228"/>
      <c r="CF288" s="228"/>
      <c r="CG288" s="228"/>
      <c r="CH288" s="228"/>
      <c r="CI288" s="228"/>
      <c r="CJ288" s="228"/>
      <c r="CK288" s="228"/>
      <c r="CL288" s="228"/>
      <c r="CM288" s="228"/>
      <c r="CN288" s="228"/>
      <c r="CO288" s="228"/>
      <c r="CP288" s="228"/>
      <c r="CQ288" s="228"/>
      <c r="CR288" s="228"/>
      <c r="CS288" s="228"/>
      <c r="CT288" s="228"/>
      <c r="CU288" s="228"/>
      <c r="CV288" s="228"/>
      <c r="CW288" s="228"/>
      <c r="CX288" s="228"/>
      <c r="CY288" s="228"/>
      <c r="CZ288" s="228"/>
      <c r="DA288" s="228"/>
      <c r="DB288" s="228"/>
    </row>
    <row r="289" spans="1:106" s="198" customFormat="1" ht="31.5" customHeight="1" x14ac:dyDescent="0.3">
      <c r="A289" s="194"/>
      <c r="B289" s="171"/>
      <c r="C289" s="257"/>
      <c r="D289" s="171"/>
      <c r="E289" s="171"/>
      <c r="F289" s="171"/>
      <c r="G289" s="197"/>
      <c r="L289" s="258"/>
      <c r="M289" s="259"/>
      <c r="N289" s="260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72"/>
      <c r="Z289" s="172"/>
      <c r="AA289" s="193"/>
      <c r="AB289" s="193"/>
      <c r="AC289" s="193"/>
      <c r="AD289" s="193"/>
      <c r="AE289" s="193"/>
      <c r="AF289" s="193"/>
      <c r="AG289" s="193"/>
      <c r="AH289" s="193"/>
      <c r="AI289" s="193"/>
      <c r="AJ289" s="193"/>
      <c r="AK289" s="172"/>
      <c r="AL289" s="172"/>
      <c r="AM289" s="193"/>
      <c r="AN289" s="193"/>
      <c r="AO289" s="223"/>
      <c r="AP289" s="183"/>
      <c r="AQ289" s="184"/>
      <c r="AR289" s="182"/>
      <c r="AS289" s="182"/>
      <c r="AT289" s="185"/>
      <c r="AU289" s="185"/>
      <c r="AV289" s="185"/>
      <c r="AW289" s="185"/>
      <c r="AX289" s="185"/>
      <c r="AY289" s="185"/>
      <c r="AZ289" s="185"/>
      <c r="BA289" s="185"/>
      <c r="BB289" s="185"/>
      <c r="BC289" s="186"/>
      <c r="BD289" s="181"/>
      <c r="BE289" s="187"/>
      <c r="BF289" s="188"/>
      <c r="BG289" s="173"/>
      <c r="BH289" s="173"/>
      <c r="BI289" s="173"/>
      <c r="BJ289" s="173"/>
      <c r="BK289" s="173"/>
      <c r="BL289" s="28"/>
      <c r="BM289" s="228"/>
      <c r="BN289" s="228"/>
      <c r="BO289" s="228"/>
      <c r="BP289" s="228"/>
      <c r="BQ289" s="228"/>
      <c r="BR289" s="228"/>
      <c r="BS289" s="228"/>
      <c r="BT289" s="228"/>
      <c r="BU289" s="228" t="str">
        <f t="shared" si="4"/>
        <v/>
      </c>
      <c r="BV289" s="228"/>
      <c r="BW289" s="228"/>
      <c r="BX289" s="228"/>
      <c r="BY289" s="228"/>
      <c r="BZ289" s="228"/>
      <c r="CA289" s="228"/>
      <c r="CB289" s="228"/>
      <c r="CC289" s="228"/>
      <c r="CD289" s="228"/>
      <c r="CE289" s="228"/>
      <c r="CF289" s="228"/>
      <c r="CG289" s="228"/>
      <c r="CH289" s="228"/>
      <c r="CI289" s="228"/>
      <c r="CJ289" s="228"/>
      <c r="CK289" s="228"/>
      <c r="CL289" s="228"/>
      <c r="CM289" s="228"/>
      <c r="CN289" s="228"/>
      <c r="CO289" s="228"/>
      <c r="CP289" s="228"/>
      <c r="CQ289" s="228"/>
      <c r="CR289" s="228"/>
      <c r="CS289" s="228"/>
      <c r="CT289" s="228"/>
      <c r="CU289" s="228"/>
      <c r="CV289" s="228"/>
      <c r="CW289" s="228"/>
      <c r="CX289" s="228"/>
      <c r="CY289" s="228"/>
      <c r="CZ289" s="228"/>
      <c r="DA289" s="228"/>
      <c r="DB289" s="228"/>
    </row>
    <row r="290" spans="1:106" s="198" customFormat="1" ht="31.5" customHeight="1" x14ac:dyDescent="0.3">
      <c r="A290" s="194"/>
      <c r="B290" s="171"/>
      <c r="C290" s="257"/>
      <c r="D290" s="171"/>
      <c r="E290" s="171"/>
      <c r="F290" s="171"/>
      <c r="G290" s="197"/>
      <c r="L290" s="258"/>
      <c r="M290" s="259"/>
      <c r="N290" s="260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72"/>
      <c r="Z290" s="172"/>
      <c r="AA290" s="193"/>
      <c r="AB290" s="193"/>
      <c r="AC290" s="193"/>
      <c r="AD290" s="193"/>
      <c r="AE290" s="193"/>
      <c r="AF290" s="193"/>
      <c r="AG290" s="193"/>
      <c r="AH290" s="193"/>
      <c r="AI290" s="193"/>
      <c r="AJ290" s="193"/>
      <c r="AK290" s="172"/>
      <c r="AL290" s="172"/>
      <c r="AM290" s="193"/>
      <c r="AN290" s="193"/>
      <c r="AO290" s="223"/>
      <c r="AP290" s="183"/>
      <c r="AQ290" s="184"/>
      <c r="AR290" s="182"/>
      <c r="AS290" s="182"/>
      <c r="AT290" s="185"/>
      <c r="AU290" s="185"/>
      <c r="AV290" s="185"/>
      <c r="AW290" s="185"/>
      <c r="AX290" s="185"/>
      <c r="AY290" s="185"/>
      <c r="AZ290" s="185"/>
      <c r="BA290" s="185"/>
      <c r="BB290" s="185"/>
      <c r="BC290" s="186"/>
      <c r="BD290" s="181"/>
      <c r="BE290" s="187"/>
      <c r="BF290" s="188"/>
      <c r="BG290" s="173"/>
      <c r="BH290" s="173"/>
      <c r="BI290" s="173"/>
      <c r="BJ290" s="173"/>
      <c r="BK290" s="173"/>
      <c r="BL290" s="28"/>
      <c r="BM290" s="228"/>
      <c r="BN290" s="228"/>
      <c r="BO290" s="228"/>
      <c r="BP290" s="228"/>
      <c r="BQ290" s="228"/>
      <c r="BR290" s="228"/>
      <c r="BS290" s="228"/>
      <c r="BT290" s="228"/>
      <c r="BU290" s="228" t="str">
        <f t="shared" si="4"/>
        <v/>
      </c>
      <c r="BV290" s="228"/>
      <c r="BW290" s="228"/>
      <c r="BX290" s="228"/>
      <c r="BY290" s="228"/>
      <c r="BZ290" s="228"/>
      <c r="CA290" s="228"/>
      <c r="CB290" s="228"/>
      <c r="CC290" s="228"/>
      <c r="CD290" s="228"/>
      <c r="CE290" s="228"/>
      <c r="CF290" s="228"/>
      <c r="CG290" s="228"/>
      <c r="CH290" s="228"/>
      <c r="CI290" s="228"/>
      <c r="CJ290" s="228"/>
      <c r="CK290" s="228"/>
      <c r="CL290" s="228"/>
      <c r="CM290" s="228"/>
      <c r="CN290" s="228"/>
      <c r="CO290" s="228"/>
      <c r="CP290" s="228"/>
      <c r="CQ290" s="228"/>
      <c r="CR290" s="228"/>
      <c r="CS290" s="228"/>
      <c r="CT290" s="228"/>
      <c r="CU290" s="228"/>
      <c r="CV290" s="228"/>
      <c r="CW290" s="228"/>
      <c r="CX290" s="228"/>
      <c r="CY290" s="228"/>
      <c r="CZ290" s="228"/>
      <c r="DA290" s="228"/>
      <c r="DB290" s="228"/>
    </row>
    <row r="291" spans="1:106" s="198" customFormat="1" ht="31.5" customHeight="1" x14ac:dyDescent="0.3">
      <c r="A291" s="194"/>
      <c r="B291" s="171"/>
      <c r="C291" s="257"/>
      <c r="D291" s="171"/>
      <c r="E291" s="171"/>
      <c r="F291" s="171"/>
      <c r="G291" s="197"/>
      <c r="L291" s="258"/>
      <c r="M291" s="259"/>
      <c r="N291" s="260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72"/>
      <c r="Z291" s="172"/>
      <c r="AA291" s="193"/>
      <c r="AB291" s="193"/>
      <c r="AC291" s="193"/>
      <c r="AD291" s="193"/>
      <c r="AE291" s="193"/>
      <c r="AF291" s="193"/>
      <c r="AG291" s="193"/>
      <c r="AH291" s="193"/>
      <c r="AI291" s="193"/>
      <c r="AJ291" s="193"/>
      <c r="AK291" s="172"/>
      <c r="AL291" s="172"/>
      <c r="AM291" s="193"/>
      <c r="AN291" s="193"/>
      <c r="AO291" s="223"/>
      <c r="AP291" s="183"/>
      <c r="AQ291" s="184"/>
      <c r="AR291" s="182"/>
      <c r="AS291" s="182"/>
      <c r="AT291" s="185"/>
      <c r="AU291" s="185"/>
      <c r="AV291" s="185"/>
      <c r="AW291" s="185"/>
      <c r="AX291" s="185"/>
      <c r="AY291" s="185"/>
      <c r="AZ291" s="185"/>
      <c r="BA291" s="185"/>
      <c r="BB291" s="185"/>
      <c r="BC291" s="186"/>
      <c r="BD291" s="181"/>
      <c r="BE291" s="187"/>
      <c r="BF291" s="188"/>
      <c r="BG291" s="173"/>
      <c r="BH291" s="173"/>
      <c r="BI291" s="173"/>
      <c r="BJ291" s="173"/>
      <c r="BK291" s="173"/>
      <c r="BL291" s="28"/>
      <c r="BM291" s="228"/>
      <c r="BN291" s="228"/>
      <c r="BO291" s="228"/>
      <c r="BP291" s="228"/>
      <c r="BQ291" s="228"/>
      <c r="BR291" s="228"/>
      <c r="BS291" s="228"/>
      <c r="BT291" s="228"/>
      <c r="BU291" s="228" t="str">
        <f t="shared" si="4"/>
        <v/>
      </c>
      <c r="BV291" s="228"/>
      <c r="BW291" s="228"/>
      <c r="BX291" s="228"/>
      <c r="BY291" s="228"/>
      <c r="BZ291" s="228"/>
      <c r="CA291" s="228"/>
      <c r="CB291" s="228"/>
      <c r="CC291" s="228"/>
      <c r="CD291" s="228"/>
      <c r="CE291" s="228"/>
      <c r="CF291" s="228"/>
      <c r="CG291" s="228"/>
      <c r="CH291" s="228"/>
      <c r="CI291" s="228"/>
      <c r="CJ291" s="228"/>
      <c r="CK291" s="228"/>
      <c r="CL291" s="228"/>
      <c r="CM291" s="228"/>
      <c r="CN291" s="228"/>
      <c r="CO291" s="228"/>
      <c r="CP291" s="228"/>
      <c r="CQ291" s="228"/>
      <c r="CR291" s="228"/>
      <c r="CS291" s="228"/>
      <c r="CT291" s="228"/>
      <c r="CU291" s="228"/>
      <c r="CV291" s="228"/>
      <c r="CW291" s="228"/>
      <c r="CX291" s="228"/>
      <c r="CY291" s="228"/>
      <c r="CZ291" s="228"/>
      <c r="DA291" s="228"/>
      <c r="DB291" s="228"/>
    </row>
    <row r="292" spans="1:106" s="198" customFormat="1" ht="31.5" customHeight="1" x14ac:dyDescent="0.3">
      <c r="A292" s="194"/>
      <c r="B292" s="171"/>
      <c r="C292" s="257"/>
      <c r="D292" s="171"/>
      <c r="E292" s="171"/>
      <c r="F292" s="171"/>
      <c r="G292" s="197"/>
      <c r="L292" s="258"/>
      <c r="M292" s="259"/>
      <c r="N292" s="260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72"/>
      <c r="Z292" s="172"/>
      <c r="AA292" s="193"/>
      <c r="AB292" s="193"/>
      <c r="AC292" s="193"/>
      <c r="AD292" s="193"/>
      <c r="AE292" s="193"/>
      <c r="AF292" s="193"/>
      <c r="AG292" s="193"/>
      <c r="AH292" s="193"/>
      <c r="AI292" s="193"/>
      <c r="AJ292" s="193"/>
      <c r="AK292" s="172"/>
      <c r="AL292" s="172"/>
      <c r="AM292" s="193"/>
      <c r="AN292" s="193"/>
      <c r="AO292" s="223"/>
      <c r="AP292" s="183"/>
      <c r="AQ292" s="184"/>
      <c r="AR292" s="182"/>
      <c r="AS292" s="182"/>
      <c r="AT292" s="185"/>
      <c r="AU292" s="185"/>
      <c r="AV292" s="185"/>
      <c r="AW292" s="185"/>
      <c r="AX292" s="185"/>
      <c r="AY292" s="185"/>
      <c r="AZ292" s="185"/>
      <c r="BA292" s="185"/>
      <c r="BB292" s="185"/>
      <c r="BC292" s="186"/>
      <c r="BD292" s="181"/>
      <c r="BE292" s="187"/>
      <c r="BF292" s="188"/>
      <c r="BG292" s="173"/>
      <c r="BH292" s="173"/>
      <c r="BI292" s="173"/>
      <c r="BJ292" s="173"/>
      <c r="BK292" s="173"/>
      <c r="BL292" s="28"/>
      <c r="BM292" s="228"/>
      <c r="BN292" s="228"/>
      <c r="BO292" s="228"/>
      <c r="BP292" s="228"/>
      <c r="BQ292" s="228"/>
      <c r="BR292" s="228"/>
      <c r="BS292" s="228"/>
      <c r="BT292" s="228"/>
      <c r="BU292" s="228" t="str">
        <f t="shared" si="4"/>
        <v/>
      </c>
      <c r="BV292" s="228"/>
      <c r="BW292" s="228"/>
      <c r="BX292" s="228"/>
      <c r="BY292" s="228"/>
      <c r="BZ292" s="228"/>
      <c r="CA292" s="228"/>
      <c r="CB292" s="228"/>
      <c r="CC292" s="228"/>
      <c r="CD292" s="228"/>
      <c r="CE292" s="228"/>
      <c r="CF292" s="228"/>
      <c r="CG292" s="228"/>
      <c r="CH292" s="228"/>
      <c r="CI292" s="228"/>
      <c r="CJ292" s="228"/>
      <c r="CK292" s="228"/>
      <c r="CL292" s="228"/>
      <c r="CM292" s="228"/>
      <c r="CN292" s="228"/>
      <c r="CO292" s="228"/>
      <c r="CP292" s="228"/>
      <c r="CQ292" s="228"/>
      <c r="CR292" s="228"/>
      <c r="CS292" s="228"/>
      <c r="CT292" s="228"/>
      <c r="CU292" s="228"/>
      <c r="CV292" s="228"/>
      <c r="CW292" s="228"/>
      <c r="CX292" s="228"/>
      <c r="CY292" s="228"/>
      <c r="CZ292" s="228"/>
      <c r="DA292" s="228"/>
      <c r="DB292" s="228"/>
    </row>
    <row r="293" spans="1:106" s="198" customFormat="1" ht="31.5" customHeight="1" x14ac:dyDescent="0.3">
      <c r="A293" s="194"/>
      <c r="B293" s="171"/>
      <c r="C293" s="257"/>
      <c r="D293" s="171"/>
      <c r="E293" s="171"/>
      <c r="F293" s="171"/>
      <c r="G293" s="197"/>
      <c r="L293" s="258"/>
      <c r="M293" s="259"/>
      <c r="N293" s="260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72"/>
      <c r="Z293" s="172"/>
      <c r="AA293" s="193"/>
      <c r="AB293" s="193"/>
      <c r="AC293" s="193"/>
      <c r="AD293" s="193"/>
      <c r="AE293" s="193"/>
      <c r="AF293" s="193"/>
      <c r="AG293" s="193"/>
      <c r="AH293" s="193"/>
      <c r="AI293" s="193"/>
      <c r="AJ293" s="193"/>
      <c r="AK293" s="172"/>
      <c r="AL293" s="172"/>
      <c r="AM293" s="193"/>
      <c r="AN293" s="193"/>
      <c r="AO293" s="223"/>
      <c r="AP293" s="183"/>
      <c r="AQ293" s="184"/>
      <c r="AR293" s="182"/>
      <c r="AS293" s="182"/>
      <c r="AT293" s="185"/>
      <c r="AU293" s="185"/>
      <c r="AV293" s="185"/>
      <c r="AW293" s="185"/>
      <c r="AX293" s="185"/>
      <c r="AY293" s="185"/>
      <c r="AZ293" s="185"/>
      <c r="BA293" s="185"/>
      <c r="BB293" s="185"/>
      <c r="BC293" s="186"/>
      <c r="BD293" s="181"/>
      <c r="BE293" s="187"/>
      <c r="BF293" s="188"/>
      <c r="BG293" s="173"/>
      <c r="BH293" s="173"/>
      <c r="BI293" s="173"/>
      <c r="BJ293" s="173"/>
      <c r="BK293" s="173"/>
      <c r="BL293" s="28"/>
      <c r="BM293" s="228"/>
      <c r="BN293" s="228"/>
      <c r="BO293" s="228"/>
      <c r="BP293" s="228"/>
      <c r="BQ293" s="228"/>
      <c r="BR293" s="228"/>
      <c r="BS293" s="228"/>
      <c r="BT293" s="228"/>
      <c r="BU293" s="228" t="str">
        <f t="shared" si="4"/>
        <v/>
      </c>
      <c r="BV293" s="228"/>
      <c r="BW293" s="228"/>
      <c r="BX293" s="228"/>
      <c r="BY293" s="228"/>
      <c r="BZ293" s="228"/>
      <c r="CA293" s="228"/>
      <c r="CB293" s="228"/>
      <c r="CC293" s="228"/>
      <c r="CD293" s="228"/>
      <c r="CE293" s="228"/>
      <c r="CF293" s="228"/>
      <c r="CG293" s="228"/>
      <c r="CH293" s="228"/>
      <c r="CI293" s="228"/>
      <c r="CJ293" s="228"/>
      <c r="CK293" s="228"/>
      <c r="CL293" s="228"/>
      <c r="CM293" s="228"/>
      <c r="CN293" s="228"/>
      <c r="CO293" s="228"/>
      <c r="CP293" s="228"/>
      <c r="CQ293" s="228"/>
      <c r="CR293" s="228"/>
      <c r="CS293" s="228"/>
      <c r="CT293" s="228"/>
      <c r="CU293" s="228"/>
      <c r="CV293" s="228"/>
      <c r="CW293" s="228"/>
      <c r="CX293" s="228"/>
      <c r="CY293" s="228"/>
      <c r="CZ293" s="228"/>
      <c r="DA293" s="228"/>
      <c r="DB293" s="228"/>
    </row>
    <row r="294" spans="1:106" s="198" customFormat="1" ht="31.5" customHeight="1" x14ac:dyDescent="0.3">
      <c r="A294" s="194"/>
      <c r="B294" s="171"/>
      <c r="C294" s="257"/>
      <c r="D294" s="171"/>
      <c r="E294" s="171"/>
      <c r="F294" s="171"/>
      <c r="G294" s="197"/>
      <c r="L294" s="258"/>
      <c r="M294" s="259"/>
      <c r="N294" s="260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72"/>
      <c r="Z294" s="172"/>
      <c r="AA294" s="193"/>
      <c r="AB294" s="193"/>
      <c r="AC294" s="193"/>
      <c r="AD294" s="193"/>
      <c r="AE294" s="193"/>
      <c r="AF294" s="193"/>
      <c r="AG294" s="193"/>
      <c r="AH294" s="193"/>
      <c r="AI294" s="193"/>
      <c r="AJ294" s="193"/>
      <c r="AK294" s="172"/>
      <c r="AL294" s="172"/>
      <c r="AM294" s="193"/>
      <c r="AN294" s="193"/>
      <c r="AO294" s="223"/>
      <c r="AP294" s="183"/>
      <c r="AQ294" s="184"/>
      <c r="AR294" s="182"/>
      <c r="AS294" s="182"/>
      <c r="AT294" s="185"/>
      <c r="AU294" s="185"/>
      <c r="AV294" s="185"/>
      <c r="AW294" s="185"/>
      <c r="AX294" s="185"/>
      <c r="AY294" s="185"/>
      <c r="AZ294" s="185"/>
      <c r="BA294" s="185"/>
      <c r="BB294" s="185"/>
      <c r="BC294" s="186"/>
      <c r="BD294" s="181"/>
      <c r="BE294" s="187"/>
      <c r="BF294" s="188"/>
      <c r="BG294" s="173"/>
      <c r="BH294" s="173"/>
      <c r="BI294" s="173"/>
      <c r="BJ294" s="173"/>
      <c r="BK294" s="173"/>
      <c r="BL294" s="28"/>
      <c r="BM294" s="228"/>
      <c r="BN294" s="228"/>
      <c r="BO294" s="228"/>
      <c r="BP294" s="228"/>
      <c r="BQ294" s="228"/>
      <c r="BR294" s="228"/>
      <c r="BS294" s="228"/>
      <c r="BT294" s="228"/>
      <c r="BU294" s="228" t="str">
        <f t="shared" si="4"/>
        <v/>
      </c>
      <c r="BV294" s="228"/>
      <c r="BW294" s="228"/>
      <c r="BX294" s="228"/>
      <c r="BY294" s="228"/>
      <c r="BZ294" s="228"/>
      <c r="CA294" s="228"/>
      <c r="CB294" s="228"/>
      <c r="CC294" s="228"/>
      <c r="CD294" s="228"/>
      <c r="CE294" s="228"/>
      <c r="CF294" s="228"/>
      <c r="CG294" s="228"/>
      <c r="CH294" s="228"/>
      <c r="CI294" s="228"/>
      <c r="CJ294" s="228"/>
      <c r="CK294" s="228"/>
      <c r="CL294" s="228"/>
      <c r="CM294" s="228"/>
      <c r="CN294" s="228"/>
      <c r="CO294" s="228"/>
      <c r="CP294" s="228"/>
      <c r="CQ294" s="228"/>
      <c r="CR294" s="228"/>
      <c r="CS294" s="228"/>
      <c r="CT294" s="228"/>
      <c r="CU294" s="228"/>
      <c r="CV294" s="228"/>
      <c r="CW294" s="228"/>
      <c r="CX294" s="228"/>
      <c r="CY294" s="228"/>
      <c r="CZ294" s="228"/>
      <c r="DA294" s="228"/>
      <c r="DB294" s="228"/>
    </row>
    <row r="295" spans="1:106" s="198" customFormat="1" ht="31.5" customHeight="1" x14ac:dyDescent="0.3">
      <c r="A295" s="194"/>
      <c r="B295" s="171"/>
      <c r="C295" s="257"/>
      <c r="D295" s="171"/>
      <c r="E295" s="171"/>
      <c r="F295" s="171"/>
      <c r="G295" s="197"/>
      <c r="L295" s="258"/>
      <c r="M295" s="259"/>
      <c r="N295" s="260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72"/>
      <c r="Z295" s="172"/>
      <c r="AA295" s="193"/>
      <c r="AB295" s="193"/>
      <c r="AC295" s="193"/>
      <c r="AD295" s="193"/>
      <c r="AE295" s="193"/>
      <c r="AF295" s="193"/>
      <c r="AG295" s="193"/>
      <c r="AH295" s="193"/>
      <c r="AI295" s="193"/>
      <c r="AJ295" s="193"/>
      <c r="AK295" s="172"/>
      <c r="AL295" s="172"/>
      <c r="AM295" s="193"/>
      <c r="AN295" s="193"/>
      <c r="AO295" s="223"/>
      <c r="AP295" s="183"/>
      <c r="AQ295" s="184"/>
      <c r="AR295" s="182"/>
      <c r="AS295" s="182"/>
      <c r="AT295" s="185"/>
      <c r="AU295" s="185"/>
      <c r="AV295" s="185"/>
      <c r="AW295" s="185"/>
      <c r="AX295" s="185"/>
      <c r="AY295" s="185"/>
      <c r="AZ295" s="185"/>
      <c r="BA295" s="185"/>
      <c r="BB295" s="185"/>
      <c r="BC295" s="186"/>
      <c r="BD295" s="181"/>
      <c r="BE295" s="187"/>
      <c r="BF295" s="188"/>
      <c r="BG295" s="173"/>
      <c r="BH295" s="173"/>
      <c r="BI295" s="173"/>
      <c r="BJ295" s="173"/>
      <c r="BK295" s="173"/>
      <c r="BL295" s="28"/>
      <c r="BM295" s="228"/>
      <c r="BN295" s="228"/>
      <c r="BO295" s="228"/>
      <c r="BP295" s="228"/>
      <c r="BQ295" s="228"/>
      <c r="BR295" s="228"/>
      <c r="BS295" s="228"/>
      <c r="BT295" s="228"/>
      <c r="BU295" s="228" t="str">
        <f t="shared" si="4"/>
        <v/>
      </c>
      <c r="BV295" s="228"/>
      <c r="BW295" s="228"/>
      <c r="BX295" s="228"/>
      <c r="BY295" s="228"/>
      <c r="BZ295" s="228"/>
      <c r="CA295" s="228"/>
      <c r="CB295" s="228"/>
      <c r="CC295" s="228"/>
      <c r="CD295" s="228"/>
      <c r="CE295" s="228"/>
      <c r="CF295" s="228"/>
      <c r="CG295" s="228"/>
      <c r="CH295" s="228"/>
      <c r="CI295" s="228"/>
      <c r="CJ295" s="228"/>
      <c r="CK295" s="228"/>
      <c r="CL295" s="228"/>
      <c r="CM295" s="228"/>
      <c r="CN295" s="228"/>
      <c r="CO295" s="228"/>
      <c r="CP295" s="228"/>
      <c r="CQ295" s="228"/>
      <c r="CR295" s="228"/>
      <c r="CS295" s="228"/>
      <c r="CT295" s="228"/>
      <c r="CU295" s="228"/>
      <c r="CV295" s="228"/>
      <c r="CW295" s="228"/>
      <c r="CX295" s="228"/>
      <c r="CY295" s="228"/>
      <c r="CZ295" s="228"/>
      <c r="DA295" s="228"/>
      <c r="DB295" s="228"/>
    </row>
    <row r="296" spans="1:106" s="198" customFormat="1" ht="31.5" customHeight="1" x14ac:dyDescent="0.3">
      <c r="A296" s="194"/>
      <c r="B296" s="171"/>
      <c r="C296" s="257"/>
      <c r="D296" s="171"/>
      <c r="E296" s="171"/>
      <c r="F296" s="171"/>
      <c r="G296" s="197"/>
      <c r="L296" s="258"/>
      <c r="M296" s="259"/>
      <c r="N296" s="260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72"/>
      <c r="Z296" s="172"/>
      <c r="AA296" s="193"/>
      <c r="AB296" s="193"/>
      <c r="AC296" s="193"/>
      <c r="AD296" s="193"/>
      <c r="AE296" s="193"/>
      <c r="AF296" s="193"/>
      <c r="AG296" s="193"/>
      <c r="AH296" s="193"/>
      <c r="AI296" s="193"/>
      <c r="AJ296" s="193"/>
      <c r="AK296" s="172"/>
      <c r="AL296" s="172"/>
      <c r="AM296" s="193"/>
      <c r="AN296" s="193"/>
      <c r="AO296" s="223"/>
      <c r="AP296" s="183"/>
      <c r="AQ296" s="184"/>
      <c r="AR296" s="182"/>
      <c r="AS296" s="182"/>
      <c r="AT296" s="185"/>
      <c r="AU296" s="185"/>
      <c r="AV296" s="185"/>
      <c r="AW296" s="185"/>
      <c r="AX296" s="185"/>
      <c r="AY296" s="185"/>
      <c r="AZ296" s="185"/>
      <c r="BA296" s="185"/>
      <c r="BB296" s="185"/>
      <c r="BC296" s="186"/>
      <c r="BD296" s="181"/>
      <c r="BE296" s="187"/>
      <c r="BF296" s="188"/>
      <c r="BG296" s="173"/>
      <c r="BH296" s="173"/>
      <c r="BI296" s="173"/>
      <c r="BJ296" s="173"/>
      <c r="BK296" s="173"/>
      <c r="BL296" s="28"/>
      <c r="BM296" s="228"/>
      <c r="BN296" s="228"/>
      <c r="BO296" s="228"/>
      <c r="BP296" s="228"/>
      <c r="BQ296" s="228"/>
      <c r="BR296" s="228"/>
      <c r="BS296" s="228"/>
      <c r="BT296" s="228"/>
      <c r="BU296" s="228" t="str">
        <f t="shared" si="4"/>
        <v/>
      </c>
      <c r="BV296" s="228"/>
      <c r="BW296" s="228"/>
      <c r="BX296" s="228"/>
      <c r="BY296" s="228"/>
      <c r="BZ296" s="228"/>
      <c r="CA296" s="228"/>
      <c r="CB296" s="228"/>
      <c r="CC296" s="228"/>
      <c r="CD296" s="228"/>
      <c r="CE296" s="228"/>
      <c r="CF296" s="228"/>
      <c r="CG296" s="228"/>
      <c r="CH296" s="228"/>
      <c r="CI296" s="228"/>
      <c r="CJ296" s="228"/>
      <c r="CK296" s="228"/>
      <c r="CL296" s="228"/>
      <c r="CM296" s="228"/>
      <c r="CN296" s="228"/>
      <c r="CO296" s="228"/>
      <c r="CP296" s="228"/>
      <c r="CQ296" s="228"/>
      <c r="CR296" s="228"/>
      <c r="CS296" s="228"/>
      <c r="CT296" s="228"/>
      <c r="CU296" s="228"/>
      <c r="CV296" s="228"/>
      <c r="CW296" s="228"/>
      <c r="CX296" s="228"/>
      <c r="CY296" s="228"/>
      <c r="CZ296" s="228"/>
      <c r="DA296" s="228"/>
      <c r="DB296" s="228"/>
    </row>
    <row r="297" spans="1:106" s="198" customFormat="1" ht="31.5" customHeight="1" x14ac:dyDescent="0.3">
      <c r="A297" s="194"/>
      <c r="B297" s="171"/>
      <c r="C297" s="257"/>
      <c r="D297" s="171"/>
      <c r="E297" s="171"/>
      <c r="F297" s="171"/>
      <c r="G297" s="197"/>
      <c r="L297" s="258"/>
      <c r="M297" s="259"/>
      <c r="N297" s="260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72"/>
      <c r="Z297" s="172"/>
      <c r="AA297" s="193"/>
      <c r="AB297" s="193"/>
      <c r="AC297" s="193"/>
      <c r="AD297" s="193"/>
      <c r="AE297" s="193"/>
      <c r="AF297" s="193"/>
      <c r="AG297" s="193"/>
      <c r="AH297" s="193"/>
      <c r="AI297" s="193"/>
      <c r="AJ297" s="193"/>
      <c r="AK297" s="172"/>
      <c r="AL297" s="172"/>
      <c r="AM297" s="193"/>
      <c r="AN297" s="193"/>
      <c r="AO297" s="223"/>
      <c r="AP297" s="183"/>
      <c r="AQ297" s="184"/>
      <c r="AR297" s="182"/>
      <c r="AS297" s="182"/>
      <c r="AT297" s="185"/>
      <c r="AU297" s="185"/>
      <c r="AV297" s="185"/>
      <c r="AW297" s="185"/>
      <c r="AX297" s="185"/>
      <c r="AY297" s="185"/>
      <c r="AZ297" s="185"/>
      <c r="BA297" s="185"/>
      <c r="BB297" s="185"/>
      <c r="BC297" s="186"/>
      <c r="BD297" s="181"/>
      <c r="BE297" s="187"/>
      <c r="BF297" s="188"/>
      <c r="BG297" s="173"/>
      <c r="BH297" s="173"/>
      <c r="BI297" s="173"/>
      <c r="BJ297" s="173"/>
      <c r="BK297" s="173"/>
      <c r="BL297" s="28"/>
      <c r="BM297" s="228"/>
      <c r="BN297" s="228"/>
      <c r="BO297" s="228"/>
      <c r="BP297" s="228"/>
      <c r="BQ297" s="228"/>
      <c r="BR297" s="228"/>
      <c r="BS297" s="228"/>
      <c r="BT297" s="228"/>
      <c r="BU297" s="228" t="str">
        <f t="shared" si="4"/>
        <v/>
      </c>
      <c r="BV297" s="228"/>
      <c r="BW297" s="228"/>
      <c r="BX297" s="228"/>
      <c r="BY297" s="228"/>
      <c r="BZ297" s="228"/>
      <c r="CA297" s="228"/>
      <c r="CB297" s="228"/>
      <c r="CC297" s="228"/>
      <c r="CD297" s="228"/>
      <c r="CE297" s="228"/>
      <c r="CF297" s="228"/>
      <c r="CG297" s="228"/>
      <c r="CH297" s="228"/>
      <c r="CI297" s="228"/>
      <c r="CJ297" s="228"/>
      <c r="CK297" s="228"/>
      <c r="CL297" s="228"/>
      <c r="CM297" s="228"/>
      <c r="CN297" s="228"/>
      <c r="CO297" s="228"/>
      <c r="CP297" s="228"/>
      <c r="CQ297" s="228"/>
      <c r="CR297" s="228"/>
      <c r="CS297" s="228"/>
      <c r="CT297" s="228"/>
      <c r="CU297" s="228"/>
      <c r="CV297" s="228"/>
      <c r="CW297" s="228"/>
      <c r="CX297" s="228"/>
      <c r="CY297" s="228"/>
      <c r="CZ297" s="228"/>
      <c r="DA297" s="228"/>
      <c r="DB297" s="228"/>
    </row>
    <row r="298" spans="1:106" s="198" customFormat="1" ht="31.5" customHeight="1" x14ac:dyDescent="0.3">
      <c r="A298" s="194"/>
      <c r="B298" s="171"/>
      <c r="C298" s="257"/>
      <c r="D298" s="171"/>
      <c r="E298" s="171"/>
      <c r="F298" s="171"/>
      <c r="G298" s="197"/>
      <c r="L298" s="258"/>
      <c r="M298" s="259"/>
      <c r="N298" s="260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72"/>
      <c r="Z298" s="172"/>
      <c r="AA298" s="193"/>
      <c r="AB298" s="193"/>
      <c r="AC298" s="193"/>
      <c r="AD298" s="193"/>
      <c r="AE298" s="193"/>
      <c r="AF298" s="193"/>
      <c r="AG298" s="193"/>
      <c r="AH298" s="193"/>
      <c r="AI298" s="193"/>
      <c r="AJ298" s="193"/>
      <c r="AK298" s="172"/>
      <c r="AL298" s="172"/>
      <c r="AM298" s="193"/>
      <c r="AN298" s="193"/>
      <c r="AO298" s="223"/>
      <c r="AP298" s="183"/>
      <c r="AQ298" s="184"/>
      <c r="AR298" s="182"/>
      <c r="AS298" s="182"/>
      <c r="AT298" s="185"/>
      <c r="AU298" s="185"/>
      <c r="AV298" s="185"/>
      <c r="AW298" s="185"/>
      <c r="AX298" s="185"/>
      <c r="AY298" s="185"/>
      <c r="AZ298" s="185"/>
      <c r="BA298" s="185"/>
      <c r="BB298" s="185"/>
      <c r="BC298" s="186"/>
      <c r="BD298" s="181"/>
      <c r="BE298" s="187"/>
      <c r="BF298" s="188"/>
      <c r="BG298" s="173"/>
      <c r="BH298" s="173"/>
      <c r="BI298" s="173"/>
      <c r="BJ298" s="173"/>
      <c r="BK298" s="173"/>
      <c r="BL298" s="28"/>
      <c r="BM298" s="228"/>
      <c r="BN298" s="228"/>
      <c r="BO298" s="228"/>
      <c r="BP298" s="228"/>
      <c r="BQ298" s="228"/>
      <c r="BR298" s="228"/>
      <c r="BS298" s="228"/>
      <c r="BT298" s="228"/>
      <c r="BU298" s="228" t="str">
        <f t="shared" si="4"/>
        <v/>
      </c>
      <c r="BV298" s="228"/>
      <c r="BW298" s="228"/>
      <c r="BX298" s="228"/>
      <c r="BY298" s="228"/>
      <c r="BZ298" s="228"/>
      <c r="CA298" s="228"/>
      <c r="CB298" s="228"/>
      <c r="CC298" s="228"/>
      <c r="CD298" s="228"/>
      <c r="CE298" s="228"/>
      <c r="CF298" s="228"/>
      <c r="CG298" s="228"/>
      <c r="CH298" s="228"/>
      <c r="CI298" s="228"/>
      <c r="CJ298" s="228"/>
      <c r="CK298" s="228"/>
      <c r="CL298" s="228"/>
      <c r="CM298" s="228"/>
      <c r="CN298" s="228"/>
      <c r="CO298" s="228"/>
      <c r="CP298" s="228"/>
      <c r="CQ298" s="228"/>
      <c r="CR298" s="228"/>
      <c r="CS298" s="228"/>
      <c r="CT298" s="228"/>
      <c r="CU298" s="228"/>
      <c r="CV298" s="228"/>
      <c r="CW298" s="228"/>
      <c r="CX298" s="228"/>
      <c r="CY298" s="228"/>
      <c r="CZ298" s="228"/>
      <c r="DA298" s="228"/>
      <c r="DB298" s="228"/>
    </row>
    <row r="299" spans="1:106" s="198" customFormat="1" ht="31.5" customHeight="1" x14ac:dyDescent="0.3">
      <c r="A299" s="194"/>
      <c r="B299" s="171"/>
      <c r="C299" s="257"/>
      <c r="D299" s="171"/>
      <c r="E299" s="171"/>
      <c r="F299" s="171"/>
      <c r="G299" s="197"/>
      <c r="L299" s="258"/>
      <c r="M299" s="259"/>
      <c r="N299" s="260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72"/>
      <c r="Z299" s="172"/>
      <c r="AA299" s="193"/>
      <c r="AB299" s="193"/>
      <c r="AC299" s="193"/>
      <c r="AD299" s="193"/>
      <c r="AE299" s="193"/>
      <c r="AF299" s="193"/>
      <c r="AG299" s="193"/>
      <c r="AH299" s="193"/>
      <c r="AI299" s="193"/>
      <c r="AJ299" s="193"/>
      <c r="AK299" s="172"/>
      <c r="AL299" s="172"/>
      <c r="AM299" s="193"/>
      <c r="AN299" s="193"/>
      <c r="AO299" s="223"/>
      <c r="AP299" s="183"/>
      <c r="AQ299" s="184"/>
      <c r="AR299" s="182"/>
      <c r="AS299" s="182"/>
      <c r="AT299" s="185"/>
      <c r="AU299" s="185"/>
      <c r="AV299" s="185"/>
      <c r="AW299" s="185"/>
      <c r="AX299" s="185"/>
      <c r="AY299" s="185"/>
      <c r="AZ299" s="185"/>
      <c r="BA299" s="185"/>
      <c r="BB299" s="185"/>
      <c r="BC299" s="186"/>
      <c r="BD299" s="181"/>
      <c r="BE299" s="187"/>
      <c r="BF299" s="188"/>
      <c r="BG299" s="173"/>
      <c r="BH299" s="173"/>
      <c r="BI299" s="173"/>
      <c r="BJ299" s="173"/>
      <c r="BK299" s="173"/>
      <c r="BL299" s="28"/>
      <c r="BM299" s="228"/>
      <c r="BN299" s="228"/>
      <c r="BO299" s="228"/>
      <c r="BP299" s="228"/>
      <c r="BQ299" s="228"/>
      <c r="BR299" s="228"/>
      <c r="BS299" s="228"/>
      <c r="BT299" s="228"/>
      <c r="BU299" s="228" t="str">
        <f t="shared" si="4"/>
        <v/>
      </c>
      <c r="BV299" s="228"/>
      <c r="BW299" s="228"/>
      <c r="BX299" s="228"/>
      <c r="BY299" s="228"/>
      <c r="BZ299" s="228"/>
      <c r="CA299" s="228"/>
      <c r="CB299" s="228"/>
      <c r="CC299" s="228"/>
      <c r="CD299" s="228"/>
      <c r="CE299" s="228"/>
      <c r="CF299" s="228"/>
      <c r="CG299" s="228"/>
      <c r="CH299" s="228"/>
      <c r="CI299" s="228"/>
      <c r="CJ299" s="228"/>
      <c r="CK299" s="228"/>
      <c r="CL299" s="228"/>
      <c r="CM299" s="228"/>
      <c r="CN299" s="228"/>
      <c r="CO299" s="228"/>
      <c r="CP299" s="228"/>
      <c r="CQ299" s="228"/>
      <c r="CR299" s="228"/>
      <c r="CS299" s="228"/>
      <c r="CT299" s="228"/>
      <c r="CU299" s="228"/>
      <c r="CV299" s="228"/>
      <c r="CW299" s="228"/>
      <c r="CX299" s="228"/>
      <c r="CY299" s="228"/>
      <c r="CZ299" s="228"/>
      <c r="DA299" s="228"/>
      <c r="DB299" s="228"/>
    </row>
    <row r="300" spans="1:106" s="198" customFormat="1" ht="31.5" customHeight="1" x14ac:dyDescent="0.3">
      <c r="A300" s="194"/>
      <c r="B300" s="171"/>
      <c r="C300" s="257"/>
      <c r="D300" s="171"/>
      <c r="E300" s="171"/>
      <c r="F300" s="171"/>
      <c r="G300" s="197"/>
      <c r="L300" s="258"/>
      <c r="M300" s="259"/>
      <c r="N300" s="260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72"/>
      <c r="Z300" s="172"/>
      <c r="AA300" s="193"/>
      <c r="AB300" s="193"/>
      <c r="AC300" s="193"/>
      <c r="AD300" s="193"/>
      <c r="AE300" s="193"/>
      <c r="AF300" s="193"/>
      <c r="AG300" s="193"/>
      <c r="AH300" s="193"/>
      <c r="AI300" s="193"/>
      <c r="AJ300" s="193"/>
      <c r="AK300" s="172"/>
      <c r="AL300" s="172"/>
      <c r="AM300" s="193"/>
      <c r="AN300" s="193"/>
      <c r="AO300" s="223"/>
      <c r="AP300" s="183"/>
      <c r="AQ300" s="184"/>
      <c r="AR300" s="182"/>
      <c r="AS300" s="182"/>
      <c r="AT300" s="185"/>
      <c r="AU300" s="185"/>
      <c r="AV300" s="185"/>
      <c r="AW300" s="185"/>
      <c r="AX300" s="185"/>
      <c r="AY300" s="185"/>
      <c r="AZ300" s="185"/>
      <c r="BA300" s="185"/>
      <c r="BB300" s="185"/>
      <c r="BC300" s="186"/>
      <c r="BD300" s="181"/>
      <c r="BE300" s="187"/>
      <c r="BF300" s="188"/>
      <c r="BG300" s="173"/>
      <c r="BH300" s="173"/>
      <c r="BI300" s="173"/>
      <c r="BJ300" s="173"/>
      <c r="BK300" s="173"/>
      <c r="BL300" s="28"/>
      <c r="BM300" s="228"/>
      <c r="BN300" s="228"/>
      <c r="BO300" s="228"/>
      <c r="BP300" s="228"/>
      <c r="BQ300" s="228"/>
      <c r="BR300" s="228"/>
      <c r="BS300" s="228"/>
      <c r="BT300" s="228"/>
      <c r="BU300" s="228" t="str">
        <f t="shared" si="4"/>
        <v/>
      </c>
      <c r="BV300" s="228"/>
      <c r="BW300" s="228"/>
      <c r="BX300" s="228"/>
      <c r="BY300" s="228"/>
      <c r="BZ300" s="228"/>
      <c r="CA300" s="228"/>
      <c r="CB300" s="228"/>
      <c r="CC300" s="228"/>
      <c r="CD300" s="228"/>
      <c r="CE300" s="228"/>
      <c r="CF300" s="228"/>
      <c r="CG300" s="228"/>
      <c r="CH300" s="228"/>
      <c r="CI300" s="228"/>
      <c r="CJ300" s="228"/>
      <c r="CK300" s="228"/>
      <c r="CL300" s="228"/>
      <c r="CM300" s="228"/>
      <c r="CN300" s="228"/>
      <c r="CO300" s="228"/>
      <c r="CP300" s="228"/>
      <c r="CQ300" s="228"/>
      <c r="CR300" s="228"/>
      <c r="CS300" s="228"/>
      <c r="CT300" s="228"/>
      <c r="CU300" s="228"/>
      <c r="CV300" s="228"/>
      <c r="CW300" s="228"/>
      <c r="CX300" s="228"/>
      <c r="CY300" s="228"/>
      <c r="CZ300" s="228"/>
      <c r="DA300" s="228"/>
      <c r="DB300" s="228"/>
    </row>
    <row r="301" spans="1:106" s="198" customFormat="1" ht="31.5" customHeight="1" x14ac:dyDescent="0.3">
      <c r="A301" s="194"/>
      <c r="B301" s="171"/>
      <c r="C301" s="257"/>
      <c r="D301" s="171"/>
      <c r="E301" s="171"/>
      <c r="F301" s="171"/>
      <c r="G301" s="197"/>
      <c r="L301" s="258"/>
      <c r="M301" s="259"/>
      <c r="N301" s="260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72"/>
      <c r="Z301" s="172"/>
      <c r="AA301" s="193"/>
      <c r="AB301" s="193"/>
      <c r="AC301" s="193"/>
      <c r="AD301" s="193"/>
      <c r="AE301" s="193"/>
      <c r="AF301" s="193"/>
      <c r="AG301" s="193"/>
      <c r="AH301" s="193"/>
      <c r="AI301" s="193"/>
      <c r="AJ301" s="193"/>
      <c r="AK301" s="172"/>
      <c r="AL301" s="172"/>
      <c r="AM301" s="193"/>
      <c r="AN301" s="193"/>
      <c r="AO301" s="223"/>
      <c r="AP301" s="183"/>
      <c r="AQ301" s="184"/>
      <c r="AR301" s="182"/>
      <c r="AS301" s="182"/>
      <c r="AT301" s="185"/>
      <c r="AU301" s="185"/>
      <c r="AV301" s="185"/>
      <c r="AW301" s="185"/>
      <c r="AX301" s="185"/>
      <c r="AY301" s="185"/>
      <c r="AZ301" s="185"/>
      <c r="BA301" s="185"/>
      <c r="BB301" s="185"/>
      <c r="BC301" s="186"/>
      <c r="BD301" s="181"/>
      <c r="BE301" s="187"/>
      <c r="BF301" s="188"/>
      <c r="BG301" s="173"/>
      <c r="BH301" s="173"/>
      <c r="BI301" s="173"/>
      <c r="BJ301" s="173"/>
      <c r="BK301" s="173"/>
      <c r="BL301" s="28"/>
      <c r="BM301" s="228"/>
      <c r="BN301" s="228"/>
      <c r="BO301" s="228"/>
      <c r="BP301" s="228"/>
      <c r="BQ301" s="228"/>
      <c r="BR301" s="228"/>
      <c r="BS301" s="228"/>
      <c r="BT301" s="228"/>
      <c r="BU301" s="228" t="str">
        <f t="shared" si="4"/>
        <v/>
      </c>
      <c r="BV301" s="228"/>
      <c r="BW301" s="228"/>
      <c r="BX301" s="228"/>
      <c r="BY301" s="228"/>
      <c r="BZ301" s="228"/>
      <c r="CA301" s="228"/>
      <c r="CB301" s="228"/>
      <c r="CC301" s="228"/>
      <c r="CD301" s="228"/>
      <c r="CE301" s="228"/>
      <c r="CF301" s="228"/>
      <c r="CG301" s="228"/>
      <c r="CH301" s="228"/>
      <c r="CI301" s="228"/>
      <c r="CJ301" s="228"/>
      <c r="CK301" s="228"/>
      <c r="CL301" s="228"/>
      <c r="CM301" s="228"/>
      <c r="CN301" s="228"/>
      <c r="CO301" s="228"/>
      <c r="CP301" s="228"/>
      <c r="CQ301" s="228"/>
      <c r="CR301" s="228"/>
      <c r="CS301" s="228"/>
      <c r="CT301" s="228"/>
      <c r="CU301" s="228"/>
      <c r="CV301" s="228"/>
      <c r="CW301" s="228"/>
      <c r="CX301" s="228"/>
      <c r="CY301" s="228"/>
      <c r="CZ301" s="228"/>
      <c r="DA301" s="228"/>
      <c r="DB301" s="228"/>
    </row>
    <row r="302" spans="1:106" s="198" customFormat="1" ht="31.5" customHeight="1" x14ac:dyDescent="0.3">
      <c r="A302" s="194"/>
      <c r="B302" s="171"/>
      <c r="C302" s="257"/>
      <c r="D302" s="171"/>
      <c r="E302" s="171"/>
      <c r="F302" s="171"/>
      <c r="G302" s="197"/>
      <c r="L302" s="258"/>
      <c r="M302" s="259"/>
      <c r="N302" s="260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72"/>
      <c r="Z302" s="172"/>
      <c r="AA302" s="193"/>
      <c r="AB302" s="193"/>
      <c r="AC302" s="193"/>
      <c r="AD302" s="193"/>
      <c r="AE302" s="193"/>
      <c r="AF302" s="193"/>
      <c r="AG302" s="193"/>
      <c r="AH302" s="193"/>
      <c r="AI302" s="193"/>
      <c r="AJ302" s="193"/>
      <c r="AK302" s="172"/>
      <c r="AL302" s="172"/>
      <c r="AM302" s="193"/>
      <c r="AN302" s="193"/>
      <c r="AO302" s="223"/>
      <c r="AP302" s="183"/>
      <c r="AQ302" s="184"/>
      <c r="AR302" s="182"/>
      <c r="AS302" s="182"/>
      <c r="AT302" s="185"/>
      <c r="AU302" s="185"/>
      <c r="AV302" s="185"/>
      <c r="AW302" s="185"/>
      <c r="AX302" s="185"/>
      <c r="AY302" s="185"/>
      <c r="AZ302" s="185"/>
      <c r="BA302" s="185"/>
      <c r="BB302" s="185"/>
      <c r="BC302" s="186"/>
      <c r="BD302" s="181"/>
      <c r="BE302" s="187"/>
      <c r="BF302" s="188"/>
      <c r="BG302" s="173"/>
      <c r="BH302" s="173"/>
      <c r="BI302" s="173"/>
      <c r="BJ302" s="173"/>
      <c r="BK302" s="173"/>
      <c r="BL302" s="28"/>
      <c r="BM302" s="228"/>
      <c r="BN302" s="228"/>
      <c r="BO302" s="228"/>
      <c r="BP302" s="228"/>
      <c r="BQ302" s="228"/>
      <c r="BR302" s="228"/>
      <c r="BS302" s="228"/>
      <c r="BT302" s="228"/>
      <c r="BU302" s="228" t="str">
        <f t="shared" si="4"/>
        <v/>
      </c>
      <c r="BV302" s="228"/>
      <c r="BW302" s="228"/>
      <c r="BX302" s="228"/>
      <c r="BY302" s="228"/>
      <c r="BZ302" s="228"/>
      <c r="CA302" s="228"/>
      <c r="CB302" s="228"/>
      <c r="CC302" s="228"/>
      <c r="CD302" s="228"/>
      <c r="CE302" s="228"/>
      <c r="CF302" s="228"/>
      <c r="CG302" s="228"/>
      <c r="CH302" s="228"/>
      <c r="CI302" s="228"/>
      <c r="CJ302" s="228"/>
      <c r="CK302" s="228"/>
      <c r="CL302" s="228"/>
      <c r="CM302" s="228"/>
      <c r="CN302" s="228"/>
      <c r="CO302" s="228"/>
      <c r="CP302" s="228"/>
      <c r="CQ302" s="228"/>
      <c r="CR302" s="228"/>
      <c r="CS302" s="228"/>
      <c r="CT302" s="228"/>
      <c r="CU302" s="228"/>
      <c r="CV302" s="228"/>
      <c r="CW302" s="228"/>
      <c r="CX302" s="228"/>
      <c r="CY302" s="228"/>
      <c r="CZ302" s="228"/>
      <c r="DA302" s="228"/>
      <c r="DB302" s="228"/>
    </row>
    <row r="303" spans="1:106" s="198" customFormat="1" ht="31.5" customHeight="1" x14ac:dyDescent="0.3">
      <c r="A303" s="194"/>
      <c r="B303" s="171"/>
      <c r="C303" s="257"/>
      <c r="D303" s="171"/>
      <c r="E303" s="171"/>
      <c r="F303" s="171"/>
      <c r="G303" s="197"/>
      <c r="L303" s="258"/>
      <c r="M303" s="259"/>
      <c r="N303" s="260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72"/>
      <c r="Z303" s="172"/>
      <c r="AA303" s="193"/>
      <c r="AB303" s="193"/>
      <c r="AC303" s="193"/>
      <c r="AD303" s="193"/>
      <c r="AE303" s="193"/>
      <c r="AF303" s="193"/>
      <c r="AG303" s="193"/>
      <c r="AH303" s="193"/>
      <c r="AI303" s="193"/>
      <c r="AJ303" s="193"/>
      <c r="AK303" s="172"/>
      <c r="AL303" s="172"/>
      <c r="AM303" s="193"/>
      <c r="AN303" s="193"/>
      <c r="AO303" s="223"/>
      <c r="AP303" s="183"/>
      <c r="AQ303" s="184"/>
      <c r="AR303" s="182"/>
      <c r="AS303" s="182"/>
      <c r="AT303" s="185"/>
      <c r="AU303" s="185"/>
      <c r="AV303" s="185"/>
      <c r="AW303" s="185"/>
      <c r="AX303" s="185"/>
      <c r="AY303" s="185"/>
      <c r="AZ303" s="185"/>
      <c r="BA303" s="185"/>
      <c r="BB303" s="185"/>
      <c r="BC303" s="186"/>
      <c r="BD303" s="181"/>
      <c r="BE303" s="187"/>
      <c r="BF303" s="188"/>
      <c r="BG303" s="173"/>
      <c r="BH303" s="173"/>
      <c r="BI303" s="173"/>
      <c r="BJ303" s="173"/>
      <c r="BK303" s="173"/>
      <c r="BL303" s="28"/>
      <c r="BM303" s="228"/>
      <c r="BN303" s="228"/>
      <c r="BO303" s="228"/>
      <c r="BP303" s="228"/>
      <c r="BQ303" s="228"/>
      <c r="BR303" s="228"/>
      <c r="BS303" s="228"/>
      <c r="BT303" s="228"/>
      <c r="BU303" s="228" t="str">
        <f t="shared" si="4"/>
        <v/>
      </c>
      <c r="BV303" s="228"/>
      <c r="BW303" s="228"/>
      <c r="BX303" s="228"/>
      <c r="BY303" s="228"/>
      <c r="BZ303" s="228"/>
      <c r="CA303" s="228"/>
      <c r="CB303" s="228"/>
      <c r="CC303" s="228"/>
      <c r="CD303" s="228"/>
      <c r="CE303" s="228"/>
      <c r="CF303" s="228"/>
      <c r="CG303" s="228"/>
      <c r="CH303" s="228"/>
      <c r="CI303" s="228"/>
      <c r="CJ303" s="228"/>
      <c r="CK303" s="228"/>
      <c r="CL303" s="228"/>
      <c r="CM303" s="228"/>
      <c r="CN303" s="228"/>
      <c r="CO303" s="228"/>
      <c r="CP303" s="228"/>
      <c r="CQ303" s="228"/>
      <c r="CR303" s="228"/>
      <c r="CS303" s="228"/>
      <c r="CT303" s="228"/>
      <c r="CU303" s="228"/>
      <c r="CV303" s="228"/>
      <c r="CW303" s="228"/>
      <c r="CX303" s="228"/>
      <c r="CY303" s="228"/>
      <c r="CZ303" s="228"/>
      <c r="DA303" s="228"/>
      <c r="DB303" s="228"/>
    </row>
    <row r="304" spans="1:106" s="198" customFormat="1" ht="31.5" customHeight="1" x14ac:dyDescent="0.3">
      <c r="A304" s="194"/>
      <c r="B304" s="171"/>
      <c r="C304" s="257"/>
      <c r="D304" s="171"/>
      <c r="E304" s="171"/>
      <c r="F304" s="171"/>
      <c r="G304" s="197"/>
      <c r="L304" s="258"/>
      <c r="M304" s="259"/>
      <c r="N304" s="260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72"/>
      <c r="Z304" s="172"/>
      <c r="AA304" s="193"/>
      <c r="AB304" s="193"/>
      <c r="AC304" s="193"/>
      <c r="AD304" s="193"/>
      <c r="AE304" s="193"/>
      <c r="AF304" s="193"/>
      <c r="AG304" s="193"/>
      <c r="AH304" s="193"/>
      <c r="AI304" s="193"/>
      <c r="AJ304" s="193"/>
      <c r="AK304" s="172"/>
      <c r="AL304" s="172"/>
      <c r="AM304" s="193"/>
      <c r="AN304" s="193"/>
      <c r="AO304" s="223"/>
      <c r="AP304" s="183"/>
      <c r="AQ304" s="184"/>
      <c r="AR304" s="182"/>
      <c r="AS304" s="182"/>
      <c r="AT304" s="185"/>
      <c r="AU304" s="185"/>
      <c r="AV304" s="185"/>
      <c r="AW304" s="185"/>
      <c r="AX304" s="185"/>
      <c r="AY304" s="185"/>
      <c r="AZ304" s="185"/>
      <c r="BA304" s="185"/>
      <c r="BB304" s="185"/>
      <c r="BC304" s="186"/>
      <c r="BD304" s="181"/>
      <c r="BE304" s="187"/>
      <c r="BF304" s="188"/>
      <c r="BG304" s="173"/>
      <c r="BH304" s="173"/>
      <c r="BI304" s="173"/>
      <c r="BJ304" s="173"/>
      <c r="BK304" s="173"/>
      <c r="BL304" s="28"/>
      <c r="BM304" s="228"/>
      <c r="BN304" s="228"/>
      <c r="BO304" s="228"/>
      <c r="BP304" s="228"/>
      <c r="BQ304" s="228"/>
      <c r="BR304" s="228"/>
      <c r="BS304" s="228"/>
      <c r="BT304" s="228"/>
      <c r="BU304" s="228" t="str">
        <f t="shared" si="4"/>
        <v/>
      </c>
      <c r="BV304" s="228"/>
      <c r="BW304" s="228"/>
      <c r="BX304" s="228"/>
      <c r="BY304" s="228"/>
      <c r="BZ304" s="228"/>
      <c r="CA304" s="228"/>
      <c r="CB304" s="228"/>
      <c r="CC304" s="228"/>
      <c r="CD304" s="228"/>
      <c r="CE304" s="228"/>
      <c r="CF304" s="228"/>
      <c r="CG304" s="228"/>
      <c r="CH304" s="228"/>
      <c r="CI304" s="228"/>
      <c r="CJ304" s="228"/>
      <c r="CK304" s="228"/>
      <c r="CL304" s="228"/>
      <c r="CM304" s="228"/>
      <c r="CN304" s="228"/>
      <c r="CO304" s="228"/>
      <c r="CP304" s="228"/>
      <c r="CQ304" s="228"/>
      <c r="CR304" s="228"/>
      <c r="CS304" s="228"/>
      <c r="CT304" s="228"/>
      <c r="CU304" s="228"/>
      <c r="CV304" s="228"/>
      <c r="CW304" s="228"/>
      <c r="CX304" s="228"/>
      <c r="CY304" s="228"/>
      <c r="CZ304" s="228"/>
      <c r="DA304" s="228"/>
      <c r="DB304" s="228"/>
    </row>
    <row r="305" spans="1:106" s="198" customFormat="1" ht="31.5" customHeight="1" x14ac:dyDescent="0.3">
      <c r="A305" s="194"/>
      <c r="B305" s="171"/>
      <c r="C305" s="257"/>
      <c r="D305" s="171"/>
      <c r="E305" s="171"/>
      <c r="F305" s="171"/>
      <c r="G305" s="197"/>
      <c r="L305" s="258"/>
      <c r="M305" s="259"/>
      <c r="N305" s="260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72"/>
      <c r="Z305" s="172"/>
      <c r="AA305" s="193"/>
      <c r="AB305" s="193"/>
      <c r="AC305" s="193"/>
      <c r="AD305" s="193"/>
      <c r="AE305" s="193"/>
      <c r="AF305" s="193"/>
      <c r="AG305" s="193"/>
      <c r="AH305" s="193"/>
      <c r="AI305" s="193"/>
      <c r="AJ305" s="193"/>
      <c r="AK305" s="172"/>
      <c r="AL305" s="172"/>
      <c r="AM305" s="193"/>
      <c r="AN305" s="193"/>
      <c r="AO305" s="223"/>
      <c r="AP305" s="183"/>
      <c r="AQ305" s="184"/>
      <c r="AR305" s="182"/>
      <c r="AS305" s="182"/>
      <c r="AT305" s="185"/>
      <c r="AU305" s="185"/>
      <c r="AV305" s="185"/>
      <c r="AW305" s="185"/>
      <c r="AX305" s="185"/>
      <c r="AY305" s="185"/>
      <c r="AZ305" s="185"/>
      <c r="BA305" s="185"/>
      <c r="BB305" s="185"/>
      <c r="BC305" s="186"/>
      <c r="BD305" s="181"/>
      <c r="BE305" s="187"/>
      <c r="BF305" s="188"/>
      <c r="BG305" s="173"/>
      <c r="BH305" s="173"/>
      <c r="BI305" s="173"/>
      <c r="BJ305" s="173"/>
      <c r="BK305" s="173"/>
      <c r="BL305" s="28"/>
      <c r="BM305" s="228"/>
      <c r="BN305" s="228"/>
      <c r="BO305" s="228"/>
      <c r="BP305" s="228"/>
      <c r="BQ305" s="228"/>
      <c r="BR305" s="228"/>
      <c r="BS305" s="228"/>
      <c r="BT305" s="228"/>
      <c r="BU305" s="228" t="str">
        <f t="shared" si="4"/>
        <v/>
      </c>
      <c r="BV305" s="228"/>
      <c r="BW305" s="228"/>
      <c r="BX305" s="228"/>
      <c r="BY305" s="228"/>
      <c r="BZ305" s="228"/>
      <c r="CA305" s="228"/>
      <c r="CB305" s="228"/>
      <c r="CC305" s="228"/>
      <c r="CD305" s="228"/>
      <c r="CE305" s="228"/>
      <c r="CF305" s="228"/>
      <c r="CG305" s="228"/>
      <c r="CH305" s="228"/>
      <c r="CI305" s="228"/>
      <c r="CJ305" s="228"/>
      <c r="CK305" s="228"/>
      <c r="CL305" s="228"/>
      <c r="CM305" s="228"/>
      <c r="CN305" s="228"/>
      <c r="CO305" s="228"/>
      <c r="CP305" s="228"/>
      <c r="CQ305" s="228"/>
      <c r="CR305" s="228"/>
      <c r="CS305" s="228"/>
      <c r="CT305" s="228"/>
      <c r="CU305" s="228"/>
      <c r="CV305" s="228"/>
      <c r="CW305" s="228"/>
      <c r="CX305" s="228"/>
      <c r="CY305" s="228"/>
      <c r="CZ305" s="228"/>
      <c r="DA305" s="228"/>
      <c r="DB305" s="228"/>
    </row>
    <row r="306" spans="1:106" s="198" customFormat="1" ht="31.5" customHeight="1" x14ac:dyDescent="0.3">
      <c r="A306" s="194"/>
      <c r="B306" s="171"/>
      <c r="C306" s="257"/>
      <c r="D306" s="171"/>
      <c r="E306" s="171"/>
      <c r="F306" s="171"/>
      <c r="G306" s="197"/>
      <c r="L306" s="258"/>
      <c r="M306" s="259"/>
      <c r="N306" s="260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72"/>
      <c r="Z306" s="172"/>
      <c r="AA306" s="193"/>
      <c r="AB306" s="193"/>
      <c r="AC306" s="193"/>
      <c r="AD306" s="193"/>
      <c r="AE306" s="193"/>
      <c r="AF306" s="193"/>
      <c r="AG306" s="193"/>
      <c r="AH306" s="193"/>
      <c r="AI306" s="193"/>
      <c r="AJ306" s="193"/>
      <c r="AK306" s="172"/>
      <c r="AL306" s="172"/>
      <c r="AM306" s="193"/>
      <c r="AN306" s="193"/>
      <c r="AO306" s="223"/>
      <c r="AP306" s="183"/>
      <c r="AQ306" s="184"/>
      <c r="AR306" s="182"/>
      <c r="AS306" s="182"/>
      <c r="AT306" s="185"/>
      <c r="AU306" s="185"/>
      <c r="AV306" s="185"/>
      <c r="AW306" s="185"/>
      <c r="AX306" s="185"/>
      <c r="AY306" s="185"/>
      <c r="AZ306" s="185"/>
      <c r="BA306" s="185"/>
      <c r="BB306" s="185"/>
      <c r="BC306" s="186"/>
      <c r="BD306" s="181"/>
      <c r="BE306" s="187"/>
      <c r="BF306" s="188"/>
      <c r="BG306" s="173"/>
      <c r="BH306" s="173"/>
      <c r="BI306" s="173"/>
      <c r="BJ306" s="173"/>
      <c r="BK306" s="173"/>
      <c r="BL306" s="28"/>
      <c r="BM306" s="228"/>
      <c r="BN306" s="228"/>
      <c r="BO306" s="228"/>
      <c r="BP306" s="228"/>
      <c r="BQ306" s="228"/>
      <c r="BR306" s="228"/>
      <c r="BS306" s="228"/>
      <c r="BT306" s="228"/>
      <c r="BU306" s="228" t="str">
        <f t="shared" si="4"/>
        <v/>
      </c>
      <c r="BV306" s="228"/>
      <c r="BW306" s="228"/>
      <c r="BX306" s="228"/>
      <c r="BY306" s="228"/>
      <c r="BZ306" s="228"/>
      <c r="CA306" s="228"/>
      <c r="CB306" s="228"/>
      <c r="CC306" s="228"/>
      <c r="CD306" s="228"/>
      <c r="CE306" s="228"/>
      <c r="CF306" s="228"/>
      <c r="CG306" s="228"/>
      <c r="CH306" s="228"/>
      <c r="CI306" s="228"/>
      <c r="CJ306" s="228"/>
      <c r="CK306" s="228"/>
      <c r="CL306" s="228"/>
      <c r="CM306" s="228"/>
      <c r="CN306" s="228"/>
      <c r="CO306" s="228"/>
      <c r="CP306" s="228"/>
      <c r="CQ306" s="228"/>
      <c r="CR306" s="228"/>
      <c r="CS306" s="228"/>
      <c r="CT306" s="228"/>
      <c r="CU306" s="228"/>
      <c r="CV306" s="228"/>
      <c r="CW306" s="228"/>
      <c r="CX306" s="228"/>
      <c r="CY306" s="228"/>
      <c r="CZ306" s="228"/>
      <c r="DA306" s="228"/>
      <c r="DB306" s="228"/>
    </row>
    <row r="307" spans="1:106" s="198" customFormat="1" ht="31.5" customHeight="1" x14ac:dyDescent="0.3">
      <c r="A307" s="194"/>
      <c r="B307" s="171"/>
      <c r="C307" s="257"/>
      <c r="D307" s="171"/>
      <c r="E307" s="171"/>
      <c r="F307" s="171"/>
      <c r="G307" s="197"/>
      <c r="L307" s="258"/>
      <c r="M307" s="259"/>
      <c r="N307" s="260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72"/>
      <c r="Z307" s="172"/>
      <c r="AA307" s="193"/>
      <c r="AB307" s="193"/>
      <c r="AC307" s="193"/>
      <c r="AD307" s="193"/>
      <c r="AE307" s="193"/>
      <c r="AF307" s="193"/>
      <c r="AG307" s="193"/>
      <c r="AH307" s="193"/>
      <c r="AI307" s="193"/>
      <c r="AJ307" s="193"/>
      <c r="AK307" s="172"/>
      <c r="AL307" s="172"/>
      <c r="AM307" s="193"/>
      <c r="AN307" s="193"/>
      <c r="AO307" s="223"/>
      <c r="AP307" s="183"/>
      <c r="AQ307" s="184"/>
      <c r="AR307" s="182"/>
      <c r="AS307" s="182"/>
      <c r="AT307" s="185"/>
      <c r="AU307" s="185"/>
      <c r="AV307" s="185"/>
      <c r="AW307" s="185"/>
      <c r="AX307" s="185"/>
      <c r="AY307" s="185"/>
      <c r="AZ307" s="185"/>
      <c r="BA307" s="185"/>
      <c r="BB307" s="185"/>
      <c r="BC307" s="186"/>
      <c r="BD307" s="181"/>
      <c r="BE307" s="187"/>
      <c r="BF307" s="188"/>
      <c r="BG307" s="173"/>
      <c r="BH307" s="173"/>
      <c r="BI307" s="173"/>
      <c r="BJ307" s="173"/>
      <c r="BK307" s="173"/>
      <c r="BL307" s="28"/>
      <c r="BM307" s="228"/>
      <c r="BN307" s="228"/>
      <c r="BO307" s="228"/>
      <c r="BP307" s="228"/>
      <c r="BQ307" s="228"/>
      <c r="BR307" s="228"/>
      <c r="BS307" s="228"/>
      <c r="BT307" s="228"/>
      <c r="BU307" s="228" t="str">
        <f t="shared" si="4"/>
        <v/>
      </c>
      <c r="BV307" s="228"/>
      <c r="BW307" s="228"/>
      <c r="BX307" s="228"/>
      <c r="BY307" s="228"/>
      <c r="BZ307" s="228"/>
      <c r="CA307" s="228"/>
      <c r="CB307" s="228"/>
      <c r="CC307" s="228"/>
      <c r="CD307" s="228"/>
      <c r="CE307" s="228"/>
      <c r="CF307" s="228"/>
      <c r="CG307" s="228"/>
      <c r="CH307" s="228"/>
      <c r="CI307" s="228"/>
      <c r="CJ307" s="228"/>
      <c r="CK307" s="228"/>
      <c r="CL307" s="228"/>
      <c r="CM307" s="228"/>
      <c r="CN307" s="228"/>
      <c r="CO307" s="228"/>
      <c r="CP307" s="228"/>
      <c r="CQ307" s="228"/>
      <c r="CR307" s="228"/>
      <c r="CS307" s="228"/>
      <c r="CT307" s="228"/>
      <c r="CU307" s="228"/>
      <c r="CV307" s="228"/>
      <c r="CW307" s="228"/>
      <c r="CX307" s="228"/>
      <c r="CY307" s="228"/>
      <c r="CZ307" s="228"/>
      <c r="DA307" s="228"/>
      <c r="DB307" s="228"/>
    </row>
    <row r="308" spans="1:106" s="198" customFormat="1" ht="31.5" customHeight="1" x14ac:dyDescent="0.3">
      <c r="A308" s="194"/>
      <c r="B308" s="171"/>
      <c r="C308" s="257"/>
      <c r="D308" s="171"/>
      <c r="E308" s="171"/>
      <c r="F308" s="171"/>
      <c r="G308" s="197"/>
      <c r="L308" s="258"/>
      <c r="M308" s="259"/>
      <c r="N308" s="260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72"/>
      <c r="Z308" s="172"/>
      <c r="AA308" s="193"/>
      <c r="AB308" s="193"/>
      <c r="AC308" s="193"/>
      <c r="AD308" s="193"/>
      <c r="AE308" s="193"/>
      <c r="AF308" s="193"/>
      <c r="AG308" s="193"/>
      <c r="AH308" s="193"/>
      <c r="AI308" s="193"/>
      <c r="AJ308" s="193"/>
      <c r="AK308" s="172"/>
      <c r="AL308" s="172"/>
      <c r="AM308" s="193"/>
      <c r="AN308" s="193"/>
      <c r="AO308" s="223"/>
      <c r="AP308" s="183"/>
      <c r="AQ308" s="184"/>
      <c r="AR308" s="182"/>
      <c r="AS308" s="182"/>
      <c r="AT308" s="185"/>
      <c r="AU308" s="185"/>
      <c r="AV308" s="185"/>
      <c r="AW308" s="185"/>
      <c r="AX308" s="185"/>
      <c r="AY308" s="185"/>
      <c r="AZ308" s="185"/>
      <c r="BA308" s="185"/>
      <c r="BB308" s="185"/>
      <c r="BC308" s="186"/>
      <c r="BD308" s="181"/>
      <c r="BE308" s="187"/>
      <c r="BF308" s="188"/>
      <c r="BG308" s="173"/>
      <c r="BH308" s="173"/>
      <c r="BI308" s="173"/>
      <c r="BJ308" s="173"/>
      <c r="BK308" s="173"/>
      <c r="BL308" s="28"/>
      <c r="BM308" s="228"/>
      <c r="BN308" s="228"/>
      <c r="BO308" s="228"/>
      <c r="BP308" s="228"/>
      <c r="BQ308" s="228"/>
      <c r="BR308" s="228"/>
      <c r="BS308" s="228"/>
      <c r="BT308" s="228"/>
      <c r="BU308" s="228" t="str">
        <f t="shared" si="4"/>
        <v/>
      </c>
      <c r="BV308" s="228"/>
      <c r="BW308" s="228"/>
      <c r="BX308" s="228"/>
      <c r="BY308" s="228"/>
      <c r="BZ308" s="228"/>
      <c r="CA308" s="228"/>
      <c r="CB308" s="228"/>
      <c r="CC308" s="228"/>
      <c r="CD308" s="228"/>
      <c r="CE308" s="228"/>
      <c r="CF308" s="228"/>
      <c r="CG308" s="228"/>
      <c r="CH308" s="228"/>
      <c r="CI308" s="228"/>
      <c r="CJ308" s="228"/>
      <c r="CK308" s="228"/>
      <c r="CL308" s="228"/>
      <c r="CM308" s="228"/>
      <c r="CN308" s="228"/>
      <c r="CO308" s="228"/>
      <c r="CP308" s="228"/>
      <c r="CQ308" s="228"/>
      <c r="CR308" s="228"/>
      <c r="CS308" s="228"/>
      <c r="CT308" s="228"/>
      <c r="CU308" s="228"/>
      <c r="CV308" s="228"/>
      <c r="CW308" s="228"/>
      <c r="CX308" s="228"/>
      <c r="CY308" s="228"/>
      <c r="CZ308" s="228"/>
      <c r="DA308" s="228"/>
      <c r="DB308" s="228"/>
    </row>
    <row r="309" spans="1:106" s="198" customFormat="1" ht="31.5" customHeight="1" x14ac:dyDescent="0.3">
      <c r="A309" s="194"/>
      <c r="B309" s="171"/>
      <c r="C309" s="257"/>
      <c r="D309" s="171"/>
      <c r="E309" s="171"/>
      <c r="F309" s="171"/>
      <c r="G309" s="197"/>
      <c r="L309" s="258"/>
      <c r="M309" s="259"/>
      <c r="N309" s="260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72"/>
      <c r="Z309" s="172"/>
      <c r="AA309" s="193"/>
      <c r="AB309" s="193"/>
      <c r="AC309" s="193"/>
      <c r="AD309" s="193"/>
      <c r="AE309" s="193"/>
      <c r="AF309" s="193"/>
      <c r="AG309" s="193"/>
      <c r="AH309" s="193"/>
      <c r="AI309" s="193"/>
      <c r="AJ309" s="193"/>
      <c r="AK309" s="172"/>
      <c r="AL309" s="172"/>
      <c r="AM309" s="193"/>
      <c r="AN309" s="193"/>
      <c r="AO309" s="223"/>
      <c r="AP309" s="183"/>
      <c r="AQ309" s="184"/>
      <c r="AR309" s="182"/>
      <c r="AS309" s="182"/>
      <c r="AT309" s="185"/>
      <c r="AU309" s="185"/>
      <c r="AV309" s="185"/>
      <c r="AW309" s="185"/>
      <c r="AX309" s="185"/>
      <c r="AY309" s="185"/>
      <c r="AZ309" s="185"/>
      <c r="BA309" s="185"/>
      <c r="BB309" s="185"/>
      <c r="BC309" s="186"/>
      <c r="BD309" s="181"/>
      <c r="BE309" s="187"/>
      <c r="BF309" s="188"/>
      <c r="BG309" s="173"/>
      <c r="BH309" s="173"/>
      <c r="BI309" s="173"/>
      <c r="BJ309" s="173"/>
      <c r="BK309" s="173"/>
      <c r="BL309" s="28"/>
      <c r="BM309" s="228"/>
      <c r="BN309" s="228"/>
      <c r="BO309" s="228"/>
      <c r="BP309" s="228"/>
      <c r="BQ309" s="228"/>
      <c r="BR309" s="228"/>
      <c r="BS309" s="228"/>
      <c r="BT309" s="228"/>
      <c r="BU309" s="228" t="str">
        <f t="shared" si="4"/>
        <v/>
      </c>
      <c r="BV309" s="228"/>
      <c r="BW309" s="228"/>
      <c r="BX309" s="228"/>
      <c r="BY309" s="228"/>
      <c r="BZ309" s="228"/>
      <c r="CA309" s="228"/>
      <c r="CB309" s="228"/>
      <c r="CC309" s="228"/>
      <c r="CD309" s="228"/>
      <c r="CE309" s="228"/>
      <c r="CF309" s="228"/>
      <c r="CG309" s="228"/>
      <c r="CH309" s="228"/>
      <c r="CI309" s="228"/>
      <c r="CJ309" s="228"/>
      <c r="CK309" s="228"/>
      <c r="CL309" s="228"/>
      <c r="CM309" s="228"/>
      <c r="CN309" s="228"/>
      <c r="CO309" s="228"/>
      <c r="CP309" s="228"/>
      <c r="CQ309" s="228"/>
      <c r="CR309" s="228"/>
      <c r="CS309" s="228"/>
      <c r="CT309" s="228"/>
      <c r="CU309" s="228"/>
      <c r="CV309" s="228"/>
      <c r="CW309" s="228"/>
      <c r="CX309" s="228"/>
      <c r="CY309" s="228"/>
      <c r="CZ309" s="228"/>
      <c r="DA309" s="228"/>
      <c r="DB309" s="228"/>
    </row>
    <row r="310" spans="1:106" s="198" customFormat="1" ht="31.5" customHeight="1" x14ac:dyDescent="0.3">
      <c r="A310" s="194"/>
      <c r="B310" s="171"/>
      <c r="C310" s="257"/>
      <c r="D310" s="171"/>
      <c r="E310" s="171"/>
      <c r="F310" s="171"/>
      <c r="G310" s="197"/>
      <c r="L310" s="258"/>
      <c r="M310" s="259"/>
      <c r="N310" s="260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72"/>
      <c r="Z310" s="172"/>
      <c r="AA310" s="193"/>
      <c r="AB310" s="193"/>
      <c r="AC310" s="193"/>
      <c r="AD310" s="193"/>
      <c r="AE310" s="193"/>
      <c r="AF310" s="193"/>
      <c r="AG310" s="193"/>
      <c r="AH310" s="193"/>
      <c r="AI310" s="193"/>
      <c r="AJ310" s="193"/>
      <c r="AK310" s="172"/>
      <c r="AL310" s="172"/>
      <c r="AM310" s="193"/>
      <c r="AN310" s="193"/>
      <c r="AO310" s="223"/>
      <c r="AP310" s="183"/>
      <c r="AQ310" s="184"/>
      <c r="AR310" s="182"/>
      <c r="AS310" s="182"/>
      <c r="AT310" s="185"/>
      <c r="AU310" s="185"/>
      <c r="AV310" s="185"/>
      <c r="AW310" s="185"/>
      <c r="AX310" s="185"/>
      <c r="AY310" s="185"/>
      <c r="AZ310" s="185"/>
      <c r="BA310" s="185"/>
      <c r="BB310" s="185"/>
      <c r="BC310" s="186"/>
      <c r="BD310" s="181"/>
      <c r="BE310" s="187"/>
      <c r="BF310" s="188"/>
      <c r="BG310" s="173"/>
      <c r="BH310" s="173"/>
      <c r="BI310" s="173"/>
      <c r="BJ310" s="173"/>
      <c r="BK310" s="173"/>
      <c r="BL310" s="28"/>
      <c r="BM310" s="228"/>
      <c r="BN310" s="228"/>
      <c r="BO310" s="228"/>
      <c r="BP310" s="228"/>
      <c r="BQ310" s="228"/>
      <c r="BR310" s="228"/>
      <c r="BS310" s="228"/>
      <c r="BT310" s="228"/>
      <c r="BU310" s="228" t="str">
        <f t="shared" si="4"/>
        <v/>
      </c>
      <c r="BV310" s="228"/>
      <c r="BW310" s="228"/>
      <c r="BX310" s="228"/>
      <c r="BY310" s="228"/>
      <c r="BZ310" s="228"/>
      <c r="CA310" s="228"/>
      <c r="CB310" s="228"/>
      <c r="CC310" s="228"/>
      <c r="CD310" s="228"/>
      <c r="CE310" s="228"/>
      <c r="CF310" s="228"/>
      <c r="CG310" s="228"/>
      <c r="CH310" s="228"/>
      <c r="CI310" s="228"/>
      <c r="CJ310" s="228"/>
      <c r="CK310" s="228"/>
      <c r="CL310" s="228"/>
      <c r="CM310" s="228"/>
      <c r="CN310" s="228"/>
      <c r="CO310" s="228"/>
      <c r="CP310" s="228"/>
      <c r="CQ310" s="228"/>
      <c r="CR310" s="228"/>
      <c r="CS310" s="228"/>
      <c r="CT310" s="228"/>
      <c r="CU310" s="228"/>
      <c r="CV310" s="228"/>
      <c r="CW310" s="228"/>
      <c r="CX310" s="228"/>
      <c r="CY310" s="228"/>
      <c r="CZ310" s="228"/>
      <c r="DA310" s="228"/>
      <c r="DB310" s="228"/>
    </row>
    <row r="311" spans="1:106" s="198" customFormat="1" ht="31.5" customHeight="1" x14ac:dyDescent="0.3">
      <c r="A311" s="194"/>
      <c r="B311" s="171"/>
      <c r="C311" s="257"/>
      <c r="D311" s="171"/>
      <c r="E311" s="171"/>
      <c r="F311" s="171"/>
      <c r="G311" s="197"/>
      <c r="L311" s="258"/>
      <c r="M311" s="259"/>
      <c r="N311" s="260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72"/>
      <c r="Z311" s="172"/>
      <c r="AA311" s="193"/>
      <c r="AB311" s="193"/>
      <c r="AC311" s="193"/>
      <c r="AD311" s="193"/>
      <c r="AE311" s="193"/>
      <c r="AF311" s="193"/>
      <c r="AG311" s="193"/>
      <c r="AH311" s="193"/>
      <c r="AI311" s="193"/>
      <c r="AJ311" s="193"/>
      <c r="AK311" s="172"/>
      <c r="AL311" s="172"/>
      <c r="AM311" s="193"/>
      <c r="AN311" s="193"/>
      <c r="AO311" s="223"/>
      <c r="AP311" s="183"/>
      <c r="AQ311" s="184"/>
      <c r="AR311" s="182"/>
      <c r="AS311" s="182"/>
      <c r="AT311" s="185"/>
      <c r="AU311" s="185"/>
      <c r="AV311" s="185"/>
      <c r="AW311" s="185"/>
      <c r="AX311" s="185"/>
      <c r="AY311" s="185"/>
      <c r="AZ311" s="185"/>
      <c r="BA311" s="185"/>
      <c r="BB311" s="185"/>
      <c r="BC311" s="186"/>
      <c r="BD311" s="181"/>
      <c r="BE311" s="187"/>
      <c r="BF311" s="188"/>
      <c r="BG311" s="173"/>
      <c r="BH311" s="173"/>
      <c r="BI311" s="173"/>
      <c r="BJ311" s="173"/>
      <c r="BK311" s="173"/>
      <c r="BL311" s="28"/>
      <c r="BM311" s="228"/>
      <c r="BN311" s="228"/>
      <c r="BO311" s="228"/>
      <c r="BP311" s="228"/>
      <c r="BQ311" s="228"/>
      <c r="BR311" s="228"/>
      <c r="BS311" s="228"/>
      <c r="BT311" s="228"/>
      <c r="BU311" s="228" t="str">
        <f t="shared" si="4"/>
        <v/>
      </c>
      <c r="BV311" s="228"/>
      <c r="BW311" s="228"/>
      <c r="BX311" s="228"/>
      <c r="BY311" s="228"/>
      <c r="BZ311" s="228"/>
      <c r="CA311" s="228"/>
      <c r="CB311" s="228"/>
      <c r="CC311" s="228"/>
      <c r="CD311" s="228"/>
      <c r="CE311" s="228"/>
      <c r="CF311" s="228"/>
      <c r="CG311" s="228"/>
      <c r="CH311" s="228"/>
      <c r="CI311" s="228"/>
      <c r="CJ311" s="228"/>
      <c r="CK311" s="228"/>
      <c r="CL311" s="228"/>
      <c r="CM311" s="228"/>
      <c r="CN311" s="228"/>
      <c r="CO311" s="228"/>
      <c r="CP311" s="228"/>
      <c r="CQ311" s="228"/>
      <c r="CR311" s="228"/>
      <c r="CS311" s="228"/>
      <c r="CT311" s="228"/>
      <c r="CU311" s="228"/>
      <c r="CV311" s="228"/>
      <c r="CW311" s="228"/>
      <c r="CX311" s="228"/>
      <c r="CY311" s="228"/>
      <c r="CZ311" s="228"/>
      <c r="DA311" s="228"/>
      <c r="DB311" s="228"/>
    </row>
    <row r="312" spans="1:106" s="198" customFormat="1" ht="31.5" customHeight="1" x14ac:dyDescent="0.3">
      <c r="A312" s="194"/>
      <c r="B312" s="171"/>
      <c r="C312" s="257"/>
      <c r="D312" s="171"/>
      <c r="E312" s="171"/>
      <c r="F312" s="171"/>
      <c r="G312" s="197"/>
      <c r="L312" s="258"/>
      <c r="M312" s="259"/>
      <c r="N312" s="260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72"/>
      <c r="Z312" s="172"/>
      <c r="AA312" s="193"/>
      <c r="AB312" s="193"/>
      <c r="AC312" s="193"/>
      <c r="AD312" s="193"/>
      <c r="AE312" s="193"/>
      <c r="AF312" s="193"/>
      <c r="AG312" s="193"/>
      <c r="AH312" s="193"/>
      <c r="AI312" s="193"/>
      <c r="AJ312" s="193"/>
      <c r="AK312" s="172"/>
      <c r="AL312" s="172"/>
      <c r="AM312" s="193"/>
      <c r="AN312" s="193"/>
      <c r="AO312" s="223"/>
      <c r="AP312" s="183"/>
      <c r="AQ312" s="184"/>
      <c r="AR312" s="182"/>
      <c r="AS312" s="182"/>
      <c r="AT312" s="185"/>
      <c r="AU312" s="185"/>
      <c r="AV312" s="185"/>
      <c r="AW312" s="185"/>
      <c r="AX312" s="185"/>
      <c r="AY312" s="185"/>
      <c r="AZ312" s="185"/>
      <c r="BA312" s="185"/>
      <c r="BB312" s="185"/>
      <c r="BC312" s="186"/>
      <c r="BD312" s="181"/>
      <c r="BE312" s="187"/>
      <c r="BF312" s="188"/>
      <c r="BG312" s="173"/>
      <c r="BH312" s="173"/>
      <c r="BI312" s="173"/>
      <c r="BJ312" s="173"/>
      <c r="BK312" s="173"/>
      <c r="BL312" s="28"/>
      <c r="BM312" s="228"/>
      <c r="BN312" s="228"/>
      <c r="BO312" s="228"/>
      <c r="BP312" s="228"/>
      <c r="BQ312" s="228"/>
      <c r="BR312" s="228"/>
      <c r="BS312" s="228"/>
      <c r="BT312" s="228"/>
      <c r="BU312" s="228" t="str">
        <f t="shared" si="4"/>
        <v/>
      </c>
      <c r="BV312" s="228"/>
      <c r="BW312" s="228"/>
      <c r="BX312" s="228"/>
      <c r="BY312" s="228"/>
      <c r="BZ312" s="228"/>
      <c r="CA312" s="228"/>
      <c r="CB312" s="228"/>
      <c r="CC312" s="228"/>
      <c r="CD312" s="228"/>
      <c r="CE312" s="228"/>
      <c r="CF312" s="228"/>
      <c r="CG312" s="228"/>
      <c r="CH312" s="228"/>
      <c r="CI312" s="228"/>
      <c r="CJ312" s="228"/>
      <c r="CK312" s="228"/>
      <c r="CL312" s="228"/>
      <c r="CM312" s="228"/>
      <c r="CN312" s="228"/>
      <c r="CO312" s="228"/>
      <c r="CP312" s="228"/>
      <c r="CQ312" s="228"/>
      <c r="CR312" s="228"/>
      <c r="CS312" s="228"/>
      <c r="CT312" s="228"/>
      <c r="CU312" s="228"/>
      <c r="CV312" s="228"/>
      <c r="CW312" s="228"/>
      <c r="CX312" s="228"/>
      <c r="CY312" s="228"/>
      <c r="CZ312" s="228"/>
      <c r="DA312" s="228"/>
      <c r="DB312" s="228"/>
    </row>
    <row r="313" spans="1:106" s="198" customFormat="1" ht="31.5" customHeight="1" x14ac:dyDescent="0.3">
      <c r="A313" s="194"/>
      <c r="B313" s="171"/>
      <c r="C313" s="257"/>
      <c r="D313" s="171"/>
      <c r="E313" s="171"/>
      <c r="F313" s="171"/>
      <c r="G313" s="197"/>
      <c r="L313" s="258"/>
      <c r="M313" s="259"/>
      <c r="N313" s="260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72"/>
      <c r="Z313" s="172"/>
      <c r="AA313" s="193"/>
      <c r="AB313" s="193"/>
      <c r="AC313" s="193"/>
      <c r="AD313" s="193"/>
      <c r="AE313" s="193"/>
      <c r="AF313" s="193"/>
      <c r="AG313" s="193"/>
      <c r="AH313" s="193"/>
      <c r="AI313" s="193"/>
      <c r="AJ313" s="193"/>
      <c r="AK313" s="172"/>
      <c r="AL313" s="172"/>
      <c r="AM313" s="193"/>
      <c r="AN313" s="193"/>
      <c r="AO313" s="223"/>
      <c r="AP313" s="183"/>
      <c r="AQ313" s="184"/>
      <c r="AR313" s="182"/>
      <c r="AS313" s="182"/>
      <c r="AT313" s="185"/>
      <c r="AU313" s="185"/>
      <c r="AV313" s="185"/>
      <c r="AW313" s="185"/>
      <c r="AX313" s="185"/>
      <c r="AY313" s="185"/>
      <c r="AZ313" s="185"/>
      <c r="BA313" s="185"/>
      <c r="BB313" s="185"/>
      <c r="BC313" s="186"/>
      <c r="BD313" s="181"/>
      <c r="BE313" s="187"/>
      <c r="BF313" s="188"/>
      <c r="BG313" s="173"/>
      <c r="BH313" s="173"/>
      <c r="BI313" s="173"/>
      <c r="BJ313" s="173"/>
      <c r="BK313" s="173"/>
      <c r="BL313" s="28"/>
      <c r="BM313" s="228"/>
      <c r="BN313" s="228"/>
      <c r="BO313" s="228"/>
      <c r="BP313" s="228"/>
      <c r="BQ313" s="228"/>
      <c r="BR313" s="228"/>
      <c r="BS313" s="228"/>
      <c r="BT313" s="228"/>
      <c r="BU313" s="228" t="str">
        <f t="shared" si="4"/>
        <v/>
      </c>
      <c r="BV313" s="228"/>
      <c r="BW313" s="228"/>
      <c r="BX313" s="228"/>
      <c r="BY313" s="228"/>
      <c r="BZ313" s="228"/>
      <c r="CA313" s="228"/>
      <c r="CB313" s="228"/>
      <c r="CC313" s="228"/>
      <c r="CD313" s="228"/>
      <c r="CE313" s="228"/>
      <c r="CF313" s="228"/>
      <c r="CG313" s="228"/>
      <c r="CH313" s="228"/>
      <c r="CI313" s="228"/>
      <c r="CJ313" s="228"/>
      <c r="CK313" s="228"/>
      <c r="CL313" s="228"/>
      <c r="CM313" s="228"/>
      <c r="CN313" s="228"/>
      <c r="CO313" s="228"/>
      <c r="CP313" s="228"/>
      <c r="CQ313" s="228"/>
      <c r="CR313" s="228"/>
      <c r="CS313" s="228"/>
      <c r="CT313" s="228"/>
      <c r="CU313" s="228"/>
      <c r="CV313" s="228"/>
      <c r="CW313" s="228"/>
      <c r="CX313" s="228"/>
      <c r="CY313" s="228"/>
      <c r="CZ313" s="228"/>
      <c r="DA313" s="228"/>
      <c r="DB313" s="228"/>
    </row>
    <row r="314" spans="1:106" s="198" customFormat="1" ht="31.5" customHeight="1" x14ac:dyDescent="0.3">
      <c r="A314" s="194"/>
      <c r="B314" s="171"/>
      <c r="C314" s="257"/>
      <c r="D314" s="171"/>
      <c r="E314" s="171"/>
      <c r="F314" s="171"/>
      <c r="G314" s="197"/>
      <c r="L314" s="258"/>
      <c r="M314" s="259"/>
      <c r="N314" s="260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72"/>
      <c r="Z314" s="172"/>
      <c r="AA314" s="193"/>
      <c r="AB314" s="193"/>
      <c r="AC314" s="193"/>
      <c r="AD314" s="193"/>
      <c r="AE314" s="193"/>
      <c r="AF314" s="193"/>
      <c r="AG314" s="193"/>
      <c r="AH314" s="193"/>
      <c r="AI314" s="193"/>
      <c r="AJ314" s="193"/>
      <c r="AK314" s="172"/>
      <c r="AL314" s="172"/>
      <c r="AM314" s="193"/>
      <c r="AN314" s="193"/>
      <c r="AO314" s="223"/>
      <c r="AP314" s="183"/>
      <c r="AQ314" s="184"/>
      <c r="AR314" s="182"/>
      <c r="AS314" s="182"/>
      <c r="AT314" s="185"/>
      <c r="AU314" s="185"/>
      <c r="AV314" s="185"/>
      <c r="AW314" s="185"/>
      <c r="AX314" s="185"/>
      <c r="AY314" s="185"/>
      <c r="AZ314" s="185"/>
      <c r="BA314" s="185"/>
      <c r="BB314" s="185"/>
      <c r="BC314" s="186"/>
      <c r="BD314" s="181"/>
      <c r="BE314" s="187"/>
      <c r="BF314" s="188"/>
      <c r="BG314" s="173"/>
      <c r="BH314" s="173"/>
      <c r="BI314" s="173"/>
      <c r="BJ314" s="173"/>
      <c r="BK314" s="173"/>
      <c r="BL314" s="28"/>
      <c r="BM314" s="228"/>
      <c r="BN314" s="228"/>
      <c r="BO314" s="228"/>
      <c r="BP314" s="228"/>
      <c r="BQ314" s="228"/>
      <c r="BR314" s="228"/>
      <c r="BS314" s="228"/>
      <c r="BT314" s="228"/>
      <c r="BU314" s="228" t="str">
        <f t="shared" si="4"/>
        <v/>
      </c>
      <c r="BV314" s="228"/>
      <c r="BW314" s="228"/>
      <c r="BX314" s="228"/>
      <c r="BY314" s="228"/>
      <c r="BZ314" s="228"/>
      <c r="CA314" s="228"/>
      <c r="CB314" s="228"/>
      <c r="CC314" s="228"/>
      <c r="CD314" s="228"/>
      <c r="CE314" s="228"/>
      <c r="CF314" s="228"/>
      <c r="CG314" s="228"/>
      <c r="CH314" s="228"/>
      <c r="CI314" s="228"/>
      <c r="CJ314" s="228"/>
      <c r="CK314" s="228"/>
      <c r="CL314" s="228"/>
      <c r="CM314" s="228"/>
      <c r="CN314" s="228"/>
      <c r="CO314" s="228"/>
      <c r="CP314" s="228"/>
      <c r="CQ314" s="228"/>
      <c r="CR314" s="228"/>
      <c r="CS314" s="228"/>
      <c r="CT314" s="228"/>
      <c r="CU314" s="228"/>
      <c r="CV314" s="228"/>
      <c r="CW314" s="228"/>
      <c r="CX314" s="228"/>
      <c r="CY314" s="228"/>
      <c r="CZ314" s="228"/>
      <c r="DA314" s="228"/>
      <c r="DB314" s="228"/>
    </row>
    <row r="315" spans="1:106" s="198" customFormat="1" ht="31.5" customHeight="1" x14ac:dyDescent="0.3">
      <c r="A315" s="194"/>
      <c r="B315" s="171"/>
      <c r="C315" s="257"/>
      <c r="D315" s="171"/>
      <c r="E315" s="171"/>
      <c r="F315" s="171"/>
      <c r="G315" s="197"/>
      <c r="L315" s="258"/>
      <c r="M315" s="259"/>
      <c r="N315" s="260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72"/>
      <c r="Z315" s="172"/>
      <c r="AA315" s="193"/>
      <c r="AB315" s="193"/>
      <c r="AC315" s="193"/>
      <c r="AD315" s="193"/>
      <c r="AE315" s="193"/>
      <c r="AF315" s="193"/>
      <c r="AG315" s="193"/>
      <c r="AH315" s="193"/>
      <c r="AI315" s="193"/>
      <c r="AJ315" s="193"/>
      <c r="AK315" s="172"/>
      <c r="AL315" s="172"/>
      <c r="AM315" s="193"/>
      <c r="AN315" s="193"/>
      <c r="AO315" s="223"/>
      <c r="AP315" s="183"/>
      <c r="AQ315" s="184"/>
      <c r="AR315" s="182"/>
      <c r="AS315" s="182"/>
      <c r="AT315" s="185"/>
      <c r="AU315" s="185"/>
      <c r="AV315" s="185"/>
      <c r="AW315" s="185"/>
      <c r="AX315" s="185"/>
      <c r="AY315" s="185"/>
      <c r="AZ315" s="185"/>
      <c r="BA315" s="185"/>
      <c r="BB315" s="185"/>
      <c r="BC315" s="186"/>
      <c r="BD315" s="181"/>
      <c r="BE315" s="187"/>
      <c r="BF315" s="188"/>
      <c r="BG315" s="173"/>
      <c r="BH315" s="173"/>
      <c r="BI315" s="173"/>
      <c r="BJ315" s="173"/>
      <c r="BK315" s="173"/>
      <c r="BL315" s="28"/>
      <c r="BM315" s="228"/>
      <c r="BN315" s="228"/>
      <c r="BO315" s="228"/>
      <c r="BP315" s="228"/>
      <c r="BQ315" s="228"/>
      <c r="BR315" s="228"/>
      <c r="BS315" s="228"/>
      <c r="BT315" s="228"/>
      <c r="BU315" s="228" t="str">
        <f t="shared" si="4"/>
        <v/>
      </c>
      <c r="BV315" s="228"/>
      <c r="BW315" s="228"/>
      <c r="BX315" s="228"/>
      <c r="BY315" s="228"/>
      <c r="BZ315" s="228"/>
      <c r="CA315" s="228"/>
      <c r="CB315" s="228"/>
      <c r="CC315" s="228"/>
      <c r="CD315" s="228"/>
      <c r="CE315" s="228"/>
      <c r="CF315" s="228"/>
      <c r="CG315" s="228"/>
      <c r="CH315" s="228"/>
      <c r="CI315" s="228"/>
      <c r="CJ315" s="228"/>
      <c r="CK315" s="228"/>
      <c r="CL315" s="228"/>
      <c r="CM315" s="228"/>
      <c r="CN315" s="228"/>
      <c r="CO315" s="228"/>
      <c r="CP315" s="228"/>
      <c r="CQ315" s="228"/>
      <c r="CR315" s="228"/>
      <c r="CS315" s="228"/>
      <c r="CT315" s="228"/>
      <c r="CU315" s="228"/>
      <c r="CV315" s="228"/>
      <c r="CW315" s="228"/>
      <c r="CX315" s="228"/>
      <c r="CY315" s="228"/>
      <c r="CZ315" s="228"/>
      <c r="DA315" s="228"/>
      <c r="DB315" s="228"/>
    </row>
    <row r="316" spans="1:106" s="198" customFormat="1" ht="31.5" customHeight="1" x14ac:dyDescent="0.3">
      <c r="A316" s="194"/>
      <c r="B316" s="171"/>
      <c r="C316" s="257"/>
      <c r="D316" s="171"/>
      <c r="E316" s="171"/>
      <c r="F316" s="171"/>
      <c r="G316" s="197"/>
      <c r="L316" s="258"/>
      <c r="M316" s="259"/>
      <c r="N316" s="260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72"/>
      <c r="Z316" s="172"/>
      <c r="AA316" s="193"/>
      <c r="AB316" s="193"/>
      <c r="AC316" s="193"/>
      <c r="AD316" s="193"/>
      <c r="AE316" s="193"/>
      <c r="AF316" s="193"/>
      <c r="AG316" s="193"/>
      <c r="AH316" s="193"/>
      <c r="AI316" s="193"/>
      <c r="AJ316" s="193"/>
      <c r="AK316" s="172"/>
      <c r="AL316" s="172"/>
      <c r="AM316" s="193"/>
      <c r="AN316" s="193"/>
      <c r="AO316" s="223"/>
      <c r="AP316" s="183"/>
      <c r="AQ316" s="184"/>
      <c r="AR316" s="182"/>
      <c r="AS316" s="182"/>
      <c r="AT316" s="185"/>
      <c r="AU316" s="185"/>
      <c r="AV316" s="185"/>
      <c r="AW316" s="185"/>
      <c r="AX316" s="185"/>
      <c r="AY316" s="185"/>
      <c r="AZ316" s="185"/>
      <c r="BA316" s="185"/>
      <c r="BB316" s="185"/>
      <c r="BC316" s="186"/>
      <c r="BD316" s="181"/>
      <c r="BE316" s="187"/>
      <c r="BF316" s="188"/>
      <c r="BG316" s="173"/>
      <c r="BH316" s="173"/>
      <c r="BI316" s="173"/>
      <c r="BJ316" s="173"/>
      <c r="BK316" s="173"/>
      <c r="BL316" s="28"/>
      <c r="BM316" s="228"/>
      <c r="BN316" s="228"/>
      <c r="BO316" s="228"/>
      <c r="BP316" s="228"/>
      <c r="BQ316" s="228"/>
      <c r="BR316" s="228"/>
      <c r="BS316" s="228"/>
      <c r="BT316" s="228"/>
      <c r="BU316" s="228" t="str">
        <f t="shared" si="4"/>
        <v/>
      </c>
      <c r="BV316" s="228"/>
      <c r="BW316" s="228"/>
      <c r="BX316" s="228"/>
      <c r="BY316" s="228"/>
      <c r="BZ316" s="228"/>
      <c r="CA316" s="228"/>
      <c r="CB316" s="228"/>
      <c r="CC316" s="228"/>
      <c r="CD316" s="228"/>
      <c r="CE316" s="228"/>
      <c r="CF316" s="228"/>
      <c r="CG316" s="228"/>
      <c r="CH316" s="228"/>
      <c r="CI316" s="228"/>
      <c r="CJ316" s="228"/>
      <c r="CK316" s="228"/>
      <c r="CL316" s="228"/>
      <c r="CM316" s="228"/>
      <c r="CN316" s="228"/>
      <c r="CO316" s="228"/>
      <c r="CP316" s="228"/>
      <c r="CQ316" s="228"/>
      <c r="CR316" s="228"/>
      <c r="CS316" s="228"/>
      <c r="CT316" s="228"/>
      <c r="CU316" s="228"/>
      <c r="CV316" s="228"/>
      <c r="CW316" s="228"/>
      <c r="CX316" s="228"/>
      <c r="CY316" s="228"/>
      <c r="CZ316" s="228"/>
      <c r="DA316" s="228"/>
      <c r="DB316" s="228"/>
    </row>
    <row r="317" spans="1:106" s="198" customFormat="1" ht="31.5" customHeight="1" x14ac:dyDescent="0.3">
      <c r="A317" s="194"/>
      <c r="B317" s="171"/>
      <c r="C317" s="257"/>
      <c r="D317" s="171"/>
      <c r="E317" s="171"/>
      <c r="F317" s="171"/>
      <c r="G317" s="197"/>
      <c r="L317" s="258"/>
      <c r="M317" s="259"/>
      <c r="N317" s="260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72"/>
      <c r="Z317" s="172"/>
      <c r="AA317" s="193"/>
      <c r="AB317" s="193"/>
      <c r="AC317" s="193"/>
      <c r="AD317" s="193"/>
      <c r="AE317" s="193"/>
      <c r="AF317" s="193"/>
      <c r="AG317" s="193"/>
      <c r="AH317" s="193"/>
      <c r="AI317" s="193"/>
      <c r="AJ317" s="193"/>
      <c r="AK317" s="172"/>
      <c r="AL317" s="172"/>
      <c r="AM317" s="193"/>
      <c r="AN317" s="193"/>
      <c r="AO317" s="223"/>
      <c r="AP317" s="183"/>
      <c r="AQ317" s="184"/>
      <c r="AR317" s="182"/>
      <c r="AS317" s="182"/>
      <c r="AT317" s="185"/>
      <c r="AU317" s="185"/>
      <c r="AV317" s="185"/>
      <c r="AW317" s="185"/>
      <c r="AX317" s="185"/>
      <c r="AY317" s="185"/>
      <c r="AZ317" s="185"/>
      <c r="BA317" s="185"/>
      <c r="BB317" s="185"/>
      <c r="BC317" s="186"/>
      <c r="BD317" s="181"/>
      <c r="BE317" s="187"/>
      <c r="BF317" s="188"/>
      <c r="BG317" s="173"/>
      <c r="BH317" s="173"/>
      <c r="BI317" s="173"/>
      <c r="BJ317" s="173"/>
      <c r="BK317" s="173"/>
      <c r="BL317" s="28"/>
      <c r="BM317" s="228"/>
      <c r="BN317" s="228"/>
      <c r="BO317" s="228"/>
      <c r="BP317" s="228"/>
      <c r="BQ317" s="228"/>
      <c r="BR317" s="228"/>
      <c r="BS317" s="228"/>
      <c r="BT317" s="228"/>
      <c r="BU317" s="228" t="str">
        <f t="shared" si="4"/>
        <v/>
      </c>
      <c r="BV317" s="228"/>
      <c r="BW317" s="228"/>
      <c r="BX317" s="228"/>
      <c r="BY317" s="228"/>
      <c r="BZ317" s="228"/>
      <c r="CA317" s="228"/>
      <c r="CB317" s="228"/>
      <c r="CC317" s="228"/>
      <c r="CD317" s="228"/>
      <c r="CE317" s="228"/>
      <c r="CF317" s="228"/>
      <c r="CG317" s="228"/>
      <c r="CH317" s="228"/>
      <c r="CI317" s="228"/>
      <c r="CJ317" s="228"/>
      <c r="CK317" s="228"/>
      <c r="CL317" s="228"/>
      <c r="CM317" s="228"/>
      <c r="CN317" s="228"/>
      <c r="CO317" s="228"/>
      <c r="CP317" s="228"/>
      <c r="CQ317" s="228"/>
      <c r="CR317" s="228"/>
      <c r="CS317" s="228"/>
      <c r="CT317" s="228"/>
      <c r="CU317" s="228"/>
      <c r="CV317" s="228"/>
      <c r="CW317" s="228"/>
      <c r="CX317" s="228"/>
      <c r="CY317" s="228"/>
      <c r="CZ317" s="228"/>
      <c r="DA317" s="228"/>
      <c r="DB317" s="228"/>
    </row>
    <row r="318" spans="1:106" s="198" customFormat="1" ht="31.5" customHeight="1" x14ac:dyDescent="0.3">
      <c r="A318" s="194"/>
      <c r="B318" s="171"/>
      <c r="C318" s="257"/>
      <c r="D318" s="171"/>
      <c r="E318" s="171"/>
      <c r="F318" s="171"/>
      <c r="G318" s="197"/>
      <c r="L318" s="258"/>
      <c r="M318" s="259"/>
      <c r="N318" s="260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72"/>
      <c r="Z318" s="172"/>
      <c r="AA318" s="193"/>
      <c r="AB318" s="193"/>
      <c r="AC318" s="193"/>
      <c r="AD318" s="193"/>
      <c r="AE318" s="193"/>
      <c r="AF318" s="193"/>
      <c r="AG318" s="193"/>
      <c r="AH318" s="193"/>
      <c r="AI318" s="193"/>
      <c r="AJ318" s="193"/>
      <c r="AK318" s="172"/>
      <c r="AL318" s="172"/>
      <c r="AM318" s="193"/>
      <c r="AN318" s="193"/>
      <c r="AO318" s="223"/>
      <c r="AP318" s="183"/>
      <c r="AQ318" s="184"/>
      <c r="AR318" s="182"/>
      <c r="AS318" s="182"/>
      <c r="AT318" s="185"/>
      <c r="AU318" s="185"/>
      <c r="AV318" s="185"/>
      <c r="AW318" s="185"/>
      <c r="AX318" s="185"/>
      <c r="AY318" s="185"/>
      <c r="AZ318" s="185"/>
      <c r="BA318" s="185"/>
      <c r="BB318" s="185"/>
      <c r="BC318" s="186"/>
      <c r="BD318" s="181"/>
      <c r="BE318" s="187"/>
      <c r="BF318" s="188"/>
      <c r="BG318" s="173"/>
      <c r="BH318" s="173"/>
      <c r="BI318" s="173"/>
      <c r="BJ318" s="173"/>
      <c r="BK318" s="173"/>
      <c r="BL318" s="28"/>
      <c r="BM318" s="228"/>
      <c r="BN318" s="228"/>
      <c r="BO318" s="228"/>
      <c r="BP318" s="228"/>
      <c r="BQ318" s="228"/>
      <c r="BR318" s="228"/>
      <c r="BS318" s="228"/>
      <c r="BT318" s="228"/>
      <c r="BU318" s="228" t="str">
        <f t="shared" si="4"/>
        <v/>
      </c>
      <c r="BV318" s="228"/>
      <c r="BW318" s="228"/>
      <c r="BX318" s="228"/>
      <c r="BY318" s="228"/>
      <c r="BZ318" s="228"/>
      <c r="CA318" s="228"/>
      <c r="CB318" s="228"/>
      <c r="CC318" s="228"/>
      <c r="CD318" s="228"/>
      <c r="CE318" s="228"/>
      <c r="CF318" s="228"/>
      <c r="CG318" s="228"/>
      <c r="CH318" s="228"/>
      <c r="CI318" s="228"/>
      <c r="CJ318" s="228"/>
      <c r="CK318" s="228"/>
      <c r="CL318" s="228"/>
      <c r="CM318" s="228"/>
      <c r="CN318" s="228"/>
      <c r="CO318" s="228"/>
      <c r="CP318" s="228"/>
      <c r="CQ318" s="228"/>
      <c r="CR318" s="228"/>
      <c r="CS318" s="228"/>
      <c r="CT318" s="228"/>
      <c r="CU318" s="228"/>
      <c r="CV318" s="228"/>
      <c r="CW318" s="228"/>
      <c r="CX318" s="228"/>
      <c r="CY318" s="228"/>
      <c r="CZ318" s="228"/>
      <c r="DA318" s="228"/>
      <c r="DB318" s="228"/>
    </row>
    <row r="319" spans="1:106" s="198" customFormat="1" ht="31.5" customHeight="1" x14ac:dyDescent="0.3">
      <c r="A319" s="194"/>
      <c r="B319" s="171"/>
      <c r="C319" s="257"/>
      <c r="D319" s="171"/>
      <c r="E319" s="171"/>
      <c r="F319" s="171"/>
      <c r="G319" s="197"/>
      <c r="L319" s="258"/>
      <c r="M319" s="259"/>
      <c r="N319" s="260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72"/>
      <c r="Z319" s="172"/>
      <c r="AA319" s="193"/>
      <c r="AB319" s="193"/>
      <c r="AC319" s="193"/>
      <c r="AD319" s="193"/>
      <c r="AE319" s="193"/>
      <c r="AF319" s="193"/>
      <c r="AG319" s="193"/>
      <c r="AH319" s="193"/>
      <c r="AI319" s="193"/>
      <c r="AJ319" s="193"/>
      <c r="AK319" s="172"/>
      <c r="AL319" s="172"/>
      <c r="AM319" s="193"/>
      <c r="AN319" s="193"/>
      <c r="AO319" s="223"/>
      <c r="AP319" s="183"/>
      <c r="AQ319" s="184"/>
      <c r="AR319" s="182"/>
      <c r="AS319" s="182"/>
      <c r="AT319" s="185"/>
      <c r="AU319" s="185"/>
      <c r="AV319" s="185"/>
      <c r="AW319" s="185"/>
      <c r="AX319" s="185"/>
      <c r="AY319" s="185"/>
      <c r="AZ319" s="185"/>
      <c r="BA319" s="185"/>
      <c r="BB319" s="185"/>
      <c r="BC319" s="186"/>
      <c r="BD319" s="181"/>
      <c r="BE319" s="187"/>
      <c r="BF319" s="188"/>
      <c r="BG319" s="173"/>
      <c r="BH319" s="173"/>
      <c r="BI319" s="173"/>
      <c r="BJ319" s="173"/>
      <c r="BK319" s="173"/>
      <c r="BL319" s="28"/>
      <c r="BM319" s="228"/>
      <c r="BN319" s="228"/>
      <c r="BO319" s="228"/>
      <c r="BP319" s="228"/>
      <c r="BQ319" s="228"/>
      <c r="BR319" s="228"/>
      <c r="BS319" s="228"/>
      <c r="BT319" s="228"/>
      <c r="BU319" s="228" t="str">
        <f t="shared" si="4"/>
        <v/>
      </c>
      <c r="BV319" s="228"/>
      <c r="BW319" s="228"/>
      <c r="BX319" s="228"/>
      <c r="BY319" s="228"/>
      <c r="BZ319" s="228"/>
      <c r="CA319" s="228"/>
      <c r="CB319" s="228"/>
      <c r="CC319" s="228"/>
      <c r="CD319" s="228"/>
      <c r="CE319" s="228"/>
      <c r="CF319" s="228"/>
      <c r="CG319" s="228"/>
      <c r="CH319" s="228"/>
      <c r="CI319" s="228"/>
      <c r="CJ319" s="228"/>
      <c r="CK319" s="228"/>
      <c r="CL319" s="228"/>
      <c r="CM319" s="228"/>
      <c r="CN319" s="228"/>
      <c r="CO319" s="228"/>
      <c r="CP319" s="228"/>
      <c r="CQ319" s="228"/>
      <c r="CR319" s="228"/>
      <c r="CS319" s="228"/>
      <c r="CT319" s="228"/>
      <c r="CU319" s="228"/>
      <c r="CV319" s="228"/>
      <c r="CW319" s="228"/>
      <c r="CX319" s="228"/>
      <c r="CY319" s="228"/>
      <c r="CZ319" s="228"/>
      <c r="DA319" s="228"/>
      <c r="DB319" s="228"/>
    </row>
    <row r="320" spans="1:106" s="198" customFormat="1" ht="31.5" customHeight="1" x14ac:dyDescent="0.3">
      <c r="A320" s="194"/>
      <c r="B320" s="171"/>
      <c r="C320" s="257"/>
      <c r="D320" s="171"/>
      <c r="E320" s="171"/>
      <c r="F320" s="171"/>
      <c r="G320" s="197"/>
      <c r="L320" s="258"/>
      <c r="M320" s="259"/>
      <c r="N320" s="260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72"/>
      <c r="Z320" s="172"/>
      <c r="AA320" s="193"/>
      <c r="AB320" s="193"/>
      <c r="AC320" s="193"/>
      <c r="AD320" s="193"/>
      <c r="AE320" s="193"/>
      <c r="AF320" s="193"/>
      <c r="AG320" s="193"/>
      <c r="AH320" s="193"/>
      <c r="AI320" s="193"/>
      <c r="AJ320" s="193"/>
      <c r="AK320" s="172"/>
      <c r="AL320" s="172"/>
      <c r="AM320" s="193"/>
      <c r="AN320" s="193"/>
      <c r="AO320" s="223"/>
      <c r="AP320" s="183"/>
      <c r="AQ320" s="184"/>
      <c r="AR320" s="182"/>
      <c r="AS320" s="182"/>
      <c r="AT320" s="185"/>
      <c r="AU320" s="185"/>
      <c r="AV320" s="185"/>
      <c r="AW320" s="185"/>
      <c r="AX320" s="185"/>
      <c r="AY320" s="185"/>
      <c r="AZ320" s="185"/>
      <c r="BA320" s="185"/>
      <c r="BB320" s="185"/>
      <c r="BC320" s="186"/>
      <c r="BD320" s="181"/>
      <c r="BE320" s="187"/>
      <c r="BF320" s="188"/>
      <c r="BG320" s="173"/>
      <c r="BH320" s="173"/>
      <c r="BI320" s="173"/>
      <c r="BJ320" s="173"/>
      <c r="BK320" s="173"/>
      <c r="BL320" s="28"/>
      <c r="BM320" s="228"/>
      <c r="BN320" s="228"/>
      <c r="BO320" s="228"/>
      <c r="BP320" s="228"/>
      <c r="BQ320" s="228"/>
      <c r="BR320" s="228"/>
      <c r="BS320" s="228"/>
      <c r="BT320" s="228"/>
      <c r="BU320" s="228" t="str">
        <f t="shared" si="4"/>
        <v/>
      </c>
      <c r="BV320" s="228"/>
      <c r="BW320" s="228"/>
      <c r="BX320" s="228"/>
      <c r="BY320" s="228"/>
      <c r="BZ320" s="228"/>
      <c r="CA320" s="228"/>
      <c r="CB320" s="228"/>
      <c r="CC320" s="228"/>
      <c r="CD320" s="228"/>
      <c r="CE320" s="228"/>
      <c r="CF320" s="228"/>
      <c r="CG320" s="228"/>
      <c r="CH320" s="228"/>
      <c r="CI320" s="228"/>
      <c r="CJ320" s="228"/>
      <c r="CK320" s="228"/>
      <c r="CL320" s="228"/>
      <c r="CM320" s="228"/>
      <c r="CN320" s="228"/>
      <c r="CO320" s="228"/>
      <c r="CP320" s="228"/>
      <c r="CQ320" s="228"/>
      <c r="CR320" s="228"/>
      <c r="CS320" s="228"/>
      <c r="CT320" s="228"/>
      <c r="CU320" s="228"/>
      <c r="CV320" s="228"/>
      <c r="CW320" s="228"/>
      <c r="CX320" s="228"/>
      <c r="CY320" s="228"/>
      <c r="CZ320" s="228"/>
      <c r="DA320" s="228"/>
      <c r="DB320" s="228"/>
    </row>
    <row r="321" spans="1:106" s="198" customFormat="1" ht="31.5" customHeight="1" x14ac:dyDescent="0.3">
      <c r="A321" s="194"/>
      <c r="B321" s="171"/>
      <c r="C321" s="257"/>
      <c r="D321" s="171"/>
      <c r="E321" s="171"/>
      <c r="F321" s="171"/>
      <c r="G321" s="197"/>
      <c r="L321" s="258"/>
      <c r="M321" s="259"/>
      <c r="N321" s="260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72"/>
      <c r="Z321" s="172"/>
      <c r="AA321" s="193"/>
      <c r="AB321" s="193"/>
      <c r="AC321" s="193"/>
      <c r="AD321" s="193"/>
      <c r="AE321" s="193"/>
      <c r="AF321" s="193"/>
      <c r="AG321" s="193"/>
      <c r="AH321" s="193"/>
      <c r="AI321" s="193"/>
      <c r="AJ321" s="193"/>
      <c r="AK321" s="172"/>
      <c r="AL321" s="172"/>
      <c r="AM321" s="193"/>
      <c r="AN321" s="193"/>
      <c r="AO321" s="223"/>
      <c r="AP321" s="183"/>
      <c r="AQ321" s="184"/>
      <c r="AR321" s="182"/>
      <c r="AS321" s="182"/>
      <c r="AT321" s="185"/>
      <c r="AU321" s="185"/>
      <c r="AV321" s="185"/>
      <c r="AW321" s="185"/>
      <c r="AX321" s="185"/>
      <c r="AY321" s="185"/>
      <c r="AZ321" s="185"/>
      <c r="BA321" s="185"/>
      <c r="BB321" s="185"/>
      <c r="BC321" s="186"/>
      <c r="BD321" s="181"/>
      <c r="BE321" s="187"/>
      <c r="BF321" s="188"/>
      <c r="BG321" s="173"/>
      <c r="BH321" s="173"/>
      <c r="BI321" s="173"/>
      <c r="BJ321" s="173"/>
      <c r="BK321" s="173"/>
      <c r="BL321" s="28"/>
      <c r="BM321" s="228"/>
      <c r="BN321" s="228"/>
      <c r="BO321" s="228"/>
      <c r="BP321" s="228"/>
      <c r="BQ321" s="228"/>
      <c r="BR321" s="228"/>
      <c r="BS321" s="228"/>
      <c r="BT321" s="228"/>
      <c r="BU321" s="228" t="str">
        <f t="shared" si="4"/>
        <v/>
      </c>
      <c r="BV321" s="228"/>
      <c r="BW321" s="228"/>
      <c r="BX321" s="228"/>
      <c r="BY321" s="228"/>
      <c r="BZ321" s="228"/>
      <c r="CA321" s="228"/>
      <c r="CB321" s="228"/>
      <c r="CC321" s="228"/>
      <c r="CD321" s="228"/>
      <c r="CE321" s="228"/>
      <c r="CF321" s="228"/>
      <c r="CG321" s="228"/>
      <c r="CH321" s="228"/>
      <c r="CI321" s="228"/>
      <c r="CJ321" s="228"/>
      <c r="CK321" s="228"/>
      <c r="CL321" s="228"/>
      <c r="CM321" s="228"/>
      <c r="CN321" s="228"/>
      <c r="CO321" s="228"/>
      <c r="CP321" s="228"/>
      <c r="CQ321" s="228"/>
      <c r="CR321" s="228"/>
      <c r="CS321" s="228"/>
      <c r="CT321" s="228"/>
      <c r="CU321" s="228"/>
      <c r="CV321" s="228"/>
      <c r="CW321" s="228"/>
      <c r="CX321" s="228"/>
      <c r="CY321" s="228"/>
      <c r="CZ321" s="228"/>
      <c r="DA321" s="228"/>
      <c r="DB321" s="228"/>
    </row>
    <row r="322" spans="1:106" s="198" customFormat="1" ht="31.5" customHeight="1" x14ac:dyDescent="0.3">
      <c r="A322" s="194"/>
      <c r="B322" s="171"/>
      <c r="C322" s="257"/>
      <c r="D322" s="171"/>
      <c r="E322" s="171"/>
      <c r="F322" s="171"/>
      <c r="G322" s="197"/>
      <c r="L322" s="258"/>
      <c r="M322" s="259"/>
      <c r="N322" s="260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72"/>
      <c r="Z322" s="172"/>
      <c r="AA322" s="193"/>
      <c r="AB322" s="193"/>
      <c r="AC322" s="193"/>
      <c r="AD322" s="193"/>
      <c r="AE322" s="193"/>
      <c r="AF322" s="193"/>
      <c r="AG322" s="193"/>
      <c r="AH322" s="193"/>
      <c r="AI322" s="193"/>
      <c r="AJ322" s="193"/>
      <c r="AK322" s="172"/>
      <c r="AL322" s="172"/>
      <c r="AM322" s="193"/>
      <c r="AN322" s="193"/>
      <c r="AO322" s="223"/>
      <c r="AP322" s="183"/>
      <c r="AQ322" s="184"/>
      <c r="AR322" s="182"/>
      <c r="AS322" s="182"/>
      <c r="AT322" s="185"/>
      <c r="AU322" s="185"/>
      <c r="AV322" s="185"/>
      <c r="AW322" s="185"/>
      <c r="AX322" s="185"/>
      <c r="AY322" s="185"/>
      <c r="AZ322" s="185"/>
      <c r="BA322" s="185"/>
      <c r="BB322" s="185"/>
      <c r="BC322" s="186"/>
      <c r="BD322" s="181"/>
      <c r="BE322" s="187"/>
      <c r="BF322" s="188"/>
      <c r="BG322" s="173"/>
      <c r="BH322" s="173"/>
      <c r="BI322" s="173"/>
      <c r="BJ322" s="173"/>
      <c r="BK322" s="173"/>
      <c r="BL322" s="28"/>
      <c r="BM322" s="228"/>
      <c r="BN322" s="228"/>
      <c r="BO322" s="228"/>
      <c r="BP322" s="228"/>
      <c r="BQ322" s="228"/>
      <c r="BR322" s="228"/>
      <c r="BS322" s="228"/>
      <c r="BT322" s="228"/>
      <c r="BU322" s="228" t="str">
        <f t="shared" si="4"/>
        <v/>
      </c>
      <c r="BV322" s="228"/>
      <c r="BW322" s="228"/>
      <c r="BX322" s="228"/>
      <c r="BY322" s="228"/>
      <c r="BZ322" s="228"/>
      <c r="CA322" s="228"/>
      <c r="CB322" s="228"/>
      <c r="CC322" s="228"/>
      <c r="CD322" s="228"/>
      <c r="CE322" s="228"/>
      <c r="CF322" s="228"/>
      <c r="CG322" s="228"/>
      <c r="CH322" s="228"/>
      <c r="CI322" s="228"/>
      <c r="CJ322" s="228"/>
      <c r="CK322" s="228"/>
      <c r="CL322" s="228"/>
      <c r="CM322" s="228"/>
      <c r="CN322" s="228"/>
      <c r="CO322" s="228"/>
      <c r="CP322" s="228"/>
      <c r="CQ322" s="228"/>
      <c r="CR322" s="228"/>
      <c r="CS322" s="228"/>
      <c r="CT322" s="228"/>
      <c r="CU322" s="228"/>
      <c r="CV322" s="228"/>
      <c r="CW322" s="228"/>
      <c r="CX322" s="228"/>
      <c r="CY322" s="228"/>
      <c r="CZ322" s="228"/>
      <c r="DA322" s="228"/>
      <c r="DB322" s="228"/>
    </row>
    <row r="323" spans="1:106" s="198" customFormat="1" ht="31.5" customHeight="1" x14ac:dyDescent="0.3">
      <c r="A323" s="194"/>
      <c r="B323" s="171"/>
      <c r="C323" s="257"/>
      <c r="D323" s="171"/>
      <c r="E323" s="171"/>
      <c r="F323" s="171"/>
      <c r="G323" s="197"/>
      <c r="L323" s="258"/>
      <c r="M323" s="259"/>
      <c r="N323" s="260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72"/>
      <c r="Z323" s="172"/>
      <c r="AA323" s="193"/>
      <c r="AB323" s="193"/>
      <c r="AC323" s="193"/>
      <c r="AD323" s="193"/>
      <c r="AE323" s="193"/>
      <c r="AF323" s="193"/>
      <c r="AG323" s="193"/>
      <c r="AH323" s="193"/>
      <c r="AI323" s="193"/>
      <c r="AJ323" s="193"/>
      <c r="AK323" s="172"/>
      <c r="AL323" s="172"/>
      <c r="AM323" s="193"/>
      <c r="AN323" s="193"/>
      <c r="AO323" s="223"/>
      <c r="AP323" s="183"/>
      <c r="AQ323" s="184"/>
      <c r="AR323" s="182"/>
      <c r="AS323" s="182"/>
      <c r="AT323" s="185"/>
      <c r="AU323" s="185"/>
      <c r="AV323" s="185"/>
      <c r="AW323" s="185"/>
      <c r="AX323" s="185"/>
      <c r="AY323" s="185"/>
      <c r="AZ323" s="185"/>
      <c r="BA323" s="185"/>
      <c r="BB323" s="185"/>
      <c r="BC323" s="186"/>
      <c r="BD323" s="181"/>
      <c r="BE323" s="187"/>
      <c r="BF323" s="188"/>
      <c r="BG323" s="173"/>
      <c r="BH323" s="173"/>
      <c r="BI323" s="173"/>
      <c r="BJ323" s="173"/>
      <c r="BK323" s="173"/>
      <c r="BL323" s="28"/>
      <c r="BM323" s="228"/>
      <c r="BN323" s="228"/>
      <c r="BO323" s="228"/>
      <c r="BP323" s="228"/>
      <c r="BQ323" s="228"/>
      <c r="BR323" s="228"/>
      <c r="BS323" s="228"/>
      <c r="BT323" s="228"/>
      <c r="BU323" s="228" t="str">
        <f t="shared" si="4"/>
        <v/>
      </c>
      <c r="BV323" s="228"/>
      <c r="BW323" s="228"/>
      <c r="BX323" s="228"/>
      <c r="BY323" s="228"/>
      <c r="BZ323" s="228"/>
      <c r="CA323" s="228"/>
      <c r="CB323" s="228"/>
      <c r="CC323" s="228"/>
      <c r="CD323" s="228"/>
      <c r="CE323" s="228"/>
      <c r="CF323" s="228"/>
      <c r="CG323" s="228"/>
      <c r="CH323" s="228"/>
      <c r="CI323" s="228"/>
      <c r="CJ323" s="228"/>
      <c r="CK323" s="228"/>
      <c r="CL323" s="228"/>
      <c r="CM323" s="228"/>
      <c r="CN323" s="228"/>
      <c r="CO323" s="228"/>
      <c r="CP323" s="228"/>
      <c r="CQ323" s="228"/>
      <c r="CR323" s="228"/>
      <c r="CS323" s="228"/>
      <c r="CT323" s="228"/>
      <c r="CU323" s="228"/>
      <c r="CV323" s="228"/>
      <c r="CW323" s="228"/>
      <c r="CX323" s="228"/>
      <c r="CY323" s="228"/>
      <c r="CZ323" s="228"/>
      <c r="DA323" s="228"/>
      <c r="DB323" s="228"/>
    </row>
    <row r="324" spans="1:106" s="198" customFormat="1" ht="31.5" customHeight="1" x14ac:dyDescent="0.3">
      <c r="A324" s="194"/>
      <c r="B324" s="171"/>
      <c r="C324" s="257"/>
      <c r="D324" s="171"/>
      <c r="E324" s="171"/>
      <c r="F324" s="171"/>
      <c r="G324" s="197"/>
      <c r="L324" s="258"/>
      <c r="M324" s="259"/>
      <c r="N324" s="260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72"/>
      <c r="Z324" s="172"/>
      <c r="AA324" s="193"/>
      <c r="AB324" s="193"/>
      <c r="AC324" s="193"/>
      <c r="AD324" s="193"/>
      <c r="AE324" s="193"/>
      <c r="AF324" s="193"/>
      <c r="AG324" s="193"/>
      <c r="AH324" s="193"/>
      <c r="AI324" s="193"/>
      <c r="AJ324" s="193"/>
      <c r="AK324" s="172"/>
      <c r="AL324" s="172"/>
      <c r="AM324" s="193"/>
      <c r="AN324" s="193"/>
      <c r="AO324" s="223"/>
      <c r="AP324" s="183"/>
      <c r="AQ324" s="184"/>
      <c r="AR324" s="182"/>
      <c r="AS324" s="182"/>
      <c r="AT324" s="185"/>
      <c r="AU324" s="185"/>
      <c r="AV324" s="185"/>
      <c r="AW324" s="185"/>
      <c r="AX324" s="185"/>
      <c r="AY324" s="185"/>
      <c r="AZ324" s="185"/>
      <c r="BA324" s="185"/>
      <c r="BB324" s="185"/>
      <c r="BC324" s="186"/>
      <c r="BD324" s="181"/>
      <c r="BE324" s="187"/>
      <c r="BF324" s="188"/>
      <c r="BG324" s="173"/>
      <c r="BH324" s="173"/>
      <c r="BI324" s="173"/>
      <c r="BJ324" s="173"/>
      <c r="BK324" s="173"/>
      <c r="BL324" s="28"/>
      <c r="BM324" s="228"/>
      <c r="BN324" s="228"/>
      <c r="BO324" s="228"/>
      <c r="BP324" s="228"/>
      <c r="BQ324" s="228"/>
      <c r="BR324" s="228"/>
      <c r="BS324" s="228"/>
      <c r="BT324" s="228"/>
      <c r="BU324" s="228" t="str">
        <f t="shared" ref="BU324:BU387" si="5">IFERROR(ROUND(STDEV(AN324,L324),1),"")</f>
        <v/>
      </c>
      <c r="BV324" s="228"/>
      <c r="BW324" s="228"/>
      <c r="BX324" s="228"/>
      <c r="BY324" s="228"/>
      <c r="BZ324" s="228"/>
      <c r="CA324" s="228"/>
      <c r="CB324" s="228"/>
      <c r="CC324" s="228"/>
      <c r="CD324" s="228"/>
      <c r="CE324" s="228"/>
      <c r="CF324" s="228"/>
      <c r="CG324" s="228"/>
      <c r="CH324" s="228"/>
      <c r="CI324" s="228"/>
      <c r="CJ324" s="228"/>
      <c r="CK324" s="228"/>
      <c r="CL324" s="228"/>
      <c r="CM324" s="228"/>
      <c r="CN324" s="228"/>
      <c r="CO324" s="228"/>
      <c r="CP324" s="228"/>
      <c r="CQ324" s="228"/>
      <c r="CR324" s="228"/>
      <c r="CS324" s="228"/>
      <c r="CT324" s="228"/>
      <c r="CU324" s="228"/>
      <c r="CV324" s="228"/>
      <c r="CW324" s="228"/>
      <c r="CX324" s="228"/>
      <c r="CY324" s="228"/>
      <c r="CZ324" s="228"/>
      <c r="DA324" s="228"/>
      <c r="DB324" s="228"/>
    </row>
    <row r="325" spans="1:106" s="198" customFormat="1" ht="31.5" customHeight="1" x14ac:dyDescent="0.3">
      <c r="A325" s="194"/>
      <c r="B325" s="171"/>
      <c r="C325" s="257"/>
      <c r="D325" s="171"/>
      <c r="E325" s="171"/>
      <c r="F325" s="171"/>
      <c r="G325" s="197"/>
      <c r="L325" s="258"/>
      <c r="M325" s="259"/>
      <c r="N325" s="260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72"/>
      <c r="Z325" s="172"/>
      <c r="AA325" s="193"/>
      <c r="AB325" s="193"/>
      <c r="AC325" s="193"/>
      <c r="AD325" s="193"/>
      <c r="AE325" s="193"/>
      <c r="AF325" s="193"/>
      <c r="AG325" s="193"/>
      <c r="AH325" s="193"/>
      <c r="AI325" s="193"/>
      <c r="AJ325" s="193"/>
      <c r="AK325" s="172"/>
      <c r="AL325" s="172"/>
      <c r="AM325" s="193"/>
      <c r="AN325" s="193"/>
      <c r="AO325" s="223"/>
      <c r="AP325" s="183"/>
      <c r="AQ325" s="184"/>
      <c r="AR325" s="182"/>
      <c r="AS325" s="182"/>
      <c r="AT325" s="185"/>
      <c r="AU325" s="185"/>
      <c r="AV325" s="185"/>
      <c r="AW325" s="185"/>
      <c r="AX325" s="185"/>
      <c r="AY325" s="185"/>
      <c r="AZ325" s="185"/>
      <c r="BA325" s="185"/>
      <c r="BB325" s="185"/>
      <c r="BC325" s="186"/>
      <c r="BD325" s="181"/>
      <c r="BE325" s="187"/>
      <c r="BF325" s="188"/>
      <c r="BG325" s="173"/>
      <c r="BH325" s="173"/>
      <c r="BI325" s="173"/>
      <c r="BJ325" s="173"/>
      <c r="BK325" s="173"/>
      <c r="BL325" s="28"/>
      <c r="BM325" s="228"/>
      <c r="BN325" s="228"/>
      <c r="BO325" s="228"/>
      <c r="BP325" s="228"/>
      <c r="BQ325" s="228"/>
      <c r="BR325" s="228"/>
      <c r="BS325" s="228"/>
      <c r="BT325" s="228"/>
      <c r="BU325" s="228" t="str">
        <f t="shared" si="5"/>
        <v/>
      </c>
      <c r="BV325" s="228"/>
      <c r="BW325" s="228"/>
      <c r="BX325" s="228"/>
      <c r="BY325" s="228"/>
      <c r="BZ325" s="228"/>
      <c r="CA325" s="228"/>
      <c r="CB325" s="228"/>
      <c r="CC325" s="228"/>
      <c r="CD325" s="228"/>
      <c r="CE325" s="228"/>
      <c r="CF325" s="228"/>
      <c r="CG325" s="228"/>
      <c r="CH325" s="228"/>
      <c r="CI325" s="228"/>
      <c r="CJ325" s="228"/>
      <c r="CK325" s="228"/>
      <c r="CL325" s="228"/>
      <c r="CM325" s="228"/>
      <c r="CN325" s="228"/>
      <c r="CO325" s="228"/>
      <c r="CP325" s="228"/>
      <c r="CQ325" s="228"/>
      <c r="CR325" s="228"/>
      <c r="CS325" s="228"/>
      <c r="CT325" s="228"/>
      <c r="CU325" s="228"/>
      <c r="CV325" s="228"/>
      <c r="CW325" s="228"/>
      <c r="CX325" s="228"/>
      <c r="CY325" s="228"/>
      <c r="CZ325" s="228"/>
      <c r="DA325" s="228"/>
      <c r="DB325" s="228"/>
    </row>
    <row r="326" spans="1:106" s="198" customFormat="1" ht="31.5" customHeight="1" x14ac:dyDescent="0.3">
      <c r="A326" s="194"/>
      <c r="B326" s="171"/>
      <c r="C326" s="257"/>
      <c r="D326" s="171"/>
      <c r="E326" s="171"/>
      <c r="F326" s="171"/>
      <c r="G326" s="197"/>
      <c r="L326" s="258"/>
      <c r="M326" s="259"/>
      <c r="N326" s="260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72"/>
      <c r="Z326" s="172"/>
      <c r="AA326" s="193"/>
      <c r="AB326" s="193"/>
      <c r="AC326" s="193"/>
      <c r="AD326" s="193"/>
      <c r="AE326" s="193"/>
      <c r="AF326" s="193"/>
      <c r="AG326" s="193"/>
      <c r="AH326" s="193"/>
      <c r="AI326" s="193"/>
      <c r="AJ326" s="193"/>
      <c r="AK326" s="172"/>
      <c r="AL326" s="172"/>
      <c r="AM326" s="193"/>
      <c r="AN326" s="193"/>
      <c r="AO326" s="223"/>
      <c r="AP326" s="183"/>
      <c r="AQ326" s="184"/>
      <c r="AR326" s="182"/>
      <c r="AS326" s="182"/>
      <c r="AT326" s="185"/>
      <c r="AU326" s="185"/>
      <c r="AV326" s="185"/>
      <c r="AW326" s="185"/>
      <c r="AX326" s="185"/>
      <c r="AY326" s="185"/>
      <c r="AZ326" s="185"/>
      <c r="BA326" s="185"/>
      <c r="BB326" s="185"/>
      <c r="BC326" s="186"/>
      <c r="BD326" s="181"/>
      <c r="BE326" s="187"/>
      <c r="BF326" s="188"/>
      <c r="BG326" s="173"/>
      <c r="BH326" s="173"/>
      <c r="BI326" s="173"/>
      <c r="BJ326" s="173"/>
      <c r="BK326" s="173"/>
      <c r="BL326" s="28"/>
      <c r="BM326" s="228"/>
      <c r="BN326" s="228"/>
      <c r="BO326" s="228"/>
      <c r="BP326" s="228"/>
      <c r="BQ326" s="228"/>
      <c r="BR326" s="228"/>
      <c r="BS326" s="228"/>
      <c r="BT326" s="228"/>
      <c r="BU326" s="228" t="str">
        <f t="shared" si="5"/>
        <v/>
      </c>
      <c r="BV326" s="228"/>
      <c r="BW326" s="228"/>
      <c r="BX326" s="228"/>
      <c r="BY326" s="228"/>
      <c r="BZ326" s="228"/>
      <c r="CA326" s="228"/>
      <c r="CB326" s="228"/>
      <c r="CC326" s="228"/>
      <c r="CD326" s="228"/>
      <c r="CE326" s="228"/>
      <c r="CF326" s="228"/>
      <c r="CG326" s="228"/>
      <c r="CH326" s="228"/>
      <c r="CI326" s="228"/>
      <c r="CJ326" s="228"/>
      <c r="CK326" s="228"/>
      <c r="CL326" s="228"/>
      <c r="CM326" s="228"/>
      <c r="CN326" s="228"/>
      <c r="CO326" s="228"/>
      <c r="CP326" s="228"/>
      <c r="CQ326" s="228"/>
      <c r="CR326" s="228"/>
      <c r="CS326" s="228"/>
      <c r="CT326" s="228"/>
      <c r="CU326" s="228"/>
      <c r="CV326" s="228"/>
      <c r="CW326" s="228"/>
      <c r="CX326" s="228"/>
      <c r="CY326" s="228"/>
      <c r="CZ326" s="228"/>
      <c r="DA326" s="228"/>
      <c r="DB326" s="228"/>
    </row>
    <row r="327" spans="1:106" s="198" customFormat="1" ht="31.5" customHeight="1" x14ac:dyDescent="0.3">
      <c r="A327" s="194"/>
      <c r="B327" s="171"/>
      <c r="C327" s="257"/>
      <c r="D327" s="171"/>
      <c r="E327" s="171"/>
      <c r="F327" s="171"/>
      <c r="G327" s="197"/>
      <c r="L327" s="258"/>
      <c r="M327" s="259"/>
      <c r="N327" s="260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72"/>
      <c r="Z327" s="172"/>
      <c r="AA327" s="193"/>
      <c r="AB327" s="193"/>
      <c r="AC327" s="193"/>
      <c r="AD327" s="193"/>
      <c r="AE327" s="193"/>
      <c r="AF327" s="193"/>
      <c r="AG327" s="193"/>
      <c r="AH327" s="193"/>
      <c r="AI327" s="193"/>
      <c r="AJ327" s="193"/>
      <c r="AK327" s="172"/>
      <c r="AL327" s="172"/>
      <c r="AM327" s="193"/>
      <c r="AN327" s="193"/>
      <c r="AO327" s="223"/>
      <c r="AP327" s="183"/>
      <c r="AQ327" s="184"/>
      <c r="AR327" s="182"/>
      <c r="AS327" s="182"/>
      <c r="AT327" s="185"/>
      <c r="AU327" s="185"/>
      <c r="AV327" s="185"/>
      <c r="AW327" s="185"/>
      <c r="AX327" s="185"/>
      <c r="AY327" s="185"/>
      <c r="AZ327" s="185"/>
      <c r="BA327" s="185"/>
      <c r="BB327" s="185"/>
      <c r="BC327" s="186"/>
      <c r="BD327" s="181"/>
      <c r="BE327" s="187"/>
      <c r="BF327" s="188"/>
      <c r="BG327" s="173"/>
      <c r="BH327" s="173"/>
      <c r="BI327" s="173"/>
      <c r="BJ327" s="173"/>
      <c r="BK327" s="173"/>
      <c r="BL327" s="28"/>
      <c r="BM327" s="228"/>
      <c r="BN327" s="228"/>
      <c r="BO327" s="228"/>
      <c r="BP327" s="228"/>
      <c r="BQ327" s="228"/>
      <c r="BR327" s="228"/>
      <c r="BS327" s="228"/>
      <c r="BT327" s="228"/>
      <c r="BU327" s="228" t="str">
        <f t="shared" si="5"/>
        <v/>
      </c>
      <c r="BV327" s="228"/>
      <c r="BW327" s="228"/>
      <c r="BX327" s="228"/>
      <c r="BY327" s="228"/>
      <c r="BZ327" s="228"/>
      <c r="CA327" s="228"/>
      <c r="CB327" s="228"/>
      <c r="CC327" s="228"/>
      <c r="CD327" s="228"/>
      <c r="CE327" s="228"/>
      <c r="CF327" s="228"/>
      <c r="CG327" s="228"/>
      <c r="CH327" s="228"/>
      <c r="CI327" s="228"/>
      <c r="CJ327" s="228"/>
      <c r="CK327" s="228"/>
      <c r="CL327" s="228"/>
      <c r="CM327" s="228"/>
      <c r="CN327" s="228"/>
      <c r="CO327" s="228"/>
      <c r="CP327" s="228"/>
      <c r="CQ327" s="228"/>
      <c r="CR327" s="228"/>
      <c r="CS327" s="228"/>
      <c r="CT327" s="228"/>
      <c r="CU327" s="228"/>
      <c r="CV327" s="228"/>
      <c r="CW327" s="228"/>
      <c r="CX327" s="228"/>
      <c r="CY327" s="228"/>
      <c r="CZ327" s="228"/>
      <c r="DA327" s="228"/>
      <c r="DB327" s="228"/>
    </row>
    <row r="328" spans="1:106" s="198" customFormat="1" ht="31.5" customHeight="1" x14ac:dyDescent="0.3">
      <c r="A328" s="194"/>
      <c r="B328" s="171"/>
      <c r="C328" s="257"/>
      <c r="D328" s="171"/>
      <c r="E328" s="171"/>
      <c r="F328" s="171"/>
      <c r="G328" s="197"/>
      <c r="L328" s="258"/>
      <c r="M328" s="259"/>
      <c r="N328" s="260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72"/>
      <c r="Z328" s="172"/>
      <c r="AA328" s="193"/>
      <c r="AB328" s="193"/>
      <c r="AC328" s="193"/>
      <c r="AD328" s="193"/>
      <c r="AE328" s="193"/>
      <c r="AF328" s="193"/>
      <c r="AG328" s="193"/>
      <c r="AH328" s="193"/>
      <c r="AI328" s="193"/>
      <c r="AJ328" s="193"/>
      <c r="AK328" s="172"/>
      <c r="AL328" s="172"/>
      <c r="AM328" s="193"/>
      <c r="AN328" s="193"/>
      <c r="AO328" s="223"/>
      <c r="AP328" s="183"/>
      <c r="AQ328" s="184"/>
      <c r="AR328" s="182"/>
      <c r="AS328" s="182"/>
      <c r="AT328" s="185"/>
      <c r="AU328" s="185"/>
      <c r="AV328" s="185"/>
      <c r="AW328" s="185"/>
      <c r="AX328" s="185"/>
      <c r="AY328" s="185"/>
      <c r="AZ328" s="185"/>
      <c r="BA328" s="185"/>
      <c r="BB328" s="185"/>
      <c r="BC328" s="186"/>
      <c r="BD328" s="181"/>
      <c r="BE328" s="187"/>
      <c r="BF328" s="188"/>
      <c r="BG328" s="173"/>
      <c r="BH328" s="173"/>
      <c r="BI328" s="173"/>
      <c r="BJ328" s="173"/>
      <c r="BK328" s="173"/>
      <c r="BL328" s="28"/>
      <c r="BM328" s="228"/>
      <c r="BN328" s="228"/>
      <c r="BO328" s="228"/>
      <c r="BP328" s="228"/>
      <c r="BQ328" s="228"/>
      <c r="BR328" s="228"/>
      <c r="BS328" s="228"/>
      <c r="BT328" s="228"/>
      <c r="BU328" s="228" t="str">
        <f t="shared" si="5"/>
        <v/>
      </c>
      <c r="BV328" s="228"/>
      <c r="BW328" s="228"/>
      <c r="BX328" s="228"/>
      <c r="BY328" s="228"/>
      <c r="BZ328" s="228"/>
      <c r="CA328" s="228"/>
      <c r="CB328" s="228"/>
      <c r="CC328" s="228"/>
      <c r="CD328" s="228"/>
      <c r="CE328" s="228"/>
      <c r="CF328" s="228"/>
      <c r="CG328" s="228"/>
      <c r="CH328" s="228"/>
      <c r="CI328" s="228"/>
      <c r="CJ328" s="228"/>
      <c r="CK328" s="228"/>
      <c r="CL328" s="228"/>
      <c r="CM328" s="228"/>
      <c r="CN328" s="228"/>
      <c r="CO328" s="228"/>
      <c r="CP328" s="228"/>
      <c r="CQ328" s="228"/>
      <c r="CR328" s="228"/>
      <c r="CS328" s="228"/>
      <c r="CT328" s="228"/>
      <c r="CU328" s="228"/>
      <c r="CV328" s="228"/>
      <c r="CW328" s="228"/>
      <c r="CX328" s="228"/>
      <c r="CY328" s="228"/>
      <c r="CZ328" s="228"/>
      <c r="DA328" s="228"/>
      <c r="DB328" s="228"/>
    </row>
    <row r="329" spans="1:106" s="198" customFormat="1" ht="31.5" customHeight="1" x14ac:dyDescent="0.3">
      <c r="A329" s="194"/>
      <c r="B329" s="171"/>
      <c r="C329" s="257"/>
      <c r="D329" s="171"/>
      <c r="E329" s="171"/>
      <c r="F329" s="171"/>
      <c r="G329" s="197"/>
      <c r="L329" s="258"/>
      <c r="M329" s="259"/>
      <c r="N329" s="260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72"/>
      <c r="Z329" s="172"/>
      <c r="AA329" s="193"/>
      <c r="AB329" s="193"/>
      <c r="AC329" s="193"/>
      <c r="AD329" s="193"/>
      <c r="AE329" s="193"/>
      <c r="AF329" s="193"/>
      <c r="AG329" s="193"/>
      <c r="AH329" s="193"/>
      <c r="AI329" s="193"/>
      <c r="AJ329" s="193"/>
      <c r="AK329" s="172"/>
      <c r="AL329" s="172"/>
      <c r="AM329" s="193"/>
      <c r="AN329" s="193"/>
      <c r="AO329" s="223"/>
      <c r="AP329" s="183"/>
      <c r="AQ329" s="184"/>
      <c r="AR329" s="182"/>
      <c r="AS329" s="182"/>
      <c r="AT329" s="185"/>
      <c r="AU329" s="185"/>
      <c r="AV329" s="185"/>
      <c r="AW329" s="185"/>
      <c r="AX329" s="185"/>
      <c r="AY329" s="185"/>
      <c r="AZ329" s="185"/>
      <c r="BA329" s="185"/>
      <c r="BB329" s="185"/>
      <c r="BC329" s="186"/>
      <c r="BD329" s="181"/>
      <c r="BE329" s="187"/>
      <c r="BF329" s="188"/>
      <c r="BG329" s="173"/>
      <c r="BH329" s="173"/>
      <c r="BI329" s="173"/>
      <c r="BJ329" s="173"/>
      <c r="BK329" s="173"/>
      <c r="BL329" s="28"/>
      <c r="BM329" s="228"/>
      <c r="BN329" s="228"/>
      <c r="BO329" s="228"/>
      <c r="BP329" s="228"/>
      <c r="BQ329" s="228"/>
      <c r="BR329" s="228"/>
      <c r="BS329" s="228"/>
      <c r="BT329" s="228"/>
      <c r="BU329" s="228" t="str">
        <f t="shared" si="5"/>
        <v/>
      </c>
      <c r="BV329" s="228"/>
      <c r="BW329" s="228"/>
      <c r="BX329" s="228"/>
      <c r="BY329" s="228"/>
      <c r="BZ329" s="228"/>
      <c r="CA329" s="228"/>
      <c r="CB329" s="228"/>
      <c r="CC329" s="228"/>
      <c r="CD329" s="228"/>
      <c r="CE329" s="228"/>
      <c r="CF329" s="228"/>
      <c r="CG329" s="228"/>
      <c r="CH329" s="228"/>
      <c r="CI329" s="228"/>
      <c r="CJ329" s="228"/>
      <c r="CK329" s="228"/>
      <c r="CL329" s="228"/>
      <c r="CM329" s="228"/>
      <c r="CN329" s="228"/>
      <c r="CO329" s="228"/>
      <c r="CP329" s="228"/>
      <c r="CQ329" s="228"/>
      <c r="CR329" s="228"/>
      <c r="CS329" s="228"/>
      <c r="CT329" s="228"/>
      <c r="CU329" s="228"/>
      <c r="CV329" s="228"/>
      <c r="CW329" s="228"/>
      <c r="CX329" s="228"/>
      <c r="CY329" s="228"/>
      <c r="CZ329" s="228"/>
      <c r="DA329" s="228"/>
      <c r="DB329" s="228"/>
    </row>
    <row r="330" spans="1:106" s="198" customFormat="1" ht="31.5" customHeight="1" x14ac:dyDescent="0.3">
      <c r="A330" s="194"/>
      <c r="B330" s="171"/>
      <c r="C330" s="257"/>
      <c r="D330" s="171"/>
      <c r="E330" s="171"/>
      <c r="F330" s="171"/>
      <c r="G330" s="197"/>
      <c r="L330" s="258"/>
      <c r="M330" s="259"/>
      <c r="N330" s="260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72"/>
      <c r="Z330" s="172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72"/>
      <c r="AL330" s="172"/>
      <c r="AM330" s="193"/>
      <c r="AN330" s="193"/>
      <c r="AO330" s="223"/>
      <c r="AP330" s="183"/>
      <c r="AQ330" s="184"/>
      <c r="AR330" s="182"/>
      <c r="AS330" s="182"/>
      <c r="AT330" s="185"/>
      <c r="AU330" s="185"/>
      <c r="AV330" s="185"/>
      <c r="AW330" s="185"/>
      <c r="AX330" s="185"/>
      <c r="AY330" s="185"/>
      <c r="AZ330" s="185"/>
      <c r="BA330" s="185"/>
      <c r="BB330" s="185"/>
      <c r="BC330" s="186"/>
      <c r="BD330" s="181"/>
      <c r="BE330" s="187"/>
      <c r="BF330" s="188"/>
      <c r="BG330" s="173"/>
      <c r="BH330" s="173"/>
      <c r="BI330" s="173"/>
      <c r="BJ330" s="173"/>
      <c r="BK330" s="173"/>
      <c r="BL330" s="28"/>
      <c r="BM330" s="228"/>
      <c r="BN330" s="228"/>
      <c r="BO330" s="228"/>
      <c r="BP330" s="228"/>
      <c r="BQ330" s="228"/>
      <c r="BR330" s="228"/>
      <c r="BS330" s="228"/>
      <c r="BT330" s="228"/>
      <c r="BU330" s="228" t="str">
        <f t="shared" si="5"/>
        <v/>
      </c>
      <c r="BV330" s="228"/>
      <c r="BW330" s="228"/>
      <c r="BX330" s="228"/>
      <c r="BY330" s="228"/>
      <c r="BZ330" s="228"/>
      <c r="CA330" s="228"/>
      <c r="CB330" s="228"/>
      <c r="CC330" s="228"/>
      <c r="CD330" s="228"/>
      <c r="CE330" s="228"/>
      <c r="CF330" s="228"/>
      <c r="CG330" s="228"/>
      <c r="CH330" s="228"/>
      <c r="CI330" s="228"/>
      <c r="CJ330" s="228"/>
      <c r="CK330" s="228"/>
      <c r="CL330" s="228"/>
      <c r="CM330" s="228"/>
      <c r="CN330" s="228"/>
      <c r="CO330" s="228"/>
      <c r="CP330" s="228"/>
      <c r="CQ330" s="228"/>
      <c r="CR330" s="228"/>
      <c r="CS330" s="228"/>
      <c r="CT330" s="228"/>
      <c r="CU330" s="228"/>
      <c r="CV330" s="228"/>
      <c r="CW330" s="228"/>
      <c r="CX330" s="228"/>
      <c r="CY330" s="228"/>
      <c r="CZ330" s="228"/>
      <c r="DA330" s="228"/>
      <c r="DB330" s="228"/>
    </row>
    <row r="331" spans="1:106" s="198" customFormat="1" ht="31.5" customHeight="1" x14ac:dyDescent="0.3">
      <c r="A331" s="194"/>
      <c r="B331" s="171"/>
      <c r="C331" s="257"/>
      <c r="D331" s="171"/>
      <c r="E331" s="171"/>
      <c r="F331" s="171"/>
      <c r="G331" s="197"/>
      <c r="L331" s="258"/>
      <c r="M331" s="259"/>
      <c r="N331" s="260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72"/>
      <c r="Z331" s="172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72"/>
      <c r="AL331" s="172"/>
      <c r="AM331" s="193"/>
      <c r="AN331" s="193"/>
      <c r="AO331" s="223"/>
      <c r="AP331" s="183"/>
      <c r="AQ331" s="184"/>
      <c r="AR331" s="182"/>
      <c r="AS331" s="182"/>
      <c r="AT331" s="185"/>
      <c r="AU331" s="185"/>
      <c r="AV331" s="185"/>
      <c r="AW331" s="185"/>
      <c r="AX331" s="185"/>
      <c r="AY331" s="185"/>
      <c r="AZ331" s="185"/>
      <c r="BA331" s="185"/>
      <c r="BB331" s="185"/>
      <c r="BC331" s="186"/>
      <c r="BD331" s="181"/>
      <c r="BE331" s="187"/>
      <c r="BF331" s="188"/>
      <c r="BG331" s="173"/>
      <c r="BH331" s="173"/>
      <c r="BI331" s="173"/>
      <c r="BJ331" s="173"/>
      <c r="BK331" s="173"/>
      <c r="BL331" s="28"/>
      <c r="BM331" s="228"/>
      <c r="BN331" s="228"/>
      <c r="BO331" s="228"/>
      <c r="BP331" s="228"/>
      <c r="BQ331" s="228"/>
      <c r="BR331" s="228"/>
      <c r="BS331" s="228"/>
      <c r="BT331" s="228"/>
      <c r="BU331" s="228" t="str">
        <f t="shared" si="5"/>
        <v/>
      </c>
      <c r="BV331" s="228"/>
      <c r="BW331" s="228"/>
      <c r="BX331" s="228"/>
      <c r="BY331" s="228"/>
      <c r="BZ331" s="228"/>
      <c r="CA331" s="228"/>
      <c r="CB331" s="228"/>
      <c r="CC331" s="228"/>
      <c r="CD331" s="228"/>
      <c r="CE331" s="228"/>
      <c r="CF331" s="228"/>
      <c r="CG331" s="228"/>
      <c r="CH331" s="228"/>
      <c r="CI331" s="228"/>
      <c r="CJ331" s="228"/>
      <c r="CK331" s="228"/>
      <c r="CL331" s="228"/>
      <c r="CM331" s="228"/>
      <c r="CN331" s="228"/>
      <c r="CO331" s="228"/>
      <c r="CP331" s="228"/>
      <c r="CQ331" s="228"/>
      <c r="CR331" s="228"/>
      <c r="CS331" s="228"/>
      <c r="CT331" s="228"/>
      <c r="CU331" s="228"/>
      <c r="CV331" s="228"/>
      <c r="CW331" s="228"/>
      <c r="CX331" s="228"/>
      <c r="CY331" s="228"/>
      <c r="CZ331" s="228"/>
      <c r="DA331" s="228"/>
      <c r="DB331" s="228"/>
    </row>
    <row r="332" spans="1:106" s="198" customFormat="1" ht="31.5" customHeight="1" x14ac:dyDescent="0.3">
      <c r="A332" s="194"/>
      <c r="B332" s="171"/>
      <c r="C332" s="257"/>
      <c r="D332" s="171"/>
      <c r="E332" s="171"/>
      <c r="F332" s="171"/>
      <c r="G332" s="197"/>
      <c r="L332" s="258"/>
      <c r="M332" s="259"/>
      <c r="N332" s="260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72"/>
      <c r="Z332" s="172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72"/>
      <c r="AL332" s="172"/>
      <c r="AM332" s="193"/>
      <c r="AN332" s="193"/>
      <c r="AO332" s="223"/>
      <c r="AP332" s="183"/>
      <c r="AQ332" s="184"/>
      <c r="AR332" s="182"/>
      <c r="AS332" s="182"/>
      <c r="AT332" s="185"/>
      <c r="AU332" s="185"/>
      <c r="AV332" s="185"/>
      <c r="AW332" s="185"/>
      <c r="AX332" s="185"/>
      <c r="AY332" s="185"/>
      <c r="AZ332" s="185"/>
      <c r="BA332" s="185"/>
      <c r="BB332" s="185"/>
      <c r="BC332" s="186"/>
      <c r="BD332" s="181"/>
      <c r="BE332" s="187"/>
      <c r="BF332" s="188"/>
      <c r="BG332" s="173"/>
      <c r="BH332" s="173"/>
      <c r="BI332" s="173"/>
      <c r="BJ332" s="173"/>
      <c r="BK332" s="173"/>
      <c r="BL332" s="28"/>
      <c r="BM332" s="228"/>
      <c r="BN332" s="228"/>
      <c r="BO332" s="228"/>
      <c r="BP332" s="228"/>
      <c r="BQ332" s="228"/>
      <c r="BR332" s="228"/>
      <c r="BS332" s="228"/>
      <c r="BT332" s="228"/>
      <c r="BU332" s="228" t="str">
        <f t="shared" si="5"/>
        <v/>
      </c>
      <c r="BV332" s="228"/>
      <c r="BW332" s="228"/>
      <c r="BX332" s="228"/>
      <c r="BY332" s="228"/>
      <c r="BZ332" s="228"/>
      <c r="CA332" s="228"/>
      <c r="CB332" s="228"/>
      <c r="CC332" s="228"/>
      <c r="CD332" s="228"/>
      <c r="CE332" s="228"/>
      <c r="CF332" s="228"/>
      <c r="CG332" s="228"/>
      <c r="CH332" s="228"/>
      <c r="CI332" s="228"/>
      <c r="CJ332" s="228"/>
      <c r="CK332" s="228"/>
      <c r="CL332" s="228"/>
      <c r="CM332" s="228"/>
      <c r="CN332" s="228"/>
      <c r="CO332" s="228"/>
      <c r="CP332" s="228"/>
      <c r="CQ332" s="228"/>
      <c r="CR332" s="228"/>
      <c r="CS332" s="228"/>
      <c r="CT332" s="228"/>
      <c r="CU332" s="228"/>
      <c r="CV332" s="228"/>
      <c r="CW332" s="228"/>
      <c r="CX332" s="228"/>
      <c r="CY332" s="228"/>
      <c r="CZ332" s="228"/>
      <c r="DA332" s="228"/>
      <c r="DB332" s="228"/>
    </row>
    <row r="333" spans="1:106" s="198" customFormat="1" ht="31.5" customHeight="1" x14ac:dyDescent="0.3">
      <c r="A333" s="194"/>
      <c r="B333" s="171"/>
      <c r="C333" s="257"/>
      <c r="D333" s="171"/>
      <c r="E333" s="171"/>
      <c r="F333" s="171"/>
      <c r="G333" s="197"/>
      <c r="L333" s="258"/>
      <c r="M333" s="259"/>
      <c r="N333" s="260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72"/>
      <c r="Z333" s="172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72"/>
      <c r="AL333" s="172"/>
      <c r="AM333" s="193"/>
      <c r="AN333" s="193"/>
      <c r="AO333" s="223"/>
      <c r="AP333" s="183"/>
      <c r="AQ333" s="184"/>
      <c r="AR333" s="182"/>
      <c r="AS333" s="182"/>
      <c r="AT333" s="185"/>
      <c r="AU333" s="185"/>
      <c r="AV333" s="185"/>
      <c r="AW333" s="185"/>
      <c r="AX333" s="185"/>
      <c r="AY333" s="185"/>
      <c r="AZ333" s="185"/>
      <c r="BA333" s="185"/>
      <c r="BB333" s="185"/>
      <c r="BC333" s="186"/>
      <c r="BD333" s="181"/>
      <c r="BE333" s="187"/>
      <c r="BF333" s="188"/>
      <c r="BG333" s="173"/>
      <c r="BH333" s="173"/>
      <c r="BI333" s="173"/>
      <c r="BJ333" s="173"/>
      <c r="BK333" s="173"/>
      <c r="BL333" s="28"/>
      <c r="BM333" s="228"/>
      <c r="BN333" s="228"/>
      <c r="BO333" s="228"/>
      <c r="BP333" s="228"/>
      <c r="BQ333" s="228"/>
      <c r="BR333" s="228"/>
      <c r="BS333" s="228"/>
      <c r="BT333" s="228"/>
      <c r="BU333" s="228" t="str">
        <f t="shared" si="5"/>
        <v/>
      </c>
      <c r="BV333" s="228"/>
      <c r="BW333" s="228"/>
      <c r="BX333" s="228"/>
      <c r="BY333" s="228"/>
      <c r="BZ333" s="228"/>
      <c r="CA333" s="228"/>
      <c r="CB333" s="228"/>
      <c r="CC333" s="228"/>
      <c r="CD333" s="228"/>
      <c r="CE333" s="228"/>
      <c r="CF333" s="228"/>
      <c r="CG333" s="228"/>
      <c r="CH333" s="228"/>
      <c r="CI333" s="228"/>
      <c r="CJ333" s="228"/>
      <c r="CK333" s="228"/>
      <c r="CL333" s="228"/>
      <c r="CM333" s="228"/>
      <c r="CN333" s="228"/>
      <c r="CO333" s="228"/>
      <c r="CP333" s="228"/>
      <c r="CQ333" s="228"/>
      <c r="CR333" s="228"/>
      <c r="CS333" s="228"/>
      <c r="CT333" s="228"/>
      <c r="CU333" s="228"/>
      <c r="CV333" s="228"/>
      <c r="CW333" s="228"/>
      <c r="CX333" s="228"/>
      <c r="CY333" s="228"/>
      <c r="CZ333" s="228"/>
      <c r="DA333" s="228"/>
      <c r="DB333" s="228"/>
    </row>
    <row r="334" spans="1:106" s="198" customFormat="1" ht="31.5" customHeight="1" x14ac:dyDescent="0.3">
      <c r="A334" s="194"/>
      <c r="B334" s="171"/>
      <c r="C334" s="257"/>
      <c r="D334" s="171"/>
      <c r="E334" s="171"/>
      <c r="F334" s="171"/>
      <c r="G334" s="197"/>
      <c r="L334" s="258"/>
      <c r="M334" s="259"/>
      <c r="N334" s="260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72"/>
      <c r="Z334" s="172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72"/>
      <c r="AL334" s="172"/>
      <c r="AM334" s="193"/>
      <c r="AN334" s="193"/>
      <c r="AO334" s="223"/>
      <c r="AP334" s="183"/>
      <c r="AQ334" s="184"/>
      <c r="AR334" s="182"/>
      <c r="AS334" s="182"/>
      <c r="AT334" s="185"/>
      <c r="AU334" s="185"/>
      <c r="AV334" s="185"/>
      <c r="AW334" s="185"/>
      <c r="AX334" s="185"/>
      <c r="AY334" s="185"/>
      <c r="AZ334" s="185"/>
      <c r="BA334" s="185"/>
      <c r="BB334" s="185"/>
      <c r="BC334" s="186"/>
      <c r="BD334" s="181"/>
      <c r="BE334" s="187"/>
      <c r="BF334" s="188"/>
      <c r="BG334" s="173"/>
      <c r="BH334" s="173"/>
      <c r="BI334" s="173"/>
      <c r="BJ334" s="173"/>
      <c r="BK334" s="173"/>
      <c r="BL334" s="28"/>
      <c r="BM334" s="228"/>
      <c r="BN334" s="228"/>
      <c r="BO334" s="228"/>
      <c r="BP334" s="228"/>
      <c r="BQ334" s="228"/>
      <c r="BR334" s="228"/>
      <c r="BS334" s="228"/>
      <c r="BT334" s="228"/>
      <c r="BU334" s="228" t="str">
        <f t="shared" si="5"/>
        <v/>
      </c>
      <c r="BV334" s="228"/>
      <c r="BW334" s="228"/>
      <c r="BX334" s="228"/>
      <c r="BY334" s="228"/>
      <c r="BZ334" s="228"/>
      <c r="CA334" s="228"/>
      <c r="CB334" s="228"/>
      <c r="CC334" s="228"/>
      <c r="CD334" s="228"/>
      <c r="CE334" s="228"/>
      <c r="CF334" s="228"/>
      <c r="CG334" s="228"/>
      <c r="CH334" s="228"/>
      <c r="CI334" s="228"/>
      <c r="CJ334" s="228"/>
      <c r="CK334" s="228"/>
      <c r="CL334" s="228"/>
      <c r="CM334" s="228"/>
      <c r="CN334" s="228"/>
      <c r="CO334" s="228"/>
      <c r="CP334" s="228"/>
      <c r="CQ334" s="228"/>
      <c r="CR334" s="228"/>
      <c r="CS334" s="228"/>
      <c r="CT334" s="228"/>
      <c r="CU334" s="228"/>
      <c r="CV334" s="228"/>
      <c r="CW334" s="228"/>
      <c r="CX334" s="228"/>
      <c r="CY334" s="228"/>
      <c r="CZ334" s="228"/>
      <c r="DA334" s="228"/>
      <c r="DB334" s="228"/>
    </row>
    <row r="335" spans="1:106" s="198" customFormat="1" ht="31.5" customHeight="1" x14ac:dyDescent="0.3">
      <c r="A335" s="194"/>
      <c r="B335" s="171"/>
      <c r="C335" s="257"/>
      <c r="D335" s="171"/>
      <c r="E335" s="171"/>
      <c r="F335" s="171"/>
      <c r="G335" s="197"/>
      <c r="L335" s="258"/>
      <c r="M335" s="259"/>
      <c r="N335" s="260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72"/>
      <c r="Z335" s="172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72"/>
      <c r="AL335" s="172"/>
      <c r="AM335" s="193"/>
      <c r="AN335" s="193"/>
      <c r="AO335" s="223"/>
      <c r="AP335" s="183"/>
      <c r="AQ335" s="184"/>
      <c r="AR335" s="182"/>
      <c r="AS335" s="182"/>
      <c r="AT335" s="185"/>
      <c r="AU335" s="185"/>
      <c r="AV335" s="185"/>
      <c r="AW335" s="185"/>
      <c r="AX335" s="185"/>
      <c r="AY335" s="185"/>
      <c r="AZ335" s="185"/>
      <c r="BA335" s="185"/>
      <c r="BB335" s="185"/>
      <c r="BC335" s="186"/>
      <c r="BD335" s="181"/>
      <c r="BE335" s="187"/>
      <c r="BF335" s="188"/>
      <c r="BG335" s="173"/>
      <c r="BH335" s="173"/>
      <c r="BI335" s="173"/>
      <c r="BJ335" s="173"/>
      <c r="BK335" s="173"/>
      <c r="BL335" s="28"/>
      <c r="BM335" s="228"/>
      <c r="BN335" s="228"/>
      <c r="BO335" s="228"/>
      <c r="BP335" s="228"/>
      <c r="BQ335" s="228"/>
      <c r="BR335" s="228"/>
      <c r="BS335" s="228"/>
      <c r="BT335" s="228"/>
      <c r="BU335" s="228" t="str">
        <f t="shared" si="5"/>
        <v/>
      </c>
      <c r="BV335" s="228"/>
      <c r="BW335" s="228"/>
      <c r="BX335" s="228"/>
      <c r="BY335" s="228"/>
      <c r="BZ335" s="228"/>
      <c r="CA335" s="228"/>
      <c r="CB335" s="228"/>
      <c r="CC335" s="228"/>
      <c r="CD335" s="228"/>
      <c r="CE335" s="228"/>
      <c r="CF335" s="228"/>
      <c r="CG335" s="228"/>
      <c r="CH335" s="228"/>
      <c r="CI335" s="228"/>
      <c r="CJ335" s="228"/>
      <c r="CK335" s="228"/>
      <c r="CL335" s="228"/>
      <c r="CM335" s="228"/>
      <c r="CN335" s="228"/>
      <c r="CO335" s="228"/>
      <c r="CP335" s="228"/>
      <c r="CQ335" s="228"/>
      <c r="CR335" s="228"/>
      <c r="CS335" s="228"/>
      <c r="CT335" s="228"/>
      <c r="CU335" s="228"/>
      <c r="CV335" s="228"/>
      <c r="CW335" s="228"/>
      <c r="CX335" s="228"/>
      <c r="CY335" s="228"/>
      <c r="CZ335" s="228"/>
      <c r="DA335" s="228"/>
      <c r="DB335" s="228"/>
    </row>
    <row r="336" spans="1:106" s="198" customFormat="1" ht="31.5" customHeight="1" x14ac:dyDescent="0.3">
      <c r="A336" s="194"/>
      <c r="B336" s="171"/>
      <c r="C336" s="257"/>
      <c r="D336" s="171"/>
      <c r="E336" s="171"/>
      <c r="F336" s="171"/>
      <c r="G336" s="197"/>
      <c r="L336" s="258"/>
      <c r="M336" s="259"/>
      <c r="N336" s="260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72"/>
      <c r="Z336" s="172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72"/>
      <c r="AL336" s="172"/>
      <c r="AM336" s="193"/>
      <c r="AN336" s="193"/>
      <c r="AO336" s="223"/>
      <c r="AP336" s="183"/>
      <c r="AQ336" s="184"/>
      <c r="AR336" s="182"/>
      <c r="AS336" s="182"/>
      <c r="AT336" s="185"/>
      <c r="AU336" s="185"/>
      <c r="AV336" s="185"/>
      <c r="AW336" s="185"/>
      <c r="AX336" s="185"/>
      <c r="AY336" s="185"/>
      <c r="AZ336" s="185"/>
      <c r="BA336" s="185"/>
      <c r="BB336" s="185"/>
      <c r="BC336" s="186"/>
      <c r="BD336" s="181"/>
      <c r="BE336" s="187"/>
      <c r="BF336" s="188"/>
      <c r="BG336" s="173"/>
      <c r="BH336" s="173"/>
      <c r="BI336" s="173"/>
      <c r="BJ336" s="173"/>
      <c r="BK336" s="173"/>
      <c r="BL336" s="28"/>
      <c r="BM336" s="228"/>
      <c r="BN336" s="228"/>
      <c r="BO336" s="228"/>
      <c r="BP336" s="228"/>
      <c r="BQ336" s="228"/>
      <c r="BR336" s="228"/>
      <c r="BS336" s="228"/>
      <c r="BT336" s="228"/>
      <c r="BU336" s="228" t="str">
        <f t="shared" si="5"/>
        <v/>
      </c>
      <c r="BV336" s="228"/>
      <c r="BW336" s="228"/>
      <c r="BX336" s="228"/>
      <c r="BY336" s="228"/>
      <c r="BZ336" s="228"/>
      <c r="CA336" s="228"/>
      <c r="CB336" s="228"/>
      <c r="CC336" s="228"/>
      <c r="CD336" s="228"/>
      <c r="CE336" s="228"/>
      <c r="CF336" s="228"/>
      <c r="CG336" s="228"/>
      <c r="CH336" s="228"/>
      <c r="CI336" s="228"/>
      <c r="CJ336" s="228"/>
      <c r="CK336" s="228"/>
      <c r="CL336" s="228"/>
      <c r="CM336" s="228"/>
      <c r="CN336" s="228"/>
      <c r="CO336" s="228"/>
      <c r="CP336" s="228"/>
      <c r="CQ336" s="228"/>
      <c r="CR336" s="228"/>
      <c r="CS336" s="228"/>
      <c r="CT336" s="228"/>
      <c r="CU336" s="228"/>
      <c r="CV336" s="228"/>
      <c r="CW336" s="228"/>
      <c r="CX336" s="228"/>
      <c r="CY336" s="228"/>
      <c r="CZ336" s="228"/>
      <c r="DA336" s="228"/>
      <c r="DB336" s="228"/>
    </row>
    <row r="337" spans="1:106" s="198" customFormat="1" ht="31.5" customHeight="1" x14ac:dyDescent="0.3">
      <c r="A337" s="194"/>
      <c r="B337" s="171"/>
      <c r="C337" s="257"/>
      <c r="D337" s="171"/>
      <c r="E337" s="171"/>
      <c r="F337" s="171"/>
      <c r="G337" s="197"/>
      <c r="L337" s="258"/>
      <c r="M337" s="259"/>
      <c r="N337" s="260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72"/>
      <c r="Z337" s="172"/>
      <c r="AA337" s="193"/>
      <c r="AB337" s="193"/>
      <c r="AC337" s="193"/>
      <c r="AD337" s="193"/>
      <c r="AE337" s="193"/>
      <c r="AF337" s="193"/>
      <c r="AG337" s="193"/>
      <c r="AH337" s="193"/>
      <c r="AI337" s="193"/>
      <c r="AJ337" s="193"/>
      <c r="AK337" s="172"/>
      <c r="AL337" s="172"/>
      <c r="AM337" s="193"/>
      <c r="AN337" s="193"/>
      <c r="AO337" s="223"/>
      <c r="AP337" s="183"/>
      <c r="AQ337" s="184"/>
      <c r="AR337" s="182"/>
      <c r="AS337" s="182"/>
      <c r="AT337" s="185"/>
      <c r="AU337" s="185"/>
      <c r="AV337" s="185"/>
      <c r="AW337" s="185"/>
      <c r="AX337" s="185"/>
      <c r="AY337" s="185"/>
      <c r="AZ337" s="185"/>
      <c r="BA337" s="185"/>
      <c r="BB337" s="185"/>
      <c r="BC337" s="186"/>
      <c r="BD337" s="181"/>
      <c r="BE337" s="187"/>
      <c r="BF337" s="188"/>
      <c r="BG337" s="173"/>
      <c r="BH337" s="173"/>
      <c r="BI337" s="173"/>
      <c r="BJ337" s="173"/>
      <c r="BK337" s="173"/>
      <c r="BL337" s="28"/>
      <c r="BM337" s="228"/>
      <c r="BN337" s="228"/>
      <c r="BO337" s="228"/>
      <c r="BP337" s="228"/>
      <c r="BQ337" s="228"/>
      <c r="BR337" s="228"/>
      <c r="BS337" s="228"/>
      <c r="BT337" s="228"/>
      <c r="BU337" s="228" t="str">
        <f t="shared" si="5"/>
        <v/>
      </c>
      <c r="BV337" s="228"/>
      <c r="BW337" s="228"/>
      <c r="BX337" s="228"/>
      <c r="BY337" s="228"/>
      <c r="BZ337" s="228"/>
      <c r="CA337" s="228"/>
      <c r="CB337" s="228"/>
      <c r="CC337" s="228"/>
      <c r="CD337" s="228"/>
      <c r="CE337" s="228"/>
      <c r="CF337" s="228"/>
      <c r="CG337" s="228"/>
      <c r="CH337" s="228"/>
      <c r="CI337" s="228"/>
      <c r="CJ337" s="228"/>
      <c r="CK337" s="228"/>
      <c r="CL337" s="228"/>
      <c r="CM337" s="228"/>
      <c r="CN337" s="228"/>
      <c r="CO337" s="228"/>
      <c r="CP337" s="228"/>
      <c r="CQ337" s="228"/>
      <c r="CR337" s="228"/>
      <c r="CS337" s="228"/>
      <c r="CT337" s="228"/>
      <c r="CU337" s="228"/>
      <c r="CV337" s="228"/>
      <c r="CW337" s="228"/>
      <c r="CX337" s="228"/>
      <c r="CY337" s="228"/>
      <c r="CZ337" s="228"/>
      <c r="DA337" s="228"/>
      <c r="DB337" s="228"/>
    </row>
    <row r="338" spans="1:106" s="198" customFormat="1" ht="31.5" customHeight="1" x14ac:dyDescent="0.3">
      <c r="A338" s="194"/>
      <c r="B338" s="171"/>
      <c r="C338" s="257"/>
      <c r="D338" s="171"/>
      <c r="E338" s="171"/>
      <c r="F338" s="171"/>
      <c r="G338" s="197"/>
      <c r="L338" s="258"/>
      <c r="M338" s="259"/>
      <c r="N338" s="260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72"/>
      <c r="Z338" s="172"/>
      <c r="AA338" s="193"/>
      <c r="AB338" s="193"/>
      <c r="AC338" s="193"/>
      <c r="AD338" s="193"/>
      <c r="AE338" s="193"/>
      <c r="AF338" s="193"/>
      <c r="AG338" s="193"/>
      <c r="AH338" s="193"/>
      <c r="AI338" s="193"/>
      <c r="AJ338" s="193"/>
      <c r="AK338" s="172"/>
      <c r="AL338" s="172"/>
      <c r="AM338" s="193"/>
      <c r="AN338" s="193"/>
      <c r="AO338" s="223"/>
      <c r="AP338" s="183"/>
      <c r="AQ338" s="184"/>
      <c r="AR338" s="182"/>
      <c r="AS338" s="182"/>
      <c r="AT338" s="185"/>
      <c r="AU338" s="185"/>
      <c r="AV338" s="185"/>
      <c r="AW338" s="185"/>
      <c r="AX338" s="185"/>
      <c r="AY338" s="185"/>
      <c r="AZ338" s="185"/>
      <c r="BA338" s="185"/>
      <c r="BB338" s="185"/>
      <c r="BC338" s="186"/>
      <c r="BD338" s="181"/>
      <c r="BE338" s="187"/>
      <c r="BF338" s="188"/>
      <c r="BG338" s="173"/>
      <c r="BH338" s="173"/>
      <c r="BI338" s="173"/>
      <c r="BJ338" s="173"/>
      <c r="BK338" s="173"/>
      <c r="BL338" s="28"/>
      <c r="BM338" s="228"/>
      <c r="BN338" s="228"/>
      <c r="BO338" s="228"/>
      <c r="BP338" s="228"/>
      <c r="BQ338" s="228"/>
      <c r="BR338" s="228"/>
      <c r="BS338" s="228"/>
      <c r="BT338" s="228"/>
      <c r="BU338" s="228" t="str">
        <f t="shared" si="5"/>
        <v/>
      </c>
      <c r="BV338" s="228"/>
      <c r="BW338" s="228"/>
      <c r="BX338" s="228"/>
      <c r="BY338" s="228"/>
      <c r="BZ338" s="228"/>
      <c r="CA338" s="228"/>
      <c r="CB338" s="228"/>
      <c r="CC338" s="228"/>
      <c r="CD338" s="228"/>
      <c r="CE338" s="228"/>
      <c r="CF338" s="228"/>
      <c r="CG338" s="228"/>
      <c r="CH338" s="228"/>
      <c r="CI338" s="228"/>
      <c r="CJ338" s="228"/>
      <c r="CK338" s="228"/>
      <c r="CL338" s="228"/>
      <c r="CM338" s="228"/>
      <c r="CN338" s="228"/>
      <c r="CO338" s="228"/>
      <c r="CP338" s="228"/>
      <c r="CQ338" s="228"/>
      <c r="CR338" s="228"/>
      <c r="CS338" s="228"/>
      <c r="CT338" s="228"/>
      <c r="CU338" s="228"/>
      <c r="CV338" s="228"/>
      <c r="CW338" s="228"/>
      <c r="CX338" s="228"/>
      <c r="CY338" s="228"/>
      <c r="CZ338" s="228"/>
      <c r="DA338" s="228"/>
      <c r="DB338" s="228"/>
    </row>
    <row r="339" spans="1:106" s="198" customFormat="1" ht="31.5" customHeight="1" x14ac:dyDescent="0.3">
      <c r="A339" s="194"/>
      <c r="B339" s="171"/>
      <c r="C339" s="257"/>
      <c r="D339" s="171"/>
      <c r="E339" s="171"/>
      <c r="F339" s="171"/>
      <c r="G339" s="197"/>
      <c r="L339" s="258"/>
      <c r="M339" s="259"/>
      <c r="N339" s="260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72"/>
      <c r="Z339" s="172"/>
      <c r="AA339" s="193"/>
      <c r="AB339" s="193"/>
      <c r="AC339" s="193"/>
      <c r="AD339" s="193"/>
      <c r="AE339" s="193"/>
      <c r="AF339" s="193"/>
      <c r="AG339" s="193"/>
      <c r="AH339" s="193"/>
      <c r="AI339" s="193"/>
      <c r="AJ339" s="193"/>
      <c r="AK339" s="172"/>
      <c r="AL339" s="172"/>
      <c r="AM339" s="193"/>
      <c r="AN339" s="193"/>
      <c r="AO339" s="223"/>
      <c r="AP339" s="183"/>
      <c r="AQ339" s="184"/>
      <c r="AR339" s="182"/>
      <c r="AS339" s="182"/>
      <c r="AT339" s="185"/>
      <c r="AU339" s="185"/>
      <c r="AV339" s="185"/>
      <c r="AW339" s="185"/>
      <c r="AX339" s="185"/>
      <c r="AY339" s="185"/>
      <c r="AZ339" s="185"/>
      <c r="BA339" s="185"/>
      <c r="BB339" s="185"/>
      <c r="BC339" s="186"/>
      <c r="BD339" s="181"/>
      <c r="BE339" s="187"/>
      <c r="BF339" s="188"/>
      <c r="BG339" s="173"/>
      <c r="BH339" s="173"/>
      <c r="BI339" s="173"/>
      <c r="BJ339" s="173"/>
      <c r="BK339" s="173"/>
      <c r="BL339" s="28"/>
      <c r="BM339" s="228"/>
      <c r="BN339" s="228"/>
      <c r="BO339" s="228"/>
      <c r="BP339" s="228"/>
      <c r="BQ339" s="228"/>
      <c r="BR339" s="228"/>
      <c r="BS339" s="228"/>
      <c r="BT339" s="228"/>
      <c r="BU339" s="228" t="str">
        <f t="shared" si="5"/>
        <v/>
      </c>
      <c r="BV339" s="228"/>
      <c r="BW339" s="228"/>
      <c r="BX339" s="228"/>
      <c r="BY339" s="228"/>
      <c r="BZ339" s="228"/>
      <c r="CA339" s="228"/>
      <c r="CB339" s="228"/>
      <c r="CC339" s="228"/>
      <c r="CD339" s="228"/>
      <c r="CE339" s="228"/>
      <c r="CF339" s="228"/>
      <c r="CG339" s="228"/>
      <c r="CH339" s="228"/>
      <c r="CI339" s="228"/>
      <c r="CJ339" s="228"/>
      <c r="CK339" s="228"/>
      <c r="CL339" s="228"/>
      <c r="CM339" s="228"/>
      <c r="CN339" s="228"/>
      <c r="CO339" s="228"/>
      <c r="CP339" s="228"/>
      <c r="CQ339" s="228"/>
      <c r="CR339" s="228"/>
      <c r="CS339" s="228"/>
      <c r="CT339" s="228"/>
      <c r="CU339" s="228"/>
      <c r="CV339" s="228"/>
      <c r="CW339" s="228"/>
      <c r="CX339" s="228"/>
      <c r="CY339" s="228"/>
      <c r="CZ339" s="228"/>
      <c r="DA339" s="228"/>
      <c r="DB339" s="228"/>
    </row>
    <row r="340" spans="1:106" s="198" customFormat="1" ht="31.5" customHeight="1" x14ac:dyDescent="0.3">
      <c r="A340" s="194"/>
      <c r="B340" s="171"/>
      <c r="C340" s="257"/>
      <c r="D340" s="171"/>
      <c r="E340" s="171"/>
      <c r="F340" s="171"/>
      <c r="G340" s="197"/>
      <c r="L340" s="258"/>
      <c r="M340" s="259"/>
      <c r="N340" s="260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72"/>
      <c r="Z340" s="172"/>
      <c r="AA340" s="193"/>
      <c r="AB340" s="193"/>
      <c r="AC340" s="193"/>
      <c r="AD340" s="193"/>
      <c r="AE340" s="193"/>
      <c r="AF340" s="193"/>
      <c r="AG340" s="193"/>
      <c r="AH340" s="193"/>
      <c r="AI340" s="193"/>
      <c r="AJ340" s="193"/>
      <c r="AK340" s="172"/>
      <c r="AL340" s="172"/>
      <c r="AM340" s="193"/>
      <c r="AN340" s="193"/>
      <c r="AO340" s="223"/>
      <c r="AP340" s="183"/>
      <c r="AQ340" s="184"/>
      <c r="AR340" s="182"/>
      <c r="AS340" s="182"/>
      <c r="AT340" s="185"/>
      <c r="AU340" s="185"/>
      <c r="AV340" s="185"/>
      <c r="AW340" s="185"/>
      <c r="AX340" s="185"/>
      <c r="AY340" s="185"/>
      <c r="AZ340" s="185"/>
      <c r="BA340" s="185"/>
      <c r="BB340" s="185"/>
      <c r="BC340" s="186"/>
      <c r="BD340" s="181"/>
      <c r="BE340" s="187"/>
      <c r="BF340" s="188"/>
      <c r="BG340" s="173"/>
      <c r="BH340" s="173"/>
      <c r="BI340" s="173"/>
      <c r="BJ340" s="173"/>
      <c r="BK340" s="173"/>
      <c r="BL340" s="28"/>
      <c r="BM340" s="228"/>
      <c r="BN340" s="228"/>
      <c r="BO340" s="228"/>
      <c r="BP340" s="228"/>
      <c r="BQ340" s="228"/>
      <c r="BR340" s="228"/>
      <c r="BS340" s="228"/>
      <c r="BT340" s="228"/>
      <c r="BU340" s="228" t="str">
        <f t="shared" si="5"/>
        <v/>
      </c>
      <c r="BV340" s="228"/>
      <c r="BW340" s="228"/>
      <c r="BX340" s="228"/>
      <c r="BY340" s="228"/>
      <c r="BZ340" s="228"/>
      <c r="CA340" s="228"/>
      <c r="CB340" s="228"/>
      <c r="CC340" s="228"/>
      <c r="CD340" s="228"/>
      <c r="CE340" s="228"/>
      <c r="CF340" s="228"/>
      <c r="CG340" s="228"/>
      <c r="CH340" s="228"/>
      <c r="CI340" s="228"/>
      <c r="CJ340" s="228"/>
      <c r="CK340" s="228"/>
      <c r="CL340" s="228"/>
      <c r="CM340" s="228"/>
      <c r="CN340" s="228"/>
      <c r="CO340" s="228"/>
      <c r="CP340" s="228"/>
      <c r="CQ340" s="228"/>
      <c r="CR340" s="228"/>
      <c r="CS340" s="228"/>
      <c r="CT340" s="228"/>
      <c r="CU340" s="228"/>
      <c r="CV340" s="228"/>
      <c r="CW340" s="228"/>
      <c r="CX340" s="228"/>
      <c r="CY340" s="228"/>
      <c r="CZ340" s="228"/>
      <c r="DA340" s="228"/>
      <c r="DB340" s="228"/>
    </row>
    <row r="341" spans="1:106" s="198" customFormat="1" ht="31.5" customHeight="1" x14ac:dyDescent="0.3">
      <c r="A341" s="194"/>
      <c r="B341" s="171"/>
      <c r="C341" s="257"/>
      <c r="D341" s="171"/>
      <c r="E341" s="171"/>
      <c r="F341" s="171"/>
      <c r="G341" s="197"/>
      <c r="L341" s="258"/>
      <c r="M341" s="259"/>
      <c r="N341" s="260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72"/>
      <c r="Z341" s="172"/>
      <c r="AA341" s="193"/>
      <c r="AB341" s="193"/>
      <c r="AC341" s="193"/>
      <c r="AD341" s="193"/>
      <c r="AE341" s="193"/>
      <c r="AF341" s="193"/>
      <c r="AG341" s="193"/>
      <c r="AH341" s="193"/>
      <c r="AI341" s="193"/>
      <c r="AJ341" s="193"/>
      <c r="AK341" s="172"/>
      <c r="AL341" s="172"/>
      <c r="AM341" s="193"/>
      <c r="AN341" s="193"/>
      <c r="AO341" s="223"/>
      <c r="AP341" s="183"/>
      <c r="AQ341" s="184"/>
      <c r="AR341" s="182"/>
      <c r="AS341" s="182"/>
      <c r="AT341" s="185"/>
      <c r="AU341" s="185"/>
      <c r="AV341" s="185"/>
      <c r="AW341" s="185"/>
      <c r="AX341" s="185"/>
      <c r="AY341" s="185"/>
      <c r="AZ341" s="185"/>
      <c r="BA341" s="185"/>
      <c r="BB341" s="185"/>
      <c r="BC341" s="186"/>
      <c r="BD341" s="181"/>
      <c r="BE341" s="187"/>
      <c r="BF341" s="188"/>
      <c r="BG341" s="173"/>
      <c r="BH341" s="173"/>
      <c r="BI341" s="173"/>
      <c r="BJ341" s="173"/>
      <c r="BK341" s="173"/>
      <c r="BL341" s="28"/>
      <c r="BM341" s="228"/>
      <c r="BN341" s="228"/>
      <c r="BO341" s="228"/>
      <c r="BP341" s="228"/>
      <c r="BQ341" s="228"/>
      <c r="BR341" s="228"/>
      <c r="BS341" s="228"/>
      <c r="BT341" s="228"/>
      <c r="BU341" s="228" t="str">
        <f t="shared" si="5"/>
        <v/>
      </c>
      <c r="BV341" s="228"/>
      <c r="BW341" s="228"/>
      <c r="BX341" s="228"/>
      <c r="BY341" s="228"/>
      <c r="BZ341" s="228"/>
      <c r="CA341" s="228"/>
      <c r="CB341" s="228"/>
      <c r="CC341" s="228"/>
      <c r="CD341" s="228"/>
      <c r="CE341" s="228"/>
      <c r="CF341" s="228"/>
      <c r="CG341" s="228"/>
      <c r="CH341" s="228"/>
      <c r="CI341" s="228"/>
      <c r="CJ341" s="228"/>
      <c r="CK341" s="228"/>
      <c r="CL341" s="228"/>
      <c r="CM341" s="228"/>
      <c r="CN341" s="228"/>
      <c r="CO341" s="228"/>
      <c r="CP341" s="228"/>
      <c r="CQ341" s="228"/>
      <c r="CR341" s="228"/>
      <c r="CS341" s="228"/>
      <c r="CT341" s="228"/>
      <c r="CU341" s="228"/>
      <c r="CV341" s="228"/>
      <c r="CW341" s="228"/>
      <c r="CX341" s="228"/>
      <c r="CY341" s="228"/>
      <c r="CZ341" s="228"/>
      <c r="DA341" s="228"/>
      <c r="DB341" s="228"/>
    </row>
    <row r="342" spans="1:106" s="198" customFormat="1" ht="31.5" customHeight="1" x14ac:dyDescent="0.3">
      <c r="A342" s="194"/>
      <c r="B342" s="171"/>
      <c r="C342" s="257"/>
      <c r="D342" s="171"/>
      <c r="E342" s="171"/>
      <c r="F342" s="171"/>
      <c r="G342" s="197"/>
      <c r="L342" s="258"/>
      <c r="M342" s="259"/>
      <c r="N342" s="260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72"/>
      <c r="Z342" s="172"/>
      <c r="AA342" s="193"/>
      <c r="AB342" s="193"/>
      <c r="AC342" s="193"/>
      <c r="AD342" s="193"/>
      <c r="AE342" s="193"/>
      <c r="AF342" s="193"/>
      <c r="AG342" s="193"/>
      <c r="AH342" s="193"/>
      <c r="AI342" s="193"/>
      <c r="AJ342" s="193"/>
      <c r="AK342" s="172"/>
      <c r="AL342" s="172"/>
      <c r="AM342" s="193"/>
      <c r="AN342" s="193"/>
      <c r="AO342" s="223"/>
      <c r="AP342" s="183"/>
      <c r="AQ342" s="184"/>
      <c r="AR342" s="182"/>
      <c r="AS342" s="182"/>
      <c r="AT342" s="185"/>
      <c r="AU342" s="185"/>
      <c r="AV342" s="185"/>
      <c r="AW342" s="185"/>
      <c r="AX342" s="185"/>
      <c r="AY342" s="185"/>
      <c r="AZ342" s="185"/>
      <c r="BA342" s="185"/>
      <c r="BB342" s="185"/>
      <c r="BC342" s="186"/>
      <c r="BD342" s="181"/>
      <c r="BE342" s="187"/>
      <c r="BF342" s="188"/>
      <c r="BG342" s="173"/>
      <c r="BH342" s="173"/>
      <c r="BI342" s="173"/>
      <c r="BJ342" s="173"/>
      <c r="BK342" s="173"/>
      <c r="BL342" s="28"/>
      <c r="BM342" s="228"/>
      <c r="BN342" s="228"/>
      <c r="BO342" s="228"/>
      <c r="BP342" s="228"/>
      <c r="BQ342" s="228"/>
      <c r="BR342" s="228"/>
      <c r="BS342" s="228"/>
      <c r="BT342" s="228"/>
      <c r="BU342" s="228" t="str">
        <f t="shared" si="5"/>
        <v/>
      </c>
      <c r="BV342" s="228"/>
      <c r="BW342" s="228"/>
      <c r="BX342" s="228"/>
      <c r="BY342" s="228"/>
      <c r="BZ342" s="228"/>
      <c r="CA342" s="228"/>
      <c r="CB342" s="228"/>
      <c r="CC342" s="228"/>
      <c r="CD342" s="228"/>
      <c r="CE342" s="228"/>
      <c r="CF342" s="228"/>
      <c r="CG342" s="228"/>
      <c r="CH342" s="228"/>
      <c r="CI342" s="228"/>
      <c r="CJ342" s="228"/>
      <c r="CK342" s="228"/>
      <c r="CL342" s="228"/>
      <c r="CM342" s="228"/>
      <c r="CN342" s="228"/>
      <c r="CO342" s="228"/>
      <c r="CP342" s="228"/>
      <c r="CQ342" s="228"/>
      <c r="CR342" s="228"/>
      <c r="CS342" s="228"/>
      <c r="CT342" s="228"/>
      <c r="CU342" s="228"/>
      <c r="CV342" s="228"/>
      <c r="CW342" s="228"/>
      <c r="CX342" s="228"/>
      <c r="CY342" s="228"/>
      <c r="CZ342" s="228"/>
      <c r="DA342" s="228"/>
      <c r="DB342" s="228"/>
    </row>
    <row r="343" spans="1:106" s="198" customFormat="1" ht="31.5" customHeight="1" x14ac:dyDescent="0.3">
      <c r="A343" s="194"/>
      <c r="B343" s="171"/>
      <c r="C343" s="257"/>
      <c r="D343" s="171"/>
      <c r="E343" s="171"/>
      <c r="F343" s="171"/>
      <c r="G343" s="197"/>
      <c r="L343" s="258"/>
      <c r="M343" s="259"/>
      <c r="N343" s="260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72"/>
      <c r="Z343" s="172"/>
      <c r="AA343" s="193"/>
      <c r="AB343" s="193"/>
      <c r="AC343" s="193"/>
      <c r="AD343" s="193"/>
      <c r="AE343" s="193"/>
      <c r="AF343" s="193"/>
      <c r="AG343" s="193"/>
      <c r="AH343" s="193"/>
      <c r="AI343" s="193"/>
      <c r="AJ343" s="193"/>
      <c r="AK343" s="172"/>
      <c r="AL343" s="172"/>
      <c r="AM343" s="193"/>
      <c r="AN343" s="193"/>
      <c r="AO343" s="223"/>
      <c r="AP343" s="183"/>
      <c r="AQ343" s="184"/>
      <c r="AR343" s="182"/>
      <c r="AS343" s="182"/>
      <c r="AT343" s="185"/>
      <c r="AU343" s="185"/>
      <c r="AV343" s="185"/>
      <c r="AW343" s="185"/>
      <c r="AX343" s="185"/>
      <c r="AY343" s="185"/>
      <c r="AZ343" s="185"/>
      <c r="BA343" s="185"/>
      <c r="BB343" s="185"/>
      <c r="BC343" s="186"/>
      <c r="BD343" s="181"/>
      <c r="BE343" s="187"/>
      <c r="BF343" s="188"/>
      <c r="BG343" s="173"/>
      <c r="BH343" s="173"/>
      <c r="BI343" s="173"/>
      <c r="BJ343" s="173"/>
      <c r="BK343" s="173"/>
      <c r="BL343" s="28"/>
      <c r="BM343" s="228"/>
      <c r="BN343" s="228"/>
      <c r="BO343" s="228"/>
      <c r="BP343" s="228"/>
      <c r="BQ343" s="228"/>
      <c r="BR343" s="228"/>
      <c r="BS343" s="228"/>
      <c r="BT343" s="228"/>
      <c r="BU343" s="228" t="str">
        <f t="shared" si="5"/>
        <v/>
      </c>
      <c r="BV343" s="228"/>
      <c r="BW343" s="228"/>
      <c r="BX343" s="228"/>
      <c r="BY343" s="228"/>
      <c r="BZ343" s="228"/>
      <c r="CA343" s="228"/>
      <c r="CB343" s="228"/>
      <c r="CC343" s="228"/>
      <c r="CD343" s="228"/>
      <c r="CE343" s="228"/>
      <c r="CF343" s="228"/>
      <c r="CG343" s="228"/>
      <c r="CH343" s="228"/>
      <c r="CI343" s="228"/>
      <c r="CJ343" s="228"/>
      <c r="CK343" s="228"/>
      <c r="CL343" s="228"/>
      <c r="CM343" s="228"/>
      <c r="CN343" s="228"/>
      <c r="CO343" s="228"/>
      <c r="CP343" s="228"/>
      <c r="CQ343" s="228"/>
      <c r="CR343" s="228"/>
      <c r="CS343" s="228"/>
      <c r="CT343" s="228"/>
      <c r="CU343" s="228"/>
      <c r="CV343" s="228"/>
      <c r="CW343" s="228"/>
      <c r="CX343" s="228"/>
      <c r="CY343" s="228"/>
      <c r="CZ343" s="228"/>
      <c r="DA343" s="228"/>
      <c r="DB343" s="228"/>
    </row>
    <row r="344" spans="1:106" s="198" customFormat="1" ht="31.5" customHeight="1" x14ac:dyDescent="0.3">
      <c r="A344" s="194"/>
      <c r="B344" s="171"/>
      <c r="C344" s="257"/>
      <c r="D344" s="171"/>
      <c r="E344" s="171"/>
      <c r="F344" s="171"/>
      <c r="G344" s="197"/>
      <c r="L344" s="258"/>
      <c r="M344" s="259"/>
      <c r="N344" s="260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72"/>
      <c r="Z344" s="172"/>
      <c r="AA344" s="193"/>
      <c r="AB344" s="193"/>
      <c r="AC344" s="193"/>
      <c r="AD344" s="193"/>
      <c r="AE344" s="193"/>
      <c r="AF344" s="193"/>
      <c r="AG344" s="193"/>
      <c r="AH344" s="193"/>
      <c r="AI344" s="193"/>
      <c r="AJ344" s="193"/>
      <c r="AK344" s="172"/>
      <c r="AL344" s="172"/>
      <c r="AM344" s="193"/>
      <c r="AN344" s="193"/>
      <c r="AO344" s="223"/>
      <c r="AP344" s="183"/>
      <c r="AQ344" s="184"/>
      <c r="AR344" s="182"/>
      <c r="AS344" s="182"/>
      <c r="AT344" s="185"/>
      <c r="AU344" s="185"/>
      <c r="AV344" s="185"/>
      <c r="AW344" s="185"/>
      <c r="AX344" s="185"/>
      <c r="AY344" s="185"/>
      <c r="AZ344" s="185"/>
      <c r="BA344" s="185"/>
      <c r="BB344" s="185"/>
      <c r="BC344" s="186"/>
      <c r="BD344" s="181"/>
      <c r="BE344" s="187"/>
      <c r="BF344" s="188"/>
      <c r="BG344" s="173"/>
      <c r="BH344" s="173"/>
      <c r="BI344" s="173"/>
      <c r="BJ344" s="173"/>
      <c r="BK344" s="173"/>
      <c r="BL344" s="28"/>
      <c r="BM344" s="228"/>
      <c r="BN344" s="228"/>
      <c r="BO344" s="228"/>
      <c r="BP344" s="228"/>
      <c r="BQ344" s="228"/>
      <c r="BR344" s="228"/>
      <c r="BS344" s="228"/>
      <c r="BT344" s="228"/>
      <c r="BU344" s="228" t="str">
        <f t="shared" si="5"/>
        <v/>
      </c>
      <c r="BV344" s="228"/>
      <c r="BW344" s="228"/>
      <c r="BX344" s="228"/>
      <c r="BY344" s="228"/>
      <c r="BZ344" s="228"/>
      <c r="CA344" s="228"/>
      <c r="CB344" s="228"/>
      <c r="CC344" s="228"/>
      <c r="CD344" s="228"/>
      <c r="CE344" s="228"/>
      <c r="CF344" s="228"/>
      <c r="CG344" s="228"/>
      <c r="CH344" s="228"/>
      <c r="CI344" s="228"/>
      <c r="CJ344" s="228"/>
      <c r="CK344" s="228"/>
      <c r="CL344" s="228"/>
      <c r="CM344" s="228"/>
      <c r="CN344" s="228"/>
      <c r="CO344" s="228"/>
      <c r="CP344" s="228"/>
      <c r="CQ344" s="228"/>
      <c r="CR344" s="228"/>
      <c r="CS344" s="228"/>
      <c r="CT344" s="228"/>
      <c r="CU344" s="228"/>
      <c r="CV344" s="228"/>
      <c r="CW344" s="228"/>
      <c r="CX344" s="228"/>
      <c r="CY344" s="228"/>
      <c r="CZ344" s="228"/>
      <c r="DA344" s="228"/>
      <c r="DB344" s="228"/>
    </row>
    <row r="345" spans="1:106" s="198" customFormat="1" ht="31.5" customHeight="1" x14ac:dyDescent="0.3">
      <c r="A345" s="194"/>
      <c r="B345" s="171"/>
      <c r="C345" s="257"/>
      <c r="D345" s="171"/>
      <c r="E345" s="171"/>
      <c r="F345" s="171"/>
      <c r="G345" s="197"/>
      <c r="L345" s="258"/>
      <c r="M345" s="259"/>
      <c r="N345" s="260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72"/>
      <c r="Z345" s="172"/>
      <c r="AA345" s="193"/>
      <c r="AB345" s="193"/>
      <c r="AC345" s="193"/>
      <c r="AD345" s="193"/>
      <c r="AE345" s="193"/>
      <c r="AF345" s="193"/>
      <c r="AG345" s="193"/>
      <c r="AH345" s="193"/>
      <c r="AI345" s="193"/>
      <c r="AJ345" s="193"/>
      <c r="AK345" s="172"/>
      <c r="AL345" s="172"/>
      <c r="AM345" s="193"/>
      <c r="AN345" s="193"/>
      <c r="AO345" s="223"/>
      <c r="AP345" s="183"/>
      <c r="AQ345" s="184"/>
      <c r="AR345" s="182"/>
      <c r="AS345" s="182"/>
      <c r="AT345" s="185"/>
      <c r="AU345" s="185"/>
      <c r="AV345" s="185"/>
      <c r="AW345" s="185"/>
      <c r="AX345" s="185"/>
      <c r="AY345" s="185"/>
      <c r="AZ345" s="185"/>
      <c r="BA345" s="185"/>
      <c r="BB345" s="185"/>
      <c r="BC345" s="186"/>
      <c r="BD345" s="181"/>
      <c r="BE345" s="187"/>
      <c r="BF345" s="188"/>
      <c r="BG345" s="173"/>
      <c r="BH345" s="173"/>
      <c r="BI345" s="173"/>
      <c r="BJ345" s="173"/>
      <c r="BK345" s="173"/>
      <c r="BL345" s="28"/>
      <c r="BM345" s="228"/>
      <c r="BN345" s="228"/>
      <c r="BO345" s="228"/>
      <c r="BP345" s="228"/>
      <c r="BQ345" s="228"/>
      <c r="BR345" s="228"/>
      <c r="BS345" s="228"/>
      <c r="BT345" s="228"/>
      <c r="BU345" s="228" t="str">
        <f t="shared" si="5"/>
        <v/>
      </c>
      <c r="BV345" s="228"/>
      <c r="BW345" s="228"/>
      <c r="BX345" s="228"/>
      <c r="BY345" s="228"/>
      <c r="BZ345" s="228"/>
      <c r="CA345" s="228"/>
      <c r="CB345" s="228"/>
      <c r="CC345" s="228"/>
      <c r="CD345" s="228"/>
      <c r="CE345" s="228"/>
      <c r="CF345" s="228"/>
      <c r="CG345" s="228"/>
      <c r="CH345" s="228"/>
      <c r="CI345" s="228"/>
      <c r="CJ345" s="228"/>
      <c r="CK345" s="228"/>
      <c r="CL345" s="228"/>
      <c r="CM345" s="228"/>
      <c r="CN345" s="228"/>
      <c r="CO345" s="228"/>
      <c r="CP345" s="228"/>
      <c r="CQ345" s="228"/>
      <c r="CR345" s="228"/>
      <c r="CS345" s="228"/>
      <c r="CT345" s="228"/>
      <c r="CU345" s="228"/>
      <c r="CV345" s="228"/>
      <c r="CW345" s="228"/>
      <c r="CX345" s="228"/>
      <c r="CY345" s="228"/>
      <c r="CZ345" s="228"/>
      <c r="DA345" s="228"/>
      <c r="DB345" s="228"/>
    </row>
    <row r="346" spans="1:106" s="198" customFormat="1" ht="31.5" customHeight="1" x14ac:dyDescent="0.3">
      <c r="A346" s="194"/>
      <c r="B346" s="171"/>
      <c r="C346" s="257"/>
      <c r="D346" s="171"/>
      <c r="E346" s="171"/>
      <c r="F346" s="171"/>
      <c r="G346" s="197"/>
      <c r="L346" s="258"/>
      <c r="M346" s="259"/>
      <c r="N346" s="260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72"/>
      <c r="Z346" s="172"/>
      <c r="AA346" s="193"/>
      <c r="AB346" s="193"/>
      <c r="AC346" s="193"/>
      <c r="AD346" s="193"/>
      <c r="AE346" s="193"/>
      <c r="AF346" s="193"/>
      <c r="AG346" s="193"/>
      <c r="AH346" s="193"/>
      <c r="AI346" s="193"/>
      <c r="AJ346" s="193"/>
      <c r="AK346" s="172"/>
      <c r="AL346" s="172"/>
      <c r="AM346" s="193"/>
      <c r="AN346" s="193"/>
      <c r="AO346" s="223"/>
      <c r="AP346" s="183"/>
      <c r="AQ346" s="184"/>
      <c r="AR346" s="182"/>
      <c r="AS346" s="182"/>
      <c r="AT346" s="185"/>
      <c r="AU346" s="185"/>
      <c r="AV346" s="185"/>
      <c r="AW346" s="185"/>
      <c r="AX346" s="185"/>
      <c r="AY346" s="185"/>
      <c r="AZ346" s="185"/>
      <c r="BA346" s="185"/>
      <c r="BB346" s="185"/>
      <c r="BC346" s="186"/>
      <c r="BD346" s="181"/>
      <c r="BE346" s="187"/>
      <c r="BF346" s="188"/>
      <c r="BG346" s="173"/>
      <c r="BH346" s="173"/>
      <c r="BI346" s="173"/>
      <c r="BJ346" s="173"/>
      <c r="BK346" s="173"/>
      <c r="BL346" s="28"/>
      <c r="BM346" s="228"/>
      <c r="BN346" s="228"/>
      <c r="BO346" s="228"/>
      <c r="BP346" s="228"/>
      <c r="BQ346" s="228"/>
      <c r="BR346" s="228"/>
      <c r="BS346" s="228"/>
      <c r="BT346" s="228"/>
      <c r="BU346" s="228" t="str">
        <f t="shared" si="5"/>
        <v/>
      </c>
      <c r="BV346" s="228"/>
      <c r="BW346" s="228"/>
      <c r="BX346" s="228"/>
      <c r="BY346" s="228"/>
      <c r="BZ346" s="228"/>
      <c r="CA346" s="228"/>
      <c r="CB346" s="228"/>
      <c r="CC346" s="228"/>
      <c r="CD346" s="228"/>
      <c r="CE346" s="228"/>
      <c r="CF346" s="228"/>
      <c r="CG346" s="228"/>
      <c r="CH346" s="228"/>
      <c r="CI346" s="228"/>
      <c r="CJ346" s="228"/>
      <c r="CK346" s="228"/>
      <c r="CL346" s="228"/>
      <c r="CM346" s="228"/>
      <c r="CN346" s="228"/>
      <c r="CO346" s="228"/>
      <c r="CP346" s="228"/>
      <c r="CQ346" s="228"/>
      <c r="CR346" s="228"/>
      <c r="CS346" s="228"/>
      <c r="CT346" s="228"/>
      <c r="CU346" s="228"/>
      <c r="CV346" s="228"/>
      <c r="CW346" s="228"/>
      <c r="CX346" s="228"/>
      <c r="CY346" s="228"/>
      <c r="CZ346" s="228"/>
      <c r="DA346" s="228"/>
      <c r="DB346" s="228"/>
    </row>
    <row r="347" spans="1:106" s="198" customFormat="1" ht="31.5" customHeight="1" x14ac:dyDescent="0.3">
      <c r="A347" s="194"/>
      <c r="B347" s="171"/>
      <c r="C347" s="257"/>
      <c r="D347" s="171"/>
      <c r="E347" s="171"/>
      <c r="F347" s="171"/>
      <c r="G347" s="197"/>
      <c r="L347" s="258"/>
      <c r="M347" s="259"/>
      <c r="N347" s="260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72"/>
      <c r="Z347" s="172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72"/>
      <c r="AL347" s="172"/>
      <c r="AM347" s="193"/>
      <c r="AN347" s="193"/>
      <c r="AO347" s="223"/>
      <c r="AP347" s="183"/>
      <c r="AQ347" s="184"/>
      <c r="AR347" s="182"/>
      <c r="AS347" s="182"/>
      <c r="AT347" s="185"/>
      <c r="AU347" s="185"/>
      <c r="AV347" s="185"/>
      <c r="AW347" s="185"/>
      <c r="AX347" s="185"/>
      <c r="AY347" s="185"/>
      <c r="AZ347" s="185"/>
      <c r="BA347" s="185"/>
      <c r="BB347" s="185"/>
      <c r="BC347" s="186"/>
      <c r="BD347" s="181"/>
      <c r="BE347" s="187"/>
      <c r="BF347" s="188"/>
      <c r="BG347" s="173"/>
      <c r="BH347" s="173"/>
      <c r="BI347" s="173"/>
      <c r="BJ347" s="173"/>
      <c r="BK347" s="173"/>
      <c r="BL347" s="28"/>
      <c r="BM347" s="228"/>
      <c r="BN347" s="228"/>
      <c r="BO347" s="228"/>
      <c r="BP347" s="228"/>
      <c r="BQ347" s="228"/>
      <c r="BR347" s="228"/>
      <c r="BS347" s="228"/>
      <c r="BT347" s="228"/>
      <c r="BU347" s="228" t="str">
        <f t="shared" si="5"/>
        <v/>
      </c>
      <c r="BV347" s="228"/>
      <c r="BW347" s="228"/>
      <c r="BX347" s="228"/>
      <c r="BY347" s="228"/>
      <c r="BZ347" s="228"/>
      <c r="CA347" s="228"/>
      <c r="CB347" s="228"/>
      <c r="CC347" s="228"/>
      <c r="CD347" s="228"/>
      <c r="CE347" s="228"/>
      <c r="CF347" s="228"/>
      <c r="CG347" s="228"/>
      <c r="CH347" s="228"/>
      <c r="CI347" s="228"/>
      <c r="CJ347" s="228"/>
      <c r="CK347" s="228"/>
      <c r="CL347" s="228"/>
      <c r="CM347" s="228"/>
      <c r="CN347" s="228"/>
      <c r="CO347" s="228"/>
      <c r="CP347" s="228"/>
      <c r="CQ347" s="228"/>
      <c r="CR347" s="228"/>
      <c r="CS347" s="228"/>
      <c r="CT347" s="228"/>
      <c r="CU347" s="228"/>
      <c r="CV347" s="228"/>
      <c r="CW347" s="228"/>
      <c r="CX347" s="228"/>
      <c r="CY347" s="228"/>
      <c r="CZ347" s="228"/>
      <c r="DA347" s="228"/>
      <c r="DB347" s="228"/>
    </row>
    <row r="348" spans="1:106" s="198" customFormat="1" ht="31.5" customHeight="1" x14ac:dyDescent="0.3">
      <c r="A348" s="194"/>
      <c r="B348" s="171"/>
      <c r="C348" s="257"/>
      <c r="D348" s="171"/>
      <c r="E348" s="171"/>
      <c r="F348" s="171"/>
      <c r="G348" s="197"/>
      <c r="L348" s="258"/>
      <c r="M348" s="259"/>
      <c r="N348" s="260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72"/>
      <c r="Z348" s="172"/>
      <c r="AA348" s="193"/>
      <c r="AB348" s="193"/>
      <c r="AC348" s="193"/>
      <c r="AD348" s="193"/>
      <c r="AE348" s="193"/>
      <c r="AF348" s="193"/>
      <c r="AG348" s="193"/>
      <c r="AH348" s="193"/>
      <c r="AI348" s="193"/>
      <c r="AJ348" s="193"/>
      <c r="AK348" s="172"/>
      <c r="AL348" s="172"/>
      <c r="AM348" s="193"/>
      <c r="AN348" s="193"/>
      <c r="AO348" s="223"/>
      <c r="AP348" s="183"/>
      <c r="AQ348" s="184"/>
      <c r="AR348" s="182"/>
      <c r="AS348" s="182"/>
      <c r="AT348" s="185"/>
      <c r="AU348" s="185"/>
      <c r="AV348" s="185"/>
      <c r="AW348" s="185"/>
      <c r="AX348" s="185"/>
      <c r="AY348" s="185"/>
      <c r="AZ348" s="185"/>
      <c r="BA348" s="185"/>
      <c r="BB348" s="185"/>
      <c r="BC348" s="186"/>
      <c r="BD348" s="181"/>
      <c r="BE348" s="187"/>
      <c r="BF348" s="188"/>
      <c r="BG348" s="173"/>
      <c r="BH348" s="173"/>
      <c r="BI348" s="173"/>
      <c r="BJ348" s="173"/>
      <c r="BK348" s="173"/>
      <c r="BL348" s="28"/>
      <c r="BM348" s="228"/>
      <c r="BN348" s="228"/>
      <c r="BO348" s="228"/>
      <c r="BP348" s="228"/>
      <c r="BQ348" s="228"/>
      <c r="BR348" s="228"/>
      <c r="BS348" s="228"/>
      <c r="BT348" s="228"/>
      <c r="BU348" s="228" t="str">
        <f t="shared" si="5"/>
        <v/>
      </c>
      <c r="BV348" s="228"/>
      <c r="BW348" s="228"/>
      <c r="BX348" s="228"/>
      <c r="BY348" s="228"/>
      <c r="BZ348" s="228"/>
      <c r="CA348" s="228"/>
      <c r="CB348" s="228"/>
      <c r="CC348" s="228"/>
      <c r="CD348" s="228"/>
      <c r="CE348" s="228"/>
      <c r="CF348" s="228"/>
      <c r="CG348" s="228"/>
      <c r="CH348" s="228"/>
      <c r="CI348" s="228"/>
      <c r="CJ348" s="228"/>
      <c r="CK348" s="228"/>
      <c r="CL348" s="228"/>
      <c r="CM348" s="228"/>
      <c r="CN348" s="228"/>
      <c r="CO348" s="228"/>
      <c r="CP348" s="228"/>
      <c r="CQ348" s="228"/>
      <c r="CR348" s="228"/>
      <c r="CS348" s="228"/>
      <c r="CT348" s="228"/>
      <c r="CU348" s="228"/>
      <c r="CV348" s="228"/>
      <c r="CW348" s="228"/>
      <c r="CX348" s="228"/>
      <c r="CY348" s="228"/>
      <c r="CZ348" s="228"/>
      <c r="DA348" s="228"/>
      <c r="DB348" s="228"/>
    </row>
    <row r="349" spans="1:106" s="198" customFormat="1" ht="31.5" customHeight="1" x14ac:dyDescent="0.3">
      <c r="A349" s="194"/>
      <c r="B349" s="171"/>
      <c r="C349" s="257"/>
      <c r="D349" s="171"/>
      <c r="E349" s="171"/>
      <c r="F349" s="171"/>
      <c r="G349" s="197"/>
      <c r="L349" s="258"/>
      <c r="M349" s="259"/>
      <c r="N349" s="260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72"/>
      <c r="Z349" s="172"/>
      <c r="AA349" s="193"/>
      <c r="AB349" s="193"/>
      <c r="AC349" s="193"/>
      <c r="AD349" s="193"/>
      <c r="AE349" s="193"/>
      <c r="AF349" s="193"/>
      <c r="AG349" s="193"/>
      <c r="AH349" s="193"/>
      <c r="AI349" s="193"/>
      <c r="AJ349" s="193"/>
      <c r="AK349" s="172"/>
      <c r="AL349" s="172"/>
      <c r="AM349" s="193"/>
      <c r="AN349" s="193"/>
      <c r="AO349" s="223"/>
      <c r="AP349" s="183"/>
      <c r="AQ349" s="184"/>
      <c r="AR349" s="182"/>
      <c r="AS349" s="182"/>
      <c r="AT349" s="185"/>
      <c r="AU349" s="185"/>
      <c r="AV349" s="185"/>
      <c r="AW349" s="185"/>
      <c r="AX349" s="185"/>
      <c r="AY349" s="185"/>
      <c r="AZ349" s="185"/>
      <c r="BA349" s="185"/>
      <c r="BB349" s="185"/>
      <c r="BC349" s="186"/>
      <c r="BD349" s="181"/>
      <c r="BE349" s="187"/>
      <c r="BF349" s="188"/>
      <c r="BG349" s="173"/>
      <c r="BH349" s="173"/>
      <c r="BI349" s="173"/>
      <c r="BJ349" s="173"/>
      <c r="BK349" s="173"/>
      <c r="BL349" s="28"/>
      <c r="BM349" s="228"/>
      <c r="BN349" s="228"/>
      <c r="BO349" s="228"/>
      <c r="BP349" s="228"/>
      <c r="BQ349" s="228"/>
      <c r="BR349" s="228"/>
      <c r="BS349" s="228"/>
      <c r="BT349" s="228"/>
      <c r="BU349" s="228" t="str">
        <f t="shared" si="5"/>
        <v/>
      </c>
      <c r="BV349" s="228"/>
      <c r="BW349" s="228"/>
      <c r="BX349" s="228"/>
      <c r="BY349" s="228"/>
      <c r="BZ349" s="228"/>
      <c r="CA349" s="228"/>
      <c r="CB349" s="228"/>
      <c r="CC349" s="228"/>
      <c r="CD349" s="228"/>
      <c r="CE349" s="228"/>
      <c r="CF349" s="228"/>
      <c r="CG349" s="228"/>
      <c r="CH349" s="228"/>
      <c r="CI349" s="228"/>
      <c r="CJ349" s="228"/>
      <c r="CK349" s="228"/>
      <c r="CL349" s="228"/>
      <c r="CM349" s="228"/>
      <c r="CN349" s="228"/>
      <c r="CO349" s="228"/>
      <c r="CP349" s="228"/>
      <c r="CQ349" s="228"/>
      <c r="CR349" s="228"/>
      <c r="CS349" s="228"/>
      <c r="CT349" s="228"/>
      <c r="CU349" s="228"/>
      <c r="CV349" s="228"/>
      <c r="CW349" s="228"/>
      <c r="CX349" s="228"/>
      <c r="CY349" s="228"/>
      <c r="CZ349" s="228"/>
      <c r="DA349" s="228"/>
      <c r="DB349" s="228"/>
    </row>
    <row r="350" spans="1:106" s="198" customFormat="1" ht="31.5" customHeight="1" x14ac:dyDescent="0.3">
      <c r="A350" s="194"/>
      <c r="B350" s="171"/>
      <c r="C350" s="257"/>
      <c r="D350" s="171"/>
      <c r="E350" s="171"/>
      <c r="F350" s="171"/>
      <c r="G350" s="197"/>
      <c r="L350" s="258"/>
      <c r="M350" s="259"/>
      <c r="N350" s="260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72"/>
      <c r="Z350" s="172"/>
      <c r="AA350" s="193"/>
      <c r="AB350" s="193"/>
      <c r="AC350" s="193"/>
      <c r="AD350" s="193"/>
      <c r="AE350" s="193"/>
      <c r="AF350" s="193"/>
      <c r="AG350" s="193"/>
      <c r="AH350" s="193"/>
      <c r="AI350" s="193"/>
      <c r="AJ350" s="193"/>
      <c r="AK350" s="172"/>
      <c r="AL350" s="172"/>
      <c r="AM350" s="193"/>
      <c r="AN350" s="193"/>
      <c r="AO350" s="223"/>
      <c r="AP350" s="183"/>
      <c r="AQ350" s="184"/>
      <c r="AR350" s="182"/>
      <c r="AS350" s="182"/>
      <c r="AT350" s="185"/>
      <c r="AU350" s="185"/>
      <c r="AV350" s="185"/>
      <c r="AW350" s="185"/>
      <c r="AX350" s="185"/>
      <c r="AY350" s="185"/>
      <c r="AZ350" s="185"/>
      <c r="BA350" s="185"/>
      <c r="BB350" s="185"/>
      <c r="BC350" s="186"/>
      <c r="BD350" s="181"/>
      <c r="BE350" s="187"/>
      <c r="BF350" s="188"/>
      <c r="BG350" s="173"/>
      <c r="BH350" s="173"/>
      <c r="BI350" s="173"/>
      <c r="BJ350" s="173"/>
      <c r="BK350" s="173"/>
      <c r="BL350" s="28"/>
      <c r="BM350" s="228"/>
      <c r="BN350" s="228"/>
      <c r="BO350" s="228"/>
      <c r="BP350" s="228"/>
      <c r="BQ350" s="228"/>
      <c r="BR350" s="228"/>
      <c r="BS350" s="228"/>
      <c r="BT350" s="228"/>
      <c r="BU350" s="228" t="str">
        <f t="shared" si="5"/>
        <v/>
      </c>
      <c r="BV350" s="228"/>
      <c r="BW350" s="228"/>
      <c r="BX350" s="228"/>
      <c r="BY350" s="228"/>
      <c r="BZ350" s="228"/>
      <c r="CA350" s="228"/>
      <c r="CB350" s="228"/>
      <c r="CC350" s="228"/>
      <c r="CD350" s="228"/>
      <c r="CE350" s="228"/>
      <c r="CF350" s="228"/>
      <c r="CG350" s="228"/>
      <c r="CH350" s="228"/>
      <c r="CI350" s="228"/>
      <c r="CJ350" s="228"/>
      <c r="CK350" s="228"/>
      <c r="CL350" s="228"/>
      <c r="CM350" s="228"/>
      <c r="CN350" s="228"/>
      <c r="CO350" s="228"/>
      <c r="CP350" s="228"/>
      <c r="CQ350" s="228"/>
      <c r="CR350" s="228"/>
      <c r="CS350" s="228"/>
      <c r="CT350" s="228"/>
      <c r="CU350" s="228"/>
      <c r="CV350" s="228"/>
      <c r="CW350" s="228"/>
      <c r="CX350" s="228"/>
      <c r="CY350" s="228"/>
      <c r="CZ350" s="228"/>
      <c r="DA350" s="228"/>
      <c r="DB350" s="228"/>
    </row>
    <row r="351" spans="1:106" s="198" customFormat="1" ht="31.5" customHeight="1" x14ac:dyDescent="0.3">
      <c r="A351" s="194"/>
      <c r="B351" s="171"/>
      <c r="C351" s="257"/>
      <c r="D351" s="171"/>
      <c r="E351" s="171"/>
      <c r="F351" s="171"/>
      <c r="G351" s="197"/>
      <c r="L351" s="258"/>
      <c r="M351" s="259"/>
      <c r="N351" s="260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72"/>
      <c r="Z351" s="172"/>
      <c r="AA351" s="193"/>
      <c r="AB351" s="193"/>
      <c r="AC351" s="193"/>
      <c r="AD351" s="193"/>
      <c r="AE351" s="193"/>
      <c r="AF351" s="193"/>
      <c r="AG351" s="193"/>
      <c r="AH351" s="193"/>
      <c r="AI351" s="193"/>
      <c r="AJ351" s="193"/>
      <c r="AK351" s="172"/>
      <c r="AL351" s="172"/>
      <c r="AM351" s="193"/>
      <c r="AN351" s="193"/>
      <c r="AO351" s="223"/>
      <c r="AP351" s="183"/>
      <c r="AQ351" s="184"/>
      <c r="AR351" s="182"/>
      <c r="AS351" s="182"/>
      <c r="AT351" s="185"/>
      <c r="AU351" s="185"/>
      <c r="AV351" s="185"/>
      <c r="AW351" s="185"/>
      <c r="AX351" s="185"/>
      <c r="AY351" s="185"/>
      <c r="AZ351" s="185"/>
      <c r="BA351" s="185"/>
      <c r="BB351" s="185"/>
      <c r="BC351" s="186"/>
      <c r="BD351" s="181"/>
      <c r="BE351" s="187"/>
      <c r="BF351" s="188"/>
      <c r="BG351" s="173"/>
      <c r="BH351" s="173"/>
      <c r="BI351" s="173"/>
      <c r="BJ351" s="173"/>
      <c r="BK351" s="173"/>
      <c r="BL351" s="28"/>
      <c r="BM351" s="228"/>
      <c r="BN351" s="228"/>
      <c r="BO351" s="228"/>
      <c r="BP351" s="228"/>
      <c r="BQ351" s="228"/>
      <c r="BR351" s="228"/>
      <c r="BS351" s="228"/>
      <c r="BT351" s="228"/>
      <c r="BU351" s="228" t="str">
        <f t="shared" si="5"/>
        <v/>
      </c>
      <c r="BV351" s="228"/>
      <c r="BW351" s="228"/>
      <c r="BX351" s="228"/>
      <c r="BY351" s="228"/>
      <c r="BZ351" s="228"/>
      <c r="CA351" s="228"/>
      <c r="CB351" s="228"/>
      <c r="CC351" s="228"/>
      <c r="CD351" s="228"/>
      <c r="CE351" s="228"/>
      <c r="CF351" s="228"/>
      <c r="CG351" s="228"/>
      <c r="CH351" s="228"/>
      <c r="CI351" s="228"/>
      <c r="CJ351" s="228"/>
      <c r="CK351" s="228"/>
      <c r="CL351" s="228"/>
      <c r="CM351" s="228"/>
      <c r="CN351" s="228"/>
      <c r="CO351" s="228"/>
      <c r="CP351" s="228"/>
      <c r="CQ351" s="228"/>
      <c r="CR351" s="228"/>
      <c r="CS351" s="228"/>
      <c r="CT351" s="228"/>
      <c r="CU351" s="228"/>
      <c r="CV351" s="228"/>
      <c r="CW351" s="228"/>
      <c r="CX351" s="228"/>
      <c r="CY351" s="228"/>
      <c r="CZ351" s="228"/>
      <c r="DA351" s="228"/>
      <c r="DB351" s="228"/>
    </row>
    <row r="352" spans="1:106" s="198" customFormat="1" ht="31.5" customHeight="1" x14ac:dyDescent="0.3">
      <c r="A352" s="194"/>
      <c r="B352" s="171"/>
      <c r="C352" s="257"/>
      <c r="D352" s="171"/>
      <c r="E352" s="171"/>
      <c r="F352" s="171"/>
      <c r="G352" s="197"/>
      <c r="L352" s="258"/>
      <c r="M352" s="259"/>
      <c r="N352" s="260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72"/>
      <c r="Z352" s="172"/>
      <c r="AA352" s="193"/>
      <c r="AB352" s="193"/>
      <c r="AC352" s="193"/>
      <c r="AD352" s="193"/>
      <c r="AE352" s="193"/>
      <c r="AF352" s="193"/>
      <c r="AG352" s="193"/>
      <c r="AH352" s="193"/>
      <c r="AI352" s="193"/>
      <c r="AJ352" s="193"/>
      <c r="AK352" s="172"/>
      <c r="AL352" s="172"/>
      <c r="AM352" s="193"/>
      <c r="AN352" s="193"/>
      <c r="AO352" s="223"/>
      <c r="AP352" s="183"/>
      <c r="AQ352" s="184"/>
      <c r="AR352" s="182"/>
      <c r="AS352" s="182"/>
      <c r="AT352" s="185"/>
      <c r="AU352" s="185"/>
      <c r="AV352" s="185"/>
      <c r="AW352" s="185"/>
      <c r="AX352" s="185"/>
      <c r="AY352" s="185"/>
      <c r="AZ352" s="185"/>
      <c r="BA352" s="185"/>
      <c r="BB352" s="185"/>
      <c r="BC352" s="186"/>
      <c r="BD352" s="181"/>
      <c r="BE352" s="187"/>
      <c r="BF352" s="188"/>
      <c r="BG352" s="173"/>
      <c r="BH352" s="173"/>
      <c r="BI352" s="173"/>
      <c r="BJ352" s="173"/>
      <c r="BK352" s="173"/>
      <c r="BL352" s="28"/>
      <c r="BM352" s="228"/>
      <c r="BN352" s="228"/>
      <c r="BO352" s="228"/>
      <c r="BP352" s="228"/>
      <c r="BQ352" s="228"/>
      <c r="BR352" s="228"/>
      <c r="BS352" s="228"/>
      <c r="BT352" s="228"/>
      <c r="BU352" s="228" t="str">
        <f t="shared" si="5"/>
        <v/>
      </c>
      <c r="BV352" s="228"/>
      <c r="BW352" s="228"/>
      <c r="BX352" s="228"/>
      <c r="BY352" s="228"/>
      <c r="BZ352" s="228"/>
      <c r="CA352" s="228"/>
      <c r="CB352" s="228"/>
      <c r="CC352" s="228"/>
      <c r="CD352" s="228"/>
      <c r="CE352" s="228"/>
      <c r="CF352" s="228"/>
      <c r="CG352" s="228"/>
      <c r="CH352" s="228"/>
      <c r="CI352" s="228"/>
      <c r="CJ352" s="228"/>
      <c r="CK352" s="228"/>
      <c r="CL352" s="228"/>
      <c r="CM352" s="228"/>
      <c r="CN352" s="228"/>
      <c r="CO352" s="228"/>
      <c r="CP352" s="228"/>
      <c r="CQ352" s="228"/>
      <c r="CR352" s="228"/>
      <c r="CS352" s="228"/>
      <c r="CT352" s="228"/>
      <c r="CU352" s="228"/>
      <c r="CV352" s="228"/>
      <c r="CW352" s="228"/>
      <c r="CX352" s="228"/>
      <c r="CY352" s="228"/>
      <c r="CZ352" s="228"/>
      <c r="DA352" s="228"/>
      <c r="DB352" s="228"/>
    </row>
    <row r="353" spans="1:106" s="198" customFormat="1" ht="31.5" customHeight="1" x14ac:dyDescent="0.3">
      <c r="A353" s="194"/>
      <c r="B353" s="171"/>
      <c r="C353" s="257"/>
      <c r="D353" s="171"/>
      <c r="E353" s="171"/>
      <c r="F353" s="171"/>
      <c r="G353" s="197"/>
      <c r="L353" s="258"/>
      <c r="M353" s="259"/>
      <c r="N353" s="260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72"/>
      <c r="Z353" s="172"/>
      <c r="AA353" s="193"/>
      <c r="AB353" s="193"/>
      <c r="AC353" s="193"/>
      <c r="AD353" s="193"/>
      <c r="AE353" s="193"/>
      <c r="AF353" s="193"/>
      <c r="AG353" s="193"/>
      <c r="AH353" s="193"/>
      <c r="AI353" s="193"/>
      <c r="AJ353" s="193"/>
      <c r="AK353" s="172"/>
      <c r="AL353" s="172"/>
      <c r="AM353" s="193"/>
      <c r="AN353" s="193"/>
      <c r="AO353" s="223"/>
      <c r="AP353" s="183"/>
      <c r="AQ353" s="184"/>
      <c r="AR353" s="182"/>
      <c r="AS353" s="182"/>
      <c r="AT353" s="185"/>
      <c r="AU353" s="185"/>
      <c r="AV353" s="185"/>
      <c r="AW353" s="185"/>
      <c r="AX353" s="185"/>
      <c r="AY353" s="185"/>
      <c r="AZ353" s="185"/>
      <c r="BA353" s="185"/>
      <c r="BB353" s="185"/>
      <c r="BC353" s="186"/>
      <c r="BD353" s="181"/>
      <c r="BE353" s="187"/>
      <c r="BF353" s="188"/>
      <c r="BG353" s="173"/>
      <c r="BH353" s="173"/>
      <c r="BI353" s="173"/>
      <c r="BJ353" s="173"/>
      <c r="BK353" s="173"/>
      <c r="BL353" s="28"/>
      <c r="BM353" s="228"/>
      <c r="BN353" s="228"/>
      <c r="BO353" s="228"/>
      <c r="BP353" s="228"/>
      <c r="BQ353" s="228"/>
      <c r="BR353" s="228"/>
      <c r="BS353" s="228"/>
      <c r="BT353" s="228"/>
      <c r="BU353" s="228" t="str">
        <f t="shared" si="5"/>
        <v/>
      </c>
      <c r="BV353" s="228"/>
      <c r="BW353" s="228"/>
      <c r="BX353" s="228"/>
      <c r="BY353" s="228"/>
      <c r="BZ353" s="228"/>
      <c r="CA353" s="228"/>
      <c r="CB353" s="228"/>
      <c r="CC353" s="228"/>
      <c r="CD353" s="228"/>
      <c r="CE353" s="228"/>
      <c r="CF353" s="228"/>
      <c r="CG353" s="228"/>
      <c r="CH353" s="228"/>
      <c r="CI353" s="228"/>
      <c r="CJ353" s="228"/>
      <c r="CK353" s="228"/>
      <c r="CL353" s="228"/>
      <c r="CM353" s="228"/>
      <c r="CN353" s="228"/>
      <c r="CO353" s="228"/>
      <c r="CP353" s="228"/>
      <c r="CQ353" s="228"/>
      <c r="CR353" s="228"/>
      <c r="CS353" s="228"/>
      <c r="CT353" s="228"/>
      <c r="CU353" s="228"/>
      <c r="CV353" s="228"/>
      <c r="CW353" s="228"/>
      <c r="CX353" s="228"/>
      <c r="CY353" s="228"/>
      <c r="CZ353" s="228"/>
      <c r="DA353" s="228"/>
      <c r="DB353" s="228"/>
    </row>
    <row r="354" spans="1:106" s="198" customFormat="1" ht="31.5" customHeight="1" x14ac:dyDescent="0.3">
      <c r="A354" s="194"/>
      <c r="B354" s="171"/>
      <c r="C354" s="257"/>
      <c r="D354" s="171"/>
      <c r="E354" s="171"/>
      <c r="F354" s="171"/>
      <c r="G354" s="197"/>
      <c r="L354" s="258"/>
      <c r="M354" s="259"/>
      <c r="N354" s="260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72"/>
      <c r="Z354" s="172"/>
      <c r="AA354" s="193"/>
      <c r="AB354" s="193"/>
      <c r="AC354" s="193"/>
      <c r="AD354" s="193"/>
      <c r="AE354" s="193"/>
      <c r="AF354" s="193"/>
      <c r="AG354" s="193"/>
      <c r="AH354" s="193"/>
      <c r="AI354" s="193"/>
      <c r="AJ354" s="193"/>
      <c r="AK354" s="172"/>
      <c r="AL354" s="172"/>
      <c r="AM354" s="193"/>
      <c r="AN354" s="193"/>
      <c r="AO354" s="223"/>
      <c r="AP354" s="183"/>
      <c r="AQ354" s="184"/>
      <c r="AR354" s="182"/>
      <c r="AS354" s="182"/>
      <c r="AT354" s="185"/>
      <c r="AU354" s="185"/>
      <c r="AV354" s="185"/>
      <c r="AW354" s="185"/>
      <c r="AX354" s="185"/>
      <c r="AY354" s="185"/>
      <c r="AZ354" s="185"/>
      <c r="BA354" s="185"/>
      <c r="BB354" s="185"/>
      <c r="BC354" s="186"/>
      <c r="BD354" s="181"/>
      <c r="BE354" s="187"/>
      <c r="BF354" s="188"/>
      <c r="BG354" s="173"/>
      <c r="BH354" s="173"/>
      <c r="BI354" s="173"/>
      <c r="BJ354" s="173"/>
      <c r="BK354" s="173"/>
      <c r="BL354" s="28"/>
      <c r="BM354" s="228"/>
      <c r="BN354" s="228"/>
      <c r="BO354" s="228"/>
      <c r="BP354" s="228"/>
      <c r="BQ354" s="228"/>
      <c r="BR354" s="228"/>
      <c r="BS354" s="228"/>
      <c r="BT354" s="228"/>
      <c r="BU354" s="228" t="str">
        <f t="shared" si="5"/>
        <v/>
      </c>
      <c r="BV354" s="228"/>
      <c r="BW354" s="228"/>
      <c r="BX354" s="228"/>
      <c r="BY354" s="228"/>
      <c r="BZ354" s="228"/>
      <c r="CA354" s="228"/>
      <c r="CB354" s="228"/>
      <c r="CC354" s="228"/>
      <c r="CD354" s="228"/>
      <c r="CE354" s="228"/>
      <c r="CF354" s="228"/>
      <c r="CG354" s="228"/>
      <c r="CH354" s="228"/>
      <c r="CI354" s="228"/>
      <c r="CJ354" s="228"/>
      <c r="CK354" s="228"/>
      <c r="CL354" s="228"/>
      <c r="CM354" s="228"/>
      <c r="CN354" s="228"/>
      <c r="CO354" s="228"/>
      <c r="CP354" s="228"/>
      <c r="CQ354" s="228"/>
      <c r="CR354" s="228"/>
      <c r="CS354" s="228"/>
      <c r="CT354" s="228"/>
      <c r="CU354" s="228"/>
      <c r="CV354" s="228"/>
      <c r="CW354" s="228"/>
      <c r="CX354" s="228"/>
      <c r="CY354" s="228"/>
      <c r="CZ354" s="228"/>
      <c r="DA354" s="228"/>
      <c r="DB354" s="228"/>
    </row>
    <row r="355" spans="1:106" s="198" customFormat="1" ht="31.5" customHeight="1" x14ac:dyDescent="0.3">
      <c r="A355" s="194"/>
      <c r="B355" s="171"/>
      <c r="C355" s="257"/>
      <c r="D355" s="171"/>
      <c r="E355" s="171"/>
      <c r="F355" s="171"/>
      <c r="G355" s="197"/>
      <c r="L355" s="258"/>
      <c r="M355" s="259"/>
      <c r="N355" s="260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72"/>
      <c r="Z355" s="172"/>
      <c r="AA355" s="193"/>
      <c r="AB355" s="193"/>
      <c r="AC355" s="193"/>
      <c r="AD355" s="193"/>
      <c r="AE355" s="193"/>
      <c r="AF355" s="193"/>
      <c r="AG355" s="193"/>
      <c r="AH355" s="193"/>
      <c r="AI355" s="193"/>
      <c r="AJ355" s="193"/>
      <c r="AK355" s="172"/>
      <c r="AL355" s="172"/>
      <c r="AM355" s="193"/>
      <c r="AN355" s="193"/>
      <c r="AO355" s="223"/>
      <c r="AP355" s="183"/>
      <c r="AQ355" s="184"/>
      <c r="AR355" s="182"/>
      <c r="AS355" s="182"/>
      <c r="AT355" s="185"/>
      <c r="AU355" s="185"/>
      <c r="AV355" s="185"/>
      <c r="AW355" s="185"/>
      <c r="AX355" s="185"/>
      <c r="AY355" s="185"/>
      <c r="AZ355" s="185"/>
      <c r="BA355" s="185"/>
      <c r="BB355" s="185"/>
      <c r="BC355" s="186"/>
      <c r="BD355" s="181"/>
      <c r="BE355" s="187"/>
      <c r="BF355" s="188"/>
      <c r="BG355" s="173"/>
      <c r="BH355" s="173"/>
      <c r="BI355" s="173"/>
      <c r="BJ355" s="173"/>
      <c r="BK355" s="173"/>
      <c r="BL355" s="28"/>
      <c r="BM355" s="228"/>
      <c r="BN355" s="228"/>
      <c r="BO355" s="228"/>
      <c r="BP355" s="228"/>
      <c r="BQ355" s="228"/>
      <c r="BR355" s="228"/>
      <c r="BS355" s="228"/>
      <c r="BT355" s="228"/>
      <c r="BU355" s="228" t="str">
        <f t="shared" si="5"/>
        <v/>
      </c>
      <c r="BV355" s="228"/>
      <c r="BW355" s="228"/>
      <c r="BX355" s="228"/>
      <c r="BY355" s="228"/>
      <c r="BZ355" s="228"/>
      <c r="CA355" s="228"/>
      <c r="CB355" s="228"/>
      <c r="CC355" s="228"/>
      <c r="CD355" s="228"/>
      <c r="CE355" s="228"/>
      <c r="CF355" s="228"/>
      <c r="CG355" s="228"/>
      <c r="CH355" s="228"/>
      <c r="CI355" s="228"/>
      <c r="CJ355" s="228"/>
      <c r="CK355" s="228"/>
      <c r="CL355" s="228"/>
      <c r="CM355" s="228"/>
      <c r="CN355" s="228"/>
      <c r="CO355" s="228"/>
      <c r="CP355" s="228"/>
      <c r="CQ355" s="228"/>
      <c r="CR355" s="228"/>
      <c r="CS355" s="228"/>
      <c r="CT355" s="228"/>
      <c r="CU355" s="228"/>
      <c r="CV355" s="228"/>
      <c r="CW355" s="228"/>
      <c r="CX355" s="228"/>
      <c r="CY355" s="228"/>
      <c r="CZ355" s="228"/>
      <c r="DA355" s="228"/>
      <c r="DB355" s="228"/>
    </row>
    <row r="356" spans="1:106" s="198" customFormat="1" ht="31.5" customHeight="1" x14ac:dyDescent="0.3">
      <c r="A356" s="194"/>
      <c r="B356" s="171"/>
      <c r="C356" s="257"/>
      <c r="D356" s="171"/>
      <c r="E356" s="171"/>
      <c r="F356" s="171"/>
      <c r="G356" s="197"/>
      <c r="L356" s="258"/>
      <c r="M356" s="259"/>
      <c r="N356" s="260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72"/>
      <c r="Z356" s="172"/>
      <c r="AA356" s="193"/>
      <c r="AB356" s="193"/>
      <c r="AC356" s="193"/>
      <c r="AD356" s="193"/>
      <c r="AE356" s="193"/>
      <c r="AF356" s="193"/>
      <c r="AG356" s="193"/>
      <c r="AH356" s="193"/>
      <c r="AI356" s="193"/>
      <c r="AJ356" s="193"/>
      <c r="AK356" s="172"/>
      <c r="AL356" s="172"/>
      <c r="AM356" s="193"/>
      <c r="AN356" s="193"/>
      <c r="AO356" s="223"/>
      <c r="AP356" s="183"/>
      <c r="AQ356" s="184"/>
      <c r="AR356" s="182"/>
      <c r="AS356" s="182"/>
      <c r="AT356" s="185"/>
      <c r="AU356" s="185"/>
      <c r="AV356" s="185"/>
      <c r="AW356" s="185"/>
      <c r="AX356" s="185"/>
      <c r="AY356" s="185"/>
      <c r="AZ356" s="185"/>
      <c r="BA356" s="185"/>
      <c r="BB356" s="185"/>
      <c r="BC356" s="186"/>
      <c r="BD356" s="181"/>
      <c r="BE356" s="187"/>
      <c r="BF356" s="188"/>
      <c r="BG356" s="173"/>
      <c r="BH356" s="173"/>
      <c r="BI356" s="173"/>
      <c r="BJ356" s="173"/>
      <c r="BK356" s="173"/>
      <c r="BL356" s="28"/>
      <c r="BM356" s="228"/>
      <c r="BN356" s="228"/>
      <c r="BO356" s="228"/>
      <c r="BP356" s="228"/>
      <c r="BQ356" s="228"/>
      <c r="BR356" s="228"/>
      <c r="BS356" s="228"/>
      <c r="BT356" s="228"/>
      <c r="BU356" s="228" t="str">
        <f t="shared" si="5"/>
        <v/>
      </c>
      <c r="BV356" s="228"/>
      <c r="BW356" s="228"/>
      <c r="BX356" s="228"/>
      <c r="BY356" s="228"/>
      <c r="BZ356" s="228"/>
      <c r="CA356" s="228"/>
      <c r="CB356" s="228"/>
      <c r="CC356" s="228"/>
      <c r="CD356" s="228"/>
      <c r="CE356" s="228"/>
      <c r="CF356" s="228"/>
      <c r="CG356" s="228"/>
      <c r="CH356" s="228"/>
      <c r="CI356" s="228"/>
      <c r="CJ356" s="228"/>
      <c r="CK356" s="228"/>
      <c r="CL356" s="228"/>
      <c r="CM356" s="228"/>
      <c r="CN356" s="228"/>
      <c r="CO356" s="228"/>
      <c r="CP356" s="228"/>
      <c r="CQ356" s="228"/>
      <c r="CR356" s="228"/>
      <c r="CS356" s="228"/>
      <c r="CT356" s="228"/>
      <c r="CU356" s="228"/>
      <c r="CV356" s="228"/>
      <c r="CW356" s="228"/>
      <c r="CX356" s="228"/>
      <c r="CY356" s="228"/>
      <c r="CZ356" s="228"/>
      <c r="DA356" s="228"/>
      <c r="DB356" s="228"/>
    </row>
    <row r="357" spans="1:106" s="198" customFormat="1" ht="31.5" customHeight="1" x14ac:dyDescent="0.3">
      <c r="A357" s="194"/>
      <c r="B357" s="171"/>
      <c r="C357" s="257"/>
      <c r="D357" s="171"/>
      <c r="E357" s="171"/>
      <c r="F357" s="171"/>
      <c r="G357" s="197"/>
      <c r="L357" s="258"/>
      <c r="M357" s="259"/>
      <c r="N357" s="260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72"/>
      <c r="Z357" s="172"/>
      <c r="AA357" s="193"/>
      <c r="AB357" s="193"/>
      <c r="AC357" s="193"/>
      <c r="AD357" s="193"/>
      <c r="AE357" s="193"/>
      <c r="AF357" s="193"/>
      <c r="AG357" s="193"/>
      <c r="AH357" s="193"/>
      <c r="AI357" s="193"/>
      <c r="AJ357" s="193"/>
      <c r="AK357" s="172"/>
      <c r="AL357" s="172"/>
      <c r="AM357" s="193"/>
      <c r="AN357" s="193"/>
      <c r="AO357" s="223"/>
      <c r="AP357" s="183"/>
      <c r="AQ357" s="184"/>
      <c r="AR357" s="182"/>
      <c r="AS357" s="182"/>
      <c r="AT357" s="185"/>
      <c r="AU357" s="185"/>
      <c r="AV357" s="185"/>
      <c r="AW357" s="185"/>
      <c r="AX357" s="185"/>
      <c r="AY357" s="185"/>
      <c r="AZ357" s="185"/>
      <c r="BA357" s="185"/>
      <c r="BB357" s="185"/>
      <c r="BC357" s="186"/>
      <c r="BD357" s="181"/>
      <c r="BE357" s="187"/>
      <c r="BF357" s="188"/>
      <c r="BG357" s="173"/>
      <c r="BH357" s="173"/>
      <c r="BI357" s="173"/>
      <c r="BJ357" s="173"/>
      <c r="BK357" s="173"/>
      <c r="BL357" s="28"/>
      <c r="BM357" s="228"/>
      <c r="BN357" s="228"/>
      <c r="BO357" s="228"/>
      <c r="BP357" s="228"/>
      <c r="BQ357" s="228"/>
      <c r="BR357" s="228"/>
      <c r="BS357" s="228"/>
      <c r="BT357" s="228"/>
      <c r="BU357" s="228" t="str">
        <f t="shared" si="5"/>
        <v/>
      </c>
      <c r="BV357" s="228"/>
      <c r="BW357" s="228"/>
      <c r="BX357" s="228"/>
      <c r="BY357" s="228"/>
      <c r="BZ357" s="228"/>
      <c r="CA357" s="228"/>
      <c r="CB357" s="228"/>
      <c r="CC357" s="228"/>
      <c r="CD357" s="228"/>
      <c r="CE357" s="228"/>
      <c r="CF357" s="228"/>
      <c r="CG357" s="228"/>
      <c r="CH357" s="228"/>
      <c r="CI357" s="228"/>
      <c r="CJ357" s="228"/>
      <c r="CK357" s="228"/>
      <c r="CL357" s="228"/>
      <c r="CM357" s="228"/>
      <c r="CN357" s="228"/>
      <c r="CO357" s="228"/>
      <c r="CP357" s="228"/>
      <c r="CQ357" s="228"/>
      <c r="CR357" s="228"/>
      <c r="CS357" s="228"/>
      <c r="CT357" s="228"/>
      <c r="CU357" s="228"/>
      <c r="CV357" s="228"/>
      <c r="CW357" s="228"/>
      <c r="CX357" s="228"/>
      <c r="CY357" s="228"/>
      <c r="CZ357" s="228"/>
      <c r="DA357" s="228"/>
      <c r="DB357" s="228"/>
    </row>
    <row r="358" spans="1:106" s="198" customFormat="1" ht="31.5" customHeight="1" x14ac:dyDescent="0.3">
      <c r="A358" s="194"/>
      <c r="B358" s="171"/>
      <c r="C358" s="257"/>
      <c r="D358" s="171"/>
      <c r="E358" s="171"/>
      <c r="F358" s="171"/>
      <c r="G358" s="197"/>
      <c r="L358" s="258"/>
      <c r="M358" s="259"/>
      <c r="N358" s="260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72"/>
      <c r="Z358" s="172"/>
      <c r="AA358" s="193"/>
      <c r="AB358" s="193"/>
      <c r="AC358" s="193"/>
      <c r="AD358" s="193"/>
      <c r="AE358" s="193"/>
      <c r="AF358" s="193"/>
      <c r="AG358" s="193"/>
      <c r="AH358" s="193"/>
      <c r="AI358" s="193"/>
      <c r="AJ358" s="193"/>
      <c r="AK358" s="172"/>
      <c r="AL358" s="172"/>
      <c r="AM358" s="193"/>
      <c r="AN358" s="193"/>
      <c r="AO358" s="223"/>
      <c r="AP358" s="183"/>
      <c r="AQ358" s="184"/>
      <c r="AR358" s="182"/>
      <c r="AS358" s="182"/>
      <c r="AT358" s="185"/>
      <c r="AU358" s="185"/>
      <c r="AV358" s="185"/>
      <c r="AW358" s="185"/>
      <c r="AX358" s="185"/>
      <c r="AY358" s="185"/>
      <c r="AZ358" s="185"/>
      <c r="BA358" s="185"/>
      <c r="BB358" s="185"/>
      <c r="BC358" s="186"/>
      <c r="BD358" s="181"/>
      <c r="BE358" s="187"/>
      <c r="BF358" s="188"/>
      <c r="BG358" s="173"/>
      <c r="BH358" s="173"/>
      <c r="BI358" s="173"/>
      <c r="BJ358" s="173"/>
      <c r="BK358" s="173"/>
      <c r="BL358" s="28"/>
      <c r="BM358" s="228"/>
      <c r="BN358" s="228"/>
      <c r="BO358" s="228"/>
      <c r="BP358" s="228"/>
      <c r="BQ358" s="228"/>
      <c r="BR358" s="228"/>
      <c r="BS358" s="228"/>
      <c r="BT358" s="228"/>
      <c r="BU358" s="228" t="str">
        <f t="shared" si="5"/>
        <v/>
      </c>
      <c r="BV358" s="228"/>
      <c r="BW358" s="228"/>
      <c r="BX358" s="228"/>
      <c r="BY358" s="228"/>
      <c r="BZ358" s="228"/>
      <c r="CA358" s="228"/>
      <c r="CB358" s="228"/>
      <c r="CC358" s="228"/>
      <c r="CD358" s="228"/>
      <c r="CE358" s="228"/>
      <c r="CF358" s="228"/>
      <c r="CG358" s="228"/>
      <c r="CH358" s="228"/>
      <c r="CI358" s="228"/>
      <c r="CJ358" s="228"/>
      <c r="CK358" s="228"/>
      <c r="CL358" s="228"/>
      <c r="CM358" s="228"/>
      <c r="CN358" s="228"/>
      <c r="CO358" s="228"/>
      <c r="CP358" s="228"/>
      <c r="CQ358" s="228"/>
      <c r="CR358" s="228"/>
      <c r="CS358" s="228"/>
      <c r="CT358" s="228"/>
      <c r="CU358" s="228"/>
      <c r="CV358" s="228"/>
      <c r="CW358" s="228"/>
      <c r="CX358" s="228"/>
      <c r="CY358" s="228"/>
      <c r="CZ358" s="228"/>
      <c r="DA358" s="228"/>
      <c r="DB358" s="228"/>
    </row>
    <row r="359" spans="1:106" s="198" customFormat="1" ht="31.5" customHeight="1" x14ac:dyDescent="0.3">
      <c r="A359" s="194"/>
      <c r="B359" s="171"/>
      <c r="C359" s="257"/>
      <c r="D359" s="171"/>
      <c r="E359" s="171"/>
      <c r="F359" s="171"/>
      <c r="G359" s="197"/>
      <c r="L359" s="258"/>
      <c r="M359" s="259"/>
      <c r="N359" s="260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72"/>
      <c r="Z359" s="172"/>
      <c r="AA359" s="193"/>
      <c r="AB359" s="193"/>
      <c r="AC359" s="193"/>
      <c r="AD359" s="193"/>
      <c r="AE359" s="193"/>
      <c r="AF359" s="193"/>
      <c r="AG359" s="193"/>
      <c r="AH359" s="193"/>
      <c r="AI359" s="193"/>
      <c r="AJ359" s="193"/>
      <c r="AK359" s="172"/>
      <c r="AL359" s="172"/>
      <c r="AM359" s="193"/>
      <c r="AN359" s="193"/>
      <c r="AO359" s="223"/>
      <c r="AP359" s="183"/>
      <c r="AQ359" s="184"/>
      <c r="AR359" s="182"/>
      <c r="AS359" s="182"/>
      <c r="AT359" s="185"/>
      <c r="AU359" s="185"/>
      <c r="AV359" s="185"/>
      <c r="AW359" s="185"/>
      <c r="AX359" s="185"/>
      <c r="AY359" s="185"/>
      <c r="AZ359" s="185"/>
      <c r="BA359" s="185"/>
      <c r="BB359" s="185"/>
      <c r="BC359" s="186"/>
      <c r="BD359" s="181"/>
      <c r="BE359" s="187"/>
      <c r="BF359" s="188"/>
      <c r="BG359" s="173"/>
      <c r="BH359" s="173"/>
      <c r="BI359" s="173"/>
      <c r="BJ359" s="173"/>
      <c r="BK359" s="173"/>
      <c r="BL359" s="28"/>
      <c r="BM359" s="228"/>
      <c r="BN359" s="228"/>
      <c r="BO359" s="228"/>
      <c r="BP359" s="228"/>
      <c r="BQ359" s="228"/>
      <c r="BR359" s="228"/>
      <c r="BS359" s="228"/>
      <c r="BT359" s="228"/>
      <c r="BU359" s="228" t="str">
        <f t="shared" si="5"/>
        <v/>
      </c>
      <c r="BV359" s="228"/>
      <c r="BW359" s="228"/>
      <c r="BX359" s="228"/>
      <c r="BY359" s="228"/>
      <c r="BZ359" s="228"/>
      <c r="CA359" s="228"/>
      <c r="CB359" s="228"/>
      <c r="CC359" s="228"/>
      <c r="CD359" s="228"/>
      <c r="CE359" s="228"/>
      <c r="CF359" s="228"/>
      <c r="CG359" s="228"/>
      <c r="CH359" s="228"/>
      <c r="CI359" s="228"/>
      <c r="CJ359" s="228"/>
      <c r="CK359" s="228"/>
      <c r="CL359" s="228"/>
      <c r="CM359" s="228"/>
      <c r="CN359" s="228"/>
      <c r="CO359" s="228"/>
      <c r="CP359" s="228"/>
      <c r="CQ359" s="228"/>
      <c r="CR359" s="228"/>
      <c r="CS359" s="228"/>
      <c r="CT359" s="228"/>
      <c r="CU359" s="228"/>
      <c r="CV359" s="228"/>
      <c r="CW359" s="228"/>
      <c r="CX359" s="228"/>
      <c r="CY359" s="228"/>
      <c r="CZ359" s="228"/>
      <c r="DA359" s="228"/>
      <c r="DB359" s="228"/>
    </row>
    <row r="360" spans="1:106" s="198" customFormat="1" ht="31.5" customHeight="1" x14ac:dyDescent="0.3">
      <c r="A360" s="194"/>
      <c r="B360" s="171"/>
      <c r="C360" s="257"/>
      <c r="D360" s="171"/>
      <c r="E360" s="171"/>
      <c r="F360" s="171"/>
      <c r="G360" s="197"/>
      <c r="L360" s="258"/>
      <c r="M360" s="259"/>
      <c r="N360" s="260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72"/>
      <c r="Z360" s="172"/>
      <c r="AA360" s="193"/>
      <c r="AB360" s="193"/>
      <c r="AC360" s="193"/>
      <c r="AD360" s="193"/>
      <c r="AE360" s="193"/>
      <c r="AF360" s="193"/>
      <c r="AG360" s="193"/>
      <c r="AH360" s="193"/>
      <c r="AI360" s="193"/>
      <c r="AJ360" s="193"/>
      <c r="AK360" s="172"/>
      <c r="AL360" s="172"/>
      <c r="AM360" s="193"/>
      <c r="AN360" s="193"/>
      <c r="AO360" s="223"/>
      <c r="AP360" s="183"/>
      <c r="AQ360" s="184"/>
      <c r="AR360" s="182"/>
      <c r="AS360" s="182"/>
      <c r="AT360" s="185"/>
      <c r="AU360" s="185"/>
      <c r="AV360" s="185"/>
      <c r="AW360" s="185"/>
      <c r="AX360" s="185"/>
      <c r="AY360" s="185"/>
      <c r="AZ360" s="185"/>
      <c r="BA360" s="185"/>
      <c r="BB360" s="185"/>
      <c r="BC360" s="186"/>
      <c r="BD360" s="181"/>
      <c r="BE360" s="187"/>
      <c r="BF360" s="188"/>
      <c r="BG360" s="173"/>
      <c r="BH360" s="173"/>
      <c r="BI360" s="173"/>
      <c r="BJ360" s="173"/>
      <c r="BK360" s="173"/>
      <c r="BL360" s="28"/>
      <c r="BM360" s="228"/>
      <c r="BN360" s="228"/>
      <c r="BO360" s="228"/>
      <c r="BP360" s="228"/>
      <c r="BQ360" s="228"/>
      <c r="BR360" s="228"/>
      <c r="BS360" s="228"/>
      <c r="BT360" s="228"/>
      <c r="BU360" s="228" t="str">
        <f t="shared" si="5"/>
        <v/>
      </c>
      <c r="BV360" s="228"/>
      <c r="BW360" s="228"/>
      <c r="BX360" s="228"/>
      <c r="BY360" s="228"/>
      <c r="BZ360" s="228"/>
      <c r="CA360" s="228"/>
      <c r="CB360" s="228"/>
      <c r="CC360" s="228"/>
      <c r="CD360" s="228"/>
      <c r="CE360" s="228"/>
      <c r="CF360" s="228"/>
      <c r="CG360" s="228"/>
      <c r="CH360" s="228"/>
      <c r="CI360" s="228"/>
      <c r="CJ360" s="228"/>
      <c r="CK360" s="228"/>
      <c r="CL360" s="228"/>
      <c r="CM360" s="228"/>
      <c r="CN360" s="228"/>
      <c r="CO360" s="228"/>
      <c r="CP360" s="228"/>
      <c r="CQ360" s="228"/>
      <c r="CR360" s="228"/>
      <c r="CS360" s="228"/>
      <c r="CT360" s="228"/>
      <c r="CU360" s="228"/>
      <c r="CV360" s="228"/>
      <c r="CW360" s="228"/>
      <c r="CX360" s="228"/>
      <c r="CY360" s="228"/>
      <c r="CZ360" s="228"/>
      <c r="DA360" s="228"/>
      <c r="DB360" s="228"/>
    </row>
    <row r="361" spans="1:106" s="198" customFormat="1" ht="31.5" customHeight="1" x14ac:dyDescent="0.3">
      <c r="A361" s="194"/>
      <c r="B361" s="171"/>
      <c r="C361" s="257"/>
      <c r="D361" s="171"/>
      <c r="E361" s="171"/>
      <c r="F361" s="171"/>
      <c r="G361" s="197"/>
      <c r="L361" s="258"/>
      <c r="M361" s="259"/>
      <c r="N361" s="260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72"/>
      <c r="Z361" s="172"/>
      <c r="AA361" s="193"/>
      <c r="AB361" s="193"/>
      <c r="AC361" s="193"/>
      <c r="AD361" s="193"/>
      <c r="AE361" s="193"/>
      <c r="AF361" s="193"/>
      <c r="AG361" s="193"/>
      <c r="AH361" s="193"/>
      <c r="AI361" s="193"/>
      <c r="AJ361" s="193"/>
      <c r="AK361" s="172"/>
      <c r="AL361" s="172"/>
      <c r="AM361" s="193"/>
      <c r="AN361" s="193"/>
      <c r="AO361" s="223"/>
      <c r="AP361" s="183"/>
      <c r="AQ361" s="184"/>
      <c r="AR361" s="182"/>
      <c r="AS361" s="182"/>
      <c r="AT361" s="185"/>
      <c r="AU361" s="185"/>
      <c r="AV361" s="185"/>
      <c r="AW361" s="185"/>
      <c r="AX361" s="185"/>
      <c r="AY361" s="185"/>
      <c r="AZ361" s="185"/>
      <c r="BA361" s="185"/>
      <c r="BB361" s="185"/>
      <c r="BC361" s="186"/>
      <c r="BD361" s="181"/>
      <c r="BE361" s="187"/>
      <c r="BF361" s="188"/>
      <c r="BG361" s="173"/>
      <c r="BH361" s="173"/>
      <c r="BI361" s="173"/>
      <c r="BJ361" s="173"/>
      <c r="BK361" s="173"/>
      <c r="BL361" s="28"/>
      <c r="BM361" s="228"/>
      <c r="BN361" s="228"/>
      <c r="BO361" s="228"/>
      <c r="BP361" s="228"/>
      <c r="BQ361" s="228"/>
      <c r="BR361" s="228"/>
      <c r="BS361" s="228"/>
      <c r="BT361" s="228"/>
      <c r="BU361" s="228" t="str">
        <f t="shared" si="5"/>
        <v/>
      </c>
      <c r="BV361" s="228"/>
      <c r="BW361" s="228"/>
      <c r="BX361" s="228"/>
      <c r="BY361" s="228"/>
      <c r="BZ361" s="228"/>
      <c r="CA361" s="228"/>
      <c r="CB361" s="228"/>
      <c r="CC361" s="228"/>
      <c r="CD361" s="228"/>
      <c r="CE361" s="228"/>
      <c r="CF361" s="228"/>
      <c r="CG361" s="228"/>
      <c r="CH361" s="228"/>
      <c r="CI361" s="228"/>
      <c r="CJ361" s="228"/>
      <c r="CK361" s="228"/>
      <c r="CL361" s="228"/>
      <c r="CM361" s="228"/>
      <c r="CN361" s="228"/>
      <c r="CO361" s="228"/>
      <c r="CP361" s="228"/>
      <c r="CQ361" s="228"/>
      <c r="CR361" s="228"/>
      <c r="CS361" s="228"/>
      <c r="CT361" s="228"/>
      <c r="CU361" s="228"/>
      <c r="CV361" s="228"/>
      <c r="CW361" s="228"/>
      <c r="CX361" s="228"/>
      <c r="CY361" s="228"/>
      <c r="CZ361" s="228"/>
      <c r="DA361" s="228"/>
      <c r="DB361" s="228"/>
    </row>
    <row r="362" spans="1:106" s="198" customFormat="1" ht="31.5" customHeight="1" x14ac:dyDescent="0.3">
      <c r="A362" s="194"/>
      <c r="B362" s="171"/>
      <c r="C362" s="257"/>
      <c r="D362" s="171"/>
      <c r="E362" s="171"/>
      <c r="F362" s="171"/>
      <c r="G362" s="197"/>
      <c r="L362" s="258"/>
      <c r="M362" s="259"/>
      <c r="N362" s="260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72"/>
      <c r="Z362" s="172"/>
      <c r="AA362" s="193"/>
      <c r="AB362" s="193"/>
      <c r="AC362" s="193"/>
      <c r="AD362" s="193"/>
      <c r="AE362" s="193"/>
      <c r="AF362" s="193"/>
      <c r="AG362" s="193"/>
      <c r="AH362" s="193"/>
      <c r="AI362" s="193"/>
      <c r="AJ362" s="193"/>
      <c r="AK362" s="172"/>
      <c r="AL362" s="172"/>
      <c r="AM362" s="193"/>
      <c r="AN362" s="193"/>
      <c r="AO362" s="223"/>
      <c r="AP362" s="183"/>
      <c r="AQ362" s="184"/>
      <c r="AR362" s="182"/>
      <c r="AS362" s="182"/>
      <c r="AT362" s="185"/>
      <c r="AU362" s="185"/>
      <c r="AV362" s="185"/>
      <c r="AW362" s="185"/>
      <c r="AX362" s="185"/>
      <c r="AY362" s="185"/>
      <c r="AZ362" s="185"/>
      <c r="BA362" s="185"/>
      <c r="BB362" s="185"/>
      <c r="BC362" s="186"/>
      <c r="BD362" s="181"/>
      <c r="BE362" s="187"/>
      <c r="BF362" s="188"/>
      <c r="BG362" s="173"/>
      <c r="BH362" s="173"/>
      <c r="BI362" s="173"/>
      <c r="BJ362" s="173"/>
      <c r="BK362" s="173"/>
      <c r="BL362" s="28"/>
      <c r="BM362" s="228"/>
      <c r="BN362" s="228"/>
      <c r="BO362" s="228"/>
      <c r="BP362" s="228"/>
      <c r="BQ362" s="228"/>
      <c r="BR362" s="228"/>
      <c r="BS362" s="228"/>
      <c r="BT362" s="228"/>
      <c r="BU362" s="228" t="str">
        <f t="shared" si="5"/>
        <v/>
      </c>
      <c r="BV362" s="228"/>
      <c r="BW362" s="228"/>
      <c r="BX362" s="228"/>
      <c r="BY362" s="228"/>
      <c r="BZ362" s="228"/>
      <c r="CA362" s="228"/>
      <c r="CB362" s="228"/>
      <c r="CC362" s="228"/>
      <c r="CD362" s="228"/>
      <c r="CE362" s="228"/>
      <c r="CF362" s="228"/>
      <c r="CG362" s="228"/>
      <c r="CH362" s="228"/>
      <c r="CI362" s="228"/>
      <c r="CJ362" s="228"/>
      <c r="CK362" s="228"/>
      <c r="CL362" s="228"/>
      <c r="CM362" s="228"/>
      <c r="CN362" s="228"/>
      <c r="CO362" s="228"/>
      <c r="CP362" s="228"/>
      <c r="CQ362" s="228"/>
      <c r="CR362" s="228"/>
      <c r="CS362" s="228"/>
      <c r="CT362" s="228"/>
      <c r="CU362" s="228"/>
      <c r="CV362" s="228"/>
      <c r="CW362" s="228"/>
      <c r="CX362" s="228"/>
      <c r="CY362" s="228"/>
      <c r="CZ362" s="228"/>
      <c r="DA362" s="228"/>
      <c r="DB362" s="228"/>
    </row>
    <row r="363" spans="1:106" s="198" customFormat="1" ht="31.5" customHeight="1" x14ac:dyDescent="0.3">
      <c r="A363" s="194"/>
      <c r="B363" s="171"/>
      <c r="C363" s="257"/>
      <c r="D363" s="171"/>
      <c r="E363" s="171"/>
      <c r="F363" s="171"/>
      <c r="G363" s="197"/>
      <c r="L363" s="258"/>
      <c r="M363" s="259"/>
      <c r="N363" s="260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72"/>
      <c r="Z363" s="172"/>
      <c r="AA363" s="193"/>
      <c r="AB363" s="193"/>
      <c r="AC363" s="193"/>
      <c r="AD363" s="193"/>
      <c r="AE363" s="193"/>
      <c r="AF363" s="193"/>
      <c r="AG363" s="193"/>
      <c r="AH363" s="193"/>
      <c r="AI363" s="193"/>
      <c r="AJ363" s="193"/>
      <c r="AK363" s="172"/>
      <c r="AL363" s="172"/>
      <c r="AM363" s="193"/>
      <c r="AN363" s="193"/>
      <c r="AO363" s="223"/>
      <c r="AP363" s="183"/>
      <c r="AQ363" s="184"/>
      <c r="AR363" s="182"/>
      <c r="AS363" s="182"/>
      <c r="AT363" s="185"/>
      <c r="AU363" s="185"/>
      <c r="AV363" s="185"/>
      <c r="AW363" s="185"/>
      <c r="AX363" s="185"/>
      <c r="AY363" s="185"/>
      <c r="AZ363" s="185"/>
      <c r="BA363" s="185"/>
      <c r="BB363" s="185"/>
      <c r="BC363" s="186"/>
      <c r="BD363" s="181"/>
      <c r="BE363" s="187"/>
      <c r="BF363" s="188"/>
      <c r="BG363" s="173"/>
      <c r="BH363" s="173"/>
      <c r="BI363" s="173"/>
      <c r="BJ363" s="173"/>
      <c r="BK363" s="173"/>
      <c r="BL363" s="28"/>
      <c r="BM363" s="228"/>
      <c r="BN363" s="228"/>
      <c r="BO363" s="228"/>
      <c r="BP363" s="228"/>
      <c r="BQ363" s="228"/>
      <c r="BR363" s="228"/>
      <c r="BS363" s="228"/>
      <c r="BT363" s="228"/>
      <c r="BU363" s="228" t="str">
        <f t="shared" si="5"/>
        <v/>
      </c>
      <c r="BV363" s="228"/>
      <c r="BW363" s="228"/>
      <c r="BX363" s="228"/>
      <c r="BY363" s="228"/>
      <c r="BZ363" s="228"/>
      <c r="CA363" s="228"/>
      <c r="CB363" s="228"/>
      <c r="CC363" s="228"/>
      <c r="CD363" s="228"/>
      <c r="CE363" s="228"/>
      <c r="CF363" s="228"/>
      <c r="CG363" s="228"/>
      <c r="CH363" s="228"/>
      <c r="CI363" s="228"/>
      <c r="CJ363" s="228"/>
      <c r="CK363" s="228"/>
      <c r="CL363" s="228"/>
      <c r="CM363" s="228"/>
      <c r="CN363" s="228"/>
      <c r="CO363" s="228"/>
      <c r="CP363" s="228"/>
      <c r="CQ363" s="228"/>
      <c r="CR363" s="228"/>
      <c r="CS363" s="228"/>
      <c r="CT363" s="228"/>
      <c r="CU363" s="228"/>
      <c r="CV363" s="228"/>
      <c r="CW363" s="228"/>
      <c r="CX363" s="228"/>
      <c r="CY363" s="228"/>
      <c r="CZ363" s="228"/>
      <c r="DA363" s="228"/>
      <c r="DB363" s="228"/>
    </row>
    <row r="364" spans="1:106" s="198" customFormat="1" ht="31.5" customHeight="1" x14ac:dyDescent="0.3">
      <c r="A364" s="194"/>
      <c r="B364" s="171"/>
      <c r="C364" s="257"/>
      <c r="D364" s="171"/>
      <c r="E364" s="171"/>
      <c r="F364" s="171"/>
      <c r="G364" s="197"/>
      <c r="L364" s="258"/>
      <c r="M364" s="259"/>
      <c r="N364" s="260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72"/>
      <c r="Z364" s="172"/>
      <c r="AA364" s="193"/>
      <c r="AB364" s="193"/>
      <c r="AC364" s="193"/>
      <c r="AD364" s="193"/>
      <c r="AE364" s="193"/>
      <c r="AF364" s="193"/>
      <c r="AG364" s="193"/>
      <c r="AH364" s="193"/>
      <c r="AI364" s="193"/>
      <c r="AJ364" s="193"/>
      <c r="AK364" s="172"/>
      <c r="AL364" s="172"/>
      <c r="AM364" s="193"/>
      <c r="AN364" s="193"/>
      <c r="AO364" s="223"/>
      <c r="AP364" s="183"/>
      <c r="AQ364" s="184"/>
      <c r="AR364" s="182"/>
      <c r="AS364" s="182"/>
      <c r="AT364" s="185"/>
      <c r="AU364" s="185"/>
      <c r="AV364" s="185"/>
      <c r="AW364" s="185"/>
      <c r="AX364" s="185"/>
      <c r="AY364" s="185"/>
      <c r="AZ364" s="185"/>
      <c r="BA364" s="185"/>
      <c r="BB364" s="185"/>
      <c r="BC364" s="186"/>
      <c r="BD364" s="181"/>
      <c r="BE364" s="187"/>
      <c r="BF364" s="188"/>
      <c r="BG364" s="173"/>
      <c r="BH364" s="173"/>
      <c r="BI364" s="173"/>
      <c r="BJ364" s="173"/>
      <c r="BK364" s="173"/>
      <c r="BL364" s="28"/>
      <c r="BM364" s="228"/>
      <c r="BN364" s="228"/>
      <c r="BO364" s="228"/>
      <c r="BP364" s="228"/>
      <c r="BQ364" s="228"/>
      <c r="BR364" s="228"/>
      <c r="BS364" s="228"/>
      <c r="BT364" s="228"/>
      <c r="BU364" s="228" t="str">
        <f t="shared" si="5"/>
        <v/>
      </c>
      <c r="BV364" s="228"/>
      <c r="BW364" s="228"/>
      <c r="BX364" s="228"/>
      <c r="BY364" s="228"/>
      <c r="BZ364" s="228"/>
      <c r="CA364" s="228"/>
      <c r="CB364" s="228"/>
      <c r="CC364" s="228"/>
      <c r="CD364" s="228"/>
      <c r="CE364" s="228"/>
      <c r="CF364" s="228"/>
      <c r="CG364" s="228"/>
      <c r="CH364" s="228"/>
      <c r="CI364" s="228"/>
      <c r="CJ364" s="228"/>
      <c r="CK364" s="228"/>
      <c r="CL364" s="228"/>
      <c r="CM364" s="228"/>
      <c r="CN364" s="228"/>
      <c r="CO364" s="228"/>
      <c r="CP364" s="228"/>
      <c r="CQ364" s="228"/>
      <c r="CR364" s="228"/>
      <c r="CS364" s="228"/>
      <c r="CT364" s="228"/>
      <c r="CU364" s="228"/>
      <c r="CV364" s="228"/>
      <c r="CW364" s="228"/>
      <c r="CX364" s="228"/>
      <c r="CY364" s="228"/>
      <c r="CZ364" s="228"/>
      <c r="DA364" s="228"/>
      <c r="DB364" s="228"/>
    </row>
    <row r="365" spans="1:106" s="198" customFormat="1" ht="31.5" customHeight="1" x14ac:dyDescent="0.3">
      <c r="A365" s="194"/>
      <c r="B365" s="171"/>
      <c r="C365" s="257"/>
      <c r="D365" s="171"/>
      <c r="E365" s="171"/>
      <c r="F365" s="171"/>
      <c r="G365" s="197"/>
      <c r="L365" s="258"/>
      <c r="M365" s="259"/>
      <c r="N365" s="260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72"/>
      <c r="Z365" s="172"/>
      <c r="AA365" s="193"/>
      <c r="AB365" s="193"/>
      <c r="AC365" s="193"/>
      <c r="AD365" s="193"/>
      <c r="AE365" s="193"/>
      <c r="AF365" s="193"/>
      <c r="AG365" s="193"/>
      <c r="AH365" s="193"/>
      <c r="AI365" s="193"/>
      <c r="AJ365" s="193"/>
      <c r="AK365" s="172"/>
      <c r="AL365" s="172"/>
      <c r="AM365" s="193"/>
      <c r="AN365" s="193"/>
      <c r="AO365" s="223"/>
      <c r="AP365" s="183"/>
      <c r="AQ365" s="184"/>
      <c r="AR365" s="182"/>
      <c r="AS365" s="182"/>
      <c r="AT365" s="185"/>
      <c r="AU365" s="185"/>
      <c r="AV365" s="185"/>
      <c r="AW365" s="185"/>
      <c r="AX365" s="185"/>
      <c r="AY365" s="185"/>
      <c r="AZ365" s="185"/>
      <c r="BA365" s="185"/>
      <c r="BB365" s="185"/>
      <c r="BC365" s="186"/>
      <c r="BD365" s="181"/>
      <c r="BE365" s="187"/>
      <c r="BF365" s="188"/>
      <c r="BG365" s="173"/>
      <c r="BH365" s="173"/>
      <c r="BI365" s="173"/>
      <c r="BJ365" s="173"/>
      <c r="BK365" s="173"/>
      <c r="BL365" s="28"/>
      <c r="BM365" s="228"/>
      <c r="BN365" s="228"/>
      <c r="BO365" s="228"/>
      <c r="BP365" s="228"/>
      <c r="BQ365" s="228"/>
      <c r="BR365" s="228"/>
      <c r="BS365" s="228"/>
      <c r="BT365" s="228"/>
      <c r="BU365" s="228" t="str">
        <f t="shared" si="5"/>
        <v/>
      </c>
      <c r="BV365" s="228"/>
      <c r="BW365" s="228"/>
      <c r="BX365" s="228"/>
      <c r="BY365" s="228"/>
      <c r="BZ365" s="228"/>
      <c r="CA365" s="228"/>
      <c r="CB365" s="228"/>
      <c r="CC365" s="228"/>
      <c r="CD365" s="228"/>
      <c r="CE365" s="228"/>
      <c r="CF365" s="228"/>
      <c r="CG365" s="228"/>
      <c r="CH365" s="228"/>
      <c r="CI365" s="228"/>
      <c r="CJ365" s="228"/>
      <c r="CK365" s="228"/>
      <c r="CL365" s="228"/>
      <c r="CM365" s="228"/>
      <c r="CN365" s="228"/>
      <c r="CO365" s="228"/>
      <c r="CP365" s="228"/>
      <c r="CQ365" s="228"/>
      <c r="CR365" s="228"/>
      <c r="CS365" s="228"/>
      <c r="CT365" s="228"/>
      <c r="CU365" s="228"/>
      <c r="CV365" s="228"/>
      <c r="CW365" s="228"/>
      <c r="CX365" s="228"/>
      <c r="CY365" s="228"/>
      <c r="CZ365" s="228"/>
      <c r="DA365" s="228"/>
      <c r="DB365" s="228"/>
    </row>
    <row r="366" spans="1:106" s="198" customFormat="1" ht="31.5" customHeight="1" x14ac:dyDescent="0.3">
      <c r="A366" s="194"/>
      <c r="B366" s="171"/>
      <c r="C366" s="257"/>
      <c r="D366" s="171"/>
      <c r="E366" s="171"/>
      <c r="F366" s="171"/>
      <c r="G366" s="197"/>
      <c r="L366" s="258"/>
      <c r="M366" s="259"/>
      <c r="N366" s="260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72"/>
      <c r="Z366" s="172"/>
      <c r="AA366" s="193"/>
      <c r="AB366" s="193"/>
      <c r="AC366" s="193"/>
      <c r="AD366" s="193"/>
      <c r="AE366" s="193"/>
      <c r="AF366" s="193"/>
      <c r="AG366" s="193"/>
      <c r="AH366" s="193"/>
      <c r="AI366" s="193"/>
      <c r="AJ366" s="193"/>
      <c r="AK366" s="172"/>
      <c r="AL366" s="172"/>
      <c r="AM366" s="193"/>
      <c r="AN366" s="193"/>
      <c r="AO366" s="223"/>
      <c r="AP366" s="183"/>
      <c r="AQ366" s="184"/>
      <c r="AR366" s="182"/>
      <c r="AS366" s="182"/>
      <c r="AT366" s="185"/>
      <c r="AU366" s="185"/>
      <c r="AV366" s="185"/>
      <c r="AW366" s="185"/>
      <c r="AX366" s="185"/>
      <c r="AY366" s="185"/>
      <c r="AZ366" s="185"/>
      <c r="BA366" s="185"/>
      <c r="BB366" s="185"/>
      <c r="BC366" s="186"/>
      <c r="BD366" s="181"/>
      <c r="BE366" s="187"/>
      <c r="BF366" s="188"/>
      <c r="BG366" s="173"/>
      <c r="BH366" s="173"/>
      <c r="BI366" s="173"/>
      <c r="BJ366" s="173"/>
      <c r="BK366" s="173"/>
      <c r="BL366" s="28"/>
      <c r="BM366" s="228"/>
      <c r="BN366" s="228"/>
      <c r="BO366" s="228"/>
      <c r="BP366" s="228"/>
      <c r="BQ366" s="228"/>
      <c r="BR366" s="228"/>
      <c r="BS366" s="228"/>
      <c r="BT366" s="228"/>
      <c r="BU366" s="228" t="str">
        <f t="shared" si="5"/>
        <v/>
      </c>
      <c r="BV366" s="228"/>
      <c r="BW366" s="228"/>
      <c r="BX366" s="228"/>
      <c r="BY366" s="228"/>
      <c r="BZ366" s="228"/>
      <c r="CA366" s="228"/>
      <c r="CB366" s="228"/>
      <c r="CC366" s="228"/>
      <c r="CD366" s="228"/>
      <c r="CE366" s="228"/>
      <c r="CF366" s="228"/>
      <c r="CG366" s="228"/>
      <c r="CH366" s="228"/>
      <c r="CI366" s="228"/>
      <c r="CJ366" s="228"/>
      <c r="CK366" s="228"/>
      <c r="CL366" s="228"/>
      <c r="CM366" s="228"/>
      <c r="CN366" s="228"/>
      <c r="CO366" s="228"/>
      <c r="CP366" s="228"/>
      <c r="CQ366" s="228"/>
      <c r="CR366" s="228"/>
      <c r="CS366" s="228"/>
      <c r="CT366" s="228"/>
      <c r="CU366" s="228"/>
      <c r="CV366" s="228"/>
      <c r="CW366" s="228"/>
      <c r="CX366" s="228"/>
      <c r="CY366" s="228"/>
      <c r="CZ366" s="228"/>
      <c r="DA366" s="228"/>
      <c r="DB366" s="228"/>
    </row>
    <row r="367" spans="1:106" s="198" customFormat="1" ht="31.5" customHeight="1" x14ac:dyDescent="0.3">
      <c r="A367" s="194"/>
      <c r="B367" s="171"/>
      <c r="C367" s="257"/>
      <c r="D367" s="171"/>
      <c r="E367" s="171"/>
      <c r="F367" s="171"/>
      <c r="G367" s="197"/>
      <c r="L367" s="258"/>
      <c r="M367" s="259"/>
      <c r="N367" s="260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72"/>
      <c r="Z367" s="172"/>
      <c r="AA367" s="193"/>
      <c r="AB367" s="193"/>
      <c r="AC367" s="193"/>
      <c r="AD367" s="193"/>
      <c r="AE367" s="193"/>
      <c r="AF367" s="193"/>
      <c r="AG367" s="193"/>
      <c r="AH367" s="193"/>
      <c r="AI367" s="193"/>
      <c r="AJ367" s="193"/>
      <c r="AK367" s="172"/>
      <c r="AL367" s="172"/>
      <c r="AM367" s="193"/>
      <c r="AN367" s="193"/>
      <c r="AO367" s="223"/>
      <c r="AP367" s="183"/>
      <c r="AQ367" s="184"/>
      <c r="AR367" s="182"/>
      <c r="AS367" s="182"/>
      <c r="AT367" s="185"/>
      <c r="AU367" s="185"/>
      <c r="AV367" s="185"/>
      <c r="AW367" s="185"/>
      <c r="AX367" s="185"/>
      <c r="AY367" s="185"/>
      <c r="AZ367" s="185"/>
      <c r="BA367" s="185"/>
      <c r="BB367" s="185"/>
      <c r="BC367" s="186"/>
      <c r="BD367" s="181"/>
      <c r="BE367" s="187"/>
      <c r="BF367" s="188"/>
      <c r="BG367" s="173"/>
      <c r="BH367" s="173"/>
      <c r="BI367" s="173"/>
      <c r="BJ367" s="173"/>
      <c r="BK367" s="173"/>
      <c r="BL367" s="28"/>
      <c r="BM367" s="228"/>
      <c r="BN367" s="228"/>
      <c r="BO367" s="228"/>
      <c r="BP367" s="228"/>
      <c r="BQ367" s="228"/>
      <c r="BR367" s="228"/>
      <c r="BS367" s="228"/>
      <c r="BT367" s="228"/>
      <c r="BU367" s="228" t="str">
        <f t="shared" si="5"/>
        <v/>
      </c>
      <c r="BV367" s="228"/>
      <c r="BW367" s="228"/>
      <c r="BX367" s="228"/>
      <c r="BY367" s="228"/>
      <c r="BZ367" s="228"/>
      <c r="CA367" s="228"/>
      <c r="CB367" s="228"/>
      <c r="CC367" s="228"/>
      <c r="CD367" s="228"/>
      <c r="CE367" s="228"/>
      <c r="CF367" s="228"/>
      <c r="CG367" s="228"/>
      <c r="CH367" s="228"/>
      <c r="CI367" s="228"/>
      <c r="CJ367" s="228"/>
      <c r="CK367" s="228"/>
      <c r="CL367" s="228"/>
      <c r="CM367" s="228"/>
      <c r="CN367" s="228"/>
      <c r="CO367" s="228"/>
      <c r="CP367" s="228"/>
      <c r="CQ367" s="228"/>
      <c r="CR367" s="228"/>
      <c r="CS367" s="228"/>
      <c r="CT367" s="228"/>
      <c r="CU367" s="228"/>
      <c r="CV367" s="228"/>
      <c r="CW367" s="228"/>
      <c r="CX367" s="228"/>
      <c r="CY367" s="228"/>
      <c r="CZ367" s="228"/>
      <c r="DA367" s="228"/>
      <c r="DB367" s="228"/>
    </row>
    <row r="368" spans="1:106" s="198" customFormat="1" ht="31.5" customHeight="1" x14ac:dyDescent="0.3">
      <c r="A368" s="194"/>
      <c r="B368" s="171"/>
      <c r="C368" s="257"/>
      <c r="D368" s="171"/>
      <c r="E368" s="171"/>
      <c r="F368" s="171"/>
      <c r="G368" s="197"/>
      <c r="L368" s="258"/>
      <c r="M368" s="259"/>
      <c r="N368" s="260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72"/>
      <c r="Z368" s="172"/>
      <c r="AA368" s="193"/>
      <c r="AB368" s="193"/>
      <c r="AC368" s="193"/>
      <c r="AD368" s="193"/>
      <c r="AE368" s="193"/>
      <c r="AF368" s="193"/>
      <c r="AG368" s="193"/>
      <c r="AH368" s="193"/>
      <c r="AI368" s="193"/>
      <c r="AJ368" s="193"/>
      <c r="AK368" s="172"/>
      <c r="AL368" s="172"/>
      <c r="AM368" s="193"/>
      <c r="AN368" s="193"/>
      <c r="AO368" s="223"/>
      <c r="AP368" s="183"/>
      <c r="AQ368" s="184"/>
      <c r="AR368" s="182"/>
      <c r="AS368" s="182"/>
      <c r="AT368" s="185"/>
      <c r="AU368" s="185"/>
      <c r="AV368" s="185"/>
      <c r="AW368" s="185"/>
      <c r="AX368" s="185"/>
      <c r="AY368" s="185"/>
      <c r="AZ368" s="185"/>
      <c r="BA368" s="185"/>
      <c r="BB368" s="185"/>
      <c r="BC368" s="186"/>
      <c r="BD368" s="181"/>
      <c r="BE368" s="187"/>
      <c r="BF368" s="188"/>
      <c r="BG368" s="173"/>
      <c r="BH368" s="173"/>
      <c r="BI368" s="173"/>
      <c r="BJ368" s="173"/>
      <c r="BK368" s="173"/>
      <c r="BL368" s="28"/>
      <c r="BM368" s="228"/>
      <c r="BN368" s="228"/>
      <c r="BO368" s="228"/>
      <c r="BP368" s="228"/>
      <c r="BQ368" s="228"/>
      <c r="BR368" s="228"/>
      <c r="BS368" s="228"/>
      <c r="BT368" s="228"/>
      <c r="BU368" s="228" t="str">
        <f t="shared" si="5"/>
        <v/>
      </c>
      <c r="BV368" s="228"/>
      <c r="BW368" s="228"/>
      <c r="BX368" s="228"/>
      <c r="BY368" s="228"/>
      <c r="BZ368" s="228"/>
      <c r="CA368" s="228"/>
      <c r="CB368" s="228"/>
      <c r="CC368" s="228"/>
      <c r="CD368" s="228"/>
      <c r="CE368" s="228"/>
      <c r="CF368" s="228"/>
      <c r="CG368" s="228"/>
      <c r="CH368" s="228"/>
      <c r="CI368" s="228"/>
      <c r="CJ368" s="228"/>
      <c r="CK368" s="228"/>
      <c r="CL368" s="228"/>
      <c r="CM368" s="228"/>
      <c r="CN368" s="228"/>
      <c r="CO368" s="228"/>
      <c r="CP368" s="228"/>
      <c r="CQ368" s="228"/>
      <c r="CR368" s="228"/>
      <c r="CS368" s="228"/>
      <c r="CT368" s="228"/>
      <c r="CU368" s="228"/>
      <c r="CV368" s="228"/>
      <c r="CW368" s="228"/>
      <c r="CX368" s="228"/>
      <c r="CY368" s="228"/>
      <c r="CZ368" s="228"/>
      <c r="DA368" s="228"/>
      <c r="DB368" s="228"/>
    </row>
    <row r="369" spans="1:106" s="198" customFormat="1" ht="31.5" customHeight="1" x14ac:dyDescent="0.3">
      <c r="A369" s="194"/>
      <c r="B369" s="171"/>
      <c r="C369" s="257"/>
      <c r="D369" s="171"/>
      <c r="E369" s="171"/>
      <c r="F369" s="171"/>
      <c r="G369" s="197"/>
      <c r="L369" s="258"/>
      <c r="M369" s="259"/>
      <c r="N369" s="260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72"/>
      <c r="Z369" s="172"/>
      <c r="AA369" s="193"/>
      <c r="AB369" s="193"/>
      <c r="AC369" s="193"/>
      <c r="AD369" s="193"/>
      <c r="AE369" s="193"/>
      <c r="AF369" s="193"/>
      <c r="AG369" s="193"/>
      <c r="AH369" s="193"/>
      <c r="AI369" s="193"/>
      <c r="AJ369" s="193"/>
      <c r="AK369" s="172"/>
      <c r="AL369" s="172"/>
      <c r="AM369" s="193"/>
      <c r="AN369" s="193"/>
      <c r="AO369" s="223"/>
      <c r="AP369" s="183"/>
      <c r="AQ369" s="184"/>
      <c r="AR369" s="182"/>
      <c r="AS369" s="182"/>
      <c r="AT369" s="185"/>
      <c r="AU369" s="185"/>
      <c r="AV369" s="185"/>
      <c r="AW369" s="185"/>
      <c r="AX369" s="185"/>
      <c r="AY369" s="185"/>
      <c r="AZ369" s="185"/>
      <c r="BA369" s="185"/>
      <c r="BB369" s="185"/>
      <c r="BC369" s="186"/>
      <c r="BD369" s="181"/>
      <c r="BE369" s="187"/>
      <c r="BF369" s="188"/>
      <c r="BG369" s="173"/>
      <c r="BH369" s="173"/>
      <c r="BI369" s="173"/>
      <c r="BJ369" s="173"/>
      <c r="BK369" s="173"/>
      <c r="BL369" s="28"/>
      <c r="BM369" s="228"/>
      <c r="BN369" s="228"/>
      <c r="BO369" s="228"/>
      <c r="BP369" s="228"/>
      <c r="BQ369" s="228"/>
      <c r="BR369" s="228"/>
      <c r="BS369" s="228"/>
      <c r="BT369" s="228"/>
      <c r="BU369" s="228" t="str">
        <f t="shared" si="5"/>
        <v/>
      </c>
      <c r="BV369" s="228"/>
      <c r="BW369" s="228"/>
      <c r="BX369" s="228"/>
      <c r="BY369" s="228"/>
      <c r="BZ369" s="228"/>
      <c r="CA369" s="228"/>
      <c r="CB369" s="228"/>
      <c r="CC369" s="228"/>
      <c r="CD369" s="228"/>
      <c r="CE369" s="228"/>
      <c r="CF369" s="228"/>
      <c r="CG369" s="228"/>
      <c r="CH369" s="228"/>
      <c r="CI369" s="228"/>
      <c r="CJ369" s="228"/>
      <c r="CK369" s="228"/>
      <c r="CL369" s="228"/>
      <c r="CM369" s="228"/>
      <c r="CN369" s="228"/>
      <c r="CO369" s="228"/>
      <c r="CP369" s="228"/>
      <c r="CQ369" s="228"/>
      <c r="CR369" s="228"/>
      <c r="CS369" s="228"/>
      <c r="CT369" s="228"/>
      <c r="CU369" s="228"/>
      <c r="CV369" s="228"/>
      <c r="CW369" s="228"/>
      <c r="CX369" s="228"/>
      <c r="CY369" s="228"/>
      <c r="CZ369" s="228"/>
      <c r="DA369" s="228"/>
      <c r="DB369" s="228"/>
    </row>
    <row r="370" spans="1:106" s="198" customFormat="1" ht="31.5" customHeight="1" x14ac:dyDescent="0.3">
      <c r="A370" s="194"/>
      <c r="B370" s="171"/>
      <c r="C370" s="257"/>
      <c r="D370" s="171"/>
      <c r="E370" s="171"/>
      <c r="F370" s="171"/>
      <c r="G370" s="197"/>
      <c r="L370" s="258"/>
      <c r="M370" s="259"/>
      <c r="N370" s="260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72"/>
      <c r="Z370" s="172"/>
      <c r="AA370" s="193"/>
      <c r="AB370" s="193"/>
      <c r="AC370" s="193"/>
      <c r="AD370" s="193"/>
      <c r="AE370" s="193"/>
      <c r="AF370" s="193"/>
      <c r="AG370" s="193"/>
      <c r="AH370" s="193"/>
      <c r="AI370" s="193"/>
      <c r="AJ370" s="193"/>
      <c r="AK370" s="172"/>
      <c r="AL370" s="172"/>
      <c r="AM370" s="193"/>
      <c r="AN370" s="193"/>
      <c r="AO370" s="223"/>
      <c r="AP370" s="183"/>
      <c r="AQ370" s="184"/>
      <c r="AR370" s="182"/>
      <c r="AS370" s="182"/>
      <c r="AT370" s="185"/>
      <c r="AU370" s="185"/>
      <c r="AV370" s="185"/>
      <c r="AW370" s="185"/>
      <c r="AX370" s="185"/>
      <c r="AY370" s="185"/>
      <c r="AZ370" s="185"/>
      <c r="BA370" s="185"/>
      <c r="BB370" s="185"/>
      <c r="BC370" s="186"/>
      <c r="BD370" s="181"/>
      <c r="BE370" s="187"/>
      <c r="BF370" s="188"/>
      <c r="BG370" s="173"/>
      <c r="BH370" s="173"/>
      <c r="BI370" s="173"/>
      <c r="BJ370" s="173"/>
      <c r="BK370" s="173"/>
      <c r="BL370" s="28"/>
      <c r="BM370" s="228"/>
      <c r="BN370" s="228"/>
      <c r="BO370" s="228"/>
      <c r="BP370" s="228"/>
      <c r="BQ370" s="228"/>
      <c r="BR370" s="228"/>
      <c r="BS370" s="228"/>
      <c r="BT370" s="228"/>
      <c r="BU370" s="228" t="str">
        <f t="shared" si="5"/>
        <v/>
      </c>
      <c r="BV370" s="228"/>
      <c r="BW370" s="228"/>
      <c r="BX370" s="228"/>
      <c r="BY370" s="228"/>
      <c r="BZ370" s="228"/>
      <c r="CA370" s="228"/>
      <c r="CB370" s="228"/>
      <c r="CC370" s="228"/>
      <c r="CD370" s="228"/>
      <c r="CE370" s="228"/>
      <c r="CF370" s="228"/>
      <c r="CG370" s="228"/>
      <c r="CH370" s="228"/>
      <c r="CI370" s="228"/>
      <c r="CJ370" s="228"/>
      <c r="CK370" s="228"/>
      <c r="CL370" s="228"/>
      <c r="CM370" s="228"/>
      <c r="CN370" s="228"/>
      <c r="CO370" s="228"/>
      <c r="CP370" s="228"/>
      <c r="CQ370" s="228"/>
      <c r="CR370" s="228"/>
      <c r="CS370" s="228"/>
      <c r="CT370" s="228"/>
      <c r="CU370" s="228"/>
      <c r="CV370" s="228"/>
      <c r="CW370" s="228"/>
      <c r="CX370" s="228"/>
      <c r="CY370" s="228"/>
      <c r="CZ370" s="228"/>
      <c r="DA370" s="228"/>
      <c r="DB370" s="228"/>
    </row>
    <row r="371" spans="1:106" s="198" customFormat="1" ht="31.5" customHeight="1" x14ac:dyDescent="0.3">
      <c r="A371" s="194"/>
      <c r="B371" s="171"/>
      <c r="C371" s="257"/>
      <c r="D371" s="171"/>
      <c r="E371" s="171"/>
      <c r="F371" s="171"/>
      <c r="G371" s="197"/>
      <c r="L371" s="258"/>
      <c r="M371" s="259"/>
      <c r="N371" s="260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72"/>
      <c r="Z371" s="172"/>
      <c r="AA371" s="193"/>
      <c r="AB371" s="193"/>
      <c r="AC371" s="193"/>
      <c r="AD371" s="193"/>
      <c r="AE371" s="193"/>
      <c r="AF371" s="193"/>
      <c r="AG371" s="193"/>
      <c r="AH371" s="193"/>
      <c r="AI371" s="193"/>
      <c r="AJ371" s="193"/>
      <c r="AK371" s="172"/>
      <c r="AL371" s="172"/>
      <c r="AM371" s="193"/>
      <c r="AN371" s="193"/>
      <c r="AO371" s="223"/>
      <c r="AP371" s="183"/>
      <c r="AQ371" s="184"/>
      <c r="AR371" s="182"/>
      <c r="AS371" s="182"/>
      <c r="AT371" s="185"/>
      <c r="AU371" s="185"/>
      <c r="AV371" s="185"/>
      <c r="AW371" s="185"/>
      <c r="AX371" s="185"/>
      <c r="AY371" s="185"/>
      <c r="AZ371" s="185"/>
      <c r="BA371" s="185"/>
      <c r="BB371" s="185"/>
      <c r="BC371" s="186"/>
      <c r="BD371" s="181"/>
      <c r="BE371" s="187"/>
      <c r="BF371" s="188"/>
      <c r="BG371" s="173"/>
      <c r="BH371" s="173"/>
      <c r="BI371" s="173"/>
      <c r="BJ371" s="173"/>
      <c r="BK371" s="173"/>
      <c r="BL371" s="28"/>
      <c r="BM371" s="228"/>
      <c r="BN371" s="228"/>
      <c r="BO371" s="228"/>
      <c r="BP371" s="228"/>
      <c r="BQ371" s="228"/>
      <c r="BR371" s="228"/>
      <c r="BS371" s="228"/>
      <c r="BT371" s="228"/>
      <c r="BU371" s="228" t="str">
        <f t="shared" si="5"/>
        <v/>
      </c>
      <c r="BV371" s="228"/>
      <c r="BW371" s="228"/>
      <c r="BX371" s="228"/>
      <c r="BY371" s="228"/>
      <c r="BZ371" s="228"/>
      <c r="CA371" s="228"/>
      <c r="CB371" s="228"/>
      <c r="CC371" s="228"/>
      <c r="CD371" s="228"/>
      <c r="CE371" s="228"/>
      <c r="CF371" s="228"/>
      <c r="CG371" s="228"/>
      <c r="CH371" s="228"/>
      <c r="CI371" s="228"/>
      <c r="CJ371" s="228"/>
      <c r="CK371" s="228"/>
      <c r="CL371" s="228"/>
      <c r="CM371" s="228"/>
      <c r="CN371" s="228"/>
      <c r="CO371" s="228"/>
      <c r="CP371" s="228"/>
      <c r="CQ371" s="228"/>
      <c r="CR371" s="228"/>
      <c r="CS371" s="228"/>
      <c r="CT371" s="228"/>
      <c r="CU371" s="228"/>
      <c r="CV371" s="228"/>
      <c r="CW371" s="228"/>
      <c r="CX371" s="228"/>
      <c r="CY371" s="228"/>
      <c r="CZ371" s="228"/>
      <c r="DA371" s="228"/>
      <c r="DB371" s="228"/>
    </row>
    <row r="372" spans="1:106" s="198" customFormat="1" ht="31.5" customHeight="1" x14ac:dyDescent="0.3">
      <c r="A372" s="194"/>
      <c r="B372" s="171"/>
      <c r="C372" s="257"/>
      <c r="D372" s="171"/>
      <c r="E372" s="171"/>
      <c r="F372" s="171"/>
      <c r="G372" s="197"/>
      <c r="L372" s="258"/>
      <c r="M372" s="259"/>
      <c r="N372" s="260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72"/>
      <c r="Z372" s="172"/>
      <c r="AA372" s="193"/>
      <c r="AB372" s="193"/>
      <c r="AC372" s="193"/>
      <c r="AD372" s="193"/>
      <c r="AE372" s="193"/>
      <c r="AF372" s="193"/>
      <c r="AG372" s="193"/>
      <c r="AH372" s="193"/>
      <c r="AI372" s="193"/>
      <c r="AJ372" s="193"/>
      <c r="AK372" s="172"/>
      <c r="AL372" s="172"/>
      <c r="AM372" s="193"/>
      <c r="AN372" s="193"/>
      <c r="AO372" s="223"/>
      <c r="AP372" s="183"/>
      <c r="AQ372" s="184"/>
      <c r="AR372" s="182"/>
      <c r="AS372" s="182"/>
      <c r="AT372" s="185"/>
      <c r="AU372" s="185"/>
      <c r="AV372" s="185"/>
      <c r="AW372" s="185"/>
      <c r="AX372" s="185"/>
      <c r="AY372" s="185"/>
      <c r="AZ372" s="185"/>
      <c r="BA372" s="185"/>
      <c r="BB372" s="185"/>
      <c r="BC372" s="186"/>
      <c r="BD372" s="181"/>
      <c r="BE372" s="187"/>
      <c r="BF372" s="188"/>
      <c r="BG372" s="173"/>
      <c r="BH372" s="173"/>
      <c r="BI372" s="173"/>
      <c r="BJ372" s="173"/>
      <c r="BK372" s="173"/>
      <c r="BL372" s="28"/>
      <c r="BM372" s="228"/>
      <c r="BN372" s="228"/>
      <c r="BO372" s="228"/>
      <c r="BP372" s="228"/>
      <c r="BQ372" s="228"/>
      <c r="BR372" s="228"/>
      <c r="BS372" s="228"/>
      <c r="BT372" s="228"/>
      <c r="BU372" s="228" t="str">
        <f t="shared" si="5"/>
        <v/>
      </c>
      <c r="BV372" s="228"/>
      <c r="BW372" s="228"/>
      <c r="BX372" s="228"/>
      <c r="BY372" s="228"/>
      <c r="BZ372" s="228"/>
      <c r="CA372" s="228"/>
      <c r="CB372" s="228"/>
      <c r="CC372" s="228"/>
      <c r="CD372" s="228"/>
      <c r="CE372" s="228"/>
      <c r="CF372" s="228"/>
      <c r="CG372" s="228"/>
      <c r="CH372" s="228"/>
      <c r="CI372" s="228"/>
      <c r="CJ372" s="228"/>
      <c r="CK372" s="228"/>
      <c r="CL372" s="228"/>
      <c r="CM372" s="228"/>
      <c r="CN372" s="228"/>
      <c r="CO372" s="228"/>
      <c r="CP372" s="228"/>
      <c r="CQ372" s="228"/>
      <c r="CR372" s="228"/>
      <c r="CS372" s="228"/>
      <c r="CT372" s="228"/>
      <c r="CU372" s="228"/>
      <c r="CV372" s="228"/>
      <c r="CW372" s="228"/>
      <c r="CX372" s="228"/>
      <c r="CY372" s="228"/>
      <c r="CZ372" s="228"/>
      <c r="DA372" s="228"/>
      <c r="DB372" s="228"/>
    </row>
    <row r="373" spans="1:106" s="198" customFormat="1" ht="31.5" customHeight="1" x14ac:dyDescent="0.3">
      <c r="A373" s="194"/>
      <c r="B373" s="171"/>
      <c r="C373" s="257"/>
      <c r="D373" s="171"/>
      <c r="E373" s="171"/>
      <c r="F373" s="171"/>
      <c r="G373" s="197"/>
      <c r="L373" s="258"/>
      <c r="M373" s="259"/>
      <c r="N373" s="260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72"/>
      <c r="Z373" s="172"/>
      <c r="AA373" s="193"/>
      <c r="AB373" s="193"/>
      <c r="AC373" s="193"/>
      <c r="AD373" s="193"/>
      <c r="AE373" s="193"/>
      <c r="AF373" s="193"/>
      <c r="AG373" s="193"/>
      <c r="AH373" s="193"/>
      <c r="AI373" s="193"/>
      <c r="AJ373" s="193"/>
      <c r="AK373" s="172"/>
      <c r="AL373" s="172"/>
      <c r="AM373" s="193"/>
      <c r="AN373" s="193"/>
      <c r="AO373" s="223"/>
      <c r="AP373" s="183"/>
      <c r="AQ373" s="184"/>
      <c r="AR373" s="182"/>
      <c r="AS373" s="182"/>
      <c r="AT373" s="185"/>
      <c r="AU373" s="185"/>
      <c r="AV373" s="185"/>
      <c r="AW373" s="185"/>
      <c r="AX373" s="185"/>
      <c r="AY373" s="185"/>
      <c r="AZ373" s="185"/>
      <c r="BA373" s="185"/>
      <c r="BB373" s="185"/>
      <c r="BC373" s="186"/>
      <c r="BD373" s="181"/>
      <c r="BE373" s="187"/>
      <c r="BF373" s="188"/>
      <c r="BG373" s="173"/>
      <c r="BH373" s="173"/>
      <c r="BI373" s="173"/>
      <c r="BJ373" s="173"/>
      <c r="BK373" s="173"/>
      <c r="BL373" s="28"/>
      <c r="BM373" s="228"/>
      <c r="BN373" s="228"/>
      <c r="BO373" s="228"/>
      <c r="BP373" s="228"/>
      <c r="BQ373" s="228"/>
      <c r="BR373" s="228"/>
      <c r="BS373" s="228"/>
      <c r="BT373" s="228"/>
      <c r="BU373" s="228" t="str">
        <f t="shared" si="5"/>
        <v/>
      </c>
      <c r="BV373" s="228"/>
      <c r="BW373" s="228"/>
      <c r="BX373" s="228"/>
      <c r="BY373" s="228"/>
      <c r="BZ373" s="228"/>
      <c r="CA373" s="228"/>
      <c r="CB373" s="228"/>
      <c r="CC373" s="228"/>
      <c r="CD373" s="228"/>
      <c r="CE373" s="228"/>
      <c r="CF373" s="228"/>
      <c r="CG373" s="228"/>
      <c r="CH373" s="228"/>
      <c r="CI373" s="228"/>
      <c r="CJ373" s="228"/>
      <c r="CK373" s="228"/>
      <c r="CL373" s="228"/>
      <c r="CM373" s="228"/>
      <c r="CN373" s="228"/>
      <c r="CO373" s="228"/>
      <c r="CP373" s="228"/>
      <c r="CQ373" s="228"/>
      <c r="CR373" s="228"/>
      <c r="CS373" s="228"/>
      <c r="CT373" s="228"/>
      <c r="CU373" s="228"/>
      <c r="CV373" s="228"/>
      <c r="CW373" s="228"/>
      <c r="CX373" s="228"/>
      <c r="CY373" s="228"/>
      <c r="CZ373" s="228"/>
      <c r="DA373" s="228"/>
      <c r="DB373" s="228"/>
    </row>
    <row r="374" spans="1:106" s="198" customFormat="1" ht="31.5" customHeight="1" x14ac:dyDescent="0.3">
      <c r="A374" s="194"/>
      <c r="B374" s="171"/>
      <c r="C374" s="257"/>
      <c r="D374" s="171"/>
      <c r="E374" s="171"/>
      <c r="F374" s="171"/>
      <c r="G374" s="197"/>
      <c r="L374" s="258"/>
      <c r="M374" s="259"/>
      <c r="N374" s="260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72"/>
      <c r="Z374" s="172"/>
      <c r="AA374" s="193"/>
      <c r="AB374" s="193"/>
      <c r="AC374" s="193"/>
      <c r="AD374" s="193"/>
      <c r="AE374" s="193"/>
      <c r="AF374" s="193"/>
      <c r="AG374" s="193"/>
      <c r="AH374" s="193"/>
      <c r="AI374" s="193"/>
      <c r="AJ374" s="193"/>
      <c r="AK374" s="172"/>
      <c r="AL374" s="172"/>
      <c r="AM374" s="193"/>
      <c r="AN374" s="193"/>
      <c r="AO374" s="223"/>
      <c r="AP374" s="183"/>
      <c r="AQ374" s="184"/>
      <c r="AR374" s="182"/>
      <c r="AS374" s="182"/>
      <c r="AT374" s="185"/>
      <c r="AU374" s="185"/>
      <c r="AV374" s="185"/>
      <c r="AW374" s="185"/>
      <c r="AX374" s="185"/>
      <c r="AY374" s="185"/>
      <c r="AZ374" s="185"/>
      <c r="BA374" s="185"/>
      <c r="BB374" s="185"/>
      <c r="BC374" s="186"/>
      <c r="BD374" s="181"/>
      <c r="BE374" s="187"/>
      <c r="BF374" s="188"/>
      <c r="BG374" s="173"/>
      <c r="BH374" s="173"/>
      <c r="BI374" s="173"/>
      <c r="BJ374" s="173"/>
      <c r="BK374" s="173"/>
      <c r="BL374" s="28"/>
      <c r="BM374" s="228"/>
      <c r="BN374" s="228"/>
      <c r="BO374" s="228"/>
      <c r="BP374" s="228"/>
      <c r="BQ374" s="228"/>
      <c r="BR374" s="228"/>
      <c r="BS374" s="228"/>
      <c r="BT374" s="228"/>
      <c r="BU374" s="228" t="str">
        <f t="shared" si="5"/>
        <v/>
      </c>
      <c r="BV374" s="228"/>
      <c r="BW374" s="228"/>
      <c r="BX374" s="228"/>
      <c r="BY374" s="228"/>
      <c r="BZ374" s="228"/>
      <c r="CA374" s="228"/>
      <c r="CB374" s="228"/>
      <c r="CC374" s="228"/>
      <c r="CD374" s="228"/>
      <c r="CE374" s="228"/>
      <c r="CF374" s="228"/>
      <c r="CG374" s="228"/>
      <c r="CH374" s="228"/>
      <c r="CI374" s="228"/>
      <c r="CJ374" s="228"/>
      <c r="CK374" s="228"/>
      <c r="CL374" s="228"/>
      <c r="CM374" s="228"/>
      <c r="CN374" s="228"/>
      <c r="CO374" s="228"/>
      <c r="CP374" s="228"/>
      <c r="CQ374" s="228"/>
      <c r="CR374" s="228"/>
      <c r="CS374" s="228"/>
      <c r="CT374" s="228"/>
      <c r="CU374" s="228"/>
      <c r="CV374" s="228"/>
      <c r="CW374" s="228"/>
      <c r="CX374" s="228"/>
      <c r="CY374" s="228"/>
      <c r="CZ374" s="228"/>
      <c r="DA374" s="228"/>
      <c r="DB374" s="228"/>
    </row>
    <row r="375" spans="1:106" s="198" customFormat="1" ht="31.5" customHeight="1" x14ac:dyDescent="0.3">
      <c r="A375" s="194"/>
      <c r="B375" s="171"/>
      <c r="C375" s="257"/>
      <c r="D375" s="171"/>
      <c r="E375" s="171"/>
      <c r="F375" s="171"/>
      <c r="G375" s="197"/>
      <c r="L375" s="258"/>
      <c r="M375" s="259"/>
      <c r="N375" s="260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72"/>
      <c r="Z375" s="172"/>
      <c r="AA375" s="193"/>
      <c r="AB375" s="193"/>
      <c r="AC375" s="193"/>
      <c r="AD375" s="193"/>
      <c r="AE375" s="193"/>
      <c r="AF375" s="193"/>
      <c r="AG375" s="193"/>
      <c r="AH375" s="193"/>
      <c r="AI375" s="193"/>
      <c r="AJ375" s="193"/>
      <c r="AK375" s="172"/>
      <c r="AL375" s="172"/>
      <c r="AM375" s="193"/>
      <c r="AN375" s="193"/>
      <c r="AO375" s="223"/>
      <c r="AP375" s="183"/>
      <c r="AQ375" s="184"/>
      <c r="AR375" s="182"/>
      <c r="AS375" s="182"/>
      <c r="AT375" s="185"/>
      <c r="AU375" s="185"/>
      <c r="AV375" s="185"/>
      <c r="AW375" s="185"/>
      <c r="AX375" s="185"/>
      <c r="AY375" s="185"/>
      <c r="AZ375" s="185"/>
      <c r="BA375" s="185"/>
      <c r="BB375" s="185"/>
      <c r="BC375" s="186"/>
      <c r="BD375" s="181"/>
      <c r="BE375" s="187"/>
      <c r="BF375" s="188"/>
      <c r="BG375" s="173"/>
      <c r="BH375" s="173"/>
      <c r="BI375" s="173"/>
      <c r="BJ375" s="173"/>
      <c r="BK375" s="173"/>
      <c r="BL375" s="28"/>
      <c r="BM375" s="228"/>
      <c r="BN375" s="228"/>
      <c r="BO375" s="228"/>
      <c r="BP375" s="228"/>
      <c r="BQ375" s="228"/>
      <c r="BR375" s="228"/>
      <c r="BS375" s="228"/>
      <c r="BT375" s="228"/>
      <c r="BU375" s="228" t="str">
        <f t="shared" si="5"/>
        <v/>
      </c>
      <c r="BV375" s="228"/>
      <c r="BW375" s="228"/>
      <c r="BX375" s="228"/>
      <c r="BY375" s="228"/>
      <c r="BZ375" s="228"/>
      <c r="CA375" s="228"/>
      <c r="CB375" s="228"/>
      <c r="CC375" s="228"/>
      <c r="CD375" s="228"/>
      <c r="CE375" s="228"/>
      <c r="CF375" s="228"/>
      <c r="CG375" s="228"/>
      <c r="CH375" s="228"/>
      <c r="CI375" s="228"/>
      <c r="CJ375" s="228"/>
      <c r="CK375" s="228"/>
      <c r="CL375" s="228"/>
      <c r="CM375" s="228"/>
      <c r="CN375" s="228"/>
      <c r="CO375" s="228"/>
      <c r="CP375" s="228"/>
      <c r="CQ375" s="228"/>
      <c r="CR375" s="228"/>
      <c r="CS375" s="228"/>
      <c r="CT375" s="228"/>
      <c r="CU375" s="228"/>
      <c r="CV375" s="228"/>
      <c r="CW375" s="228"/>
      <c r="CX375" s="228"/>
      <c r="CY375" s="228"/>
      <c r="CZ375" s="228"/>
      <c r="DA375" s="228"/>
      <c r="DB375" s="228"/>
    </row>
    <row r="376" spans="1:106" s="198" customFormat="1" ht="31.5" customHeight="1" x14ac:dyDescent="0.3">
      <c r="A376" s="194"/>
      <c r="B376" s="171"/>
      <c r="C376" s="257"/>
      <c r="D376" s="171"/>
      <c r="E376" s="171"/>
      <c r="F376" s="171"/>
      <c r="G376" s="197"/>
      <c r="L376" s="258"/>
      <c r="M376" s="259"/>
      <c r="N376" s="260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72"/>
      <c r="Z376" s="172"/>
      <c r="AA376" s="193"/>
      <c r="AB376" s="193"/>
      <c r="AC376" s="193"/>
      <c r="AD376" s="193"/>
      <c r="AE376" s="193"/>
      <c r="AF376" s="193"/>
      <c r="AG376" s="193"/>
      <c r="AH376" s="193"/>
      <c r="AI376" s="193"/>
      <c r="AJ376" s="193"/>
      <c r="AK376" s="172"/>
      <c r="AL376" s="172"/>
      <c r="AM376" s="193"/>
      <c r="AN376" s="193"/>
      <c r="AO376" s="223"/>
      <c r="AP376" s="183"/>
      <c r="AQ376" s="184"/>
      <c r="AR376" s="182"/>
      <c r="AS376" s="182"/>
      <c r="AT376" s="185"/>
      <c r="AU376" s="185"/>
      <c r="AV376" s="185"/>
      <c r="AW376" s="185"/>
      <c r="AX376" s="185"/>
      <c r="AY376" s="185"/>
      <c r="AZ376" s="185"/>
      <c r="BA376" s="185"/>
      <c r="BB376" s="185"/>
      <c r="BC376" s="186"/>
      <c r="BD376" s="181"/>
      <c r="BE376" s="187"/>
      <c r="BF376" s="188"/>
      <c r="BG376" s="173"/>
      <c r="BH376" s="173"/>
      <c r="BI376" s="173"/>
      <c r="BJ376" s="173"/>
      <c r="BK376" s="173"/>
      <c r="BL376" s="28"/>
      <c r="BM376" s="228"/>
      <c r="BN376" s="228"/>
      <c r="BO376" s="228"/>
      <c r="BP376" s="228"/>
      <c r="BQ376" s="228"/>
      <c r="BR376" s="228"/>
      <c r="BS376" s="228"/>
      <c r="BT376" s="228"/>
      <c r="BU376" s="228" t="str">
        <f t="shared" si="5"/>
        <v/>
      </c>
      <c r="BV376" s="228"/>
      <c r="BW376" s="228"/>
      <c r="BX376" s="228"/>
      <c r="BY376" s="228"/>
      <c r="BZ376" s="228"/>
      <c r="CA376" s="228"/>
      <c r="CB376" s="228"/>
      <c r="CC376" s="228"/>
      <c r="CD376" s="228"/>
      <c r="CE376" s="228"/>
      <c r="CF376" s="228"/>
      <c r="CG376" s="228"/>
      <c r="CH376" s="228"/>
      <c r="CI376" s="228"/>
      <c r="CJ376" s="228"/>
      <c r="CK376" s="228"/>
      <c r="CL376" s="228"/>
      <c r="CM376" s="228"/>
      <c r="CN376" s="228"/>
      <c r="CO376" s="228"/>
      <c r="CP376" s="228"/>
      <c r="CQ376" s="228"/>
      <c r="CR376" s="228"/>
      <c r="CS376" s="228"/>
      <c r="CT376" s="228"/>
      <c r="CU376" s="228"/>
      <c r="CV376" s="228"/>
      <c r="CW376" s="228"/>
      <c r="CX376" s="228"/>
      <c r="CY376" s="228"/>
      <c r="CZ376" s="228"/>
      <c r="DA376" s="228"/>
      <c r="DB376" s="228"/>
    </row>
    <row r="377" spans="1:106" s="198" customFormat="1" ht="31.5" customHeight="1" x14ac:dyDescent="0.3">
      <c r="A377" s="194"/>
      <c r="B377" s="171"/>
      <c r="C377" s="257"/>
      <c r="D377" s="171"/>
      <c r="E377" s="171"/>
      <c r="F377" s="171"/>
      <c r="G377" s="197"/>
      <c r="L377" s="258"/>
      <c r="M377" s="259"/>
      <c r="N377" s="260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72"/>
      <c r="Z377" s="172"/>
      <c r="AA377" s="193"/>
      <c r="AB377" s="193"/>
      <c r="AC377" s="193"/>
      <c r="AD377" s="193"/>
      <c r="AE377" s="193"/>
      <c r="AF377" s="193"/>
      <c r="AG377" s="193"/>
      <c r="AH377" s="193"/>
      <c r="AI377" s="193"/>
      <c r="AJ377" s="193"/>
      <c r="AK377" s="172"/>
      <c r="AL377" s="172"/>
      <c r="AM377" s="193"/>
      <c r="AN377" s="193"/>
      <c r="AO377" s="223"/>
      <c r="AP377" s="183"/>
      <c r="AQ377" s="184"/>
      <c r="AR377" s="182"/>
      <c r="AS377" s="182"/>
      <c r="AT377" s="185"/>
      <c r="AU377" s="185"/>
      <c r="AV377" s="185"/>
      <c r="AW377" s="185"/>
      <c r="AX377" s="185"/>
      <c r="AY377" s="185"/>
      <c r="AZ377" s="185"/>
      <c r="BA377" s="185"/>
      <c r="BB377" s="185"/>
      <c r="BC377" s="186"/>
      <c r="BD377" s="181"/>
      <c r="BE377" s="187"/>
      <c r="BF377" s="188"/>
      <c r="BG377" s="173"/>
      <c r="BH377" s="173"/>
      <c r="BI377" s="173"/>
      <c r="BJ377" s="173"/>
      <c r="BK377" s="173"/>
      <c r="BL377" s="28"/>
      <c r="BM377" s="228"/>
      <c r="BN377" s="228"/>
      <c r="BO377" s="228"/>
      <c r="BP377" s="228"/>
      <c r="BQ377" s="228"/>
      <c r="BR377" s="228"/>
      <c r="BS377" s="228"/>
      <c r="BT377" s="228"/>
      <c r="BU377" s="228" t="str">
        <f t="shared" si="5"/>
        <v/>
      </c>
      <c r="BV377" s="228"/>
      <c r="BW377" s="228"/>
      <c r="BX377" s="228"/>
      <c r="BY377" s="228"/>
      <c r="BZ377" s="228"/>
      <c r="CA377" s="228"/>
      <c r="CB377" s="228"/>
      <c r="CC377" s="228"/>
      <c r="CD377" s="228"/>
      <c r="CE377" s="228"/>
      <c r="CF377" s="228"/>
      <c r="CG377" s="228"/>
      <c r="CH377" s="228"/>
      <c r="CI377" s="228"/>
      <c r="CJ377" s="228"/>
      <c r="CK377" s="228"/>
      <c r="CL377" s="228"/>
      <c r="CM377" s="228"/>
      <c r="CN377" s="228"/>
      <c r="CO377" s="228"/>
      <c r="CP377" s="228"/>
      <c r="CQ377" s="228"/>
      <c r="CR377" s="228"/>
      <c r="CS377" s="228"/>
      <c r="CT377" s="228"/>
      <c r="CU377" s="228"/>
      <c r="CV377" s="228"/>
      <c r="CW377" s="228"/>
      <c r="CX377" s="228"/>
      <c r="CY377" s="228"/>
      <c r="CZ377" s="228"/>
      <c r="DA377" s="228"/>
      <c r="DB377" s="228"/>
    </row>
    <row r="378" spans="1:106" s="198" customFormat="1" ht="31.5" customHeight="1" x14ac:dyDescent="0.3">
      <c r="A378" s="194"/>
      <c r="B378" s="171"/>
      <c r="C378" s="257"/>
      <c r="D378" s="171"/>
      <c r="E378" s="171"/>
      <c r="F378" s="171"/>
      <c r="G378" s="197"/>
      <c r="L378" s="258"/>
      <c r="M378" s="259"/>
      <c r="N378" s="260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72"/>
      <c r="Z378" s="172"/>
      <c r="AA378" s="193"/>
      <c r="AB378" s="193"/>
      <c r="AC378" s="193"/>
      <c r="AD378" s="193"/>
      <c r="AE378" s="193"/>
      <c r="AF378" s="193"/>
      <c r="AG378" s="193"/>
      <c r="AH378" s="193"/>
      <c r="AI378" s="193"/>
      <c r="AJ378" s="193"/>
      <c r="AK378" s="172"/>
      <c r="AL378" s="172"/>
      <c r="AM378" s="193"/>
      <c r="AN378" s="193"/>
      <c r="AO378" s="223"/>
      <c r="AP378" s="183"/>
      <c r="AQ378" s="184"/>
      <c r="AR378" s="182"/>
      <c r="AS378" s="182"/>
      <c r="AT378" s="185"/>
      <c r="AU378" s="185"/>
      <c r="AV378" s="185"/>
      <c r="AW378" s="185"/>
      <c r="AX378" s="185"/>
      <c r="AY378" s="185"/>
      <c r="AZ378" s="185"/>
      <c r="BA378" s="185"/>
      <c r="BB378" s="185"/>
      <c r="BC378" s="186"/>
      <c r="BD378" s="181"/>
      <c r="BE378" s="187"/>
      <c r="BF378" s="188"/>
      <c r="BG378" s="173"/>
      <c r="BH378" s="173"/>
      <c r="BI378" s="173"/>
      <c r="BJ378" s="173"/>
      <c r="BK378" s="173"/>
      <c r="BL378" s="28"/>
      <c r="BM378" s="228"/>
      <c r="BN378" s="228"/>
      <c r="BO378" s="228"/>
      <c r="BP378" s="228"/>
      <c r="BQ378" s="228"/>
      <c r="BR378" s="228"/>
      <c r="BS378" s="228"/>
      <c r="BT378" s="228"/>
      <c r="BU378" s="228" t="str">
        <f t="shared" si="5"/>
        <v/>
      </c>
      <c r="BV378" s="228"/>
      <c r="BW378" s="228"/>
      <c r="BX378" s="228"/>
      <c r="BY378" s="228"/>
      <c r="BZ378" s="228"/>
      <c r="CA378" s="228"/>
      <c r="CB378" s="228"/>
      <c r="CC378" s="228"/>
      <c r="CD378" s="228"/>
      <c r="CE378" s="228"/>
      <c r="CF378" s="228"/>
      <c r="CG378" s="228"/>
      <c r="CH378" s="228"/>
      <c r="CI378" s="228"/>
      <c r="CJ378" s="228"/>
      <c r="CK378" s="228"/>
      <c r="CL378" s="228"/>
      <c r="CM378" s="228"/>
      <c r="CN378" s="228"/>
      <c r="CO378" s="228"/>
      <c r="CP378" s="228"/>
      <c r="CQ378" s="228"/>
      <c r="CR378" s="228"/>
      <c r="CS378" s="228"/>
      <c r="CT378" s="228"/>
      <c r="CU378" s="228"/>
      <c r="CV378" s="228"/>
      <c r="CW378" s="228"/>
      <c r="CX378" s="228"/>
      <c r="CY378" s="228"/>
      <c r="CZ378" s="228"/>
      <c r="DA378" s="228"/>
      <c r="DB378" s="228"/>
    </row>
    <row r="379" spans="1:106" s="198" customFormat="1" ht="31.5" customHeight="1" x14ac:dyDescent="0.3">
      <c r="A379" s="194"/>
      <c r="B379" s="171"/>
      <c r="C379" s="257"/>
      <c r="D379" s="171"/>
      <c r="E379" s="171"/>
      <c r="F379" s="171"/>
      <c r="G379" s="197"/>
      <c r="L379" s="258"/>
      <c r="M379" s="259"/>
      <c r="N379" s="260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72"/>
      <c r="Z379" s="172"/>
      <c r="AA379" s="193"/>
      <c r="AB379" s="193"/>
      <c r="AC379" s="193"/>
      <c r="AD379" s="193"/>
      <c r="AE379" s="193"/>
      <c r="AF379" s="193"/>
      <c r="AG379" s="193"/>
      <c r="AH379" s="193"/>
      <c r="AI379" s="193"/>
      <c r="AJ379" s="193"/>
      <c r="AK379" s="172"/>
      <c r="AL379" s="172"/>
      <c r="AM379" s="193"/>
      <c r="AN379" s="193"/>
      <c r="AO379" s="223"/>
      <c r="AP379" s="183"/>
      <c r="AQ379" s="184"/>
      <c r="AR379" s="182"/>
      <c r="AS379" s="182"/>
      <c r="AT379" s="185"/>
      <c r="AU379" s="185"/>
      <c r="AV379" s="185"/>
      <c r="AW379" s="185"/>
      <c r="AX379" s="185"/>
      <c r="AY379" s="185"/>
      <c r="AZ379" s="185"/>
      <c r="BA379" s="185"/>
      <c r="BB379" s="185"/>
      <c r="BC379" s="186"/>
      <c r="BD379" s="181"/>
      <c r="BE379" s="187"/>
      <c r="BF379" s="188"/>
      <c r="BG379" s="173"/>
      <c r="BH379" s="173"/>
      <c r="BI379" s="173"/>
      <c r="BJ379" s="173"/>
      <c r="BK379" s="173"/>
      <c r="BL379" s="28"/>
      <c r="BM379" s="228"/>
      <c r="BN379" s="228"/>
      <c r="BO379" s="228"/>
      <c r="BP379" s="228"/>
      <c r="BQ379" s="228"/>
      <c r="BR379" s="228"/>
      <c r="BS379" s="228"/>
      <c r="BT379" s="228"/>
      <c r="BU379" s="228" t="str">
        <f t="shared" si="5"/>
        <v/>
      </c>
      <c r="BV379" s="228"/>
      <c r="BW379" s="228"/>
      <c r="BX379" s="228"/>
      <c r="BY379" s="228"/>
      <c r="BZ379" s="228"/>
      <c r="CA379" s="228"/>
      <c r="CB379" s="228"/>
      <c r="CC379" s="228"/>
      <c r="CD379" s="228"/>
      <c r="CE379" s="228"/>
      <c r="CF379" s="228"/>
      <c r="CG379" s="228"/>
      <c r="CH379" s="228"/>
      <c r="CI379" s="228"/>
      <c r="CJ379" s="228"/>
      <c r="CK379" s="228"/>
      <c r="CL379" s="228"/>
      <c r="CM379" s="228"/>
      <c r="CN379" s="228"/>
      <c r="CO379" s="228"/>
      <c r="CP379" s="228"/>
      <c r="CQ379" s="228"/>
      <c r="CR379" s="228"/>
      <c r="CS379" s="228"/>
      <c r="CT379" s="228"/>
      <c r="CU379" s="228"/>
      <c r="CV379" s="228"/>
      <c r="CW379" s="228"/>
      <c r="CX379" s="228"/>
      <c r="CY379" s="228"/>
      <c r="CZ379" s="228"/>
      <c r="DA379" s="228"/>
      <c r="DB379" s="228"/>
    </row>
    <row r="380" spans="1:106" s="198" customFormat="1" ht="31.5" customHeight="1" x14ac:dyDescent="0.3">
      <c r="A380" s="194"/>
      <c r="B380" s="171"/>
      <c r="C380" s="257"/>
      <c r="D380" s="171"/>
      <c r="E380" s="171"/>
      <c r="F380" s="171"/>
      <c r="G380" s="197"/>
      <c r="L380" s="258"/>
      <c r="M380" s="259"/>
      <c r="N380" s="260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72"/>
      <c r="Z380" s="172"/>
      <c r="AA380" s="193"/>
      <c r="AB380" s="193"/>
      <c r="AC380" s="193"/>
      <c r="AD380" s="193"/>
      <c r="AE380" s="193"/>
      <c r="AF380" s="193"/>
      <c r="AG380" s="193"/>
      <c r="AH380" s="193"/>
      <c r="AI380" s="193"/>
      <c r="AJ380" s="193"/>
      <c r="AK380" s="172"/>
      <c r="AL380" s="172"/>
      <c r="AM380" s="193"/>
      <c r="AN380" s="193"/>
      <c r="AO380" s="223"/>
      <c r="AP380" s="183"/>
      <c r="AQ380" s="184"/>
      <c r="AR380" s="182"/>
      <c r="AS380" s="182"/>
      <c r="AT380" s="185"/>
      <c r="AU380" s="185"/>
      <c r="AV380" s="185"/>
      <c r="AW380" s="185"/>
      <c r="AX380" s="185"/>
      <c r="AY380" s="185"/>
      <c r="AZ380" s="185"/>
      <c r="BA380" s="185"/>
      <c r="BB380" s="185"/>
      <c r="BC380" s="186"/>
      <c r="BD380" s="181"/>
      <c r="BE380" s="187"/>
      <c r="BF380" s="188"/>
      <c r="BG380" s="173"/>
      <c r="BH380" s="173"/>
      <c r="BI380" s="173"/>
      <c r="BJ380" s="173"/>
      <c r="BK380" s="173"/>
      <c r="BL380" s="28"/>
      <c r="BM380" s="228"/>
      <c r="BN380" s="228"/>
      <c r="BO380" s="228"/>
      <c r="BP380" s="228"/>
      <c r="BQ380" s="228"/>
      <c r="BR380" s="228"/>
      <c r="BS380" s="228"/>
      <c r="BT380" s="228"/>
      <c r="BU380" s="228" t="str">
        <f t="shared" si="5"/>
        <v/>
      </c>
      <c r="BV380" s="228"/>
      <c r="BW380" s="228"/>
      <c r="BX380" s="228"/>
      <c r="BY380" s="228"/>
      <c r="BZ380" s="228"/>
      <c r="CA380" s="228"/>
      <c r="CB380" s="228"/>
      <c r="CC380" s="228"/>
      <c r="CD380" s="228"/>
      <c r="CE380" s="228"/>
      <c r="CF380" s="228"/>
      <c r="CG380" s="228"/>
      <c r="CH380" s="228"/>
      <c r="CI380" s="228"/>
      <c r="CJ380" s="228"/>
      <c r="CK380" s="228"/>
      <c r="CL380" s="228"/>
      <c r="CM380" s="228"/>
      <c r="CN380" s="228"/>
      <c r="CO380" s="228"/>
      <c r="CP380" s="228"/>
      <c r="CQ380" s="228"/>
      <c r="CR380" s="228"/>
      <c r="CS380" s="228"/>
      <c r="CT380" s="228"/>
      <c r="CU380" s="228"/>
      <c r="CV380" s="228"/>
      <c r="CW380" s="228"/>
      <c r="CX380" s="228"/>
      <c r="CY380" s="228"/>
      <c r="CZ380" s="228"/>
      <c r="DA380" s="228"/>
      <c r="DB380" s="228"/>
    </row>
    <row r="381" spans="1:106" s="198" customFormat="1" ht="31.5" customHeight="1" x14ac:dyDescent="0.3">
      <c r="A381" s="194"/>
      <c r="B381" s="171"/>
      <c r="C381" s="257"/>
      <c r="D381" s="171"/>
      <c r="E381" s="171"/>
      <c r="F381" s="171"/>
      <c r="G381" s="197"/>
      <c r="L381" s="258"/>
      <c r="M381" s="259"/>
      <c r="N381" s="260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72"/>
      <c r="Z381" s="172"/>
      <c r="AA381" s="193"/>
      <c r="AB381" s="193"/>
      <c r="AC381" s="193"/>
      <c r="AD381" s="193"/>
      <c r="AE381" s="193"/>
      <c r="AF381" s="193"/>
      <c r="AG381" s="193"/>
      <c r="AH381" s="193"/>
      <c r="AI381" s="193"/>
      <c r="AJ381" s="193"/>
      <c r="AK381" s="172"/>
      <c r="AL381" s="172"/>
      <c r="AM381" s="193"/>
      <c r="AN381" s="193"/>
      <c r="AO381" s="223"/>
      <c r="AP381" s="183"/>
      <c r="AQ381" s="184"/>
      <c r="AR381" s="182"/>
      <c r="AS381" s="182"/>
      <c r="AT381" s="185"/>
      <c r="AU381" s="185"/>
      <c r="AV381" s="185"/>
      <c r="AW381" s="185"/>
      <c r="AX381" s="185"/>
      <c r="AY381" s="185"/>
      <c r="AZ381" s="185"/>
      <c r="BA381" s="185"/>
      <c r="BB381" s="185"/>
      <c r="BC381" s="186"/>
      <c r="BD381" s="181"/>
      <c r="BE381" s="187"/>
      <c r="BF381" s="188"/>
      <c r="BG381" s="173"/>
      <c r="BH381" s="173"/>
      <c r="BI381" s="173"/>
      <c r="BJ381" s="173"/>
      <c r="BK381" s="173"/>
      <c r="BL381" s="28"/>
      <c r="BM381" s="228"/>
      <c r="BN381" s="228"/>
      <c r="BO381" s="228"/>
      <c r="BP381" s="228"/>
      <c r="BQ381" s="228"/>
      <c r="BR381" s="228"/>
      <c r="BS381" s="228"/>
      <c r="BT381" s="228"/>
      <c r="BU381" s="228" t="str">
        <f t="shared" si="5"/>
        <v/>
      </c>
      <c r="BV381" s="228"/>
      <c r="BW381" s="228"/>
      <c r="BX381" s="228"/>
      <c r="BY381" s="228"/>
      <c r="BZ381" s="228"/>
      <c r="CA381" s="228"/>
      <c r="CB381" s="228"/>
      <c r="CC381" s="228"/>
      <c r="CD381" s="228"/>
      <c r="CE381" s="228"/>
      <c r="CF381" s="228"/>
      <c r="CG381" s="228"/>
      <c r="CH381" s="228"/>
      <c r="CI381" s="228"/>
      <c r="CJ381" s="228"/>
      <c r="CK381" s="228"/>
      <c r="CL381" s="228"/>
      <c r="CM381" s="228"/>
      <c r="CN381" s="228"/>
      <c r="CO381" s="228"/>
      <c r="CP381" s="228"/>
      <c r="CQ381" s="228"/>
      <c r="CR381" s="228"/>
      <c r="CS381" s="228"/>
      <c r="CT381" s="228"/>
      <c r="CU381" s="228"/>
      <c r="CV381" s="228"/>
      <c r="CW381" s="228"/>
      <c r="CX381" s="228"/>
      <c r="CY381" s="228"/>
      <c r="CZ381" s="228"/>
      <c r="DA381" s="228"/>
      <c r="DB381" s="228"/>
    </row>
    <row r="382" spans="1:106" s="198" customFormat="1" ht="31.5" customHeight="1" x14ac:dyDescent="0.3">
      <c r="A382" s="194"/>
      <c r="B382" s="171"/>
      <c r="C382" s="257"/>
      <c r="D382" s="171"/>
      <c r="E382" s="171"/>
      <c r="F382" s="171"/>
      <c r="G382" s="197"/>
      <c r="L382" s="258"/>
      <c r="M382" s="259"/>
      <c r="N382" s="260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72"/>
      <c r="Z382" s="172"/>
      <c r="AA382" s="193"/>
      <c r="AB382" s="193"/>
      <c r="AC382" s="193"/>
      <c r="AD382" s="193"/>
      <c r="AE382" s="193"/>
      <c r="AF382" s="193"/>
      <c r="AG382" s="193"/>
      <c r="AH382" s="193"/>
      <c r="AI382" s="193"/>
      <c r="AJ382" s="193"/>
      <c r="AK382" s="172"/>
      <c r="AL382" s="172"/>
      <c r="AM382" s="193"/>
      <c r="AN382" s="193"/>
      <c r="AO382" s="223"/>
      <c r="AP382" s="183"/>
      <c r="AQ382" s="184"/>
      <c r="AR382" s="182"/>
      <c r="AS382" s="182"/>
      <c r="AT382" s="185"/>
      <c r="AU382" s="185"/>
      <c r="AV382" s="185"/>
      <c r="AW382" s="185"/>
      <c r="AX382" s="185"/>
      <c r="AY382" s="185"/>
      <c r="AZ382" s="185"/>
      <c r="BA382" s="185"/>
      <c r="BB382" s="185"/>
      <c r="BC382" s="186"/>
      <c r="BD382" s="181"/>
      <c r="BE382" s="187"/>
      <c r="BF382" s="188"/>
      <c r="BG382" s="173"/>
      <c r="BH382" s="173"/>
      <c r="BI382" s="173"/>
      <c r="BJ382" s="173"/>
      <c r="BK382" s="173"/>
      <c r="BL382" s="28"/>
      <c r="BM382" s="228"/>
      <c r="BN382" s="228"/>
      <c r="BO382" s="228"/>
      <c r="BP382" s="228"/>
      <c r="BQ382" s="228"/>
      <c r="BR382" s="228"/>
      <c r="BS382" s="228"/>
      <c r="BT382" s="228"/>
      <c r="BU382" s="228" t="str">
        <f t="shared" si="5"/>
        <v/>
      </c>
      <c r="BV382" s="228"/>
      <c r="BW382" s="228"/>
      <c r="BX382" s="228"/>
      <c r="BY382" s="228"/>
      <c r="BZ382" s="228"/>
      <c r="CA382" s="228"/>
      <c r="CB382" s="228"/>
      <c r="CC382" s="228"/>
      <c r="CD382" s="228"/>
      <c r="CE382" s="228"/>
      <c r="CF382" s="228"/>
      <c r="CG382" s="228"/>
      <c r="CH382" s="228"/>
      <c r="CI382" s="228"/>
      <c r="CJ382" s="228"/>
      <c r="CK382" s="228"/>
      <c r="CL382" s="228"/>
      <c r="CM382" s="228"/>
      <c r="CN382" s="228"/>
      <c r="CO382" s="228"/>
      <c r="CP382" s="228"/>
      <c r="CQ382" s="228"/>
      <c r="CR382" s="228"/>
      <c r="CS382" s="228"/>
      <c r="CT382" s="228"/>
      <c r="CU382" s="228"/>
      <c r="CV382" s="228"/>
      <c r="CW382" s="228"/>
      <c r="CX382" s="228"/>
      <c r="CY382" s="228"/>
      <c r="CZ382" s="228"/>
      <c r="DA382" s="228"/>
      <c r="DB382" s="228"/>
    </row>
    <row r="383" spans="1:106" s="198" customFormat="1" ht="31.5" customHeight="1" x14ac:dyDescent="0.3">
      <c r="A383" s="194"/>
      <c r="B383" s="171"/>
      <c r="C383" s="257"/>
      <c r="D383" s="171"/>
      <c r="E383" s="171"/>
      <c r="F383" s="171"/>
      <c r="G383" s="197"/>
      <c r="L383" s="258"/>
      <c r="M383" s="259"/>
      <c r="N383" s="260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72"/>
      <c r="Z383" s="172"/>
      <c r="AA383" s="193"/>
      <c r="AB383" s="193"/>
      <c r="AC383" s="193"/>
      <c r="AD383" s="193"/>
      <c r="AE383" s="193"/>
      <c r="AF383" s="193"/>
      <c r="AG383" s="193"/>
      <c r="AH383" s="193"/>
      <c r="AI383" s="193"/>
      <c r="AJ383" s="193"/>
      <c r="AK383" s="172"/>
      <c r="AL383" s="172"/>
      <c r="AM383" s="193"/>
      <c r="AN383" s="193"/>
      <c r="AO383" s="223"/>
      <c r="AP383" s="183"/>
      <c r="AQ383" s="184"/>
      <c r="AR383" s="182"/>
      <c r="AS383" s="182"/>
      <c r="AT383" s="185"/>
      <c r="AU383" s="185"/>
      <c r="AV383" s="185"/>
      <c r="AW383" s="185"/>
      <c r="AX383" s="185"/>
      <c r="AY383" s="185"/>
      <c r="AZ383" s="185"/>
      <c r="BA383" s="185"/>
      <c r="BB383" s="185"/>
      <c r="BC383" s="186"/>
      <c r="BD383" s="181"/>
      <c r="BE383" s="187"/>
      <c r="BF383" s="188"/>
      <c r="BG383" s="173"/>
      <c r="BH383" s="173"/>
      <c r="BI383" s="173"/>
      <c r="BJ383" s="173"/>
      <c r="BK383" s="173"/>
      <c r="BL383" s="28"/>
      <c r="BM383" s="228"/>
      <c r="BN383" s="228"/>
      <c r="BO383" s="228"/>
      <c r="BP383" s="228"/>
      <c r="BQ383" s="228"/>
      <c r="BR383" s="228"/>
      <c r="BS383" s="228"/>
      <c r="BT383" s="228"/>
      <c r="BU383" s="228" t="str">
        <f t="shared" si="5"/>
        <v/>
      </c>
      <c r="BV383" s="228"/>
      <c r="BW383" s="228"/>
      <c r="BX383" s="228"/>
      <c r="BY383" s="228"/>
      <c r="BZ383" s="228"/>
      <c r="CA383" s="228"/>
      <c r="CB383" s="228"/>
      <c r="CC383" s="228"/>
      <c r="CD383" s="228"/>
      <c r="CE383" s="228"/>
      <c r="CF383" s="228"/>
      <c r="CG383" s="228"/>
      <c r="CH383" s="228"/>
      <c r="CI383" s="228"/>
      <c r="CJ383" s="228"/>
      <c r="CK383" s="228"/>
      <c r="CL383" s="228"/>
      <c r="CM383" s="228"/>
      <c r="CN383" s="228"/>
      <c r="CO383" s="228"/>
      <c r="CP383" s="228"/>
      <c r="CQ383" s="228"/>
      <c r="CR383" s="228"/>
      <c r="CS383" s="228"/>
      <c r="CT383" s="228"/>
      <c r="CU383" s="228"/>
      <c r="CV383" s="228"/>
      <c r="CW383" s="228"/>
      <c r="CX383" s="228"/>
      <c r="CY383" s="228"/>
      <c r="CZ383" s="228"/>
      <c r="DA383" s="228"/>
      <c r="DB383" s="228"/>
    </row>
    <row r="384" spans="1:106" s="198" customFormat="1" ht="31.5" customHeight="1" x14ac:dyDescent="0.3">
      <c r="A384" s="194"/>
      <c r="B384" s="171"/>
      <c r="C384" s="257"/>
      <c r="D384" s="171"/>
      <c r="E384" s="171"/>
      <c r="F384" s="171"/>
      <c r="G384" s="197"/>
      <c r="L384" s="258"/>
      <c r="M384" s="259"/>
      <c r="N384" s="260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72"/>
      <c r="Z384" s="172"/>
      <c r="AA384" s="193"/>
      <c r="AB384" s="193"/>
      <c r="AC384" s="193"/>
      <c r="AD384" s="193"/>
      <c r="AE384" s="193"/>
      <c r="AF384" s="193"/>
      <c r="AG384" s="193"/>
      <c r="AH384" s="193"/>
      <c r="AI384" s="193"/>
      <c r="AJ384" s="193"/>
      <c r="AK384" s="172"/>
      <c r="AL384" s="172"/>
      <c r="AM384" s="193"/>
      <c r="AN384" s="193"/>
      <c r="AO384" s="223"/>
      <c r="AP384" s="183"/>
      <c r="AQ384" s="184"/>
      <c r="AR384" s="182"/>
      <c r="AS384" s="182"/>
      <c r="AT384" s="185"/>
      <c r="AU384" s="185"/>
      <c r="AV384" s="185"/>
      <c r="AW384" s="185"/>
      <c r="AX384" s="185"/>
      <c r="AY384" s="185"/>
      <c r="AZ384" s="185"/>
      <c r="BA384" s="185"/>
      <c r="BB384" s="185"/>
      <c r="BC384" s="186"/>
      <c r="BD384" s="181"/>
      <c r="BE384" s="187"/>
      <c r="BF384" s="188"/>
      <c r="BG384" s="173"/>
      <c r="BH384" s="173"/>
      <c r="BI384" s="173"/>
      <c r="BJ384" s="173"/>
      <c r="BK384" s="173"/>
      <c r="BL384" s="28"/>
      <c r="BM384" s="228"/>
      <c r="BN384" s="228"/>
      <c r="BO384" s="228"/>
      <c r="BP384" s="228"/>
      <c r="BQ384" s="228"/>
      <c r="BR384" s="228"/>
      <c r="BS384" s="228"/>
      <c r="BT384" s="228"/>
      <c r="BU384" s="228" t="str">
        <f t="shared" si="5"/>
        <v/>
      </c>
      <c r="BV384" s="228"/>
      <c r="BW384" s="228"/>
      <c r="BX384" s="228"/>
      <c r="BY384" s="228"/>
      <c r="BZ384" s="228"/>
      <c r="CA384" s="228"/>
      <c r="CB384" s="228"/>
      <c r="CC384" s="228"/>
      <c r="CD384" s="228"/>
      <c r="CE384" s="228"/>
      <c r="CF384" s="228"/>
      <c r="CG384" s="228"/>
      <c r="CH384" s="228"/>
      <c r="CI384" s="228"/>
      <c r="CJ384" s="228"/>
      <c r="CK384" s="228"/>
      <c r="CL384" s="228"/>
      <c r="CM384" s="228"/>
      <c r="CN384" s="228"/>
      <c r="CO384" s="228"/>
      <c r="CP384" s="228"/>
      <c r="CQ384" s="228"/>
      <c r="CR384" s="228"/>
      <c r="CS384" s="228"/>
      <c r="CT384" s="228"/>
      <c r="CU384" s="228"/>
      <c r="CV384" s="228"/>
      <c r="CW384" s="228"/>
      <c r="CX384" s="228"/>
      <c r="CY384" s="228"/>
      <c r="CZ384" s="228"/>
      <c r="DA384" s="228"/>
      <c r="DB384" s="228"/>
    </row>
    <row r="385" spans="1:106" s="198" customFormat="1" ht="31.5" customHeight="1" x14ac:dyDescent="0.3">
      <c r="A385" s="194"/>
      <c r="B385" s="171"/>
      <c r="C385" s="257"/>
      <c r="D385" s="171"/>
      <c r="E385" s="171"/>
      <c r="F385" s="171"/>
      <c r="G385" s="197"/>
      <c r="L385" s="258"/>
      <c r="M385" s="259"/>
      <c r="N385" s="260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72"/>
      <c r="Z385" s="172"/>
      <c r="AA385" s="193"/>
      <c r="AB385" s="193"/>
      <c r="AC385" s="193"/>
      <c r="AD385" s="193"/>
      <c r="AE385" s="193"/>
      <c r="AF385" s="193"/>
      <c r="AG385" s="193"/>
      <c r="AH385" s="193"/>
      <c r="AI385" s="193"/>
      <c r="AJ385" s="193"/>
      <c r="AK385" s="172"/>
      <c r="AL385" s="172"/>
      <c r="AM385" s="193"/>
      <c r="AN385" s="193"/>
      <c r="AO385" s="223"/>
      <c r="AP385" s="183"/>
      <c r="AQ385" s="184"/>
      <c r="AR385" s="182"/>
      <c r="AS385" s="182"/>
      <c r="AT385" s="185"/>
      <c r="AU385" s="185"/>
      <c r="AV385" s="185"/>
      <c r="AW385" s="185"/>
      <c r="AX385" s="185"/>
      <c r="AY385" s="185"/>
      <c r="AZ385" s="185"/>
      <c r="BA385" s="185"/>
      <c r="BB385" s="185"/>
      <c r="BC385" s="186"/>
      <c r="BD385" s="181"/>
      <c r="BE385" s="187"/>
      <c r="BF385" s="188"/>
      <c r="BG385" s="173"/>
      <c r="BH385" s="173"/>
      <c r="BI385" s="173"/>
      <c r="BJ385" s="173"/>
      <c r="BK385" s="173"/>
      <c r="BL385" s="28"/>
      <c r="BM385" s="228"/>
      <c r="BN385" s="228"/>
      <c r="BO385" s="228"/>
      <c r="BP385" s="228"/>
      <c r="BQ385" s="228"/>
      <c r="BR385" s="228"/>
      <c r="BS385" s="228"/>
      <c r="BT385" s="228"/>
      <c r="BU385" s="228" t="str">
        <f t="shared" si="5"/>
        <v/>
      </c>
      <c r="BV385" s="228"/>
      <c r="BW385" s="228"/>
      <c r="BX385" s="228"/>
      <c r="BY385" s="228"/>
      <c r="BZ385" s="228"/>
      <c r="CA385" s="228"/>
      <c r="CB385" s="228"/>
      <c r="CC385" s="228"/>
      <c r="CD385" s="228"/>
      <c r="CE385" s="228"/>
      <c r="CF385" s="228"/>
      <c r="CG385" s="228"/>
      <c r="CH385" s="228"/>
      <c r="CI385" s="228"/>
      <c r="CJ385" s="228"/>
      <c r="CK385" s="228"/>
      <c r="CL385" s="228"/>
      <c r="CM385" s="228"/>
      <c r="CN385" s="228"/>
      <c r="CO385" s="228"/>
      <c r="CP385" s="228"/>
      <c r="CQ385" s="228"/>
      <c r="CR385" s="228"/>
      <c r="CS385" s="228"/>
      <c r="CT385" s="228"/>
      <c r="CU385" s="228"/>
      <c r="CV385" s="228"/>
      <c r="CW385" s="228"/>
      <c r="CX385" s="228"/>
      <c r="CY385" s="228"/>
      <c r="CZ385" s="228"/>
      <c r="DA385" s="228"/>
      <c r="DB385" s="228"/>
    </row>
    <row r="386" spans="1:106" s="198" customFormat="1" ht="31.5" customHeight="1" x14ac:dyDescent="0.3">
      <c r="A386" s="194"/>
      <c r="B386" s="171"/>
      <c r="C386" s="257"/>
      <c r="D386" s="171"/>
      <c r="E386" s="171"/>
      <c r="F386" s="171"/>
      <c r="G386" s="197"/>
      <c r="L386" s="258"/>
      <c r="M386" s="259"/>
      <c r="N386" s="260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72"/>
      <c r="Z386" s="172"/>
      <c r="AA386" s="193"/>
      <c r="AB386" s="193"/>
      <c r="AC386" s="193"/>
      <c r="AD386" s="193"/>
      <c r="AE386" s="193"/>
      <c r="AF386" s="193"/>
      <c r="AG386" s="193"/>
      <c r="AH386" s="193"/>
      <c r="AI386" s="193"/>
      <c r="AJ386" s="193"/>
      <c r="AK386" s="172"/>
      <c r="AL386" s="172"/>
      <c r="AM386" s="193"/>
      <c r="AN386" s="193"/>
      <c r="AO386" s="223"/>
      <c r="AP386" s="183"/>
      <c r="AQ386" s="184"/>
      <c r="AR386" s="182"/>
      <c r="AS386" s="182"/>
      <c r="AT386" s="185"/>
      <c r="AU386" s="185"/>
      <c r="AV386" s="185"/>
      <c r="AW386" s="185"/>
      <c r="AX386" s="185"/>
      <c r="AY386" s="185"/>
      <c r="AZ386" s="185"/>
      <c r="BA386" s="185"/>
      <c r="BB386" s="185"/>
      <c r="BC386" s="186"/>
      <c r="BD386" s="181"/>
      <c r="BE386" s="187"/>
      <c r="BF386" s="188"/>
      <c r="BG386" s="173"/>
      <c r="BH386" s="173"/>
      <c r="BI386" s="173"/>
      <c r="BJ386" s="173"/>
      <c r="BK386" s="173"/>
      <c r="BL386" s="28"/>
      <c r="BM386" s="228"/>
      <c r="BN386" s="228"/>
      <c r="BO386" s="228"/>
      <c r="BP386" s="228"/>
      <c r="BQ386" s="228"/>
      <c r="BR386" s="228"/>
      <c r="BS386" s="228"/>
      <c r="BT386" s="228"/>
      <c r="BU386" s="228" t="str">
        <f t="shared" si="5"/>
        <v/>
      </c>
      <c r="BV386" s="228"/>
      <c r="BW386" s="228"/>
      <c r="BX386" s="228"/>
      <c r="BY386" s="228"/>
      <c r="BZ386" s="228"/>
      <c r="CA386" s="228"/>
      <c r="CB386" s="228"/>
      <c r="CC386" s="228"/>
      <c r="CD386" s="228"/>
      <c r="CE386" s="228"/>
      <c r="CF386" s="228"/>
      <c r="CG386" s="228"/>
      <c r="CH386" s="228"/>
      <c r="CI386" s="228"/>
      <c r="CJ386" s="228"/>
      <c r="CK386" s="228"/>
      <c r="CL386" s="228"/>
      <c r="CM386" s="228"/>
      <c r="CN386" s="228"/>
      <c r="CO386" s="228"/>
      <c r="CP386" s="228"/>
      <c r="CQ386" s="228"/>
      <c r="CR386" s="228"/>
      <c r="CS386" s="228"/>
      <c r="CT386" s="228"/>
      <c r="CU386" s="228"/>
      <c r="CV386" s="228"/>
      <c r="CW386" s="228"/>
      <c r="CX386" s="228"/>
      <c r="CY386" s="228"/>
      <c r="CZ386" s="228"/>
      <c r="DA386" s="228"/>
      <c r="DB386" s="228"/>
    </row>
    <row r="387" spans="1:106" s="198" customFormat="1" ht="31.5" customHeight="1" x14ac:dyDescent="0.3">
      <c r="A387" s="194"/>
      <c r="B387" s="171"/>
      <c r="C387" s="257"/>
      <c r="D387" s="171"/>
      <c r="E387" s="171"/>
      <c r="F387" s="171"/>
      <c r="G387" s="197"/>
      <c r="L387" s="258"/>
      <c r="M387" s="259"/>
      <c r="N387" s="260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72"/>
      <c r="Z387" s="172"/>
      <c r="AA387" s="193"/>
      <c r="AB387" s="193"/>
      <c r="AC387" s="193"/>
      <c r="AD387" s="193"/>
      <c r="AE387" s="193"/>
      <c r="AF387" s="193"/>
      <c r="AG387" s="193"/>
      <c r="AH387" s="193"/>
      <c r="AI387" s="193"/>
      <c r="AJ387" s="193"/>
      <c r="AK387" s="172"/>
      <c r="AL387" s="172"/>
      <c r="AM387" s="193"/>
      <c r="AN387" s="193"/>
      <c r="AO387" s="223"/>
      <c r="AP387" s="183"/>
      <c r="AQ387" s="184"/>
      <c r="AR387" s="182"/>
      <c r="AS387" s="182"/>
      <c r="AT387" s="185"/>
      <c r="AU387" s="185"/>
      <c r="AV387" s="185"/>
      <c r="AW387" s="185"/>
      <c r="AX387" s="185"/>
      <c r="AY387" s="185"/>
      <c r="AZ387" s="185"/>
      <c r="BA387" s="185"/>
      <c r="BB387" s="185"/>
      <c r="BC387" s="186"/>
      <c r="BD387" s="181"/>
      <c r="BE387" s="187"/>
      <c r="BF387" s="188"/>
      <c r="BG387" s="173"/>
      <c r="BH387" s="173"/>
      <c r="BI387" s="173"/>
      <c r="BJ387" s="173"/>
      <c r="BK387" s="173"/>
      <c r="BL387" s="28"/>
      <c r="BM387" s="228"/>
      <c r="BN387" s="228"/>
      <c r="BO387" s="228"/>
      <c r="BP387" s="228"/>
      <c r="BQ387" s="228"/>
      <c r="BR387" s="228"/>
      <c r="BS387" s="228"/>
      <c r="BT387" s="228"/>
      <c r="BU387" s="228" t="str">
        <f t="shared" si="5"/>
        <v/>
      </c>
      <c r="BV387" s="228"/>
      <c r="BW387" s="228"/>
      <c r="BX387" s="228"/>
      <c r="BY387" s="228"/>
      <c r="BZ387" s="228"/>
      <c r="CA387" s="228"/>
      <c r="CB387" s="228"/>
      <c r="CC387" s="228"/>
      <c r="CD387" s="228"/>
      <c r="CE387" s="228"/>
      <c r="CF387" s="228"/>
      <c r="CG387" s="228"/>
      <c r="CH387" s="228"/>
      <c r="CI387" s="228"/>
      <c r="CJ387" s="228"/>
      <c r="CK387" s="228"/>
      <c r="CL387" s="228"/>
      <c r="CM387" s="228"/>
      <c r="CN387" s="228"/>
      <c r="CO387" s="228"/>
      <c r="CP387" s="228"/>
      <c r="CQ387" s="228"/>
      <c r="CR387" s="228"/>
      <c r="CS387" s="228"/>
      <c r="CT387" s="228"/>
      <c r="CU387" s="228"/>
      <c r="CV387" s="228"/>
      <c r="CW387" s="228"/>
      <c r="CX387" s="228"/>
      <c r="CY387" s="228"/>
      <c r="CZ387" s="228"/>
      <c r="DA387" s="228"/>
      <c r="DB387" s="228"/>
    </row>
    <row r="388" spans="1:106" s="198" customFormat="1" ht="31.5" customHeight="1" x14ac:dyDescent="0.3">
      <c r="A388" s="194"/>
      <c r="B388" s="171"/>
      <c r="C388" s="257"/>
      <c r="D388" s="171"/>
      <c r="E388" s="171"/>
      <c r="F388" s="171"/>
      <c r="G388" s="197"/>
      <c r="L388" s="258"/>
      <c r="M388" s="259"/>
      <c r="N388" s="260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72"/>
      <c r="Z388" s="172"/>
      <c r="AA388" s="193"/>
      <c r="AB388" s="193"/>
      <c r="AC388" s="193"/>
      <c r="AD388" s="193"/>
      <c r="AE388" s="193"/>
      <c r="AF388" s="193"/>
      <c r="AG388" s="193"/>
      <c r="AH388" s="193"/>
      <c r="AI388" s="193"/>
      <c r="AJ388" s="193"/>
      <c r="AK388" s="172"/>
      <c r="AL388" s="172"/>
      <c r="AM388" s="193"/>
      <c r="AN388" s="193"/>
      <c r="AO388" s="223"/>
      <c r="AP388" s="183"/>
      <c r="AQ388" s="184"/>
      <c r="AR388" s="182"/>
      <c r="AS388" s="182"/>
      <c r="AT388" s="185"/>
      <c r="AU388" s="185"/>
      <c r="AV388" s="185"/>
      <c r="AW388" s="185"/>
      <c r="AX388" s="185"/>
      <c r="AY388" s="185"/>
      <c r="AZ388" s="185"/>
      <c r="BA388" s="185"/>
      <c r="BB388" s="185"/>
      <c r="BC388" s="186"/>
      <c r="BD388" s="181"/>
      <c r="BE388" s="187"/>
      <c r="BF388" s="188"/>
      <c r="BG388" s="173"/>
      <c r="BH388" s="173"/>
      <c r="BI388" s="173"/>
      <c r="BJ388" s="173"/>
      <c r="BK388" s="173"/>
      <c r="BL388" s="28"/>
      <c r="BM388" s="228"/>
      <c r="BN388" s="228"/>
      <c r="BO388" s="228"/>
      <c r="BP388" s="228"/>
      <c r="BQ388" s="228"/>
      <c r="BR388" s="228"/>
      <c r="BS388" s="228"/>
      <c r="BT388" s="228"/>
      <c r="BU388" s="228" t="str">
        <f t="shared" ref="BU388:BU451" si="6">IFERROR(ROUND(STDEV(AN388,L388),1),"")</f>
        <v/>
      </c>
      <c r="BV388" s="228"/>
      <c r="BW388" s="228"/>
      <c r="BX388" s="228"/>
      <c r="BY388" s="228"/>
      <c r="BZ388" s="228"/>
      <c r="CA388" s="228"/>
      <c r="CB388" s="228"/>
      <c r="CC388" s="228"/>
      <c r="CD388" s="228"/>
      <c r="CE388" s="228"/>
      <c r="CF388" s="228"/>
      <c r="CG388" s="228"/>
      <c r="CH388" s="228"/>
      <c r="CI388" s="228"/>
      <c r="CJ388" s="228"/>
      <c r="CK388" s="228"/>
      <c r="CL388" s="228"/>
      <c r="CM388" s="228"/>
      <c r="CN388" s="228"/>
      <c r="CO388" s="228"/>
      <c r="CP388" s="228"/>
      <c r="CQ388" s="228"/>
      <c r="CR388" s="228"/>
      <c r="CS388" s="228"/>
      <c r="CT388" s="228"/>
      <c r="CU388" s="228"/>
      <c r="CV388" s="228"/>
      <c r="CW388" s="228"/>
      <c r="CX388" s="228"/>
      <c r="CY388" s="228"/>
      <c r="CZ388" s="228"/>
      <c r="DA388" s="228"/>
      <c r="DB388" s="228"/>
    </row>
    <row r="389" spans="1:106" s="198" customFormat="1" ht="31.5" customHeight="1" x14ac:dyDescent="0.3">
      <c r="A389" s="194"/>
      <c r="B389" s="171"/>
      <c r="C389" s="257"/>
      <c r="D389" s="171"/>
      <c r="E389" s="171"/>
      <c r="F389" s="171"/>
      <c r="G389" s="197"/>
      <c r="L389" s="258"/>
      <c r="M389" s="259"/>
      <c r="N389" s="260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72"/>
      <c r="Z389" s="172"/>
      <c r="AA389" s="193"/>
      <c r="AB389" s="193"/>
      <c r="AC389" s="193"/>
      <c r="AD389" s="193"/>
      <c r="AE389" s="193"/>
      <c r="AF389" s="193"/>
      <c r="AG389" s="193"/>
      <c r="AH389" s="193"/>
      <c r="AI389" s="193"/>
      <c r="AJ389" s="193"/>
      <c r="AK389" s="172"/>
      <c r="AL389" s="172"/>
      <c r="AM389" s="193"/>
      <c r="AN389" s="193"/>
      <c r="AO389" s="223"/>
      <c r="AP389" s="183"/>
      <c r="AQ389" s="184"/>
      <c r="AR389" s="182"/>
      <c r="AS389" s="182"/>
      <c r="AT389" s="185"/>
      <c r="AU389" s="185"/>
      <c r="AV389" s="185"/>
      <c r="AW389" s="185"/>
      <c r="AX389" s="185"/>
      <c r="AY389" s="185"/>
      <c r="AZ389" s="185"/>
      <c r="BA389" s="185"/>
      <c r="BB389" s="185"/>
      <c r="BC389" s="186"/>
      <c r="BD389" s="181"/>
      <c r="BE389" s="187"/>
      <c r="BF389" s="188"/>
      <c r="BG389" s="173"/>
      <c r="BH389" s="173"/>
      <c r="BI389" s="173"/>
      <c r="BJ389" s="173"/>
      <c r="BK389" s="173"/>
      <c r="BL389" s="28"/>
      <c r="BM389" s="228"/>
      <c r="BN389" s="228"/>
      <c r="BO389" s="228"/>
      <c r="BP389" s="228"/>
      <c r="BQ389" s="228"/>
      <c r="BR389" s="228"/>
      <c r="BS389" s="228"/>
      <c r="BT389" s="228"/>
      <c r="BU389" s="228" t="str">
        <f t="shared" si="6"/>
        <v/>
      </c>
      <c r="BV389" s="228"/>
      <c r="BW389" s="228"/>
      <c r="BX389" s="228"/>
      <c r="BY389" s="228"/>
      <c r="BZ389" s="228"/>
      <c r="CA389" s="228"/>
      <c r="CB389" s="228"/>
      <c r="CC389" s="228"/>
      <c r="CD389" s="228"/>
      <c r="CE389" s="228"/>
      <c r="CF389" s="228"/>
      <c r="CG389" s="228"/>
      <c r="CH389" s="228"/>
      <c r="CI389" s="228"/>
      <c r="CJ389" s="228"/>
      <c r="CK389" s="228"/>
      <c r="CL389" s="228"/>
      <c r="CM389" s="228"/>
      <c r="CN389" s="228"/>
      <c r="CO389" s="228"/>
      <c r="CP389" s="228"/>
      <c r="CQ389" s="228"/>
      <c r="CR389" s="228"/>
      <c r="CS389" s="228"/>
      <c r="CT389" s="228"/>
      <c r="CU389" s="228"/>
      <c r="CV389" s="228"/>
      <c r="CW389" s="228"/>
      <c r="CX389" s="228"/>
      <c r="CY389" s="228"/>
      <c r="CZ389" s="228"/>
      <c r="DA389" s="228"/>
      <c r="DB389" s="228"/>
    </row>
    <row r="390" spans="1:106" s="198" customFormat="1" ht="31.5" customHeight="1" x14ac:dyDescent="0.3">
      <c r="A390" s="194"/>
      <c r="B390" s="171"/>
      <c r="C390" s="257"/>
      <c r="D390" s="171"/>
      <c r="E390" s="171"/>
      <c r="F390" s="171"/>
      <c r="G390" s="197"/>
      <c r="L390" s="258"/>
      <c r="M390" s="259"/>
      <c r="N390" s="260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72"/>
      <c r="Z390" s="172"/>
      <c r="AA390" s="193"/>
      <c r="AB390" s="193"/>
      <c r="AC390" s="193"/>
      <c r="AD390" s="193"/>
      <c r="AE390" s="193"/>
      <c r="AF390" s="193"/>
      <c r="AG390" s="193"/>
      <c r="AH390" s="193"/>
      <c r="AI390" s="193"/>
      <c r="AJ390" s="193"/>
      <c r="AK390" s="172"/>
      <c r="AL390" s="172"/>
      <c r="AM390" s="193"/>
      <c r="AN390" s="193"/>
      <c r="AO390" s="223"/>
      <c r="AP390" s="183"/>
      <c r="AQ390" s="184"/>
      <c r="AR390" s="182"/>
      <c r="AS390" s="182"/>
      <c r="AT390" s="185"/>
      <c r="AU390" s="185"/>
      <c r="AV390" s="185"/>
      <c r="AW390" s="185"/>
      <c r="AX390" s="185"/>
      <c r="AY390" s="185"/>
      <c r="AZ390" s="185"/>
      <c r="BA390" s="185"/>
      <c r="BB390" s="185"/>
      <c r="BC390" s="186"/>
      <c r="BD390" s="181"/>
      <c r="BE390" s="187"/>
      <c r="BF390" s="188"/>
      <c r="BG390" s="173"/>
      <c r="BH390" s="173"/>
      <c r="BI390" s="173"/>
      <c r="BJ390" s="173"/>
      <c r="BK390" s="173"/>
      <c r="BL390" s="28"/>
      <c r="BM390" s="228"/>
      <c r="BN390" s="228"/>
      <c r="BO390" s="228"/>
      <c r="BP390" s="228"/>
      <c r="BQ390" s="228"/>
      <c r="BR390" s="228"/>
      <c r="BS390" s="228"/>
      <c r="BT390" s="228"/>
      <c r="BU390" s="228" t="str">
        <f t="shared" si="6"/>
        <v/>
      </c>
      <c r="BV390" s="228"/>
      <c r="BW390" s="228"/>
      <c r="BX390" s="228"/>
      <c r="BY390" s="228"/>
      <c r="BZ390" s="228"/>
      <c r="CA390" s="228"/>
      <c r="CB390" s="228"/>
      <c r="CC390" s="228"/>
      <c r="CD390" s="228"/>
      <c r="CE390" s="228"/>
      <c r="CF390" s="228"/>
      <c r="CG390" s="228"/>
      <c r="CH390" s="228"/>
      <c r="CI390" s="228"/>
      <c r="CJ390" s="228"/>
      <c r="CK390" s="228"/>
      <c r="CL390" s="228"/>
      <c r="CM390" s="228"/>
      <c r="CN390" s="228"/>
      <c r="CO390" s="228"/>
      <c r="CP390" s="228"/>
      <c r="CQ390" s="228"/>
      <c r="CR390" s="228"/>
      <c r="CS390" s="228"/>
      <c r="CT390" s="228"/>
      <c r="CU390" s="228"/>
      <c r="CV390" s="228"/>
      <c r="CW390" s="228"/>
      <c r="CX390" s="228"/>
      <c r="CY390" s="228"/>
      <c r="CZ390" s="228"/>
      <c r="DA390" s="228"/>
      <c r="DB390" s="228"/>
    </row>
    <row r="391" spans="1:106" s="198" customFormat="1" ht="31.5" customHeight="1" x14ac:dyDescent="0.3">
      <c r="A391" s="194"/>
      <c r="B391" s="171"/>
      <c r="C391" s="257"/>
      <c r="D391" s="171"/>
      <c r="E391" s="171"/>
      <c r="F391" s="171"/>
      <c r="G391" s="197"/>
      <c r="L391" s="258"/>
      <c r="M391" s="259"/>
      <c r="N391" s="260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72"/>
      <c r="Z391" s="172"/>
      <c r="AA391" s="193"/>
      <c r="AB391" s="193"/>
      <c r="AC391" s="193"/>
      <c r="AD391" s="193"/>
      <c r="AE391" s="193"/>
      <c r="AF391" s="193"/>
      <c r="AG391" s="193"/>
      <c r="AH391" s="193"/>
      <c r="AI391" s="193"/>
      <c r="AJ391" s="193"/>
      <c r="AK391" s="172"/>
      <c r="AL391" s="172"/>
      <c r="AM391" s="193"/>
      <c r="AN391" s="193"/>
      <c r="AO391" s="223"/>
      <c r="AP391" s="183"/>
      <c r="AQ391" s="184"/>
      <c r="AR391" s="182"/>
      <c r="AS391" s="182"/>
      <c r="AT391" s="185"/>
      <c r="AU391" s="185"/>
      <c r="AV391" s="185"/>
      <c r="AW391" s="185"/>
      <c r="AX391" s="185"/>
      <c r="AY391" s="185"/>
      <c r="AZ391" s="185"/>
      <c r="BA391" s="185"/>
      <c r="BB391" s="185"/>
      <c r="BC391" s="186"/>
      <c r="BD391" s="181"/>
      <c r="BE391" s="187"/>
      <c r="BF391" s="188"/>
      <c r="BG391" s="173"/>
      <c r="BH391" s="173"/>
      <c r="BI391" s="173"/>
      <c r="BJ391" s="173"/>
      <c r="BK391" s="173"/>
      <c r="BL391" s="28"/>
      <c r="BM391" s="228"/>
      <c r="BN391" s="228"/>
      <c r="BO391" s="228"/>
      <c r="BP391" s="228"/>
      <c r="BQ391" s="228"/>
      <c r="BR391" s="228"/>
      <c r="BS391" s="228"/>
      <c r="BT391" s="228"/>
      <c r="BU391" s="228" t="str">
        <f t="shared" si="6"/>
        <v/>
      </c>
      <c r="BV391" s="228"/>
      <c r="BW391" s="228"/>
      <c r="BX391" s="228"/>
      <c r="BY391" s="228"/>
      <c r="BZ391" s="228"/>
      <c r="CA391" s="228"/>
      <c r="CB391" s="228"/>
      <c r="CC391" s="228"/>
      <c r="CD391" s="228"/>
      <c r="CE391" s="228"/>
      <c r="CF391" s="228"/>
      <c r="CG391" s="228"/>
      <c r="CH391" s="228"/>
      <c r="CI391" s="228"/>
      <c r="CJ391" s="228"/>
      <c r="CK391" s="228"/>
      <c r="CL391" s="228"/>
      <c r="CM391" s="228"/>
      <c r="CN391" s="228"/>
      <c r="CO391" s="228"/>
      <c r="CP391" s="228"/>
      <c r="CQ391" s="228"/>
      <c r="CR391" s="228"/>
      <c r="CS391" s="228"/>
      <c r="CT391" s="228"/>
      <c r="CU391" s="228"/>
      <c r="CV391" s="228"/>
      <c r="CW391" s="228"/>
      <c r="CX391" s="228"/>
      <c r="CY391" s="228"/>
      <c r="CZ391" s="228"/>
      <c r="DA391" s="228"/>
      <c r="DB391" s="228"/>
    </row>
    <row r="392" spans="1:106" s="198" customFormat="1" ht="31.5" customHeight="1" x14ac:dyDescent="0.3">
      <c r="A392" s="194"/>
      <c r="B392" s="171"/>
      <c r="C392" s="257"/>
      <c r="D392" s="171"/>
      <c r="E392" s="171"/>
      <c r="F392" s="171"/>
      <c r="G392" s="197"/>
      <c r="L392" s="258"/>
      <c r="M392" s="259"/>
      <c r="N392" s="260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72"/>
      <c r="Z392" s="172"/>
      <c r="AA392" s="193"/>
      <c r="AB392" s="193"/>
      <c r="AC392" s="193"/>
      <c r="AD392" s="193"/>
      <c r="AE392" s="193"/>
      <c r="AF392" s="193"/>
      <c r="AG392" s="193"/>
      <c r="AH392" s="193"/>
      <c r="AI392" s="193"/>
      <c r="AJ392" s="193"/>
      <c r="AK392" s="172"/>
      <c r="AL392" s="172"/>
      <c r="AM392" s="193"/>
      <c r="AN392" s="193"/>
      <c r="AO392" s="223"/>
      <c r="AP392" s="183"/>
      <c r="AQ392" s="184"/>
      <c r="AR392" s="182"/>
      <c r="AS392" s="182"/>
      <c r="AT392" s="185"/>
      <c r="AU392" s="185"/>
      <c r="AV392" s="185"/>
      <c r="AW392" s="185"/>
      <c r="AX392" s="185"/>
      <c r="AY392" s="185"/>
      <c r="AZ392" s="185"/>
      <c r="BA392" s="185"/>
      <c r="BB392" s="185"/>
      <c r="BC392" s="186"/>
      <c r="BD392" s="181"/>
      <c r="BE392" s="187"/>
      <c r="BF392" s="188"/>
      <c r="BG392" s="173"/>
      <c r="BH392" s="173"/>
      <c r="BI392" s="173"/>
      <c r="BJ392" s="173"/>
      <c r="BK392" s="173"/>
      <c r="BL392" s="28"/>
      <c r="BM392" s="228"/>
      <c r="BN392" s="228"/>
      <c r="BO392" s="228"/>
      <c r="BP392" s="228"/>
      <c r="BQ392" s="228"/>
      <c r="BR392" s="228"/>
      <c r="BS392" s="228"/>
      <c r="BT392" s="228"/>
      <c r="BU392" s="228" t="str">
        <f t="shared" si="6"/>
        <v/>
      </c>
      <c r="BV392" s="228"/>
      <c r="BW392" s="228"/>
      <c r="BX392" s="228"/>
      <c r="BY392" s="228"/>
      <c r="BZ392" s="228"/>
      <c r="CA392" s="228"/>
      <c r="CB392" s="228"/>
      <c r="CC392" s="228"/>
      <c r="CD392" s="228"/>
      <c r="CE392" s="228"/>
      <c r="CF392" s="228"/>
      <c r="CG392" s="228"/>
      <c r="CH392" s="228"/>
      <c r="CI392" s="228"/>
      <c r="CJ392" s="228"/>
      <c r="CK392" s="228"/>
      <c r="CL392" s="228"/>
      <c r="CM392" s="228"/>
      <c r="CN392" s="228"/>
      <c r="CO392" s="228"/>
      <c r="CP392" s="228"/>
      <c r="CQ392" s="228"/>
      <c r="CR392" s="228"/>
      <c r="CS392" s="228"/>
      <c r="CT392" s="228"/>
      <c r="CU392" s="228"/>
      <c r="CV392" s="228"/>
      <c r="CW392" s="228"/>
      <c r="CX392" s="228"/>
      <c r="CY392" s="228"/>
      <c r="CZ392" s="228"/>
      <c r="DA392" s="228"/>
      <c r="DB392" s="228"/>
    </row>
    <row r="393" spans="1:106" s="198" customFormat="1" ht="31.5" customHeight="1" x14ac:dyDescent="0.3">
      <c r="A393" s="194"/>
      <c r="B393" s="171"/>
      <c r="C393" s="257"/>
      <c r="D393" s="171"/>
      <c r="E393" s="171"/>
      <c r="F393" s="171"/>
      <c r="G393" s="197"/>
      <c r="L393" s="258"/>
      <c r="M393" s="259"/>
      <c r="N393" s="260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72"/>
      <c r="Z393" s="172"/>
      <c r="AA393" s="193"/>
      <c r="AB393" s="193"/>
      <c r="AC393" s="193"/>
      <c r="AD393" s="193"/>
      <c r="AE393" s="193"/>
      <c r="AF393" s="193"/>
      <c r="AG393" s="193"/>
      <c r="AH393" s="193"/>
      <c r="AI393" s="193"/>
      <c r="AJ393" s="193"/>
      <c r="AK393" s="172"/>
      <c r="AL393" s="172"/>
      <c r="AM393" s="193"/>
      <c r="AN393" s="193"/>
      <c r="AO393" s="223"/>
      <c r="AP393" s="183"/>
      <c r="AQ393" s="184"/>
      <c r="AR393" s="182"/>
      <c r="AS393" s="182"/>
      <c r="AT393" s="185"/>
      <c r="AU393" s="185"/>
      <c r="AV393" s="185"/>
      <c r="AW393" s="185"/>
      <c r="AX393" s="185"/>
      <c r="AY393" s="185"/>
      <c r="AZ393" s="185"/>
      <c r="BA393" s="185"/>
      <c r="BB393" s="185"/>
      <c r="BC393" s="186"/>
      <c r="BD393" s="181"/>
      <c r="BE393" s="187"/>
      <c r="BF393" s="188"/>
      <c r="BG393" s="173"/>
      <c r="BH393" s="173"/>
      <c r="BI393" s="173"/>
      <c r="BJ393" s="173"/>
      <c r="BK393" s="173"/>
      <c r="BL393" s="28"/>
      <c r="BM393" s="228"/>
      <c r="BN393" s="228"/>
      <c r="BO393" s="228"/>
      <c r="BP393" s="228"/>
      <c r="BQ393" s="228"/>
      <c r="BR393" s="228"/>
      <c r="BS393" s="228"/>
      <c r="BT393" s="228"/>
      <c r="BU393" s="228" t="str">
        <f t="shared" si="6"/>
        <v/>
      </c>
      <c r="BV393" s="228"/>
      <c r="BW393" s="228"/>
      <c r="BX393" s="228"/>
      <c r="BY393" s="228"/>
      <c r="BZ393" s="228"/>
      <c r="CA393" s="228"/>
      <c r="CB393" s="228"/>
      <c r="CC393" s="228"/>
      <c r="CD393" s="228"/>
      <c r="CE393" s="228"/>
      <c r="CF393" s="228"/>
      <c r="CG393" s="228"/>
      <c r="CH393" s="228"/>
      <c r="CI393" s="228"/>
      <c r="CJ393" s="228"/>
      <c r="CK393" s="228"/>
      <c r="CL393" s="228"/>
      <c r="CM393" s="228"/>
      <c r="CN393" s="228"/>
      <c r="CO393" s="228"/>
      <c r="CP393" s="228"/>
      <c r="CQ393" s="228"/>
      <c r="CR393" s="228"/>
      <c r="CS393" s="228"/>
      <c r="CT393" s="228"/>
      <c r="CU393" s="228"/>
      <c r="CV393" s="228"/>
      <c r="CW393" s="228"/>
      <c r="CX393" s="228"/>
      <c r="CY393" s="228"/>
      <c r="CZ393" s="228"/>
      <c r="DA393" s="228"/>
      <c r="DB393" s="228"/>
    </row>
    <row r="394" spans="1:106" s="198" customFormat="1" ht="31.5" customHeight="1" x14ac:dyDescent="0.3">
      <c r="A394" s="194"/>
      <c r="B394" s="171"/>
      <c r="C394" s="257"/>
      <c r="D394" s="171"/>
      <c r="E394" s="171"/>
      <c r="F394" s="171"/>
      <c r="G394" s="197"/>
      <c r="L394" s="258"/>
      <c r="M394" s="259"/>
      <c r="N394" s="260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72"/>
      <c r="Z394" s="172"/>
      <c r="AA394" s="193"/>
      <c r="AB394" s="193"/>
      <c r="AC394" s="193"/>
      <c r="AD394" s="193"/>
      <c r="AE394" s="193"/>
      <c r="AF394" s="193"/>
      <c r="AG394" s="193"/>
      <c r="AH394" s="193"/>
      <c r="AI394" s="193"/>
      <c r="AJ394" s="193"/>
      <c r="AK394" s="172"/>
      <c r="AL394" s="172"/>
      <c r="AM394" s="193"/>
      <c r="AN394" s="193"/>
      <c r="AO394" s="223"/>
      <c r="AP394" s="183"/>
      <c r="AQ394" s="184"/>
      <c r="AR394" s="182"/>
      <c r="AS394" s="182"/>
      <c r="AT394" s="185"/>
      <c r="AU394" s="185"/>
      <c r="AV394" s="185"/>
      <c r="AW394" s="185"/>
      <c r="AX394" s="185"/>
      <c r="AY394" s="185"/>
      <c r="AZ394" s="185"/>
      <c r="BA394" s="185"/>
      <c r="BB394" s="185"/>
      <c r="BC394" s="186"/>
      <c r="BD394" s="181"/>
      <c r="BE394" s="187"/>
      <c r="BF394" s="188"/>
      <c r="BG394" s="173"/>
      <c r="BH394" s="173"/>
      <c r="BI394" s="173"/>
      <c r="BJ394" s="173"/>
      <c r="BK394" s="173"/>
      <c r="BL394" s="28"/>
      <c r="BM394" s="228"/>
      <c r="BN394" s="228"/>
      <c r="BO394" s="228"/>
      <c r="BP394" s="228"/>
      <c r="BQ394" s="228"/>
      <c r="BR394" s="228"/>
      <c r="BS394" s="228"/>
      <c r="BT394" s="228"/>
      <c r="BU394" s="228" t="str">
        <f t="shared" si="6"/>
        <v/>
      </c>
      <c r="BV394" s="228"/>
      <c r="BW394" s="228"/>
      <c r="BX394" s="228"/>
      <c r="BY394" s="228"/>
      <c r="BZ394" s="228"/>
      <c r="CA394" s="228"/>
      <c r="CB394" s="228"/>
      <c r="CC394" s="228"/>
      <c r="CD394" s="228"/>
      <c r="CE394" s="228"/>
      <c r="CF394" s="228"/>
      <c r="CG394" s="228"/>
      <c r="CH394" s="228"/>
      <c r="CI394" s="228"/>
      <c r="CJ394" s="228"/>
      <c r="CK394" s="228"/>
      <c r="CL394" s="228"/>
      <c r="CM394" s="228"/>
      <c r="CN394" s="228"/>
      <c r="CO394" s="228"/>
      <c r="CP394" s="228"/>
      <c r="CQ394" s="228"/>
      <c r="CR394" s="228"/>
      <c r="CS394" s="228"/>
      <c r="CT394" s="228"/>
      <c r="CU394" s="228"/>
      <c r="CV394" s="228"/>
      <c r="CW394" s="228"/>
      <c r="CX394" s="228"/>
      <c r="CY394" s="228"/>
      <c r="CZ394" s="228"/>
      <c r="DA394" s="228"/>
      <c r="DB394" s="228"/>
    </row>
    <row r="395" spans="1:106" s="198" customFormat="1" ht="31.5" customHeight="1" x14ac:dyDescent="0.3">
      <c r="A395" s="194"/>
      <c r="B395" s="171"/>
      <c r="C395" s="257"/>
      <c r="D395" s="171"/>
      <c r="E395" s="171"/>
      <c r="F395" s="171"/>
      <c r="G395" s="197"/>
      <c r="L395" s="258"/>
      <c r="M395" s="259"/>
      <c r="N395" s="260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72"/>
      <c r="Z395" s="172"/>
      <c r="AA395" s="193"/>
      <c r="AB395" s="193"/>
      <c r="AC395" s="193"/>
      <c r="AD395" s="193"/>
      <c r="AE395" s="193"/>
      <c r="AF395" s="193"/>
      <c r="AG395" s="193"/>
      <c r="AH395" s="193"/>
      <c r="AI395" s="193"/>
      <c r="AJ395" s="193"/>
      <c r="AK395" s="172"/>
      <c r="AL395" s="172"/>
      <c r="AM395" s="193"/>
      <c r="AN395" s="193"/>
      <c r="AO395" s="223"/>
      <c r="AP395" s="183"/>
      <c r="AQ395" s="184"/>
      <c r="AR395" s="182"/>
      <c r="AS395" s="182"/>
      <c r="AT395" s="185"/>
      <c r="AU395" s="185"/>
      <c r="AV395" s="185"/>
      <c r="AW395" s="185"/>
      <c r="AX395" s="185"/>
      <c r="AY395" s="185"/>
      <c r="AZ395" s="185"/>
      <c r="BA395" s="185"/>
      <c r="BB395" s="185"/>
      <c r="BC395" s="186"/>
      <c r="BD395" s="181"/>
      <c r="BE395" s="187"/>
      <c r="BF395" s="188"/>
      <c r="BG395" s="173"/>
      <c r="BH395" s="173"/>
      <c r="BI395" s="173"/>
      <c r="BJ395" s="173"/>
      <c r="BK395" s="173"/>
      <c r="BL395" s="28"/>
      <c r="BM395" s="228"/>
      <c r="BN395" s="228"/>
      <c r="BO395" s="228"/>
      <c r="BP395" s="228"/>
      <c r="BQ395" s="228"/>
      <c r="BR395" s="228"/>
      <c r="BS395" s="228"/>
      <c r="BT395" s="228"/>
      <c r="BU395" s="228" t="str">
        <f t="shared" si="6"/>
        <v/>
      </c>
      <c r="BV395" s="228"/>
      <c r="BW395" s="228"/>
      <c r="BX395" s="228"/>
      <c r="BY395" s="228"/>
      <c r="BZ395" s="228"/>
      <c r="CA395" s="228"/>
      <c r="CB395" s="228"/>
      <c r="CC395" s="228"/>
      <c r="CD395" s="228"/>
      <c r="CE395" s="228"/>
      <c r="CF395" s="228"/>
      <c r="CG395" s="228"/>
      <c r="CH395" s="228"/>
      <c r="CI395" s="228"/>
      <c r="CJ395" s="228"/>
      <c r="CK395" s="228"/>
      <c r="CL395" s="228"/>
      <c r="CM395" s="228"/>
      <c r="CN395" s="228"/>
      <c r="CO395" s="228"/>
      <c r="CP395" s="228"/>
      <c r="CQ395" s="228"/>
      <c r="CR395" s="228"/>
      <c r="CS395" s="228"/>
      <c r="CT395" s="228"/>
      <c r="CU395" s="228"/>
      <c r="CV395" s="228"/>
      <c r="CW395" s="228"/>
      <c r="CX395" s="228"/>
      <c r="CY395" s="228"/>
      <c r="CZ395" s="228"/>
      <c r="DA395" s="228"/>
      <c r="DB395" s="228"/>
    </row>
    <row r="396" spans="1:106" s="198" customFormat="1" ht="31.5" customHeight="1" x14ac:dyDescent="0.3">
      <c r="A396" s="194"/>
      <c r="B396" s="171"/>
      <c r="C396" s="257"/>
      <c r="D396" s="171"/>
      <c r="E396" s="171"/>
      <c r="F396" s="171"/>
      <c r="G396" s="197"/>
      <c r="L396" s="258"/>
      <c r="M396" s="259"/>
      <c r="N396" s="260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72"/>
      <c r="Z396" s="172"/>
      <c r="AA396" s="193"/>
      <c r="AB396" s="193"/>
      <c r="AC396" s="193"/>
      <c r="AD396" s="193"/>
      <c r="AE396" s="193"/>
      <c r="AF396" s="193"/>
      <c r="AG396" s="193"/>
      <c r="AH396" s="193"/>
      <c r="AI396" s="193"/>
      <c r="AJ396" s="193"/>
      <c r="AK396" s="172"/>
      <c r="AL396" s="172"/>
      <c r="AM396" s="193"/>
      <c r="AN396" s="193"/>
      <c r="AO396" s="223"/>
      <c r="AP396" s="183"/>
      <c r="AQ396" s="184"/>
      <c r="AR396" s="182"/>
      <c r="AS396" s="182"/>
      <c r="AT396" s="185"/>
      <c r="AU396" s="185"/>
      <c r="AV396" s="185"/>
      <c r="AW396" s="185"/>
      <c r="AX396" s="185"/>
      <c r="AY396" s="185"/>
      <c r="AZ396" s="185"/>
      <c r="BA396" s="185"/>
      <c r="BB396" s="185"/>
      <c r="BC396" s="186"/>
      <c r="BD396" s="181"/>
      <c r="BE396" s="187"/>
      <c r="BF396" s="188"/>
      <c r="BG396" s="173"/>
      <c r="BH396" s="173"/>
      <c r="BI396" s="173"/>
      <c r="BJ396" s="173"/>
      <c r="BK396" s="173"/>
      <c r="BL396" s="28"/>
      <c r="BM396" s="228"/>
      <c r="BN396" s="228"/>
      <c r="BO396" s="228"/>
      <c r="BP396" s="228"/>
      <c r="BQ396" s="228"/>
      <c r="BR396" s="228"/>
      <c r="BS396" s="228"/>
      <c r="BT396" s="228"/>
      <c r="BU396" s="228" t="str">
        <f t="shared" si="6"/>
        <v/>
      </c>
      <c r="BV396" s="228"/>
      <c r="BW396" s="228"/>
      <c r="BX396" s="228"/>
      <c r="BY396" s="228"/>
      <c r="BZ396" s="228"/>
      <c r="CA396" s="228"/>
      <c r="CB396" s="228"/>
      <c r="CC396" s="228"/>
      <c r="CD396" s="228"/>
      <c r="CE396" s="228"/>
      <c r="CF396" s="228"/>
      <c r="CG396" s="228"/>
      <c r="CH396" s="228"/>
      <c r="CI396" s="228"/>
      <c r="CJ396" s="228"/>
      <c r="CK396" s="228"/>
      <c r="CL396" s="228"/>
      <c r="CM396" s="228"/>
      <c r="CN396" s="228"/>
      <c r="CO396" s="228"/>
      <c r="CP396" s="228"/>
      <c r="CQ396" s="228"/>
      <c r="CR396" s="228"/>
      <c r="CS396" s="228"/>
      <c r="CT396" s="228"/>
      <c r="CU396" s="228"/>
      <c r="CV396" s="228"/>
      <c r="CW396" s="228"/>
      <c r="CX396" s="228"/>
      <c r="CY396" s="228"/>
      <c r="CZ396" s="228"/>
      <c r="DA396" s="228"/>
      <c r="DB396" s="228"/>
    </row>
    <row r="397" spans="1:106" s="198" customFormat="1" ht="31.5" customHeight="1" x14ac:dyDescent="0.3">
      <c r="A397" s="194"/>
      <c r="B397" s="171"/>
      <c r="C397" s="257"/>
      <c r="D397" s="171"/>
      <c r="E397" s="171"/>
      <c r="F397" s="171"/>
      <c r="G397" s="197"/>
      <c r="L397" s="258"/>
      <c r="M397" s="259"/>
      <c r="N397" s="260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72"/>
      <c r="Z397" s="172"/>
      <c r="AA397" s="193"/>
      <c r="AB397" s="193"/>
      <c r="AC397" s="193"/>
      <c r="AD397" s="193"/>
      <c r="AE397" s="193"/>
      <c r="AF397" s="193"/>
      <c r="AG397" s="193"/>
      <c r="AH397" s="193"/>
      <c r="AI397" s="193"/>
      <c r="AJ397" s="193"/>
      <c r="AK397" s="172"/>
      <c r="AL397" s="172"/>
      <c r="AM397" s="193"/>
      <c r="AN397" s="193"/>
      <c r="AO397" s="223"/>
      <c r="AP397" s="183"/>
      <c r="AQ397" s="184"/>
      <c r="AR397" s="182"/>
      <c r="AS397" s="182"/>
      <c r="AT397" s="185"/>
      <c r="AU397" s="185"/>
      <c r="AV397" s="185"/>
      <c r="AW397" s="185"/>
      <c r="AX397" s="185"/>
      <c r="AY397" s="185"/>
      <c r="AZ397" s="185"/>
      <c r="BA397" s="185"/>
      <c r="BB397" s="185"/>
      <c r="BC397" s="186"/>
      <c r="BD397" s="181"/>
      <c r="BE397" s="187"/>
      <c r="BF397" s="188"/>
      <c r="BG397" s="173"/>
      <c r="BH397" s="173"/>
      <c r="BI397" s="173"/>
      <c r="BJ397" s="173"/>
      <c r="BK397" s="173"/>
      <c r="BL397" s="28"/>
      <c r="BM397" s="228"/>
      <c r="BN397" s="228"/>
      <c r="BO397" s="228"/>
      <c r="BP397" s="228"/>
      <c r="BQ397" s="228"/>
      <c r="BR397" s="228"/>
      <c r="BS397" s="228"/>
      <c r="BT397" s="228"/>
      <c r="BU397" s="228" t="str">
        <f t="shared" si="6"/>
        <v/>
      </c>
      <c r="BV397" s="228"/>
      <c r="BW397" s="228"/>
      <c r="BX397" s="228"/>
      <c r="BY397" s="228"/>
      <c r="BZ397" s="228"/>
      <c r="CA397" s="228"/>
      <c r="CB397" s="228"/>
      <c r="CC397" s="228"/>
      <c r="CD397" s="228"/>
      <c r="CE397" s="228"/>
      <c r="CF397" s="228"/>
      <c r="CG397" s="228"/>
      <c r="CH397" s="228"/>
      <c r="CI397" s="228"/>
      <c r="CJ397" s="228"/>
      <c r="CK397" s="228"/>
      <c r="CL397" s="228"/>
      <c r="CM397" s="228"/>
      <c r="CN397" s="228"/>
      <c r="CO397" s="228"/>
      <c r="CP397" s="228"/>
      <c r="CQ397" s="228"/>
      <c r="CR397" s="228"/>
      <c r="CS397" s="228"/>
      <c r="CT397" s="228"/>
      <c r="CU397" s="228"/>
      <c r="CV397" s="228"/>
      <c r="CW397" s="228"/>
      <c r="CX397" s="228"/>
      <c r="CY397" s="228"/>
      <c r="CZ397" s="228"/>
      <c r="DA397" s="228"/>
      <c r="DB397" s="228"/>
    </row>
    <row r="398" spans="1:106" s="198" customFormat="1" ht="31.5" customHeight="1" x14ac:dyDescent="0.3">
      <c r="A398" s="194"/>
      <c r="B398" s="171"/>
      <c r="C398" s="257"/>
      <c r="D398" s="171"/>
      <c r="E398" s="171"/>
      <c r="F398" s="171"/>
      <c r="G398" s="197"/>
      <c r="L398" s="258"/>
      <c r="M398" s="259"/>
      <c r="N398" s="260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72"/>
      <c r="Z398" s="172"/>
      <c r="AA398" s="193"/>
      <c r="AB398" s="193"/>
      <c r="AC398" s="193"/>
      <c r="AD398" s="193"/>
      <c r="AE398" s="193"/>
      <c r="AF398" s="193"/>
      <c r="AG398" s="193"/>
      <c r="AH398" s="193"/>
      <c r="AI398" s="193"/>
      <c r="AJ398" s="193"/>
      <c r="AK398" s="172"/>
      <c r="AL398" s="172"/>
      <c r="AM398" s="193"/>
      <c r="AN398" s="193"/>
      <c r="AO398" s="223"/>
      <c r="AP398" s="183"/>
      <c r="AQ398" s="184"/>
      <c r="AR398" s="182"/>
      <c r="AS398" s="182"/>
      <c r="AT398" s="185"/>
      <c r="AU398" s="185"/>
      <c r="AV398" s="185"/>
      <c r="AW398" s="185"/>
      <c r="AX398" s="185"/>
      <c r="AY398" s="185"/>
      <c r="AZ398" s="185"/>
      <c r="BA398" s="185"/>
      <c r="BB398" s="185"/>
      <c r="BC398" s="186"/>
      <c r="BD398" s="181"/>
      <c r="BE398" s="187"/>
      <c r="BF398" s="188"/>
      <c r="BG398" s="173"/>
      <c r="BH398" s="173"/>
      <c r="BI398" s="173"/>
      <c r="BJ398" s="173"/>
      <c r="BK398" s="173"/>
      <c r="BL398" s="28"/>
      <c r="BM398" s="228"/>
      <c r="BN398" s="228"/>
      <c r="BO398" s="228"/>
      <c r="BP398" s="228"/>
      <c r="BQ398" s="228"/>
      <c r="BR398" s="228"/>
      <c r="BS398" s="228"/>
      <c r="BT398" s="228"/>
      <c r="BU398" s="228" t="str">
        <f t="shared" si="6"/>
        <v/>
      </c>
      <c r="BV398" s="228"/>
      <c r="BW398" s="228"/>
      <c r="BX398" s="228"/>
      <c r="BY398" s="228"/>
      <c r="BZ398" s="228"/>
      <c r="CA398" s="228"/>
      <c r="CB398" s="228"/>
      <c r="CC398" s="228"/>
      <c r="CD398" s="228"/>
      <c r="CE398" s="228"/>
      <c r="CF398" s="228"/>
      <c r="CG398" s="228"/>
      <c r="CH398" s="228"/>
      <c r="CI398" s="228"/>
      <c r="CJ398" s="228"/>
      <c r="CK398" s="228"/>
      <c r="CL398" s="228"/>
      <c r="CM398" s="228"/>
      <c r="CN398" s="228"/>
      <c r="CO398" s="228"/>
      <c r="CP398" s="228"/>
      <c r="CQ398" s="228"/>
      <c r="CR398" s="228"/>
      <c r="CS398" s="228"/>
      <c r="CT398" s="228"/>
      <c r="CU398" s="228"/>
      <c r="CV398" s="228"/>
      <c r="CW398" s="228"/>
      <c r="CX398" s="228"/>
      <c r="CY398" s="228"/>
      <c r="CZ398" s="228"/>
      <c r="DA398" s="228"/>
      <c r="DB398" s="228"/>
    </row>
    <row r="399" spans="1:106" s="198" customFormat="1" ht="31.5" customHeight="1" x14ac:dyDescent="0.3">
      <c r="A399" s="194"/>
      <c r="B399" s="171"/>
      <c r="C399" s="257"/>
      <c r="D399" s="171"/>
      <c r="E399" s="171"/>
      <c r="F399" s="171"/>
      <c r="G399" s="197"/>
      <c r="L399" s="258"/>
      <c r="M399" s="259"/>
      <c r="N399" s="260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72"/>
      <c r="Z399" s="172"/>
      <c r="AA399" s="193"/>
      <c r="AB399" s="193"/>
      <c r="AC399" s="193"/>
      <c r="AD399" s="193"/>
      <c r="AE399" s="193"/>
      <c r="AF399" s="193"/>
      <c r="AG399" s="193"/>
      <c r="AH399" s="193"/>
      <c r="AI399" s="193"/>
      <c r="AJ399" s="193"/>
      <c r="AK399" s="172"/>
      <c r="AL399" s="172"/>
      <c r="AM399" s="193"/>
      <c r="AN399" s="193"/>
      <c r="AO399" s="223"/>
      <c r="AP399" s="183"/>
      <c r="AQ399" s="184"/>
      <c r="AR399" s="182"/>
      <c r="AS399" s="182"/>
      <c r="AT399" s="185"/>
      <c r="AU399" s="185"/>
      <c r="AV399" s="185"/>
      <c r="AW399" s="185"/>
      <c r="AX399" s="185"/>
      <c r="AY399" s="185"/>
      <c r="AZ399" s="185"/>
      <c r="BA399" s="185"/>
      <c r="BB399" s="185"/>
      <c r="BC399" s="186"/>
      <c r="BD399" s="181"/>
      <c r="BE399" s="187"/>
      <c r="BF399" s="188"/>
      <c r="BG399" s="173"/>
      <c r="BH399" s="173"/>
      <c r="BI399" s="173"/>
      <c r="BJ399" s="173"/>
      <c r="BK399" s="173"/>
      <c r="BL399" s="28"/>
      <c r="BM399" s="228"/>
      <c r="BN399" s="228"/>
      <c r="BO399" s="228"/>
      <c r="BP399" s="228"/>
      <c r="BQ399" s="228"/>
      <c r="BR399" s="228"/>
      <c r="BS399" s="228"/>
      <c r="BT399" s="228"/>
      <c r="BU399" s="228" t="str">
        <f t="shared" si="6"/>
        <v/>
      </c>
      <c r="BV399" s="228"/>
      <c r="BW399" s="228"/>
      <c r="BX399" s="228"/>
      <c r="BY399" s="228"/>
      <c r="BZ399" s="228"/>
      <c r="CA399" s="228"/>
      <c r="CB399" s="228"/>
      <c r="CC399" s="228"/>
      <c r="CD399" s="228"/>
      <c r="CE399" s="228"/>
      <c r="CF399" s="228"/>
      <c r="CG399" s="228"/>
      <c r="CH399" s="228"/>
      <c r="CI399" s="228"/>
      <c r="CJ399" s="228"/>
      <c r="CK399" s="228"/>
      <c r="CL399" s="228"/>
      <c r="CM399" s="228"/>
      <c r="CN399" s="228"/>
      <c r="CO399" s="228"/>
      <c r="CP399" s="228"/>
      <c r="CQ399" s="228"/>
      <c r="CR399" s="228"/>
      <c r="CS399" s="228"/>
      <c r="CT399" s="228"/>
      <c r="CU399" s="228"/>
      <c r="CV399" s="228"/>
      <c r="CW399" s="228"/>
      <c r="CX399" s="228"/>
      <c r="CY399" s="228"/>
      <c r="CZ399" s="228"/>
      <c r="DA399" s="228"/>
      <c r="DB399" s="228"/>
    </row>
    <row r="400" spans="1:106" s="198" customFormat="1" ht="31.5" customHeight="1" x14ac:dyDescent="0.3">
      <c r="A400" s="194"/>
      <c r="B400" s="171"/>
      <c r="C400" s="257"/>
      <c r="D400" s="171"/>
      <c r="E400" s="171"/>
      <c r="F400" s="171"/>
      <c r="G400" s="197"/>
      <c r="L400" s="258"/>
      <c r="M400" s="259"/>
      <c r="N400" s="260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72"/>
      <c r="Z400" s="172"/>
      <c r="AA400" s="193"/>
      <c r="AB400" s="193"/>
      <c r="AC400" s="193"/>
      <c r="AD400" s="193"/>
      <c r="AE400" s="193"/>
      <c r="AF400" s="193"/>
      <c r="AG400" s="193"/>
      <c r="AH400" s="193"/>
      <c r="AI400" s="193"/>
      <c r="AJ400" s="193"/>
      <c r="AK400" s="172"/>
      <c r="AL400" s="172"/>
      <c r="AM400" s="193"/>
      <c r="AN400" s="193"/>
      <c r="AO400" s="223"/>
      <c r="AP400" s="183"/>
      <c r="AQ400" s="184"/>
      <c r="AR400" s="182"/>
      <c r="AS400" s="182"/>
      <c r="AT400" s="185"/>
      <c r="AU400" s="185"/>
      <c r="AV400" s="185"/>
      <c r="AW400" s="185"/>
      <c r="AX400" s="185"/>
      <c r="AY400" s="185"/>
      <c r="AZ400" s="185"/>
      <c r="BA400" s="185"/>
      <c r="BB400" s="185"/>
      <c r="BC400" s="186"/>
      <c r="BD400" s="181"/>
      <c r="BE400" s="187"/>
      <c r="BF400" s="188"/>
      <c r="BG400" s="173"/>
      <c r="BH400" s="173"/>
      <c r="BI400" s="173"/>
      <c r="BJ400" s="173"/>
      <c r="BK400" s="173"/>
      <c r="BL400" s="28"/>
      <c r="BM400" s="228"/>
      <c r="BN400" s="228"/>
      <c r="BO400" s="228"/>
      <c r="BP400" s="228"/>
      <c r="BQ400" s="228"/>
      <c r="BR400" s="228"/>
      <c r="BS400" s="228"/>
      <c r="BT400" s="228"/>
      <c r="BU400" s="228" t="str">
        <f t="shared" si="6"/>
        <v/>
      </c>
      <c r="BV400" s="228"/>
      <c r="BW400" s="228"/>
      <c r="BX400" s="228"/>
      <c r="BY400" s="228"/>
      <c r="BZ400" s="228"/>
      <c r="CA400" s="228"/>
      <c r="CB400" s="228"/>
      <c r="CC400" s="228"/>
      <c r="CD400" s="228"/>
      <c r="CE400" s="228"/>
      <c r="CF400" s="228"/>
      <c r="CG400" s="228"/>
      <c r="CH400" s="228"/>
      <c r="CI400" s="228"/>
      <c r="CJ400" s="228"/>
      <c r="CK400" s="228"/>
      <c r="CL400" s="228"/>
      <c r="CM400" s="228"/>
      <c r="CN400" s="228"/>
      <c r="CO400" s="228"/>
      <c r="CP400" s="228"/>
      <c r="CQ400" s="228"/>
      <c r="CR400" s="228"/>
      <c r="CS400" s="228"/>
      <c r="CT400" s="228"/>
      <c r="CU400" s="228"/>
      <c r="CV400" s="228"/>
      <c r="CW400" s="228"/>
      <c r="CX400" s="228"/>
      <c r="CY400" s="228"/>
      <c r="CZ400" s="228"/>
      <c r="DA400" s="228"/>
      <c r="DB400" s="228"/>
    </row>
    <row r="401" spans="1:106" s="198" customFormat="1" ht="31.5" customHeight="1" x14ac:dyDescent="0.3">
      <c r="A401" s="194"/>
      <c r="B401" s="171"/>
      <c r="C401" s="257"/>
      <c r="D401" s="171"/>
      <c r="E401" s="171"/>
      <c r="F401" s="171"/>
      <c r="G401" s="197"/>
      <c r="L401" s="258"/>
      <c r="M401" s="259"/>
      <c r="N401" s="260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72"/>
      <c r="Z401" s="172"/>
      <c r="AA401" s="193"/>
      <c r="AB401" s="193"/>
      <c r="AC401" s="193"/>
      <c r="AD401" s="193"/>
      <c r="AE401" s="193"/>
      <c r="AF401" s="193"/>
      <c r="AG401" s="193"/>
      <c r="AH401" s="193"/>
      <c r="AI401" s="193"/>
      <c r="AJ401" s="193"/>
      <c r="AK401" s="172"/>
      <c r="AL401" s="172"/>
      <c r="AM401" s="193"/>
      <c r="AN401" s="193"/>
      <c r="AO401" s="223"/>
      <c r="AP401" s="183"/>
      <c r="AQ401" s="184"/>
      <c r="AR401" s="182"/>
      <c r="AS401" s="182"/>
      <c r="AT401" s="185"/>
      <c r="AU401" s="185"/>
      <c r="AV401" s="185"/>
      <c r="AW401" s="185"/>
      <c r="AX401" s="185"/>
      <c r="AY401" s="185"/>
      <c r="AZ401" s="185"/>
      <c r="BA401" s="185"/>
      <c r="BB401" s="185"/>
      <c r="BC401" s="186"/>
      <c r="BD401" s="181"/>
      <c r="BE401" s="187"/>
      <c r="BF401" s="188"/>
      <c r="BG401" s="173"/>
      <c r="BH401" s="173"/>
      <c r="BI401" s="173"/>
      <c r="BJ401" s="173"/>
      <c r="BK401" s="173"/>
      <c r="BL401" s="28"/>
      <c r="BM401" s="228"/>
      <c r="BN401" s="228"/>
      <c r="BO401" s="228"/>
      <c r="BP401" s="228"/>
      <c r="BQ401" s="228"/>
      <c r="BR401" s="228"/>
      <c r="BS401" s="228"/>
      <c r="BT401" s="228"/>
      <c r="BU401" s="228" t="str">
        <f t="shared" si="6"/>
        <v/>
      </c>
      <c r="BV401" s="228"/>
      <c r="BW401" s="228"/>
      <c r="BX401" s="228"/>
      <c r="BY401" s="228"/>
      <c r="BZ401" s="228"/>
      <c r="CA401" s="228"/>
      <c r="CB401" s="228"/>
      <c r="CC401" s="228"/>
      <c r="CD401" s="228"/>
      <c r="CE401" s="228"/>
      <c r="CF401" s="228"/>
      <c r="CG401" s="228"/>
      <c r="CH401" s="228"/>
      <c r="CI401" s="228"/>
      <c r="CJ401" s="228"/>
      <c r="CK401" s="228"/>
      <c r="CL401" s="228"/>
      <c r="CM401" s="228"/>
      <c r="CN401" s="228"/>
      <c r="CO401" s="228"/>
      <c r="CP401" s="228"/>
      <c r="CQ401" s="228"/>
      <c r="CR401" s="228"/>
      <c r="CS401" s="228"/>
      <c r="CT401" s="228"/>
      <c r="CU401" s="228"/>
      <c r="CV401" s="228"/>
      <c r="CW401" s="228"/>
      <c r="CX401" s="228"/>
      <c r="CY401" s="228"/>
      <c r="CZ401" s="228"/>
      <c r="DA401" s="228"/>
      <c r="DB401" s="228"/>
    </row>
    <row r="402" spans="1:106" s="198" customFormat="1" ht="31.5" customHeight="1" x14ac:dyDescent="0.3">
      <c r="A402" s="194"/>
      <c r="B402" s="171"/>
      <c r="C402" s="257"/>
      <c r="D402" s="171"/>
      <c r="E402" s="171"/>
      <c r="F402" s="171"/>
      <c r="G402" s="197"/>
      <c r="L402" s="258"/>
      <c r="M402" s="259"/>
      <c r="N402" s="260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72"/>
      <c r="Z402" s="172"/>
      <c r="AA402" s="193"/>
      <c r="AB402" s="193"/>
      <c r="AC402" s="193"/>
      <c r="AD402" s="193"/>
      <c r="AE402" s="193"/>
      <c r="AF402" s="193"/>
      <c r="AG402" s="193"/>
      <c r="AH402" s="193"/>
      <c r="AI402" s="193"/>
      <c r="AJ402" s="193"/>
      <c r="AK402" s="172"/>
      <c r="AL402" s="172"/>
      <c r="AM402" s="193"/>
      <c r="AN402" s="193"/>
      <c r="AO402" s="223"/>
      <c r="AP402" s="183"/>
      <c r="AQ402" s="184"/>
      <c r="AR402" s="182"/>
      <c r="AS402" s="182"/>
      <c r="AT402" s="185"/>
      <c r="AU402" s="185"/>
      <c r="AV402" s="185"/>
      <c r="AW402" s="185"/>
      <c r="AX402" s="185"/>
      <c r="AY402" s="185"/>
      <c r="AZ402" s="185"/>
      <c r="BA402" s="185"/>
      <c r="BB402" s="185"/>
      <c r="BC402" s="186"/>
      <c r="BD402" s="181"/>
      <c r="BE402" s="187"/>
      <c r="BF402" s="188"/>
      <c r="BG402" s="173"/>
      <c r="BH402" s="173"/>
      <c r="BI402" s="173"/>
      <c r="BJ402" s="173"/>
      <c r="BK402" s="173"/>
      <c r="BL402" s="28"/>
      <c r="BM402" s="228"/>
      <c r="BN402" s="228"/>
      <c r="BO402" s="228"/>
      <c r="BP402" s="228"/>
      <c r="BQ402" s="228"/>
      <c r="BR402" s="228"/>
      <c r="BS402" s="228"/>
      <c r="BT402" s="228"/>
      <c r="BU402" s="228" t="str">
        <f t="shared" si="6"/>
        <v/>
      </c>
      <c r="BV402" s="228"/>
      <c r="BW402" s="228"/>
      <c r="BX402" s="228"/>
      <c r="BY402" s="228"/>
      <c r="BZ402" s="228"/>
      <c r="CA402" s="228"/>
      <c r="CB402" s="228"/>
      <c r="CC402" s="228"/>
      <c r="CD402" s="228"/>
      <c r="CE402" s="228"/>
      <c r="CF402" s="228"/>
      <c r="CG402" s="228"/>
      <c r="CH402" s="228"/>
      <c r="CI402" s="228"/>
      <c r="CJ402" s="228"/>
      <c r="CK402" s="228"/>
      <c r="CL402" s="228"/>
      <c r="CM402" s="228"/>
      <c r="CN402" s="228"/>
      <c r="CO402" s="228"/>
      <c r="CP402" s="228"/>
      <c r="CQ402" s="228"/>
      <c r="CR402" s="228"/>
      <c r="CS402" s="228"/>
      <c r="CT402" s="228"/>
      <c r="CU402" s="228"/>
      <c r="CV402" s="228"/>
      <c r="CW402" s="228"/>
      <c r="CX402" s="228"/>
      <c r="CY402" s="228"/>
      <c r="CZ402" s="228"/>
      <c r="DA402" s="228"/>
      <c r="DB402" s="228"/>
    </row>
    <row r="403" spans="1:106" s="198" customFormat="1" ht="31.5" customHeight="1" x14ac:dyDescent="0.3">
      <c r="A403" s="194"/>
      <c r="B403" s="171"/>
      <c r="C403" s="257"/>
      <c r="D403" s="171"/>
      <c r="E403" s="171"/>
      <c r="F403" s="171"/>
      <c r="G403" s="197"/>
      <c r="L403" s="258"/>
      <c r="M403" s="259"/>
      <c r="N403" s="260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72"/>
      <c r="Z403" s="172"/>
      <c r="AA403" s="193"/>
      <c r="AB403" s="193"/>
      <c r="AC403" s="193"/>
      <c r="AD403" s="193"/>
      <c r="AE403" s="193"/>
      <c r="AF403" s="193"/>
      <c r="AG403" s="193"/>
      <c r="AH403" s="193"/>
      <c r="AI403" s="193"/>
      <c r="AJ403" s="193"/>
      <c r="AK403" s="172"/>
      <c r="AL403" s="172"/>
      <c r="AM403" s="193"/>
      <c r="AN403" s="193"/>
      <c r="AO403" s="223"/>
      <c r="AP403" s="183"/>
      <c r="AQ403" s="184"/>
      <c r="AR403" s="182"/>
      <c r="AS403" s="182"/>
      <c r="AT403" s="185"/>
      <c r="AU403" s="185"/>
      <c r="AV403" s="185"/>
      <c r="AW403" s="185"/>
      <c r="AX403" s="185"/>
      <c r="AY403" s="185"/>
      <c r="AZ403" s="185"/>
      <c r="BA403" s="185"/>
      <c r="BB403" s="185"/>
      <c r="BC403" s="186"/>
      <c r="BD403" s="181"/>
      <c r="BE403" s="187"/>
      <c r="BF403" s="188"/>
      <c r="BG403" s="173"/>
      <c r="BH403" s="173"/>
      <c r="BI403" s="173"/>
      <c r="BJ403" s="173"/>
      <c r="BK403" s="173"/>
      <c r="BL403" s="28"/>
      <c r="BM403" s="228"/>
      <c r="BN403" s="228"/>
      <c r="BO403" s="228"/>
      <c r="BP403" s="228"/>
      <c r="BQ403" s="228"/>
      <c r="BR403" s="228"/>
      <c r="BS403" s="228"/>
      <c r="BT403" s="228"/>
      <c r="BU403" s="228" t="str">
        <f t="shared" si="6"/>
        <v/>
      </c>
      <c r="BV403" s="228"/>
      <c r="BW403" s="228"/>
      <c r="BX403" s="228"/>
      <c r="BY403" s="228"/>
      <c r="BZ403" s="228"/>
      <c r="CA403" s="228"/>
      <c r="CB403" s="228"/>
      <c r="CC403" s="228"/>
      <c r="CD403" s="228"/>
      <c r="CE403" s="228"/>
      <c r="CF403" s="228"/>
      <c r="CG403" s="228"/>
      <c r="CH403" s="228"/>
      <c r="CI403" s="228"/>
      <c r="CJ403" s="228"/>
      <c r="CK403" s="228"/>
      <c r="CL403" s="228"/>
      <c r="CM403" s="228"/>
      <c r="CN403" s="228"/>
      <c r="CO403" s="228"/>
      <c r="CP403" s="228"/>
      <c r="CQ403" s="228"/>
      <c r="CR403" s="228"/>
      <c r="CS403" s="228"/>
      <c r="CT403" s="228"/>
      <c r="CU403" s="228"/>
      <c r="CV403" s="228"/>
      <c r="CW403" s="228"/>
      <c r="CX403" s="228"/>
      <c r="CY403" s="228"/>
      <c r="CZ403" s="228"/>
      <c r="DA403" s="228"/>
      <c r="DB403" s="228"/>
    </row>
    <row r="404" spans="1:106" s="198" customFormat="1" ht="31.5" customHeight="1" x14ac:dyDescent="0.3">
      <c r="A404" s="194"/>
      <c r="B404" s="171"/>
      <c r="C404" s="257"/>
      <c r="D404" s="171"/>
      <c r="E404" s="171"/>
      <c r="F404" s="171"/>
      <c r="G404" s="197"/>
      <c r="L404" s="258"/>
      <c r="M404" s="259"/>
      <c r="N404" s="260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72"/>
      <c r="Z404" s="172"/>
      <c r="AA404" s="193"/>
      <c r="AB404" s="193"/>
      <c r="AC404" s="193"/>
      <c r="AD404" s="193"/>
      <c r="AE404" s="193"/>
      <c r="AF404" s="193"/>
      <c r="AG404" s="193"/>
      <c r="AH404" s="193"/>
      <c r="AI404" s="193"/>
      <c r="AJ404" s="193"/>
      <c r="AK404" s="172"/>
      <c r="AL404" s="172"/>
      <c r="AM404" s="193"/>
      <c r="AN404" s="193"/>
      <c r="AO404" s="223"/>
      <c r="AP404" s="183"/>
      <c r="AQ404" s="184"/>
      <c r="AR404" s="182"/>
      <c r="AS404" s="182"/>
      <c r="AT404" s="185"/>
      <c r="AU404" s="185"/>
      <c r="AV404" s="185"/>
      <c r="AW404" s="185"/>
      <c r="AX404" s="185"/>
      <c r="AY404" s="185"/>
      <c r="AZ404" s="185"/>
      <c r="BA404" s="185"/>
      <c r="BB404" s="185"/>
      <c r="BC404" s="186"/>
      <c r="BD404" s="181"/>
      <c r="BE404" s="187"/>
      <c r="BF404" s="188"/>
      <c r="BG404" s="173"/>
      <c r="BH404" s="173"/>
      <c r="BI404" s="173"/>
      <c r="BJ404" s="173"/>
      <c r="BK404" s="173"/>
      <c r="BL404" s="28"/>
      <c r="BM404" s="228"/>
      <c r="BN404" s="228"/>
      <c r="BO404" s="228"/>
      <c r="BP404" s="228"/>
      <c r="BQ404" s="228"/>
      <c r="BR404" s="228"/>
      <c r="BS404" s="228"/>
      <c r="BT404" s="228"/>
      <c r="BU404" s="228" t="str">
        <f t="shared" si="6"/>
        <v/>
      </c>
      <c r="BV404" s="228"/>
      <c r="BW404" s="228"/>
      <c r="BX404" s="228"/>
      <c r="BY404" s="228"/>
      <c r="BZ404" s="228"/>
      <c r="CA404" s="228"/>
      <c r="CB404" s="228"/>
      <c r="CC404" s="228"/>
      <c r="CD404" s="228"/>
      <c r="CE404" s="228"/>
      <c r="CF404" s="228"/>
      <c r="CG404" s="228"/>
      <c r="CH404" s="228"/>
      <c r="CI404" s="228"/>
      <c r="CJ404" s="228"/>
      <c r="CK404" s="228"/>
      <c r="CL404" s="228"/>
      <c r="CM404" s="228"/>
      <c r="CN404" s="228"/>
      <c r="CO404" s="228"/>
      <c r="CP404" s="228"/>
      <c r="CQ404" s="228"/>
      <c r="CR404" s="228"/>
      <c r="CS404" s="228"/>
      <c r="CT404" s="228"/>
      <c r="CU404" s="228"/>
      <c r="CV404" s="228"/>
      <c r="CW404" s="228"/>
      <c r="CX404" s="228"/>
      <c r="CY404" s="228"/>
      <c r="CZ404" s="228"/>
      <c r="DA404" s="228"/>
      <c r="DB404" s="228"/>
    </row>
    <row r="405" spans="1:106" s="198" customFormat="1" ht="31.5" customHeight="1" x14ac:dyDescent="0.3">
      <c r="A405" s="194"/>
      <c r="B405" s="171"/>
      <c r="C405" s="257"/>
      <c r="D405" s="171"/>
      <c r="E405" s="171"/>
      <c r="F405" s="171"/>
      <c r="G405" s="197"/>
      <c r="L405" s="258"/>
      <c r="M405" s="259"/>
      <c r="N405" s="260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72"/>
      <c r="Z405" s="172"/>
      <c r="AA405" s="193"/>
      <c r="AB405" s="193"/>
      <c r="AC405" s="193"/>
      <c r="AD405" s="193"/>
      <c r="AE405" s="193"/>
      <c r="AF405" s="193"/>
      <c r="AG405" s="193"/>
      <c r="AH405" s="193"/>
      <c r="AI405" s="193"/>
      <c r="AJ405" s="193"/>
      <c r="AK405" s="172"/>
      <c r="AL405" s="172"/>
      <c r="AM405" s="193"/>
      <c r="AN405" s="193"/>
      <c r="AO405" s="223"/>
      <c r="AP405" s="183"/>
      <c r="AQ405" s="184"/>
      <c r="AR405" s="182"/>
      <c r="AS405" s="182"/>
      <c r="AT405" s="185"/>
      <c r="AU405" s="185"/>
      <c r="AV405" s="185"/>
      <c r="AW405" s="185"/>
      <c r="AX405" s="185"/>
      <c r="AY405" s="185"/>
      <c r="AZ405" s="185"/>
      <c r="BA405" s="185"/>
      <c r="BB405" s="185"/>
      <c r="BC405" s="186"/>
      <c r="BD405" s="181"/>
      <c r="BE405" s="187"/>
      <c r="BF405" s="188"/>
      <c r="BG405" s="173"/>
      <c r="BH405" s="173"/>
      <c r="BI405" s="173"/>
      <c r="BJ405" s="173"/>
      <c r="BK405" s="173"/>
      <c r="BL405" s="28"/>
      <c r="BM405" s="228"/>
      <c r="BN405" s="228"/>
      <c r="BO405" s="228"/>
      <c r="BP405" s="228"/>
      <c r="BQ405" s="228"/>
      <c r="BR405" s="228"/>
      <c r="BS405" s="228"/>
      <c r="BT405" s="228"/>
      <c r="BU405" s="228" t="str">
        <f t="shared" si="6"/>
        <v/>
      </c>
      <c r="BV405" s="228"/>
      <c r="BW405" s="228"/>
      <c r="BX405" s="228"/>
      <c r="BY405" s="228"/>
      <c r="BZ405" s="228"/>
      <c r="CA405" s="228"/>
      <c r="CB405" s="228"/>
      <c r="CC405" s="228"/>
      <c r="CD405" s="228"/>
      <c r="CE405" s="228"/>
      <c r="CF405" s="228"/>
      <c r="CG405" s="228"/>
      <c r="CH405" s="228"/>
      <c r="CI405" s="228"/>
      <c r="CJ405" s="228"/>
      <c r="CK405" s="228"/>
      <c r="CL405" s="228"/>
      <c r="CM405" s="228"/>
      <c r="CN405" s="228"/>
      <c r="CO405" s="228"/>
      <c r="CP405" s="228"/>
      <c r="CQ405" s="228"/>
      <c r="CR405" s="228"/>
      <c r="CS405" s="228"/>
      <c r="CT405" s="228"/>
      <c r="CU405" s="228"/>
      <c r="CV405" s="228"/>
      <c r="CW405" s="228"/>
      <c r="CX405" s="228"/>
      <c r="CY405" s="228"/>
      <c r="CZ405" s="228"/>
      <c r="DA405" s="228"/>
      <c r="DB405" s="228"/>
    </row>
    <row r="406" spans="1:106" s="198" customFormat="1" ht="31.5" customHeight="1" x14ac:dyDescent="0.3">
      <c r="A406" s="194"/>
      <c r="B406" s="171"/>
      <c r="C406" s="257"/>
      <c r="D406" s="171"/>
      <c r="E406" s="171"/>
      <c r="F406" s="171"/>
      <c r="G406" s="197"/>
      <c r="L406" s="258"/>
      <c r="M406" s="259"/>
      <c r="N406" s="260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72"/>
      <c r="Z406" s="172"/>
      <c r="AA406" s="193"/>
      <c r="AB406" s="193"/>
      <c r="AC406" s="193"/>
      <c r="AD406" s="193"/>
      <c r="AE406" s="193"/>
      <c r="AF406" s="193"/>
      <c r="AG406" s="193"/>
      <c r="AH406" s="193"/>
      <c r="AI406" s="193"/>
      <c r="AJ406" s="193"/>
      <c r="AK406" s="172"/>
      <c r="AL406" s="172"/>
      <c r="AM406" s="193"/>
      <c r="AN406" s="193"/>
      <c r="AO406" s="223"/>
      <c r="AP406" s="183"/>
      <c r="AQ406" s="184"/>
      <c r="AR406" s="182"/>
      <c r="AS406" s="182"/>
      <c r="AT406" s="185"/>
      <c r="AU406" s="185"/>
      <c r="AV406" s="185"/>
      <c r="AW406" s="185"/>
      <c r="AX406" s="185"/>
      <c r="AY406" s="185"/>
      <c r="AZ406" s="185"/>
      <c r="BA406" s="185"/>
      <c r="BB406" s="185"/>
      <c r="BC406" s="186"/>
      <c r="BD406" s="181"/>
      <c r="BE406" s="187"/>
      <c r="BF406" s="188"/>
      <c r="BG406" s="173"/>
      <c r="BH406" s="173"/>
      <c r="BI406" s="173"/>
      <c r="BJ406" s="173"/>
      <c r="BK406" s="173"/>
      <c r="BL406" s="28"/>
      <c r="BM406" s="228"/>
      <c r="BN406" s="228"/>
      <c r="BO406" s="228"/>
      <c r="BP406" s="228"/>
      <c r="BQ406" s="228"/>
      <c r="BR406" s="228"/>
      <c r="BS406" s="228"/>
      <c r="BT406" s="228"/>
      <c r="BU406" s="228" t="str">
        <f t="shared" si="6"/>
        <v/>
      </c>
      <c r="BV406" s="228"/>
      <c r="BW406" s="228"/>
      <c r="BX406" s="228"/>
      <c r="BY406" s="228"/>
      <c r="BZ406" s="228"/>
      <c r="CA406" s="228"/>
      <c r="CB406" s="228"/>
      <c r="CC406" s="228"/>
      <c r="CD406" s="228"/>
      <c r="CE406" s="228"/>
      <c r="CF406" s="228"/>
      <c r="CG406" s="228"/>
      <c r="CH406" s="228"/>
      <c r="CI406" s="228"/>
      <c r="CJ406" s="228"/>
      <c r="CK406" s="228"/>
      <c r="CL406" s="228"/>
      <c r="CM406" s="228"/>
      <c r="CN406" s="228"/>
      <c r="CO406" s="228"/>
      <c r="CP406" s="228"/>
      <c r="CQ406" s="228"/>
      <c r="CR406" s="228"/>
      <c r="CS406" s="228"/>
      <c r="CT406" s="228"/>
      <c r="CU406" s="228"/>
      <c r="CV406" s="228"/>
      <c r="CW406" s="228"/>
      <c r="CX406" s="228"/>
      <c r="CY406" s="228"/>
      <c r="CZ406" s="228"/>
      <c r="DA406" s="228"/>
      <c r="DB406" s="228"/>
    </row>
    <row r="407" spans="1:106" s="198" customFormat="1" ht="31.5" customHeight="1" x14ac:dyDescent="0.3">
      <c r="A407" s="194"/>
      <c r="B407" s="171"/>
      <c r="C407" s="257"/>
      <c r="D407" s="171"/>
      <c r="E407" s="171"/>
      <c r="F407" s="171"/>
      <c r="G407" s="197"/>
      <c r="L407" s="258"/>
      <c r="M407" s="259"/>
      <c r="N407" s="260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72"/>
      <c r="Z407" s="172"/>
      <c r="AA407" s="193"/>
      <c r="AB407" s="193"/>
      <c r="AC407" s="193"/>
      <c r="AD407" s="193"/>
      <c r="AE407" s="193"/>
      <c r="AF407" s="193"/>
      <c r="AG407" s="193"/>
      <c r="AH407" s="193"/>
      <c r="AI407" s="193"/>
      <c r="AJ407" s="193"/>
      <c r="AK407" s="172"/>
      <c r="AL407" s="172"/>
      <c r="AM407" s="193"/>
      <c r="AN407" s="193"/>
      <c r="AO407" s="223"/>
      <c r="AP407" s="183"/>
      <c r="AQ407" s="184"/>
      <c r="AR407" s="182"/>
      <c r="AS407" s="182"/>
      <c r="AT407" s="185"/>
      <c r="AU407" s="185"/>
      <c r="AV407" s="185"/>
      <c r="AW407" s="185"/>
      <c r="AX407" s="185"/>
      <c r="AY407" s="185"/>
      <c r="AZ407" s="185"/>
      <c r="BA407" s="185"/>
      <c r="BB407" s="185"/>
      <c r="BC407" s="186"/>
      <c r="BD407" s="181"/>
      <c r="BE407" s="187"/>
      <c r="BF407" s="188"/>
      <c r="BG407" s="173"/>
      <c r="BH407" s="173"/>
      <c r="BI407" s="173"/>
      <c r="BJ407" s="173"/>
      <c r="BK407" s="173"/>
      <c r="BL407" s="28"/>
      <c r="BM407" s="228"/>
      <c r="BN407" s="228"/>
      <c r="BO407" s="228"/>
      <c r="BP407" s="228"/>
      <c r="BQ407" s="228"/>
      <c r="BR407" s="228"/>
      <c r="BS407" s="228"/>
      <c r="BT407" s="228"/>
      <c r="BU407" s="228" t="str">
        <f t="shared" si="6"/>
        <v/>
      </c>
      <c r="BV407" s="228"/>
      <c r="BW407" s="228"/>
      <c r="BX407" s="228"/>
      <c r="BY407" s="228"/>
      <c r="BZ407" s="228"/>
      <c r="CA407" s="228"/>
      <c r="CB407" s="228"/>
      <c r="CC407" s="228"/>
      <c r="CD407" s="228"/>
      <c r="CE407" s="228"/>
      <c r="CF407" s="228"/>
      <c r="CG407" s="228"/>
      <c r="CH407" s="228"/>
      <c r="CI407" s="228"/>
      <c r="CJ407" s="228"/>
      <c r="CK407" s="228"/>
      <c r="CL407" s="228"/>
      <c r="CM407" s="228"/>
      <c r="CN407" s="228"/>
      <c r="CO407" s="228"/>
      <c r="CP407" s="228"/>
      <c r="CQ407" s="228"/>
      <c r="CR407" s="228"/>
      <c r="CS407" s="228"/>
      <c r="CT407" s="228"/>
      <c r="CU407" s="228"/>
      <c r="CV407" s="228"/>
      <c r="CW407" s="228"/>
      <c r="CX407" s="228"/>
      <c r="CY407" s="228"/>
      <c r="CZ407" s="228"/>
      <c r="DA407" s="228"/>
      <c r="DB407" s="228"/>
    </row>
    <row r="408" spans="1:106" s="198" customFormat="1" ht="31.5" customHeight="1" x14ac:dyDescent="0.3">
      <c r="A408" s="194"/>
      <c r="B408" s="171"/>
      <c r="C408" s="257"/>
      <c r="D408" s="171"/>
      <c r="E408" s="171"/>
      <c r="F408" s="171"/>
      <c r="G408" s="197"/>
      <c r="L408" s="258"/>
      <c r="M408" s="259"/>
      <c r="N408" s="260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72"/>
      <c r="Z408" s="172"/>
      <c r="AA408" s="193"/>
      <c r="AB408" s="193"/>
      <c r="AC408" s="193"/>
      <c r="AD408" s="193"/>
      <c r="AE408" s="193"/>
      <c r="AF408" s="193"/>
      <c r="AG408" s="193"/>
      <c r="AH408" s="193"/>
      <c r="AI408" s="193"/>
      <c r="AJ408" s="193"/>
      <c r="AK408" s="172"/>
      <c r="AL408" s="172"/>
      <c r="AM408" s="193"/>
      <c r="AN408" s="193"/>
      <c r="AO408" s="223"/>
      <c r="AP408" s="183"/>
      <c r="AQ408" s="184"/>
      <c r="AR408" s="182"/>
      <c r="AS408" s="182"/>
      <c r="AT408" s="185"/>
      <c r="AU408" s="185"/>
      <c r="AV408" s="185"/>
      <c r="AW408" s="185"/>
      <c r="AX408" s="185"/>
      <c r="AY408" s="185"/>
      <c r="AZ408" s="185"/>
      <c r="BA408" s="185"/>
      <c r="BB408" s="185"/>
      <c r="BC408" s="186"/>
      <c r="BD408" s="181"/>
      <c r="BE408" s="187"/>
      <c r="BF408" s="188"/>
      <c r="BG408" s="173"/>
      <c r="BH408" s="173"/>
      <c r="BI408" s="173"/>
      <c r="BJ408" s="173"/>
      <c r="BK408" s="173"/>
      <c r="BL408" s="28"/>
      <c r="BM408" s="228"/>
      <c r="BN408" s="228"/>
      <c r="BO408" s="228"/>
      <c r="BP408" s="228"/>
      <c r="BQ408" s="228"/>
      <c r="BR408" s="228"/>
      <c r="BS408" s="228"/>
      <c r="BT408" s="228"/>
      <c r="BU408" s="228" t="str">
        <f t="shared" si="6"/>
        <v/>
      </c>
      <c r="BV408" s="228"/>
      <c r="BW408" s="228"/>
      <c r="BX408" s="228"/>
      <c r="BY408" s="228"/>
      <c r="BZ408" s="228"/>
      <c r="CA408" s="228"/>
      <c r="CB408" s="228"/>
      <c r="CC408" s="228"/>
      <c r="CD408" s="228"/>
      <c r="CE408" s="228"/>
      <c r="CF408" s="228"/>
      <c r="CG408" s="228"/>
      <c r="CH408" s="228"/>
      <c r="CI408" s="228"/>
      <c r="CJ408" s="228"/>
      <c r="CK408" s="228"/>
      <c r="CL408" s="228"/>
      <c r="CM408" s="228"/>
      <c r="CN408" s="228"/>
      <c r="CO408" s="228"/>
      <c r="CP408" s="228"/>
      <c r="CQ408" s="228"/>
      <c r="CR408" s="228"/>
      <c r="CS408" s="228"/>
      <c r="CT408" s="228"/>
      <c r="CU408" s="228"/>
      <c r="CV408" s="228"/>
      <c r="CW408" s="228"/>
      <c r="CX408" s="228"/>
      <c r="CY408" s="228"/>
      <c r="CZ408" s="228"/>
      <c r="DA408" s="228"/>
      <c r="DB408" s="228"/>
    </row>
    <row r="409" spans="1:106" s="198" customFormat="1" ht="31.5" customHeight="1" x14ac:dyDescent="0.3">
      <c r="A409" s="194"/>
      <c r="B409" s="171"/>
      <c r="C409" s="257"/>
      <c r="D409" s="171"/>
      <c r="E409" s="171"/>
      <c r="F409" s="171"/>
      <c r="G409" s="197"/>
      <c r="L409" s="258"/>
      <c r="M409" s="259"/>
      <c r="N409" s="260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72"/>
      <c r="Z409" s="172"/>
      <c r="AA409" s="193"/>
      <c r="AB409" s="193"/>
      <c r="AC409" s="193"/>
      <c r="AD409" s="193"/>
      <c r="AE409" s="193"/>
      <c r="AF409" s="193"/>
      <c r="AG409" s="193"/>
      <c r="AH409" s="193"/>
      <c r="AI409" s="193"/>
      <c r="AJ409" s="193"/>
      <c r="AK409" s="172"/>
      <c r="AL409" s="172"/>
      <c r="AM409" s="193"/>
      <c r="AN409" s="193"/>
      <c r="AO409" s="223"/>
      <c r="AP409" s="183"/>
      <c r="AQ409" s="184"/>
      <c r="AR409" s="182"/>
      <c r="AS409" s="182"/>
      <c r="AT409" s="185"/>
      <c r="AU409" s="185"/>
      <c r="AV409" s="185"/>
      <c r="AW409" s="185"/>
      <c r="AX409" s="185"/>
      <c r="AY409" s="185"/>
      <c r="AZ409" s="185"/>
      <c r="BA409" s="185"/>
      <c r="BB409" s="185"/>
      <c r="BC409" s="186"/>
      <c r="BD409" s="181"/>
      <c r="BE409" s="187"/>
      <c r="BF409" s="188"/>
      <c r="BG409" s="173"/>
      <c r="BH409" s="173"/>
      <c r="BI409" s="173"/>
      <c r="BJ409" s="173"/>
      <c r="BK409" s="173"/>
      <c r="BL409" s="28"/>
      <c r="BM409" s="228"/>
      <c r="BN409" s="228"/>
      <c r="BO409" s="228"/>
      <c r="BP409" s="228"/>
      <c r="BQ409" s="228"/>
      <c r="BR409" s="228"/>
      <c r="BS409" s="228"/>
      <c r="BT409" s="228"/>
      <c r="BU409" s="228" t="str">
        <f t="shared" si="6"/>
        <v/>
      </c>
      <c r="BV409" s="228"/>
      <c r="BW409" s="228"/>
      <c r="BX409" s="228"/>
      <c r="BY409" s="228"/>
      <c r="BZ409" s="228"/>
      <c r="CA409" s="228"/>
      <c r="CB409" s="228"/>
      <c r="CC409" s="228"/>
      <c r="CD409" s="228"/>
      <c r="CE409" s="228"/>
      <c r="CF409" s="228"/>
      <c r="CG409" s="228"/>
      <c r="CH409" s="228"/>
      <c r="CI409" s="228"/>
      <c r="CJ409" s="228"/>
      <c r="CK409" s="228"/>
      <c r="CL409" s="228"/>
      <c r="CM409" s="228"/>
      <c r="CN409" s="228"/>
      <c r="CO409" s="228"/>
      <c r="CP409" s="228"/>
      <c r="CQ409" s="228"/>
      <c r="CR409" s="228"/>
      <c r="CS409" s="228"/>
      <c r="CT409" s="228"/>
      <c r="CU409" s="228"/>
      <c r="CV409" s="228"/>
      <c r="CW409" s="228"/>
      <c r="CX409" s="228"/>
      <c r="CY409" s="228"/>
      <c r="CZ409" s="228"/>
      <c r="DA409" s="228"/>
      <c r="DB409" s="228"/>
    </row>
    <row r="410" spans="1:106" s="198" customFormat="1" ht="31.5" customHeight="1" x14ac:dyDescent="0.3">
      <c r="A410" s="194"/>
      <c r="B410" s="171"/>
      <c r="C410" s="257"/>
      <c r="D410" s="171"/>
      <c r="E410" s="171"/>
      <c r="F410" s="171"/>
      <c r="G410" s="197"/>
      <c r="L410" s="258"/>
      <c r="M410" s="259"/>
      <c r="N410" s="260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72"/>
      <c r="Z410" s="172"/>
      <c r="AA410" s="193"/>
      <c r="AB410" s="193"/>
      <c r="AC410" s="193"/>
      <c r="AD410" s="193"/>
      <c r="AE410" s="193"/>
      <c r="AF410" s="193"/>
      <c r="AG410" s="193"/>
      <c r="AH410" s="193"/>
      <c r="AI410" s="193"/>
      <c r="AJ410" s="193"/>
      <c r="AK410" s="172"/>
      <c r="AL410" s="172"/>
      <c r="AM410" s="193"/>
      <c r="AN410" s="193"/>
      <c r="AO410" s="223"/>
      <c r="AP410" s="183"/>
      <c r="AQ410" s="184"/>
      <c r="AR410" s="182"/>
      <c r="AS410" s="182"/>
      <c r="AT410" s="185"/>
      <c r="AU410" s="185"/>
      <c r="AV410" s="185"/>
      <c r="AW410" s="185"/>
      <c r="AX410" s="185"/>
      <c r="AY410" s="185"/>
      <c r="AZ410" s="185"/>
      <c r="BA410" s="185"/>
      <c r="BB410" s="185"/>
      <c r="BC410" s="186"/>
      <c r="BD410" s="181"/>
      <c r="BE410" s="187"/>
      <c r="BF410" s="188"/>
      <c r="BG410" s="173"/>
      <c r="BH410" s="173"/>
      <c r="BI410" s="173"/>
      <c r="BJ410" s="173"/>
      <c r="BK410" s="173"/>
      <c r="BL410" s="28"/>
      <c r="BM410" s="228"/>
      <c r="BN410" s="228"/>
      <c r="BO410" s="228"/>
      <c r="BP410" s="228"/>
      <c r="BQ410" s="228"/>
      <c r="BR410" s="228"/>
      <c r="BS410" s="228"/>
      <c r="BT410" s="228"/>
      <c r="BU410" s="228" t="str">
        <f t="shared" si="6"/>
        <v/>
      </c>
      <c r="BV410" s="228"/>
      <c r="BW410" s="228"/>
      <c r="BX410" s="228"/>
      <c r="BY410" s="228"/>
      <c r="BZ410" s="228"/>
      <c r="CA410" s="228"/>
      <c r="CB410" s="228"/>
      <c r="CC410" s="228"/>
      <c r="CD410" s="228"/>
      <c r="CE410" s="228"/>
      <c r="CF410" s="228"/>
      <c r="CG410" s="228"/>
      <c r="CH410" s="228"/>
      <c r="CI410" s="228"/>
      <c r="CJ410" s="228"/>
      <c r="CK410" s="228"/>
      <c r="CL410" s="228"/>
      <c r="CM410" s="228"/>
      <c r="CN410" s="228"/>
      <c r="CO410" s="228"/>
      <c r="CP410" s="228"/>
      <c r="CQ410" s="228"/>
      <c r="CR410" s="228"/>
      <c r="CS410" s="228"/>
      <c r="CT410" s="228"/>
      <c r="CU410" s="228"/>
      <c r="CV410" s="228"/>
      <c r="CW410" s="228"/>
      <c r="CX410" s="228"/>
      <c r="CY410" s="228"/>
      <c r="CZ410" s="228"/>
      <c r="DA410" s="228"/>
      <c r="DB410" s="228"/>
    </row>
    <row r="411" spans="1:106" s="198" customFormat="1" ht="31.5" customHeight="1" x14ac:dyDescent="0.3">
      <c r="A411" s="194"/>
      <c r="B411" s="171"/>
      <c r="C411" s="257"/>
      <c r="D411" s="171"/>
      <c r="E411" s="171"/>
      <c r="F411" s="171"/>
      <c r="G411" s="197"/>
      <c r="L411" s="258"/>
      <c r="M411" s="259"/>
      <c r="N411" s="260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72"/>
      <c r="Z411" s="172"/>
      <c r="AA411" s="193"/>
      <c r="AB411" s="193"/>
      <c r="AC411" s="193"/>
      <c r="AD411" s="193"/>
      <c r="AE411" s="193"/>
      <c r="AF411" s="193"/>
      <c r="AG411" s="193"/>
      <c r="AH411" s="193"/>
      <c r="AI411" s="193"/>
      <c r="AJ411" s="193"/>
      <c r="AK411" s="172"/>
      <c r="AL411" s="172"/>
      <c r="AM411" s="193"/>
      <c r="AN411" s="193"/>
      <c r="AO411" s="223"/>
      <c r="AP411" s="183"/>
      <c r="AQ411" s="184"/>
      <c r="AR411" s="182"/>
      <c r="AS411" s="182"/>
      <c r="AT411" s="185"/>
      <c r="AU411" s="185"/>
      <c r="AV411" s="185"/>
      <c r="AW411" s="185"/>
      <c r="AX411" s="185"/>
      <c r="AY411" s="185"/>
      <c r="AZ411" s="185"/>
      <c r="BA411" s="185"/>
      <c r="BB411" s="185"/>
      <c r="BC411" s="186"/>
      <c r="BD411" s="181"/>
      <c r="BE411" s="187"/>
      <c r="BF411" s="188"/>
      <c r="BG411" s="173"/>
      <c r="BH411" s="173"/>
      <c r="BI411" s="173"/>
      <c r="BJ411" s="173"/>
      <c r="BK411" s="173"/>
      <c r="BL411" s="28"/>
      <c r="BM411" s="228"/>
      <c r="BN411" s="228"/>
      <c r="BO411" s="228"/>
      <c r="BP411" s="228"/>
      <c r="BQ411" s="228"/>
      <c r="BR411" s="228"/>
      <c r="BS411" s="228"/>
      <c r="BT411" s="228"/>
      <c r="BU411" s="228" t="str">
        <f t="shared" si="6"/>
        <v/>
      </c>
      <c r="BV411" s="228"/>
      <c r="BW411" s="228"/>
      <c r="BX411" s="228"/>
      <c r="BY411" s="228"/>
      <c r="BZ411" s="228"/>
      <c r="CA411" s="228"/>
      <c r="CB411" s="228"/>
      <c r="CC411" s="228"/>
      <c r="CD411" s="228"/>
      <c r="CE411" s="228"/>
      <c r="CF411" s="228"/>
      <c r="CG411" s="228"/>
      <c r="CH411" s="228"/>
      <c r="CI411" s="228"/>
      <c r="CJ411" s="228"/>
      <c r="CK411" s="228"/>
      <c r="CL411" s="228"/>
      <c r="CM411" s="228"/>
      <c r="CN411" s="228"/>
      <c r="CO411" s="228"/>
      <c r="CP411" s="228"/>
      <c r="CQ411" s="228"/>
      <c r="CR411" s="228"/>
      <c r="CS411" s="228"/>
      <c r="CT411" s="228"/>
      <c r="CU411" s="228"/>
      <c r="CV411" s="228"/>
      <c r="CW411" s="228"/>
      <c r="CX411" s="228"/>
      <c r="CY411" s="228"/>
      <c r="CZ411" s="228"/>
      <c r="DA411" s="228"/>
      <c r="DB411" s="228"/>
    </row>
    <row r="412" spans="1:106" s="198" customFormat="1" ht="31.5" customHeight="1" x14ac:dyDescent="0.3">
      <c r="A412" s="194"/>
      <c r="B412" s="171"/>
      <c r="C412" s="257"/>
      <c r="D412" s="171"/>
      <c r="E412" s="171"/>
      <c r="F412" s="171"/>
      <c r="G412" s="197"/>
      <c r="L412" s="258"/>
      <c r="M412" s="259"/>
      <c r="N412" s="260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72"/>
      <c r="Z412" s="172"/>
      <c r="AA412" s="193"/>
      <c r="AB412" s="193"/>
      <c r="AC412" s="193"/>
      <c r="AD412" s="193"/>
      <c r="AE412" s="193"/>
      <c r="AF412" s="193"/>
      <c r="AG412" s="193"/>
      <c r="AH412" s="193"/>
      <c r="AI412" s="193"/>
      <c r="AJ412" s="193"/>
      <c r="AK412" s="172"/>
      <c r="AL412" s="172"/>
      <c r="AM412" s="193"/>
      <c r="AN412" s="193"/>
      <c r="AO412" s="223"/>
      <c r="AP412" s="183"/>
      <c r="AQ412" s="184"/>
      <c r="AR412" s="182"/>
      <c r="AS412" s="182"/>
      <c r="AT412" s="185"/>
      <c r="AU412" s="185"/>
      <c r="AV412" s="185"/>
      <c r="AW412" s="185"/>
      <c r="AX412" s="185"/>
      <c r="AY412" s="185"/>
      <c r="AZ412" s="185"/>
      <c r="BA412" s="185"/>
      <c r="BB412" s="185"/>
      <c r="BC412" s="186"/>
      <c r="BD412" s="181"/>
      <c r="BE412" s="187"/>
      <c r="BF412" s="188"/>
      <c r="BG412" s="173"/>
      <c r="BH412" s="173"/>
      <c r="BI412" s="173"/>
      <c r="BJ412" s="173"/>
      <c r="BK412" s="173"/>
      <c r="BL412" s="28"/>
      <c r="BM412" s="228"/>
      <c r="BN412" s="228"/>
      <c r="BO412" s="228"/>
      <c r="BP412" s="228"/>
      <c r="BQ412" s="228"/>
      <c r="BR412" s="228"/>
      <c r="BS412" s="228"/>
      <c r="BT412" s="228"/>
      <c r="BU412" s="228" t="str">
        <f t="shared" si="6"/>
        <v/>
      </c>
      <c r="BV412" s="228"/>
      <c r="BW412" s="228"/>
      <c r="BX412" s="228"/>
      <c r="BY412" s="228"/>
      <c r="BZ412" s="228"/>
      <c r="CA412" s="228"/>
      <c r="CB412" s="228"/>
      <c r="CC412" s="228"/>
      <c r="CD412" s="228"/>
      <c r="CE412" s="228"/>
      <c r="CF412" s="228"/>
      <c r="CG412" s="228"/>
      <c r="CH412" s="228"/>
      <c r="CI412" s="228"/>
      <c r="CJ412" s="228"/>
      <c r="CK412" s="228"/>
      <c r="CL412" s="228"/>
      <c r="CM412" s="228"/>
      <c r="CN412" s="228"/>
      <c r="CO412" s="228"/>
      <c r="CP412" s="228"/>
      <c r="CQ412" s="228"/>
      <c r="CR412" s="228"/>
      <c r="CS412" s="228"/>
      <c r="CT412" s="228"/>
      <c r="CU412" s="228"/>
      <c r="CV412" s="228"/>
      <c r="CW412" s="228"/>
      <c r="CX412" s="228"/>
      <c r="CY412" s="228"/>
      <c r="CZ412" s="228"/>
      <c r="DA412" s="228"/>
      <c r="DB412" s="228"/>
    </row>
    <row r="413" spans="1:106" s="198" customFormat="1" ht="31.5" customHeight="1" x14ac:dyDescent="0.3">
      <c r="A413" s="194"/>
      <c r="B413" s="171"/>
      <c r="C413" s="257"/>
      <c r="D413" s="171"/>
      <c r="E413" s="171"/>
      <c r="F413" s="171"/>
      <c r="G413" s="197"/>
      <c r="L413" s="258"/>
      <c r="M413" s="259"/>
      <c r="N413" s="260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72"/>
      <c r="Z413" s="172"/>
      <c r="AA413" s="193"/>
      <c r="AB413" s="193"/>
      <c r="AC413" s="193"/>
      <c r="AD413" s="193"/>
      <c r="AE413" s="193"/>
      <c r="AF413" s="193"/>
      <c r="AG413" s="193"/>
      <c r="AH413" s="193"/>
      <c r="AI413" s="193"/>
      <c r="AJ413" s="193"/>
      <c r="AK413" s="172"/>
      <c r="AL413" s="172"/>
      <c r="AM413" s="193"/>
      <c r="AN413" s="193"/>
      <c r="AO413" s="223"/>
      <c r="AP413" s="183"/>
      <c r="AQ413" s="184"/>
      <c r="AR413" s="182"/>
      <c r="AS413" s="182"/>
      <c r="AT413" s="185"/>
      <c r="AU413" s="185"/>
      <c r="AV413" s="185"/>
      <c r="AW413" s="185"/>
      <c r="AX413" s="185"/>
      <c r="AY413" s="185"/>
      <c r="AZ413" s="185"/>
      <c r="BA413" s="185"/>
      <c r="BB413" s="185"/>
      <c r="BC413" s="186"/>
      <c r="BD413" s="181"/>
      <c r="BE413" s="187"/>
      <c r="BF413" s="188"/>
      <c r="BG413" s="173"/>
      <c r="BH413" s="173"/>
      <c r="BI413" s="173"/>
      <c r="BJ413" s="173"/>
      <c r="BK413" s="173"/>
      <c r="BL413" s="28"/>
      <c r="BM413" s="228"/>
      <c r="BN413" s="228"/>
      <c r="BO413" s="228"/>
      <c r="BP413" s="228"/>
      <c r="BQ413" s="228"/>
      <c r="BR413" s="228"/>
      <c r="BS413" s="228"/>
      <c r="BT413" s="228"/>
      <c r="BU413" s="228" t="str">
        <f t="shared" si="6"/>
        <v/>
      </c>
      <c r="BV413" s="228"/>
      <c r="BW413" s="228"/>
      <c r="BX413" s="228"/>
      <c r="BY413" s="228"/>
      <c r="BZ413" s="228"/>
      <c r="CA413" s="228"/>
      <c r="CB413" s="228"/>
      <c r="CC413" s="228"/>
      <c r="CD413" s="228"/>
      <c r="CE413" s="228"/>
      <c r="CF413" s="228"/>
      <c r="CG413" s="228"/>
      <c r="CH413" s="228"/>
      <c r="CI413" s="228"/>
      <c r="CJ413" s="228"/>
      <c r="CK413" s="228"/>
      <c r="CL413" s="228"/>
      <c r="CM413" s="228"/>
      <c r="CN413" s="228"/>
      <c r="CO413" s="228"/>
      <c r="CP413" s="228"/>
      <c r="CQ413" s="228"/>
      <c r="CR413" s="228"/>
      <c r="CS413" s="228"/>
      <c r="CT413" s="228"/>
      <c r="CU413" s="228"/>
      <c r="CV413" s="228"/>
      <c r="CW413" s="228"/>
      <c r="CX413" s="228"/>
      <c r="CY413" s="228"/>
      <c r="CZ413" s="228"/>
      <c r="DA413" s="228"/>
      <c r="DB413" s="228"/>
    </row>
    <row r="414" spans="1:106" s="198" customFormat="1" ht="31.5" customHeight="1" x14ac:dyDescent="0.3">
      <c r="A414" s="194"/>
      <c r="B414" s="171"/>
      <c r="C414" s="257"/>
      <c r="D414" s="171"/>
      <c r="E414" s="171"/>
      <c r="F414" s="171"/>
      <c r="G414" s="197"/>
      <c r="L414" s="258"/>
      <c r="M414" s="259"/>
      <c r="N414" s="260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72"/>
      <c r="Z414" s="172"/>
      <c r="AA414" s="193"/>
      <c r="AB414" s="193"/>
      <c r="AC414" s="193"/>
      <c r="AD414" s="193"/>
      <c r="AE414" s="193"/>
      <c r="AF414" s="193"/>
      <c r="AG414" s="193"/>
      <c r="AH414" s="193"/>
      <c r="AI414" s="193"/>
      <c r="AJ414" s="193"/>
      <c r="AK414" s="172"/>
      <c r="AL414" s="172"/>
      <c r="AM414" s="193"/>
      <c r="AN414" s="193"/>
      <c r="AO414" s="223"/>
      <c r="AP414" s="183"/>
      <c r="AQ414" s="184"/>
      <c r="AR414" s="182"/>
      <c r="AS414" s="182"/>
      <c r="AT414" s="185"/>
      <c r="AU414" s="185"/>
      <c r="AV414" s="185"/>
      <c r="AW414" s="185"/>
      <c r="AX414" s="185"/>
      <c r="AY414" s="185"/>
      <c r="AZ414" s="185"/>
      <c r="BA414" s="185"/>
      <c r="BB414" s="185"/>
      <c r="BC414" s="186"/>
      <c r="BD414" s="181"/>
      <c r="BE414" s="187"/>
      <c r="BF414" s="188"/>
      <c r="BG414" s="173"/>
      <c r="BH414" s="173"/>
      <c r="BI414" s="173"/>
      <c r="BJ414" s="173"/>
      <c r="BK414" s="173"/>
      <c r="BL414" s="28"/>
      <c r="BM414" s="228"/>
      <c r="BN414" s="228"/>
      <c r="BO414" s="228"/>
      <c r="BP414" s="228"/>
      <c r="BQ414" s="228"/>
      <c r="BR414" s="228"/>
      <c r="BS414" s="228"/>
      <c r="BT414" s="228"/>
      <c r="BU414" s="228" t="str">
        <f t="shared" si="6"/>
        <v/>
      </c>
      <c r="BV414" s="228"/>
      <c r="BW414" s="228"/>
      <c r="BX414" s="228"/>
      <c r="BY414" s="228"/>
      <c r="BZ414" s="228"/>
      <c r="CA414" s="228"/>
      <c r="CB414" s="228"/>
      <c r="CC414" s="228"/>
      <c r="CD414" s="228"/>
      <c r="CE414" s="228"/>
      <c r="CF414" s="228"/>
      <c r="CG414" s="228"/>
      <c r="CH414" s="228"/>
      <c r="CI414" s="228"/>
      <c r="CJ414" s="228"/>
      <c r="CK414" s="228"/>
      <c r="CL414" s="228"/>
      <c r="CM414" s="228"/>
      <c r="CN414" s="228"/>
      <c r="CO414" s="228"/>
      <c r="CP414" s="228"/>
      <c r="CQ414" s="228"/>
      <c r="CR414" s="228"/>
      <c r="CS414" s="228"/>
      <c r="CT414" s="228"/>
      <c r="CU414" s="228"/>
      <c r="CV414" s="228"/>
      <c r="CW414" s="228"/>
      <c r="CX414" s="228"/>
      <c r="CY414" s="228"/>
      <c r="CZ414" s="228"/>
      <c r="DA414" s="228"/>
      <c r="DB414" s="228"/>
    </row>
    <row r="415" spans="1:106" s="198" customFormat="1" ht="31.5" customHeight="1" x14ac:dyDescent="0.3">
      <c r="A415" s="194"/>
      <c r="B415" s="171"/>
      <c r="C415" s="257"/>
      <c r="D415" s="171"/>
      <c r="E415" s="171"/>
      <c r="F415" s="171"/>
      <c r="G415" s="197"/>
      <c r="L415" s="258"/>
      <c r="M415" s="259"/>
      <c r="N415" s="260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72"/>
      <c r="Z415" s="172"/>
      <c r="AA415" s="193"/>
      <c r="AB415" s="193"/>
      <c r="AC415" s="193"/>
      <c r="AD415" s="193"/>
      <c r="AE415" s="193"/>
      <c r="AF415" s="193"/>
      <c r="AG415" s="193"/>
      <c r="AH415" s="193"/>
      <c r="AI415" s="193"/>
      <c r="AJ415" s="193"/>
      <c r="AK415" s="172"/>
      <c r="AL415" s="172"/>
      <c r="AM415" s="193"/>
      <c r="AN415" s="193"/>
      <c r="AO415" s="223"/>
      <c r="AP415" s="183"/>
      <c r="AQ415" s="184"/>
      <c r="AR415" s="182"/>
      <c r="AS415" s="182"/>
      <c r="AT415" s="185"/>
      <c r="AU415" s="185"/>
      <c r="AV415" s="185"/>
      <c r="AW415" s="185"/>
      <c r="AX415" s="185"/>
      <c r="AY415" s="185"/>
      <c r="AZ415" s="185"/>
      <c r="BA415" s="185"/>
      <c r="BB415" s="185"/>
      <c r="BC415" s="186"/>
      <c r="BD415" s="181"/>
      <c r="BE415" s="187"/>
      <c r="BF415" s="188"/>
      <c r="BG415" s="173"/>
      <c r="BH415" s="173"/>
      <c r="BI415" s="173"/>
      <c r="BJ415" s="173"/>
      <c r="BK415" s="173"/>
      <c r="BL415" s="28"/>
      <c r="BM415" s="228"/>
      <c r="BN415" s="228"/>
      <c r="BO415" s="228"/>
      <c r="BP415" s="228"/>
      <c r="BQ415" s="228"/>
      <c r="BR415" s="228"/>
      <c r="BS415" s="228"/>
      <c r="BT415" s="228"/>
      <c r="BU415" s="228" t="str">
        <f t="shared" si="6"/>
        <v/>
      </c>
      <c r="BV415" s="228"/>
      <c r="BW415" s="228"/>
      <c r="BX415" s="228"/>
      <c r="BY415" s="228"/>
      <c r="BZ415" s="228"/>
      <c r="CA415" s="228"/>
      <c r="CB415" s="228"/>
      <c r="CC415" s="228"/>
      <c r="CD415" s="228"/>
      <c r="CE415" s="228"/>
      <c r="CF415" s="228"/>
      <c r="CG415" s="228"/>
      <c r="CH415" s="228"/>
      <c r="CI415" s="228"/>
      <c r="CJ415" s="228"/>
      <c r="CK415" s="228"/>
      <c r="CL415" s="228"/>
      <c r="CM415" s="228"/>
      <c r="CN415" s="228"/>
      <c r="CO415" s="228"/>
      <c r="CP415" s="228"/>
      <c r="CQ415" s="228"/>
      <c r="CR415" s="228"/>
      <c r="CS415" s="228"/>
      <c r="CT415" s="228"/>
      <c r="CU415" s="228"/>
      <c r="CV415" s="228"/>
      <c r="CW415" s="228"/>
      <c r="CX415" s="228"/>
      <c r="CY415" s="228"/>
      <c r="CZ415" s="228"/>
      <c r="DA415" s="228"/>
      <c r="DB415" s="228"/>
    </row>
    <row r="416" spans="1:106" s="198" customFormat="1" ht="31.5" customHeight="1" x14ac:dyDescent="0.3">
      <c r="A416" s="194"/>
      <c r="B416" s="171"/>
      <c r="C416" s="257"/>
      <c r="D416" s="171"/>
      <c r="E416" s="171"/>
      <c r="F416" s="171"/>
      <c r="G416" s="197"/>
      <c r="L416" s="258"/>
      <c r="M416" s="259"/>
      <c r="N416" s="260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72"/>
      <c r="Z416" s="172"/>
      <c r="AA416" s="193"/>
      <c r="AB416" s="193"/>
      <c r="AC416" s="193"/>
      <c r="AD416" s="193"/>
      <c r="AE416" s="193"/>
      <c r="AF416" s="193"/>
      <c r="AG416" s="193"/>
      <c r="AH416" s="193"/>
      <c r="AI416" s="193"/>
      <c r="AJ416" s="193"/>
      <c r="AK416" s="172"/>
      <c r="AL416" s="172"/>
      <c r="AM416" s="193"/>
      <c r="AN416" s="193"/>
      <c r="AO416" s="223"/>
      <c r="AP416" s="183"/>
      <c r="AQ416" s="184"/>
      <c r="AR416" s="182"/>
      <c r="AS416" s="182"/>
      <c r="AT416" s="185"/>
      <c r="AU416" s="185"/>
      <c r="AV416" s="185"/>
      <c r="AW416" s="185"/>
      <c r="AX416" s="185"/>
      <c r="AY416" s="185"/>
      <c r="AZ416" s="185"/>
      <c r="BA416" s="185"/>
      <c r="BB416" s="185"/>
      <c r="BC416" s="186"/>
      <c r="BD416" s="181"/>
      <c r="BE416" s="187"/>
      <c r="BF416" s="188"/>
      <c r="BG416" s="173"/>
      <c r="BH416" s="173"/>
      <c r="BI416" s="173"/>
      <c r="BJ416" s="173"/>
      <c r="BK416" s="173"/>
      <c r="BL416" s="28"/>
      <c r="BM416" s="228"/>
      <c r="BN416" s="228"/>
      <c r="BO416" s="228"/>
      <c r="BP416" s="228"/>
      <c r="BQ416" s="228"/>
      <c r="BR416" s="228"/>
      <c r="BS416" s="228"/>
      <c r="BT416" s="228"/>
      <c r="BU416" s="228" t="str">
        <f t="shared" si="6"/>
        <v/>
      </c>
      <c r="BV416" s="228"/>
      <c r="BW416" s="228"/>
      <c r="BX416" s="228"/>
      <c r="BY416" s="228"/>
      <c r="BZ416" s="228"/>
      <c r="CA416" s="228"/>
      <c r="CB416" s="228"/>
      <c r="CC416" s="228"/>
      <c r="CD416" s="228"/>
      <c r="CE416" s="228"/>
      <c r="CF416" s="228"/>
      <c r="CG416" s="228"/>
      <c r="CH416" s="228"/>
      <c r="CI416" s="228"/>
      <c r="CJ416" s="228"/>
      <c r="CK416" s="228"/>
      <c r="CL416" s="228"/>
      <c r="CM416" s="228"/>
      <c r="CN416" s="228"/>
      <c r="CO416" s="228"/>
      <c r="CP416" s="228"/>
      <c r="CQ416" s="228"/>
      <c r="CR416" s="228"/>
      <c r="CS416" s="228"/>
      <c r="CT416" s="228"/>
      <c r="CU416" s="228"/>
      <c r="CV416" s="228"/>
      <c r="CW416" s="228"/>
      <c r="CX416" s="228"/>
      <c r="CY416" s="228"/>
      <c r="CZ416" s="228"/>
      <c r="DA416" s="228"/>
      <c r="DB416" s="228"/>
    </row>
    <row r="417" spans="1:106" s="198" customFormat="1" ht="31.5" customHeight="1" x14ac:dyDescent="0.3">
      <c r="A417" s="194"/>
      <c r="B417" s="171"/>
      <c r="C417" s="257"/>
      <c r="D417" s="171"/>
      <c r="E417" s="171"/>
      <c r="F417" s="171"/>
      <c r="G417" s="197"/>
      <c r="L417" s="258"/>
      <c r="M417" s="259"/>
      <c r="N417" s="260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72"/>
      <c r="Z417" s="172"/>
      <c r="AA417" s="193"/>
      <c r="AB417" s="193"/>
      <c r="AC417" s="193"/>
      <c r="AD417" s="193"/>
      <c r="AE417" s="193"/>
      <c r="AF417" s="193"/>
      <c r="AG417" s="193"/>
      <c r="AH417" s="193"/>
      <c r="AI417" s="193"/>
      <c r="AJ417" s="193"/>
      <c r="AK417" s="172"/>
      <c r="AL417" s="172"/>
      <c r="AM417" s="193"/>
      <c r="AN417" s="193"/>
      <c r="AO417" s="223"/>
      <c r="AP417" s="183"/>
      <c r="AQ417" s="184"/>
      <c r="AR417" s="182"/>
      <c r="AS417" s="182"/>
      <c r="AT417" s="185"/>
      <c r="AU417" s="185"/>
      <c r="AV417" s="185"/>
      <c r="AW417" s="185"/>
      <c r="AX417" s="185"/>
      <c r="AY417" s="185"/>
      <c r="AZ417" s="185"/>
      <c r="BA417" s="185"/>
      <c r="BB417" s="185"/>
      <c r="BC417" s="186"/>
      <c r="BD417" s="181"/>
      <c r="BE417" s="187"/>
      <c r="BF417" s="188"/>
      <c r="BG417" s="173"/>
      <c r="BH417" s="173"/>
      <c r="BI417" s="173"/>
      <c r="BJ417" s="173"/>
      <c r="BK417" s="173"/>
      <c r="BL417" s="28"/>
      <c r="BM417" s="228"/>
      <c r="BN417" s="228"/>
      <c r="BO417" s="228"/>
      <c r="BP417" s="228"/>
      <c r="BQ417" s="228"/>
      <c r="BR417" s="228"/>
      <c r="BS417" s="228"/>
      <c r="BT417" s="228"/>
      <c r="BU417" s="228" t="str">
        <f t="shared" si="6"/>
        <v/>
      </c>
      <c r="BV417" s="228"/>
      <c r="BW417" s="228"/>
      <c r="BX417" s="228"/>
      <c r="BY417" s="228"/>
      <c r="BZ417" s="228"/>
      <c r="CA417" s="228"/>
      <c r="CB417" s="228"/>
      <c r="CC417" s="228"/>
      <c r="CD417" s="228"/>
      <c r="CE417" s="228"/>
      <c r="CF417" s="228"/>
      <c r="CG417" s="228"/>
      <c r="CH417" s="228"/>
      <c r="CI417" s="228"/>
      <c r="CJ417" s="228"/>
      <c r="CK417" s="228"/>
      <c r="CL417" s="228"/>
      <c r="CM417" s="228"/>
      <c r="CN417" s="228"/>
      <c r="CO417" s="228"/>
      <c r="CP417" s="228"/>
      <c r="CQ417" s="228"/>
      <c r="CR417" s="228"/>
      <c r="CS417" s="228"/>
      <c r="CT417" s="228"/>
      <c r="CU417" s="228"/>
      <c r="CV417" s="228"/>
      <c r="CW417" s="228"/>
      <c r="CX417" s="228"/>
      <c r="CY417" s="228"/>
      <c r="CZ417" s="228"/>
      <c r="DA417" s="228"/>
      <c r="DB417" s="228"/>
    </row>
    <row r="418" spans="1:106" s="198" customFormat="1" ht="31.5" customHeight="1" x14ac:dyDescent="0.3">
      <c r="A418" s="194"/>
      <c r="B418" s="171"/>
      <c r="C418" s="257"/>
      <c r="D418" s="171"/>
      <c r="E418" s="171"/>
      <c r="F418" s="171"/>
      <c r="G418" s="197"/>
      <c r="L418" s="258"/>
      <c r="M418" s="259"/>
      <c r="N418" s="260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72"/>
      <c r="Z418" s="172"/>
      <c r="AA418" s="193"/>
      <c r="AB418" s="193"/>
      <c r="AC418" s="193"/>
      <c r="AD418" s="193"/>
      <c r="AE418" s="193"/>
      <c r="AF418" s="193"/>
      <c r="AG418" s="193"/>
      <c r="AH418" s="193"/>
      <c r="AI418" s="193"/>
      <c r="AJ418" s="193"/>
      <c r="AK418" s="172"/>
      <c r="AL418" s="172"/>
      <c r="AM418" s="193"/>
      <c r="AN418" s="193"/>
      <c r="AO418" s="223"/>
      <c r="AP418" s="183"/>
      <c r="AQ418" s="184"/>
      <c r="AR418" s="182"/>
      <c r="AS418" s="182"/>
      <c r="AT418" s="185"/>
      <c r="AU418" s="185"/>
      <c r="AV418" s="185"/>
      <c r="AW418" s="185"/>
      <c r="AX418" s="185"/>
      <c r="AY418" s="185"/>
      <c r="AZ418" s="185"/>
      <c r="BA418" s="185"/>
      <c r="BB418" s="185"/>
      <c r="BC418" s="186"/>
      <c r="BD418" s="181"/>
      <c r="BE418" s="187"/>
      <c r="BF418" s="188"/>
      <c r="BG418" s="173"/>
      <c r="BH418" s="173"/>
      <c r="BI418" s="173"/>
      <c r="BJ418" s="173"/>
      <c r="BK418" s="173"/>
      <c r="BL418" s="28"/>
      <c r="BM418" s="228"/>
      <c r="BN418" s="228"/>
      <c r="BO418" s="228"/>
      <c r="BP418" s="228"/>
      <c r="BQ418" s="228"/>
      <c r="BR418" s="228"/>
      <c r="BS418" s="228"/>
      <c r="BT418" s="228"/>
      <c r="BU418" s="228" t="str">
        <f t="shared" si="6"/>
        <v/>
      </c>
      <c r="BV418" s="228"/>
      <c r="BW418" s="228"/>
      <c r="BX418" s="228"/>
      <c r="BY418" s="228"/>
      <c r="BZ418" s="228"/>
      <c r="CA418" s="228"/>
      <c r="CB418" s="228"/>
      <c r="CC418" s="228"/>
      <c r="CD418" s="228"/>
      <c r="CE418" s="228"/>
      <c r="CF418" s="228"/>
      <c r="CG418" s="228"/>
      <c r="CH418" s="228"/>
      <c r="CI418" s="228"/>
      <c r="CJ418" s="228"/>
      <c r="CK418" s="228"/>
      <c r="CL418" s="228"/>
      <c r="CM418" s="228"/>
      <c r="CN418" s="228"/>
      <c r="CO418" s="228"/>
      <c r="CP418" s="228"/>
      <c r="CQ418" s="228"/>
      <c r="CR418" s="228"/>
      <c r="CS418" s="228"/>
      <c r="CT418" s="228"/>
      <c r="CU418" s="228"/>
      <c r="CV418" s="228"/>
      <c r="CW418" s="228"/>
      <c r="CX418" s="228"/>
      <c r="CY418" s="228"/>
      <c r="CZ418" s="228"/>
      <c r="DA418" s="228"/>
      <c r="DB418" s="228"/>
    </row>
    <row r="419" spans="1:106" s="198" customFormat="1" ht="31.5" customHeight="1" x14ac:dyDescent="0.3">
      <c r="A419" s="194"/>
      <c r="B419" s="171"/>
      <c r="C419" s="257"/>
      <c r="D419" s="171"/>
      <c r="E419" s="171"/>
      <c r="F419" s="171"/>
      <c r="G419" s="197"/>
      <c r="L419" s="258"/>
      <c r="M419" s="259"/>
      <c r="N419" s="260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72"/>
      <c r="Z419" s="172"/>
      <c r="AA419" s="193"/>
      <c r="AB419" s="193"/>
      <c r="AC419" s="193"/>
      <c r="AD419" s="193"/>
      <c r="AE419" s="193"/>
      <c r="AF419" s="193"/>
      <c r="AG419" s="193"/>
      <c r="AH419" s="193"/>
      <c r="AI419" s="193"/>
      <c r="AJ419" s="193"/>
      <c r="AK419" s="172"/>
      <c r="AL419" s="172"/>
      <c r="AM419" s="193"/>
      <c r="AN419" s="193"/>
      <c r="AO419" s="223"/>
      <c r="AP419" s="183"/>
      <c r="AQ419" s="184"/>
      <c r="AR419" s="182"/>
      <c r="AS419" s="182"/>
      <c r="AT419" s="185"/>
      <c r="AU419" s="185"/>
      <c r="AV419" s="185"/>
      <c r="AW419" s="185"/>
      <c r="AX419" s="185"/>
      <c r="AY419" s="185"/>
      <c r="AZ419" s="185"/>
      <c r="BA419" s="185"/>
      <c r="BB419" s="185"/>
      <c r="BC419" s="186"/>
      <c r="BD419" s="181"/>
      <c r="BE419" s="187"/>
      <c r="BF419" s="188"/>
      <c r="BG419" s="173"/>
      <c r="BH419" s="173"/>
      <c r="BI419" s="173"/>
      <c r="BJ419" s="173"/>
      <c r="BK419" s="173"/>
      <c r="BL419" s="28"/>
      <c r="BM419" s="228"/>
      <c r="BN419" s="228"/>
      <c r="BO419" s="228"/>
      <c r="BP419" s="228"/>
      <c r="BQ419" s="228"/>
      <c r="BR419" s="228"/>
      <c r="BS419" s="228"/>
      <c r="BT419" s="228"/>
      <c r="BU419" s="228" t="str">
        <f t="shared" si="6"/>
        <v/>
      </c>
      <c r="BV419" s="228"/>
      <c r="BW419" s="228"/>
      <c r="BX419" s="228"/>
      <c r="BY419" s="228"/>
      <c r="BZ419" s="228"/>
      <c r="CA419" s="228"/>
      <c r="CB419" s="228"/>
      <c r="CC419" s="228"/>
      <c r="CD419" s="228"/>
      <c r="CE419" s="228"/>
      <c r="CF419" s="228"/>
      <c r="CG419" s="228"/>
      <c r="CH419" s="228"/>
      <c r="CI419" s="228"/>
      <c r="CJ419" s="228"/>
      <c r="CK419" s="228"/>
      <c r="CL419" s="228"/>
      <c r="CM419" s="228"/>
      <c r="CN419" s="228"/>
      <c r="CO419" s="228"/>
      <c r="CP419" s="228"/>
      <c r="CQ419" s="228"/>
      <c r="CR419" s="228"/>
      <c r="CS419" s="228"/>
      <c r="CT419" s="228"/>
      <c r="CU419" s="228"/>
      <c r="CV419" s="228"/>
      <c r="CW419" s="228"/>
      <c r="CX419" s="228"/>
      <c r="CY419" s="228"/>
      <c r="CZ419" s="228"/>
      <c r="DA419" s="228"/>
      <c r="DB419" s="228"/>
    </row>
    <row r="420" spans="1:106" s="198" customFormat="1" ht="31.5" customHeight="1" x14ac:dyDescent="0.3">
      <c r="A420" s="194"/>
      <c r="B420" s="171"/>
      <c r="C420" s="257"/>
      <c r="D420" s="171"/>
      <c r="E420" s="171"/>
      <c r="F420" s="171"/>
      <c r="G420" s="197"/>
      <c r="L420" s="258"/>
      <c r="M420" s="259"/>
      <c r="N420" s="260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72"/>
      <c r="Z420" s="172"/>
      <c r="AA420" s="193"/>
      <c r="AB420" s="193"/>
      <c r="AC420" s="193"/>
      <c r="AD420" s="193"/>
      <c r="AE420" s="193"/>
      <c r="AF420" s="193"/>
      <c r="AG420" s="193"/>
      <c r="AH420" s="193"/>
      <c r="AI420" s="193"/>
      <c r="AJ420" s="193"/>
      <c r="AK420" s="172"/>
      <c r="AL420" s="172"/>
      <c r="AM420" s="193"/>
      <c r="AN420" s="193"/>
      <c r="AO420" s="223"/>
      <c r="AP420" s="183"/>
      <c r="AQ420" s="184"/>
      <c r="AR420" s="182"/>
      <c r="AS420" s="182"/>
      <c r="AT420" s="185"/>
      <c r="AU420" s="185"/>
      <c r="AV420" s="185"/>
      <c r="AW420" s="185"/>
      <c r="AX420" s="185"/>
      <c r="AY420" s="185"/>
      <c r="AZ420" s="185"/>
      <c r="BA420" s="185"/>
      <c r="BB420" s="185"/>
      <c r="BC420" s="186"/>
      <c r="BD420" s="181"/>
      <c r="BE420" s="187"/>
      <c r="BF420" s="188"/>
      <c r="BG420" s="173"/>
      <c r="BH420" s="173"/>
      <c r="BI420" s="173"/>
      <c r="BJ420" s="173"/>
      <c r="BK420" s="173"/>
      <c r="BL420" s="28"/>
      <c r="BM420" s="228"/>
      <c r="BN420" s="228"/>
      <c r="BO420" s="228"/>
      <c r="BP420" s="228"/>
      <c r="BQ420" s="228"/>
      <c r="BR420" s="228"/>
      <c r="BS420" s="228"/>
      <c r="BT420" s="228"/>
      <c r="BU420" s="228" t="str">
        <f t="shared" si="6"/>
        <v/>
      </c>
      <c r="BV420" s="228"/>
      <c r="BW420" s="228"/>
      <c r="BX420" s="228"/>
      <c r="BY420" s="228"/>
      <c r="BZ420" s="228"/>
      <c r="CA420" s="228"/>
      <c r="CB420" s="228"/>
      <c r="CC420" s="228"/>
      <c r="CD420" s="228"/>
      <c r="CE420" s="228"/>
      <c r="CF420" s="228"/>
      <c r="CG420" s="228"/>
      <c r="CH420" s="228"/>
      <c r="CI420" s="228"/>
      <c r="CJ420" s="228"/>
      <c r="CK420" s="228"/>
      <c r="CL420" s="228"/>
      <c r="CM420" s="228"/>
      <c r="CN420" s="228"/>
      <c r="CO420" s="228"/>
      <c r="CP420" s="228"/>
      <c r="CQ420" s="228"/>
      <c r="CR420" s="228"/>
      <c r="CS420" s="228"/>
      <c r="CT420" s="228"/>
      <c r="CU420" s="228"/>
      <c r="CV420" s="228"/>
      <c r="CW420" s="228"/>
      <c r="CX420" s="228"/>
      <c r="CY420" s="228"/>
      <c r="CZ420" s="228"/>
      <c r="DA420" s="228"/>
      <c r="DB420" s="228"/>
    </row>
    <row r="421" spans="1:106" s="198" customFormat="1" ht="31.5" customHeight="1" x14ac:dyDescent="0.3">
      <c r="A421" s="194"/>
      <c r="B421" s="171"/>
      <c r="C421" s="257"/>
      <c r="D421" s="171"/>
      <c r="E421" s="171"/>
      <c r="F421" s="171"/>
      <c r="G421" s="197"/>
      <c r="L421" s="258"/>
      <c r="M421" s="259"/>
      <c r="N421" s="260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72"/>
      <c r="Z421" s="172"/>
      <c r="AA421" s="193"/>
      <c r="AB421" s="193"/>
      <c r="AC421" s="193"/>
      <c r="AD421" s="193"/>
      <c r="AE421" s="193"/>
      <c r="AF421" s="193"/>
      <c r="AG421" s="193"/>
      <c r="AH421" s="193"/>
      <c r="AI421" s="193"/>
      <c r="AJ421" s="193"/>
      <c r="AK421" s="172"/>
      <c r="AL421" s="172"/>
      <c r="AM421" s="193"/>
      <c r="AN421" s="193"/>
      <c r="AO421" s="223"/>
      <c r="AP421" s="183"/>
      <c r="AQ421" s="184"/>
      <c r="AR421" s="182"/>
      <c r="AS421" s="182"/>
      <c r="AT421" s="185"/>
      <c r="AU421" s="185"/>
      <c r="AV421" s="185"/>
      <c r="AW421" s="185"/>
      <c r="AX421" s="185"/>
      <c r="AY421" s="185"/>
      <c r="AZ421" s="185"/>
      <c r="BA421" s="185"/>
      <c r="BB421" s="185"/>
      <c r="BC421" s="186"/>
      <c r="BD421" s="181"/>
      <c r="BE421" s="187"/>
      <c r="BF421" s="188"/>
      <c r="BG421" s="173"/>
      <c r="BH421" s="173"/>
      <c r="BI421" s="173"/>
      <c r="BJ421" s="173"/>
      <c r="BK421" s="173"/>
      <c r="BL421" s="28"/>
      <c r="BM421" s="228"/>
      <c r="BN421" s="228"/>
      <c r="BO421" s="228"/>
      <c r="BP421" s="228"/>
      <c r="BQ421" s="228"/>
      <c r="BR421" s="228"/>
      <c r="BS421" s="228"/>
      <c r="BT421" s="228"/>
      <c r="BU421" s="228" t="str">
        <f t="shared" si="6"/>
        <v/>
      </c>
      <c r="BV421" s="228"/>
      <c r="BW421" s="228"/>
      <c r="BX421" s="228"/>
      <c r="BY421" s="228"/>
      <c r="BZ421" s="228"/>
      <c r="CA421" s="228"/>
      <c r="CB421" s="228"/>
      <c r="CC421" s="228"/>
      <c r="CD421" s="228"/>
      <c r="CE421" s="228"/>
      <c r="CF421" s="228"/>
      <c r="CG421" s="228"/>
      <c r="CH421" s="228"/>
      <c r="CI421" s="228"/>
      <c r="CJ421" s="228"/>
      <c r="CK421" s="228"/>
      <c r="CL421" s="228"/>
      <c r="CM421" s="228"/>
      <c r="CN421" s="228"/>
      <c r="CO421" s="228"/>
      <c r="CP421" s="228"/>
      <c r="CQ421" s="228"/>
      <c r="CR421" s="228"/>
      <c r="CS421" s="228"/>
      <c r="CT421" s="228"/>
      <c r="CU421" s="228"/>
      <c r="CV421" s="228"/>
      <c r="CW421" s="228"/>
      <c r="CX421" s="228"/>
      <c r="CY421" s="228"/>
      <c r="CZ421" s="228"/>
      <c r="DA421" s="228"/>
      <c r="DB421" s="228"/>
    </row>
    <row r="422" spans="1:106" s="198" customFormat="1" ht="31.5" customHeight="1" x14ac:dyDescent="0.3">
      <c r="A422" s="194"/>
      <c r="B422" s="171"/>
      <c r="C422" s="257"/>
      <c r="D422" s="171"/>
      <c r="E422" s="171"/>
      <c r="F422" s="171"/>
      <c r="G422" s="197"/>
      <c r="L422" s="258"/>
      <c r="M422" s="259"/>
      <c r="N422" s="260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72"/>
      <c r="Z422" s="172"/>
      <c r="AA422" s="193"/>
      <c r="AB422" s="193"/>
      <c r="AC422" s="193"/>
      <c r="AD422" s="193"/>
      <c r="AE422" s="193"/>
      <c r="AF422" s="193"/>
      <c r="AG422" s="193"/>
      <c r="AH422" s="193"/>
      <c r="AI422" s="193"/>
      <c r="AJ422" s="193"/>
      <c r="AK422" s="172"/>
      <c r="AL422" s="172"/>
      <c r="AM422" s="193"/>
      <c r="AN422" s="193"/>
      <c r="AO422" s="223"/>
      <c r="AP422" s="183"/>
      <c r="AQ422" s="184"/>
      <c r="AR422" s="182"/>
      <c r="AS422" s="182"/>
      <c r="AT422" s="185"/>
      <c r="AU422" s="185"/>
      <c r="AV422" s="185"/>
      <c r="AW422" s="185"/>
      <c r="AX422" s="185"/>
      <c r="AY422" s="185"/>
      <c r="AZ422" s="185"/>
      <c r="BA422" s="185"/>
      <c r="BB422" s="185"/>
      <c r="BC422" s="186"/>
      <c r="BD422" s="181"/>
      <c r="BE422" s="187"/>
      <c r="BF422" s="188"/>
      <c r="BG422" s="173"/>
      <c r="BH422" s="173"/>
      <c r="BI422" s="173"/>
      <c r="BJ422" s="173"/>
      <c r="BK422" s="173"/>
      <c r="BL422" s="28"/>
      <c r="BM422" s="228"/>
      <c r="BN422" s="228"/>
      <c r="BO422" s="228"/>
      <c r="BP422" s="228"/>
      <c r="BQ422" s="228"/>
      <c r="BR422" s="228"/>
      <c r="BS422" s="228"/>
      <c r="BT422" s="228"/>
      <c r="BU422" s="228" t="str">
        <f t="shared" si="6"/>
        <v/>
      </c>
      <c r="BV422" s="228"/>
      <c r="BW422" s="228"/>
      <c r="BX422" s="228"/>
      <c r="BY422" s="228"/>
      <c r="BZ422" s="228"/>
      <c r="CA422" s="228"/>
      <c r="CB422" s="228"/>
      <c r="CC422" s="228"/>
      <c r="CD422" s="228"/>
      <c r="CE422" s="228"/>
      <c r="CF422" s="228"/>
      <c r="CG422" s="228"/>
      <c r="CH422" s="228"/>
      <c r="CI422" s="228"/>
      <c r="CJ422" s="228"/>
      <c r="CK422" s="228"/>
      <c r="CL422" s="228"/>
      <c r="CM422" s="228"/>
      <c r="CN422" s="228"/>
      <c r="CO422" s="228"/>
      <c r="CP422" s="228"/>
      <c r="CQ422" s="228"/>
      <c r="CR422" s="228"/>
      <c r="CS422" s="228"/>
      <c r="CT422" s="228"/>
      <c r="CU422" s="228"/>
      <c r="CV422" s="228"/>
      <c r="CW422" s="228"/>
      <c r="CX422" s="228"/>
      <c r="CY422" s="228"/>
      <c r="CZ422" s="228"/>
      <c r="DA422" s="228"/>
      <c r="DB422" s="228"/>
    </row>
    <row r="423" spans="1:106" s="198" customFormat="1" ht="31.5" customHeight="1" x14ac:dyDescent="0.3">
      <c r="A423" s="194"/>
      <c r="B423" s="171"/>
      <c r="C423" s="257"/>
      <c r="D423" s="171"/>
      <c r="E423" s="171"/>
      <c r="F423" s="171"/>
      <c r="G423" s="197"/>
      <c r="L423" s="258"/>
      <c r="M423" s="259"/>
      <c r="N423" s="260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72"/>
      <c r="Z423" s="172"/>
      <c r="AA423" s="193"/>
      <c r="AB423" s="193"/>
      <c r="AC423" s="193"/>
      <c r="AD423" s="193"/>
      <c r="AE423" s="193"/>
      <c r="AF423" s="193"/>
      <c r="AG423" s="193"/>
      <c r="AH423" s="193"/>
      <c r="AI423" s="193"/>
      <c r="AJ423" s="193"/>
      <c r="AK423" s="172"/>
      <c r="AL423" s="172"/>
      <c r="AM423" s="193"/>
      <c r="AN423" s="193"/>
      <c r="AO423" s="223"/>
      <c r="AP423" s="183"/>
      <c r="AQ423" s="184"/>
      <c r="AR423" s="182"/>
      <c r="AS423" s="182"/>
      <c r="AT423" s="185"/>
      <c r="AU423" s="185"/>
      <c r="AV423" s="185"/>
      <c r="AW423" s="185"/>
      <c r="AX423" s="185"/>
      <c r="AY423" s="185"/>
      <c r="AZ423" s="185"/>
      <c r="BA423" s="185"/>
      <c r="BB423" s="185"/>
      <c r="BC423" s="186"/>
      <c r="BD423" s="181"/>
      <c r="BE423" s="187"/>
      <c r="BF423" s="188"/>
      <c r="BG423" s="173"/>
      <c r="BH423" s="173"/>
      <c r="BI423" s="173"/>
      <c r="BJ423" s="173"/>
      <c r="BK423" s="173"/>
      <c r="BL423" s="28"/>
      <c r="BM423" s="228"/>
      <c r="BN423" s="228"/>
      <c r="BO423" s="228"/>
      <c r="BP423" s="228"/>
      <c r="BQ423" s="228"/>
      <c r="BR423" s="228"/>
      <c r="BS423" s="228"/>
      <c r="BT423" s="228"/>
      <c r="BU423" s="228" t="str">
        <f t="shared" si="6"/>
        <v/>
      </c>
      <c r="BV423" s="228"/>
      <c r="BW423" s="228"/>
      <c r="BX423" s="228"/>
      <c r="BY423" s="228"/>
      <c r="BZ423" s="228"/>
      <c r="CA423" s="228"/>
      <c r="CB423" s="228"/>
      <c r="CC423" s="228"/>
      <c r="CD423" s="228"/>
      <c r="CE423" s="228"/>
      <c r="CF423" s="228"/>
      <c r="CG423" s="228"/>
      <c r="CH423" s="228"/>
      <c r="CI423" s="228"/>
      <c r="CJ423" s="228"/>
      <c r="CK423" s="228"/>
      <c r="CL423" s="228"/>
      <c r="CM423" s="228"/>
      <c r="CN423" s="228"/>
      <c r="CO423" s="228"/>
      <c r="CP423" s="228"/>
      <c r="CQ423" s="228"/>
      <c r="CR423" s="228"/>
      <c r="CS423" s="228"/>
      <c r="CT423" s="228"/>
      <c r="CU423" s="228"/>
      <c r="CV423" s="228"/>
      <c r="CW423" s="228"/>
      <c r="CX423" s="228"/>
      <c r="CY423" s="228"/>
      <c r="CZ423" s="228"/>
      <c r="DA423" s="228"/>
      <c r="DB423" s="228"/>
    </row>
    <row r="424" spans="1:106" s="198" customFormat="1" ht="31.5" customHeight="1" x14ac:dyDescent="0.3">
      <c r="A424" s="194"/>
      <c r="B424" s="171"/>
      <c r="C424" s="257"/>
      <c r="D424" s="171"/>
      <c r="E424" s="171"/>
      <c r="F424" s="171"/>
      <c r="G424" s="197"/>
      <c r="L424" s="258"/>
      <c r="M424" s="259"/>
      <c r="N424" s="260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72"/>
      <c r="Z424" s="172"/>
      <c r="AA424" s="193"/>
      <c r="AB424" s="193"/>
      <c r="AC424" s="193"/>
      <c r="AD424" s="193"/>
      <c r="AE424" s="193"/>
      <c r="AF424" s="193"/>
      <c r="AG424" s="193"/>
      <c r="AH424" s="193"/>
      <c r="AI424" s="193"/>
      <c r="AJ424" s="193"/>
      <c r="AK424" s="172"/>
      <c r="AL424" s="172"/>
      <c r="AM424" s="193"/>
      <c r="AN424" s="193"/>
      <c r="AO424" s="223"/>
      <c r="AP424" s="183"/>
      <c r="AQ424" s="184"/>
      <c r="AR424" s="182"/>
      <c r="AS424" s="182"/>
      <c r="AT424" s="185"/>
      <c r="AU424" s="185"/>
      <c r="AV424" s="185"/>
      <c r="AW424" s="185"/>
      <c r="AX424" s="185"/>
      <c r="AY424" s="185"/>
      <c r="AZ424" s="185"/>
      <c r="BA424" s="185"/>
      <c r="BB424" s="185"/>
      <c r="BC424" s="186"/>
      <c r="BD424" s="181"/>
      <c r="BE424" s="187"/>
      <c r="BF424" s="188"/>
      <c r="BG424" s="173"/>
      <c r="BH424" s="173"/>
      <c r="BI424" s="173"/>
      <c r="BJ424" s="173"/>
      <c r="BK424" s="173"/>
      <c r="BL424" s="28"/>
      <c r="BM424" s="228"/>
      <c r="BN424" s="228"/>
      <c r="BO424" s="228"/>
      <c r="BP424" s="228"/>
      <c r="BQ424" s="228"/>
      <c r="BR424" s="228"/>
      <c r="BS424" s="228"/>
      <c r="BT424" s="228"/>
      <c r="BU424" s="228" t="str">
        <f t="shared" si="6"/>
        <v/>
      </c>
      <c r="BV424" s="228"/>
      <c r="BW424" s="228"/>
      <c r="BX424" s="228"/>
      <c r="BY424" s="228"/>
      <c r="BZ424" s="228"/>
      <c r="CA424" s="228"/>
      <c r="CB424" s="228"/>
      <c r="CC424" s="228"/>
      <c r="CD424" s="228"/>
      <c r="CE424" s="228"/>
      <c r="CF424" s="228"/>
      <c r="CG424" s="228"/>
      <c r="CH424" s="228"/>
      <c r="CI424" s="228"/>
      <c r="CJ424" s="228"/>
      <c r="CK424" s="228"/>
      <c r="CL424" s="228"/>
      <c r="CM424" s="228"/>
      <c r="CN424" s="228"/>
      <c r="CO424" s="228"/>
      <c r="CP424" s="228"/>
      <c r="CQ424" s="228"/>
      <c r="CR424" s="228"/>
      <c r="CS424" s="228"/>
      <c r="CT424" s="228"/>
      <c r="CU424" s="228"/>
      <c r="CV424" s="228"/>
      <c r="CW424" s="228"/>
      <c r="CX424" s="228"/>
      <c r="CY424" s="228"/>
      <c r="CZ424" s="228"/>
      <c r="DA424" s="228"/>
      <c r="DB424" s="228"/>
    </row>
    <row r="425" spans="1:106" s="198" customFormat="1" ht="31.5" customHeight="1" x14ac:dyDescent="0.3">
      <c r="A425" s="194"/>
      <c r="B425" s="171"/>
      <c r="C425" s="257"/>
      <c r="D425" s="171"/>
      <c r="E425" s="171"/>
      <c r="F425" s="171"/>
      <c r="G425" s="197"/>
      <c r="L425" s="258"/>
      <c r="M425" s="259"/>
      <c r="N425" s="260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72"/>
      <c r="Z425" s="172"/>
      <c r="AA425" s="193"/>
      <c r="AB425" s="193"/>
      <c r="AC425" s="193"/>
      <c r="AD425" s="193"/>
      <c r="AE425" s="193"/>
      <c r="AF425" s="193"/>
      <c r="AG425" s="193"/>
      <c r="AH425" s="193"/>
      <c r="AI425" s="193"/>
      <c r="AJ425" s="193"/>
      <c r="AK425" s="172"/>
      <c r="AL425" s="172"/>
      <c r="AM425" s="193"/>
      <c r="AN425" s="193"/>
      <c r="AO425" s="223"/>
      <c r="AP425" s="183"/>
      <c r="AQ425" s="184"/>
      <c r="AR425" s="182"/>
      <c r="AS425" s="182"/>
      <c r="AT425" s="185"/>
      <c r="AU425" s="185"/>
      <c r="AV425" s="185"/>
      <c r="AW425" s="185"/>
      <c r="AX425" s="185"/>
      <c r="AY425" s="185"/>
      <c r="AZ425" s="185"/>
      <c r="BA425" s="185"/>
      <c r="BB425" s="185"/>
      <c r="BC425" s="186"/>
      <c r="BD425" s="181"/>
      <c r="BE425" s="187"/>
      <c r="BF425" s="188"/>
      <c r="BG425" s="173"/>
      <c r="BH425" s="173"/>
      <c r="BI425" s="173"/>
      <c r="BJ425" s="173"/>
      <c r="BK425" s="173"/>
      <c r="BL425" s="28"/>
      <c r="BM425" s="228"/>
      <c r="BN425" s="228"/>
      <c r="BO425" s="228"/>
      <c r="BP425" s="228"/>
      <c r="BQ425" s="228"/>
      <c r="BR425" s="228"/>
      <c r="BS425" s="228"/>
      <c r="BT425" s="228"/>
      <c r="BU425" s="228" t="str">
        <f t="shared" si="6"/>
        <v/>
      </c>
      <c r="BV425" s="228"/>
      <c r="BW425" s="228"/>
      <c r="BX425" s="228"/>
      <c r="BY425" s="228"/>
      <c r="BZ425" s="228"/>
      <c r="CA425" s="228"/>
      <c r="CB425" s="228"/>
      <c r="CC425" s="228"/>
      <c r="CD425" s="228"/>
      <c r="CE425" s="228"/>
      <c r="CF425" s="228"/>
      <c r="CG425" s="228"/>
      <c r="CH425" s="228"/>
      <c r="CI425" s="228"/>
      <c r="CJ425" s="228"/>
      <c r="CK425" s="228"/>
      <c r="CL425" s="228"/>
      <c r="CM425" s="228"/>
      <c r="CN425" s="228"/>
      <c r="CO425" s="228"/>
      <c r="CP425" s="228"/>
      <c r="CQ425" s="228"/>
      <c r="CR425" s="228"/>
      <c r="CS425" s="228"/>
      <c r="CT425" s="228"/>
      <c r="CU425" s="228"/>
      <c r="CV425" s="228"/>
      <c r="CW425" s="228"/>
      <c r="CX425" s="228"/>
      <c r="CY425" s="228"/>
      <c r="CZ425" s="228"/>
      <c r="DA425" s="228"/>
      <c r="DB425" s="228"/>
    </row>
    <row r="426" spans="1:106" s="198" customFormat="1" ht="31.5" customHeight="1" x14ac:dyDescent="0.3">
      <c r="A426" s="194"/>
      <c r="B426" s="171"/>
      <c r="C426" s="257"/>
      <c r="D426" s="171"/>
      <c r="E426" s="171"/>
      <c r="F426" s="171"/>
      <c r="G426" s="197"/>
      <c r="L426" s="258"/>
      <c r="M426" s="259"/>
      <c r="N426" s="260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72"/>
      <c r="Z426" s="172"/>
      <c r="AA426" s="193"/>
      <c r="AB426" s="193"/>
      <c r="AC426" s="193"/>
      <c r="AD426" s="193"/>
      <c r="AE426" s="193"/>
      <c r="AF426" s="193"/>
      <c r="AG426" s="193"/>
      <c r="AH426" s="193"/>
      <c r="AI426" s="193"/>
      <c r="AJ426" s="193"/>
      <c r="AK426" s="172"/>
      <c r="AL426" s="172"/>
      <c r="AM426" s="193"/>
      <c r="AN426" s="193"/>
      <c r="AO426" s="223"/>
      <c r="AP426" s="183"/>
      <c r="AQ426" s="184"/>
      <c r="AR426" s="182"/>
      <c r="AS426" s="182"/>
      <c r="AT426" s="185"/>
      <c r="AU426" s="185"/>
      <c r="AV426" s="185"/>
      <c r="AW426" s="185"/>
      <c r="AX426" s="185"/>
      <c r="AY426" s="185"/>
      <c r="AZ426" s="185"/>
      <c r="BA426" s="185"/>
      <c r="BB426" s="185"/>
      <c r="BC426" s="186"/>
      <c r="BD426" s="181"/>
      <c r="BE426" s="187"/>
      <c r="BF426" s="188"/>
      <c r="BG426" s="173"/>
      <c r="BH426" s="173"/>
      <c r="BI426" s="173"/>
      <c r="BJ426" s="173"/>
      <c r="BK426" s="173"/>
      <c r="BL426" s="28"/>
      <c r="BM426" s="228"/>
      <c r="BN426" s="228"/>
      <c r="BO426" s="228"/>
      <c r="BP426" s="228"/>
      <c r="BQ426" s="228"/>
      <c r="BR426" s="228"/>
      <c r="BS426" s="228"/>
      <c r="BT426" s="228"/>
      <c r="BU426" s="228" t="str">
        <f t="shared" si="6"/>
        <v/>
      </c>
      <c r="BV426" s="228"/>
      <c r="BW426" s="228"/>
      <c r="BX426" s="228"/>
      <c r="BY426" s="228"/>
      <c r="BZ426" s="228"/>
      <c r="CA426" s="228"/>
      <c r="CB426" s="228"/>
      <c r="CC426" s="228"/>
      <c r="CD426" s="228"/>
      <c r="CE426" s="228"/>
      <c r="CF426" s="228"/>
      <c r="CG426" s="228"/>
      <c r="CH426" s="228"/>
      <c r="CI426" s="228"/>
      <c r="CJ426" s="228"/>
      <c r="CK426" s="228"/>
      <c r="CL426" s="228"/>
      <c r="CM426" s="228"/>
      <c r="CN426" s="228"/>
      <c r="CO426" s="228"/>
      <c r="CP426" s="228"/>
      <c r="CQ426" s="228"/>
      <c r="CR426" s="228"/>
      <c r="CS426" s="228"/>
      <c r="CT426" s="228"/>
      <c r="CU426" s="228"/>
      <c r="CV426" s="228"/>
      <c r="CW426" s="228"/>
      <c r="CX426" s="228"/>
      <c r="CY426" s="228"/>
      <c r="CZ426" s="228"/>
      <c r="DA426" s="228"/>
      <c r="DB426" s="228"/>
    </row>
    <row r="427" spans="1:106" s="198" customFormat="1" ht="31.5" customHeight="1" x14ac:dyDescent="0.3">
      <c r="A427" s="194"/>
      <c r="B427" s="171"/>
      <c r="C427" s="257"/>
      <c r="D427" s="171"/>
      <c r="E427" s="171"/>
      <c r="F427" s="171"/>
      <c r="G427" s="197"/>
      <c r="L427" s="258"/>
      <c r="M427" s="259"/>
      <c r="N427" s="260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72"/>
      <c r="Z427" s="172"/>
      <c r="AA427" s="193"/>
      <c r="AB427" s="193"/>
      <c r="AC427" s="193"/>
      <c r="AD427" s="193"/>
      <c r="AE427" s="193"/>
      <c r="AF427" s="193"/>
      <c r="AG427" s="193"/>
      <c r="AH427" s="193"/>
      <c r="AI427" s="193"/>
      <c r="AJ427" s="193"/>
      <c r="AK427" s="172"/>
      <c r="AL427" s="172"/>
      <c r="AM427" s="193"/>
      <c r="AN427" s="193"/>
      <c r="AO427" s="223"/>
      <c r="AP427" s="183"/>
      <c r="AQ427" s="184"/>
      <c r="AR427" s="182"/>
      <c r="AS427" s="182"/>
      <c r="AT427" s="185"/>
      <c r="AU427" s="185"/>
      <c r="AV427" s="185"/>
      <c r="AW427" s="185"/>
      <c r="AX427" s="185"/>
      <c r="AY427" s="185"/>
      <c r="AZ427" s="185"/>
      <c r="BA427" s="185"/>
      <c r="BB427" s="185"/>
      <c r="BC427" s="186"/>
      <c r="BD427" s="181"/>
      <c r="BE427" s="187"/>
      <c r="BF427" s="188"/>
      <c r="BG427" s="173"/>
      <c r="BH427" s="173"/>
      <c r="BI427" s="173"/>
      <c r="BJ427" s="173"/>
      <c r="BK427" s="173"/>
      <c r="BL427" s="28"/>
      <c r="BM427" s="228"/>
      <c r="BN427" s="228"/>
      <c r="BO427" s="228"/>
      <c r="BP427" s="228"/>
      <c r="BQ427" s="228"/>
      <c r="BR427" s="228"/>
      <c r="BS427" s="228"/>
      <c r="BT427" s="228"/>
      <c r="BU427" s="228" t="str">
        <f t="shared" si="6"/>
        <v/>
      </c>
      <c r="BV427" s="228"/>
      <c r="BW427" s="228"/>
      <c r="BX427" s="228"/>
      <c r="BY427" s="228"/>
      <c r="BZ427" s="228"/>
      <c r="CA427" s="228"/>
      <c r="CB427" s="228"/>
      <c r="CC427" s="228"/>
      <c r="CD427" s="228"/>
      <c r="CE427" s="228"/>
      <c r="CF427" s="228"/>
      <c r="CG427" s="228"/>
      <c r="CH427" s="228"/>
      <c r="CI427" s="228"/>
      <c r="CJ427" s="228"/>
      <c r="CK427" s="228"/>
      <c r="CL427" s="228"/>
      <c r="CM427" s="228"/>
      <c r="CN427" s="228"/>
      <c r="CO427" s="228"/>
      <c r="CP427" s="228"/>
      <c r="CQ427" s="228"/>
      <c r="CR427" s="228"/>
      <c r="CS427" s="228"/>
      <c r="CT427" s="228"/>
      <c r="CU427" s="228"/>
      <c r="CV427" s="228"/>
      <c r="CW427" s="228"/>
      <c r="CX427" s="228"/>
      <c r="CY427" s="228"/>
      <c r="CZ427" s="228"/>
      <c r="DA427" s="228"/>
      <c r="DB427" s="228"/>
    </row>
    <row r="428" spans="1:106" s="198" customFormat="1" ht="31.5" customHeight="1" x14ac:dyDescent="0.3">
      <c r="A428" s="194"/>
      <c r="B428" s="171"/>
      <c r="C428" s="257"/>
      <c r="D428" s="171"/>
      <c r="E428" s="171"/>
      <c r="F428" s="171"/>
      <c r="G428" s="197"/>
      <c r="L428" s="258"/>
      <c r="M428" s="259"/>
      <c r="N428" s="260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72"/>
      <c r="Z428" s="172"/>
      <c r="AA428" s="193"/>
      <c r="AB428" s="193"/>
      <c r="AC428" s="193"/>
      <c r="AD428" s="193"/>
      <c r="AE428" s="193"/>
      <c r="AF428" s="193"/>
      <c r="AG428" s="193"/>
      <c r="AH428" s="193"/>
      <c r="AI428" s="193"/>
      <c r="AJ428" s="193"/>
      <c r="AK428" s="172"/>
      <c r="AL428" s="172"/>
      <c r="AM428" s="193"/>
      <c r="AN428" s="193"/>
      <c r="AO428" s="223"/>
      <c r="AP428" s="183"/>
      <c r="AQ428" s="184"/>
      <c r="AR428" s="182"/>
      <c r="AS428" s="182"/>
      <c r="AT428" s="185"/>
      <c r="AU428" s="185"/>
      <c r="AV428" s="185"/>
      <c r="AW428" s="185"/>
      <c r="AX428" s="185"/>
      <c r="AY428" s="185"/>
      <c r="AZ428" s="185"/>
      <c r="BA428" s="185"/>
      <c r="BB428" s="185"/>
      <c r="BC428" s="186"/>
      <c r="BD428" s="181"/>
      <c r="BE428" s="187"/>
      <c r="BF428" s="188"/>
      <c r="BG428" s="173"/>
      <c r="BH428" s="173"/>
      <c r="BI428" s="173"/>
      <c r="BJ428" s="173"/>
      <c r="BK428" s="173"/>
      <c r="BL428" s="28"/>
      <c r="BM428" s="228"/>
      <c r="BN428" s="228"/>
      <c r="BO428" s="228"/>
      <c r="BP428" s="228"/>
      <c r="BQ428" s="228"/>
      <c r="BR428" s="228"/>
      <c r="BS428" s="228"/>
      <c r="BT428" s="228"/>
      <c r="BU428" s="228" t="str">
        <f t="shared" si="6"/>
        <v/>
      </c>
      <c r="BV428" s="228"/>
      <c r="BW428" s="228"/>
      <c r="BX428" s="228"/>
      <c r="BY428" s="228"/>
      <c r="BZ428" s="228"/>
      <c r="CA428" s="228"/>
      <c r="CB428" s="228"/>
      <c r="CC428" s="228"/>
      <c r="CD428" s="228"/>
      <c r="CE428" s="228"/>
      <c r="CF428" s="228"/>
      <c r="CG428" s="228"/>
      <c r="CH428" s="228"/>
      <c r="CI428" s="228"/>
      <c r="CJ428" s="228"/>
      <c r="CK428" s="228"/>
      <c r="CL428" s="228"/>
      <c r="CM428" s="228"/>
      <c r="CN428" s="228"/>
      <c r="CO428" s="228"/>
      <c r="CP428" s="228"/>
      <c r="CQ428" s="228"/>
      <c r="CR428" s="228"/>
      <c r="CS428" s="228"/>
      <c r="CT428" s="228"/>
      <c r="CU428" s="228"/>
      <c r="CV428" s="228"/>
      <c r="CW428" s="228"/>
      <c r="CX428" s="228"/>
      <c r="CY428" s="228"/>
      <c r="CZ428" s="228"/>
      <c r="DA428" s="228"/>
      <c r="DB428" s="228"/>
    </row>
    <row r="429" spans="1:106" s="198" customFormat="1" ht="31.5" customHeight="1" x14ac:dyDescent="0.3">
      <c r="A429" s="194"/>
      <c r="B429" s="171"/>
      <c r="C429" s="257"/>
      <c r="D429" s="171"/>
      <c r="E429" s="171"/>
      <c r="F429" s="171"/>
      <c r="G429" s="197"/>
      <c r="L429" s="258"/>
      <c r="M429" s="259"/>
      <c r="N429" s="260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72"/>
      <c r="Z429" s="172"/>
      <c r="AA429" s="193"/>
      <c r="AB429" s="193"/>
      <c r="AC429" s="193"/>
      <c r="AD429" s="193"/>
      <c r="AE429" s="193"/>
      <c r="AF429" s="193"/>
      <c r="AG429" s="193"/>
      <c r="AH429" s="193"/>
      <c r="AI429" s="193"/>
      <c r="AJ429" s="193"/>
      <c r="AK429" s="172"/>
      <c r="AL429" s="172"/>
      <c r="AM429" s="193"/>
      <c r="AN429" s="193"/>
      <c r="AO429" s="223"/>
      <c r="AP429" s="183"/>
      <c r="AQ429" s="184"/>
      <c r="AR429" s="182"/>
      <c r="AS429" s="182"/>
      <c r="AT429" s="185"/>
      <c r="AU429" s="185"/>
      <c r="AV429" s="185"/>
      <c r="AW429" s="185"/>
      <c r="AX429" s="185"/>
      <c r="AY429" s="185"/>
      <c r="AZ429" s="185"/>
      <c r="BA429" s="185"/>
      <c r="BB429" s="185"/>
      <c r="BC429" s="186"/>
      <c r="BD429" s="181"/>
      <c r="BE429" s="187"/>
      <c r="BF429" s="188"/>
      <c r="BG429" s="173"/>
      <c r="BH429" s="173"/>
      <c r="BI429" s="173"/>
      <c r="BJ429" s="173"/>
      <c r="BK429" s="173"/>
      <c r="BL429" s="28"/>
      <c r="BM429" s="228"/>
      <c r="BN429" s="228"/>
      <c r="BO429" s="228"/>
      <c r="BP429" s="228"/>
      <c r="BQ429" s="228"/>
      <c r="BR429" s="228"/>
      <c r="BS429" s="228"/>
      <c r="BT429" s="228"/>
      <c r="BU429" s="228" t="str">
        <f t="shared" si="6"/>
        <v/>
      </c>
      <c r="BV429" s="228"/>
      <c r="BW429" s="228"/>
      <c r="BX429" s="228"/>
      <c r="BY429" s="228"/>
      <c r="BZ429" s="228"/>
      <c r="CA429" s="228"/>
      <c r="CB429" s="228"/>
      <c r="CC429" s="228"/>
      <c r="CD429" s="228"/>
      <c r="CE429" s="228"/>
      <c r="CF429" s="228"/>
      <c r="CG429" s="228"/>
      <c r="CH429" s="228"/>
      <c r="CI429" s="228"/>
      <c r="CJ429" s="228"/>
      <c r="CK429" s="228"/>
      <c r="CL429" s="228"/>
      <c r="CM429" s="228"/>
      <c r="CN429" s="228"/>
      <c r="CO429" s="228"/>
      <c r="CP429" s="228"/>
      <c r="CQ429" s="228"/>
      <c r="CR429" s="228"/>
      <c r="CS429" s="228"/>
      <c r="CT429" s="228"/>
      <c r="CU429" s="228"/>
      <c r="CV429" s="228"/>
      <c r="CW429" s="228"/>
      <c r="CX429" s="228"/>
      <c r="CY429" s="228"/>
      <c r="CZ429" s="228"/>
      <c r="DA429" s="228"/>
      <c r="DB429" s="228"/>
    </row>
    <row r="430" spans="1:106" s="198" customFormat="1" ht="31.5" customHeight="1" x14ac:dyDescent="0.3">
      <c r="A430" s="194"/>
      <c r="B430" s="171"/>
      <c r="C430" s="257"/>
      <c r="D430" s="171"/>
      <c r="E430" s="171"/>
      <c r="F430" s="171"/>
      <c r="G430" s="197"/>
      <c r="L430" s="258"/>
      <c r="M430" s="259"/>
      <c r="N430" s="260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72"/>
      <c r="Z430" s="172"/>
      <c r="AA430" s="193"/>
      <c r="AB430" s="193"/>
      <c r="AC430" s="193"/>
      <c r="AD430" s="193"/>
      <c r="AE430" s="193"/>
      <c r="AF430" s="193"/>
      <c r="AG430" s="193"/>
      <c r="AH430" s="193"/>
      <c r="AI430" s="193"/>
      <c r="AJ430" s="193"/>
      <c r="AK430" s="172"/>
      <c r="AL430" s="172"/>
      <c r="AM430" s="193"/>
      <c r="AN430" s="193"/>
      <c r="AO430" s="223"/>
      <c r="AP430" s="183"/>
      <c r="AQ430" s="184"/>
      <c r="AR430" s="182"/>
      <c r="AS430" s="182"/>
      <c r="AT430" s="185"/>
      <c r="AU430" s="185"/>
      <c r="AV430" s="185"/>
      <c r="AW430" s="185"/>
      <c r="AX430" s="185"/>
      <c r="AY430" s="185"/>
      <c r="AZ430" s="185"/>
      <c r="BA430" s="185"/>
      <c r="BB430" s="185"/>
      <c r="BC430" s="186"/>
      <c r="BD430" s="181"/>
      <c r="BE430" s="187"/>
      <c r="BF430" s="188"/>
      <c r="BG430" s="173"/>
      <c r="BH430" s="173"/>
      <c r="BI430" s="173"/>
      <c r="BJ430" s="173"/>
      <c r="BK430" s="173"/>
      <c r="BL430" s="28"/>
      <c r="BM430" s="228"/>
      <c r="BN430" s="228"/>
      <c r="BO430" s="228"/>
      <c r="BP430" s="228"/>
      <c r="BQ430" s="228"/>
      <c r="BR430" s="228"/>
      <c r="BS430" s="228"/>
      <c r="BT430" s="228"/>
      <c r="BU430" s="228" t="str">
        <f t="shared" si="6"/>
        <v/>
      </c>
      <c r="BV430" s="228"/>
      <c r="BW430" s="228"/>
      <c r="BX430" s="228"/>
      <c r="BY430" s="228"/>
      <c r="BZ430" s="228"/>
      <c r="CA430" s="228"/>
      <c r="CB430" s="228"/>
      <c r="CC430" s="228"/>
      <c r="CD430" s="228"/>
      <c r="CE430" s="228"/>
      <c r="CF430" s="228"/>
      <c r="CG430" s="228"/>
      <c r="CH430" s="228"/>
      <c r="CI430" s="228"/>
      <c r="CJ430" s="228"/>
      <c r="CK430" s="228"/>
      <c r="CL430" s="228"/>
      <c r="CM430" s="228"/>
      <c r="CN430" s="228"/>
      <c r="CO430" s="228"/>
      <c r="CP430" s="228"/>
      <c r="CQ430" s="228"/>
      <c r="CR430" s="228"/>
      <c r="CS430" s="228"/>
      <c r="CT430" s="228"/>
      <c r="CU430" s="228"/>
      <c r="CV430" s="228"/>
      <c r="CW430" s="228"/>
      <c r="CX430" s="228"/>
      <c r="CY430" s="228"/>
      <c r="CZ430" s="228"/>
      <c r="DA430" s="228"/>
      <c r="DB430" s="228"/>
    </row>
    <row r="431" spans="1:106" s="198" customFormat="1" ht="31.5" customHeight="1" x14ac:dyDescent="0.3">
      <c r="A431" s="194"/>
      <c r="B431" s="171"/>
      <c r="C431" s="257"/>
      <c r="D431" s="171"/>
      <c r="E431" s="171"/>
      <c r="F431" s="171"/>
      <c r="G431" s="197"/>
      <c r="L431" s="258"/>
      <c r="M431" s="259"/>
      <c r="N431" s="260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72"/>
      <c r="Z431" s="172"/>
      <c r="AA431" s="193"/>
      <c r="AB431" s="193"/>
      <c r="AC431" s="193"/>
      <c r="AD431" s="193"/>
      <c r="AE431" s="193"/>
      <c r="AF431" s="193"/>
      <c r="AG431" s="193"/>
      <c r="AH431" s="193"/>
      <c r="AI431" s="193"/>
      <c r="AJ431" s="193"/>
      <c r="AK431" s="172"/>
      <c r="AL431" s="172"/>
      <c r="AM431" s="193"/>
      <c r="AN431" s="193"/>
      <c r="AO431" s="223"/>
      <c r="AP431" s="183"/>
      <c r="AQ431" s="184"/>
      <c r="AR431" s="182"/>
      <c r="AS431" s="182"/>
      <c r="AT431" s="185"/>
      <c r="AU431" s="185"/>
      <c r="AV431" s="185"/>
      <c r="AW431" s="185"/>
      <c r="AX431" s="185"/>
      <c r="AY431" s="185"/>
      <c r="AZ431" s="185"/>
      <c r="BA431" s="185"/>
      <c r="BB431" s="185"/>
      <c r="BC431" s="186"/>
      <c r="BD431" s="181"/>
      <c r="BE431" s="187"/>
      <c r="BF431" s="188"/>
      <c r="BG431" s="173"/>
      <c r="BH431" s="173"/>
      <c r="BI431" s="173"/>
      <c r="BJ431" s="173"/>
      <c r="BK431" s="173"/>
      <c r="BL431" s="28"/>
      <c r="BM431" s="228"/>
      <c r="BN431" s="228"/>
      <c r="BO431" s="228"/>
      <c r="BP431" s="228"/>
      <c r="BQ431" s="228"/>
      <c r="BR431" s="228"/>
      <c r="BS431" s="228"/>
      <c r="BT431" s="228"/>
      <c r="BU431" s="228" t="str">
        <f t="shared" si="6"/>
        <v/>
      </c>
      <c r="BV431" s="228"/>
      <c r="BW431" s="228"/>
      <c r="BX431" s="228"/>
      <c r="BY431" s="228"/>
      <c r="BZ431" s="228"/>
      <c r="CA431" s="228"/>
      <c r="CB431" s="228"/>
      <c r="CC431" s="228"/>
      <c r="CD431" s="228"/>
      <c r="CE431" s="228"/>
      <c r="CF431" s="228"/>
      <c r="CG431" s="228"/>
      <c r="CH431" s="228"/>
      <c r="CI431" s="228"/>
      <c r="CJ431" s="228"/>
      <c r="CK431" s="228"/>
      <c r="CL431" s="228"/>
      <c r="CM431" s="228"/>
      <c r="CN431" s="228"/>
      <c r="CO431" s="228"/>
      <c r="CP431" s="228"/>
      <c r="CQ431" s="228"/>
      <c r="CR431" s="228"/>
      <c r="CS431" s="228"/>
      <c r="CT431" s="228"/>
      <c r="CU431" s="228"/>
      <c r="CV431" s="228"/>
      <c r="CW431" s="228"/>
      <c r="CX431" s="228"/>
      <c r="CY431" s="228"/>
      <c r="CZ431" s="228"/>
      <c r="DA431" s="228"/>
      <c r="DB431" s="228"/>
    </row>
    <row r="432" spans="1:106" s="198" customFormat="1" ht="31.5" customHeight="1" x14ac:dyDescent="0.3">
      <c r="A432" s="194"/>
      <c r="B432" s="171"/>
      <c r="C432" s="257"/>
      <c r="D432" s="171"/>
      <c r="E432" s="171"/>
      <c r="F432" s="171"/>
      <c r="G432" s="197"/>
      <c r="L432" s="258"/>
      <c r="M432" s="259"/>
      <c r="N432" s="260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72"/>
      <c r="Z432" s="172"/>
      <c r="AA432" s="193"/>
      <c r="AB432" s="193"/>
      <c r="AC432" s="193"/>
      <c r="AD432" s="193"/>
      <c r="AE432" s="193"/>
      <c r="AF432" s="193"/>
      <c r="AG432" s="193"/>
      <c r="AH432" s="193"/>
      <c r="AI432" s="193"/>
      <c r="AJ432" s="193"/>
      <c r="AK432" s="172"/>
      <c r="AL432" s="172"/>
      <c r="AM432" s="193"/>
      <c r="AN432" s="193"/>
      <c r="AO432" s="223"/>
      <c r="AP432" s="183"/>
      <c r="AQ432" s="184"/>
      <c r="AR432" s="182"/>
      <c r="AS432" s="182"/>
      <c r="AT432" s="185"/>
      <c r="AU432" s="185"/>
      <c r="AV432" s="185"/>
      <c r="AW432" s="185"/>
      <c r="AX432" s="185"/>
      <c r="AY432" s="185"/>
      <c r="AZ432" s="185"/>
      <c r="BA432" s="185"/>
      <c r="BB432" s="185"/>
      <c r="BC432" s="186"/>
      <c r="BD432" s="181"/>
      <c r="BE432" s="187"/>
      <c r="BF432" s="188"/>
      <c r="BG432" s="173"/>
      <c r="BH432" s="173"/>
      <c r="BI432" s="173"/>
      <c r="BJ432" s="173"/>
      <c r="BK432" s="173"/>
      <c r="BL432" s="28"/>
      <c r="BM432" s="228"/>
      <c r="BN432" s="228"/>
      <c r="BO432" s="228"/>
      <c r="BP432" s="228"/>
      <c r="BQ432" s="228"/>
      <c r="BR432" s="228"/>
      <c r="BS432" s="228"/>
      <c r="BT432" s="228"/>
      <c r="BU432" s="228" t="str">
        <f t="shared" si="6"/>
        <v/>
      </c>
      <c r="BV432" s="228"/>
      <c r="BW432" s="228"/>
      <c r="BX432" s="228"/>
      <c r="BY432" s="228"/>
      <c r="BZ432" s="228"/>
      <c r="CA432" s="228"/>
      <c r="CB432" s="228"/>
      <c r="CC432" s="228"/>
      <c r="CD432" s="228"/>
      <c r="CE432" s="228"/>
      <c r="CF432" s="228"/>
      <c r="CG432" s="228"/>
      <c r="CH432" s="228"/>
      <c r="CI432" s="228"/>
      <c r="CJ432" s="228"/>
      <c r="CK432" s="228"/>
      <c r="CL432" s="228"/>
      <c r="CM432" s="228"/>
      <c r="CN432" s="228"/>
      <c r="CO432" s="228"/>
      <c r="CP432" s="228"/>
      <c r="CQ432" s="228"/>
      <c r="CR432" s="228"/>
      <c r="CS432" s="228"/>
      <c r="CT432" s="228"/>
      <c r="CU432" s="228"/>
      <c r="CV432" s="228"/>
      <c r="CW432" s="228"/>
      <c r="CX432" s="228"/>
      <c r="CY432" s="228"/>
      <c r="CZ432" s="228"/>
      <c r="DA432" s="228"/>
      <c r="DB432" s="228"/>
    </row>
    <row r="433" spans="1:106" s="198" customFormat="1" ht="31.5" customHeight="1" x14ac:dyDescent="0.3">
      <c r="A433" s="194"/>
      <c r="B433" s="171"/>
      <c r="C433" s="257"/>
      <c r="D433" s="171"/>
      <c r="E433" s="171"/>
      <c r="F433" s="171"/>
      <c r="G433" s="197"/>
      <c r="L433" s="258"/>
      <c r="M433" s="259"/>
      <c r="N433" s="260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72"/>
      <c r="Z433" s="172"/>
      <c r="AA433" s="193"/>
      <c r="AB433" s="193"/>
      <c r="AC433" s="193"/>
      <c r="AD433" s="193"/>
      <c r="AE433" s="193"/>
      <c r="AF433" s="193"/>
      <c r="AG433" s="193"/>
      <c r="AH433" s="193"/>
      <c r="AI433" s="193"/>
      <c r="AJ433" s="193"/>
      <c r="AK433" s="172"/>
      <c r="AL433" s="172"/>
      <c r="AM433" s="193"/>
      <c r="AN433" s="193"/>
      <c r="AO433" s="223"/>
      <c r="AP433" s="183"/>
      <c r="AQ433" s="184"/>
      <c r="AR433" s="182"/>
      <c r="AS433" s="182"/>
      <c r="AT433" s="185"/>
      <c r="AU433" s="185"/>
      <c r="AV433" s="185"/>
      <c r="AW433" s="185"/>
      <c r="AX433" s="185"/>
      <c r="AY433" s="185"/>
      <c r="AZ433" s="185"/>
      <c r="BA433" s="185"/>
      <c r="BB433" s="185"/>
      <c r="BC433" s="186"/>
      <c r="BD433" s="181"/>
      <c r="BE433" s="187"/>
      <c r="BF433" s="188"/>
      <c r="BG433" s="173"/>
      <c r="BH433" s="173"/>
      <c r="BI433" s="173"/>
      <c r="BJ433" s="173"/>
      <c r="BK433" s="173"/>
      <c r="BL433" s="28"/>
      <c r="BM433" s="228"/>
      <c r="BN433" s="228"/>
      <c r="BO433" s="228"/>
      <c r="BP433" s="228"/>
      <c r="BQ433" s="228"/>
      <c r="BR433" s="228"/>
      <c r="BS433" s="228"/>
      <c r="BT433" s="228"/>
      <c r="BU433" s="228" t="str">
        <f t="shared" si="6"/>
        <v/>
      </c>
      <c r="BV433" s="228"/>
      <c r="BW433" s="228"/>
      <c r="BX433" s="228"/>
      <c r="BY433" s="228"/>
      <c r="BZ433" s="228"/>
      <c r="CA433" s="228"/>
      <c r="CB433" s="228"/>
      <c r="CC433" s="228"/>
      <c r="CD433" s="228"/>
      <c r="CE433" s="228"/>
      <c r="CF433" s="228"/>
      <c r="CG433" s="228"/>
      <c r="CH433" s="228"/>
      <c r="CI433" s="228"/>
      <c r="CJ433" s="228"/>
      <c r="CK433" s="228"/>
      <c r="CL433" s="228"/>
      <c r="CM433" s="228"/>
      <c r="CN433" s="228"/>
      <c r="CO433" s="228"/>
      <c r="CP433" s="228"/>
      <c r="CQ433" s="228"/>
      <c r="CR433" s="228"/>
      <c r="CS433" s="228"/>
      <c r="CT433" s="228"/>
      <c r="CU433" s="228"/>
      <c r="CV433" s="228"/>
      <c r="CW433" s="228"/>
      <c r="CX433" s="228"/>
      <c r="CY433" s="228"/>
      <c r="CZ433" s="228"/>
      <c r="DA433" s="228"/>
      <c r="DB433" s="228"/>
    </row>
    <row r="434" spans="1:106" s="198" customFormat="1" ht="31.5" customHeight="1" x14ac:dyDescent="0.3">
      <c r="A434" s="194"/>
      <c r="B434" s="171"/>
      <c r="C434" s="257"/>
      <c r="D434" s="171"/>
      <c r="E434" s="171"/>
      <c r="F434" s="171"/>
      <c r="G434" s="197"/>
      <c r="L434" s="258"/>
      <c r="M434" s="259"/>
      <c r="N434" s="260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72"/>
      <c r="Z434" s="172"/>
      <c r="AA434" s="193"/>
      <c r="AB434" s="193"/>
      <c r="AC434" s="193"/>
      <c r="AD434" s="193"/>
      <c r="AE434" s="193"/>
      <c r="AF434" s="193"/>
      <c r="AG434" s="193"/>
      <c r="AH434" s="193"/>
      <c r="AI434" s="193"/>
      <c r="AJ434" s="193"/>
      <c r="AK434" s="172"/>
      <c r="AL434" s="172"/>
      <c r="AM434" s="193"/>
      <c r="AN434" s="193"/>
      <c r="AO434" s="223"/>
      <c r="AP434" s="183"/>
      <c r="AQ434" s="184"/>
      <c r="AR434" s="182"/>
      <c r="AS434" s="182"/>
      <c r="AT434" s="185"/>
      <c r="AU434" s="185"/>
      <c r="AV434" s="185"/>
      <c r="AW434" s="185"/>
      <c r="AX434" s="185"/>
      <c r="AY434" s="185"/>
      <c r="AZ434" s="185"/>
      <c r="BA434" s="185"/>
      <c r="BB434" s="185"/>
      <c r="BC434" s="186"/>
      <c r="BD434" s="181"/>
      <c r="BE434" s="187"/>
      <c r="BF434" s="188"/>
      <c r="BG434" s="173"/>
      <c r="BH434" s="173"/>
      <c r="BI434" s="173"/>
      <c r="BJ434" s="173"/>
      <c r="BK434" s="173"/>
      <c r="BL434" s="28"/>
      <c r="BM434" s="228"/>
      <c r="BN434" s="228"/>
      <c r="BO434" s="228"/>
      <c r="BP434" s="228"/>
      <c r="BQ434" s="228"/>
      <c r="BR434" s="228"/>
      <c r="BS434" s="228"/>
      <c r="BT434" s="228"/>
      <c r="BU434" s="228" t="str">
        <f t="shared" si="6"/>
        <v/>
      </c>
      <c r="BV434" s="228"/>
      <c r="BW434" s="228"/>
      <c r="BX434" s="228"/>
      <c r="BY434" s="228"/>
      <c r="BZ434" s="228"/>
      <c r="CA434" s="228"/>
      <c r="CB434" s="228"/>
      <c r="CC434" s="228"/>
      <c r="CD434" s="228"/>
      <c r="CE434" s="228"/>
      <c r="CF434" s="228"/>
      <c r="CG434" s="228"/>
      <c r="CH434" s="228"/>
      <c r="CI434" s="228"/>
      <c r="CJ434" s="228"/>
      <c r="CK434" s="228"/>
      <c r="CL434" s="228"/>
      <c r="CM434" s="228"/>
      <c r="CN434" s="228"/>
      <c r="CO434" s="228"/>
      <c r="CP434" s="228"/>
      <c r="CQ434" s="228"/>
      <c r="CR434" s="228"/>
      <c r="CS434" s="228"/>
      <c r="CT434" s="228"/>
      <c r="CU434" s="228"/>
      <c r="CV434" s="228"/>
      <c r="CW434" s="228"/>
      <c r="CX434" s="228"/>
      <c r="CY434" s="228"/>
      <c r="CZ434" s="228"/>
      <c r="DA434" s="228"/>
      <c r="DB434" s="228"/>
    </row>
    <row r="435" spans="1:106" s="198" customFormat="1" ht="31.5" customHeight="1" x14ac:dyDescent="0.3">
      <c r="A435" s="194"/>
      <c r="B435" s="171"/>
      <c r="C435" s="257"/>
      <c r="D435" s="171"/>
      <c r="E435" s="171"/>
      <c r="F435" s="171"/>
      <c r="G435" s="197"/>
      <c r="L435" s="258"/>
      <c r="M435" s="259"/>
      <c r="N435" s="260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72"/>
      <c r="Z435" s="172"/>
      <c r="AA435" s="193"/>
      <c r="AB435" s="193"/>
      <c r="AC435" s="193"/>
      <c r="AD435" s="193"/>
      <c r="AE435" s="193"/>
      <c r="AF435" s="193"/>
      <c r="AG435" s="193"/>
      <c r="AH435" s="193"/>
      <c r="AI435" s="193"/>
      <c r="AJ435" s="193"/>
      <c r="AK435" s="172"/>
      <c r="AL435" s="172"/>
      <c r="AM435" s="193"/>
      <c r="AN435" s="193"/>
      <c r="AO435" s="223"/>
      <c r="AP435" s="183"/>
      <c r="AQ435" s="184"/>
      <c r="AR435" s="182"/>
      <c r="AS435" s="182"/>
      <c r="AT435" s="185"/>
      <c r="AU435" s="185"/>
      <c r="AV435" s="185"/>
      <c r="AW435" s="185"/>
      <c r="AX435" s="185"/>
      <c r="AY435" s="185"/>
      <c r="AZ435" s="185"/>
      <c r="BA435" s="185"/>
      <c r="BB435" s="185"/>
      <c r="BC435" s="186"/>
      <c r="BD435" s="181"/>
      <c r="BE435" s="187"/>
      <c r="BF435" s="188"/>
      <c r="BG435" s="173"/>
      <c r="BH435" s="173"/>
      <c r="BI435" s="173"/>
      <c r="BJ435" s="173"/>
      <c r="BK435" s="173"/>
      <c r="BL435" s="28"/>
      <c r="BM435" s="228"/>
      <c r="BN435" s="228"/>
      <c r="BO435" s="228"/>
      <c r="BP435" s="228"/>
      <c r="BQ435" s="228"/>
      <c r="BR435" s="228"/>
      <c r="BS435" s="228"/>
      <c r="BT435" s="228"/>
      <c r="BU435" s="228" t="str">
        <f t="shared" si="6"/>
        <v/>
      </c>
      <c r="BV435" s="228"/>
      <c r="BW435" s="228"/>
      <c r="BX435" s="228"/>
      <c r="BY435" s="228"/>
      <c r="BZ435" s="228"/>
      <c r="CA435" s="228"/>
      <c r="CB435" s="228"/>
      <c r="CC435" s="228"/>
      <c r="CD435" s="228"/>
      <c r="CE435" s="228"/>
      <c r="CF435" s="228"/>
      <c r="CG435" s="228"/>
      <c r="CH435" s="228"/>
      <c r="CI435" s="228"/>
      <c r="CJ435" s="228"/>
      <c r="CK435" s="228"/>
      <c r="CL435" s="228"/>
      <c r="CM435" s="228"/>
      <c r="CN435" s="228"/>
      <c r="CO435" s="228"/>
      <c r="CP435" s="228"/>
      <c r="CQ435" s="228"/>
      <c r="CR435" s="228"/>
      <c r="CS435" s="228"/>
      <c r="CT435" s="228"/>
      <c r="CU435" s="228"/>
      <c r="CV435" s="228"/>
      <c r="CW435" s="228"/>
      <c r="CX435" s="228"/>
      <c r="CY435" s="228"/>
      <c r="CZ435" s="228"/>
      <c r="DA435" s="228"/>
      <c r="DB435" s="228"/>
    </row>
    <row r="436" spans="1:106" s="198" customFormat="1" ht="31.5" customHeight="1" x14ac:dyDescent="0.3">
      <c r="A436" s="194"/>
      <c r="B436" s="171"/>
      <c r="C436" s="257"/>
      <c r="D436" s="171"/>
      <c r="E436" s="171"/>
      <c r="F436" s="171"/>
      <c r="G436" s="197"/>
      <c r="L436" s="258"/>
      <c r="M436" s="259"/>
      <c r="N436" s="260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72"/>
      <c r="Z436" s="172"/>
      <c r="AA436" s="193"/>
      <c r="AB436" s="193"/>
      <c r="AC436" s="193"/>
      <c r="AD436" s="193"/>
      <c r="AE436" s="193"/>
      <c r="AF436" s="193"/>
      <c r="AG436" s="193"/>
      <c r="AH436" s="193"/>
      <c r="AI436" s="193"/>
      <c r="AJ436" s="193"/>
      <c r="AK436" s="172"/>
      <c r="AL436" s="172"/>
      <c r="AM436" s="193"/>
      <c r="AN436" s="193"/>
      <c r="AO436" s="223"/>
      <c r="AP436" s="183"/>
      <c r="AQ436" s="184"/>
      <c r="AR436" s="182"/>
      <c r="AS436" s="182"/>
      <c r="AT436" s="185"/>
      <c r="AU436" s="185"/>
      <c r="AV436" s="185"/>
      <c r="AW436" s="185"/>
      <c r="AX436" s="185"/>
      <c r="AY436" s="185"/>
      <c r="AZ436" s="185"/>
      <c r="BA436" s="185"/>
      <c r="BB436" s="185"/>
      <c r="BC436" s="186"/>
      <c r="BD436" s="181"/>
      <c r="BE436" s="187"/>
      <c r="BF436" s="188"/>
      <c r="BG436" s="173"/>
      <c r="BH436" s="173"/>
      <c r="BI436" s="173"/>
      <c r="BJ436" s="173"/>
      <c r="BK436" s="173"/>
      <c r="BL436" s="28"/>
      <c r="BM436" s="228"/>
      <c r="BN436" s="228"/>
      <c r="BO436" s="228"/>
      <c r="BP436" s="228"/>
      <c r="BQ436" s="228"/>
      <c r="BR436" s="228"/>
      <c r="BS436" s="228"/>
      <c r="BT436" s="228"/>
      <c r="BU436" s="228" t="str">
        <f t="shared" si="6"/>
        <v/>
      </c>
      <c r="BV436" s="228"/>
      <c r="BW436" s="228"/>
      <c r="BX436" s="228"/>
      <c r="BY436" s="228"/>
      <c r="BZ436" s="228"/>
      <c r="CA436" s="228"/>
      <c r="CB436" s="228"/>
      <c r="CC436" s="228"/>
      <c r="CD436" s="228"/>
      <c r="CE436" s="228"/>
      <c r="CF436" s="228"/>
      <c r="CG436" s="228"/>
      <c r="CH436" s="228"/>
      <c r="CI436" s="228"/>
      <c r="CJ436" s="228"/>
      <c r="CK436" s="228"/>
      <c r="CL436" s="228"/>
      <c r="CM436" s="228"/>
      <c r="CN436" s="228"/>
      <c r="CO436" s="228"/>
      <c r="CP436" s="228"/>
      <c r="CQ436" s="228"/>
      <c r="CR436" s="228"/>
      <c r="CS436" s="228"/>
      <c r="CT436" s="228"/>
      <c r="CU436" s="228"/>
      <c r="CV436" s="228"/>
      <c r="CW436" s="228"/>
      <c r="CX436" s="228"/>
      <c r="CY436" s="228"/>
      <c r="CZ436" s="228"/>
      <c r="DA436" s="228"/>
      <c r="DB436" s="228"/>
    </row>
    <row r="437" spans="1:106" s="198" customFormat="1" ht="31.5" customHeight="1" x14ac:dyDescent="0.3">
      <c r="A437" s="194"/>
      <c r="B437" s="171"/>
      <c r="C437" s="257"/>
      <c r="D437" s="171"/>
      <c r="E437" s="171"/>
      <c r="F437" s="171"/>
      <c r="G437" s="197"/>
      <c r="L437" s="258"/>
      <c r="M437" s="259"/>
      <c r="N437" s="260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72"/>
      <c r="Z437" s="172"/>
      <c r="AA437" s="193"/>
      <c r="AB437" s="193"/>
      <c r="AC437" s="193"/>
      <c r="AD437" s="193"/>
      <c r="AE437" s="193"/>
      <c r="AF437" s="193"/>
      <c r="AG437" s="193"/>
      <c r="AH437" s="193"/>
      <c r="AI437" s="193"/>
      <c r="AJ437" s="193"/>
      <c r="AK437" s="172"/>
      <c r="AL437" s="172"/>
      <c r="AM437" s="193"/>
      <c r="AN437" s="193"/>
      <c r="AO437" s="223"/>
      <c r="AP437" s="183"/>
      <c r="AQ437" s="184"/>
      <c r="AR437" s="182"/>
      <c r="AS437" s="182"/>
      <c r="AT437" s="185"/>
      <c r="AU437" s="185"/>
      <c r="AV437" s="185"/>
      <c r="AW437" s="185"/>
      <c r="AX437" s="185"/>
      <c r="AY437" s="185"/>
      <c r="AZ437" s="185"/>
      <c r="BA437" s="185"/>
      <c r="BB437" s="185"/>
      <c r="BC437" s="186"/>
      <c r="BD437" s="181"/>
      <c r="BE437" s="187"/>
      <c r="BF437" s="188"/>
      <c r="BG437" s="173"/>
      <c r="BH437" s="173"/>
      <c r="BI437" s="173"/>
      <c r="BJ437" s="173"/>
      <c r="BK437" s="173"/>
      <c r="BL437" s="28"/>
      <c r="BM437" s="228"/>
      <c r="BN437" s="228"/>
      <c r="BO437" s="228"/>
      <c r="BP437" s="228"/>
      <c r="BQ437" s="228"/>
      <c r="BR437" s="228"/>
      <c r="BS437" s="228"/>
      <c r="BT437" s="228"/>
      <c r="BU437" s="228" t="str">
        <f t="shared" si="6"/>
        <v/>
      </c>
      <c r="BV437" s="228"/>
      <c r="BW437" s="228"/>
      <c r="BX437" s="228"/>
      <c r="BY437" s="228"/>
      <c r="BZ437" s="228"/>
      <c r="CA437" s="228"/>
      <c r="CB437" s="228"/>
      <c r="CC437" s="228"/>
      <c r="CD437" s="228"/>
      <c r="CE437" s="228"/>
      <c r="CF437" s="228"/>
      <c r="CG437" s="228"/>
      <c r="CH437" s="228"/>
      <c r="CI437" s="228"/>
      <c r="CJ437" s="228"/>
      <c r="CK437" s="228"/>
      <c r="CL437" s="228"/>
      <c r="CM437" s="228"/>
      <c r="CN437" s="228"/>
      <c r="CO437" s="228"/>
      <c r="CP437" s="228"/>
      <c r="CQ437" s="228"/>
      <c r="CR437" s="228"/>
      <c r="CS437" s="228"/>
      <c r="CT437" s="228"/>
      <c r="CU437" s="228"/>
      <c r="CV437" s="228"/>
      <c r="CW437" s="228"/>
      <c r="CX437" s="228"/>
      <c r="CY437" s="228"/>
      <c r="CZ437" s="228"/>
      <c r="DA437" s="228"/>
      <c r="DB437" s="228"/>
    </row>
    <row r="438" spans="1:106" s="198" customFormat="1" ht="31.5" customHeight="1" x14ac:dyDescent="0.3">
      <c r="A438" s="194"/>
      <c r="B438" s="171"/>
      <c r="C438" s="257"/>
      <c r="D438" s="171"/>
      <c r="E438" s="171"/>
      <c r="F438" s="171"/>
      <c r="G438" s="197"/>
      <c r="L438" s="258"/>
      <c r="M438" s="259"/>
      <c r="N438" s="260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72"/>
      <c r="Z438" s="172"/>
      <c r="AA438" s="193"/>
      <c r="AB438" s="193"/>
      <c r="AC438" s="193"/>
      <c r="AD438" s="193"/>
      <c r="AE438" s="193"/>
      <c r="AF438" s="193"/>
      <c r="AG438" s="193"/>
      <c r="AH438" s="193"/>
      <c r="AI438" s="193"/>
      <c r="AJ438" s="193"/>
      <c r="AK438" s="172"/>
      <c r="AL438" s="172"/>
      <c r="AM438" s="193"/>
      <c r="AN438" s="193"/>
      <c r="AO438" s="223"/>
      <c r="AP438" s="183"/>
      <c r="AQ438" s="184"/>
      <c r="AR438" s="182"/>
      <c r="AS438" s="182"/>
      <c r="AT438" s="185"/>
      <c r="AU438" s="185"/>
      <c r="AV438" s="185"/>
      <c r="AW438" s="185"/>
      <c r="AX438" s="185"/>
      <c r="AY438" s="185"/>
      <c r="AZ438" s="185"/>
      <c r="BA438" s="185"/>
      <c r="BB438" s="185"/>
      <c r="BC438" s="186"/>
      <c r="BD438" s="181"/>
      <c r="BE438" s="187"/>
      <c r="BF438" s="188"/>
      <c r="BG438" s="173"/>
      <c r="BH438" s="173"/>
      <c r="BI438" s="173"/>
      <c r="BJ438" s="173"/>
      <c r="BK438" s="173"/>
      <c r="BL438" s="28"/>
      <c r="BM438" s="228"/>
      <c r="BN438" s="228"/>
      <c r="BO438" s="228"/>
      <c r="BP438" s="228"/>
      <c r="BQ438" s="228"/>
      <c r="BR438" s="228"/>
      <c r="BS438" s="228"/>
      <c r="BT438" s="228"/>
      <c r="BU438" s="228" t="str">
        <f t="shared" si="6"/>
        <v/>
      </c>
      <c r="BV438" s="228"/>
      <c r="BW438" s="228"/>
      <c r="BX438" s="228"/>
      <c r="BY438" s="228"/>
      <c r="BZ438" s="228"/>
      <c r="CA438" s="228"/>
      <c r="CB438" s="228"/>
      <c r="CC438" s="228"/>
      <c r="CD438" s="228"/>
      <c r="CE438" s="228"/>
      <c r="CF438" s="228"/>
      <c r="CG438" s="228"/>
      <c r="CH438" s="228"/>
      <c r="CI438" s="228"/>
      <c r="CJ438" s="228"/>
      <c r="CK438" s="228"/>
      <c r="CL438" s="228"/>
      <c r="CM438" s="228"/>
      <c r="CN438" s="228"/>
      <c r="CO438" s="228"/>
      <c r="CP438" s="228"/>
      <c r="CQ438" s="228"/>
      <c r="CR438" s="228"/>
      <c r="CS438" s="228"/>
      <c r="CT438" s="228"/>
      <c r="CU438" s="228"/>
      <c r="CV438" s="228"/>
      <c r="CW438" s="228"/>
      <c r="CX438" s="228"/>
      <c r="CY438" s="228"/>
      <c r="CZ438" s="228"/>
      <c r="DA438" s="228"/>
      <c r="DB438" s="228"/>
    </row>
    <row r="439" spans="1:106" s="198" customFormat="1" ht="31.5" customHeight="1" x14ac:dyDescent="0.3">
      <c r="A439" s="194"/>
      <c r="B439" s="171"/>
      <c r="C439" s="257"/>
      <c r="D439" s="171"/>
      <c r="E439" s="171"/>
      <c r="F439" s="171"/>
      <c r="G439" s="197"/>
      <c r="L439" s="258"/>
      <c r="M439" s="259"/>
      <c r="N439" s="260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72"/>
      <c r="Z439" s="172"/>
      <c r="AA439" s="193"/>
      <c r="AB439" s="193"/>
      <c r="AC439" s="193"/>
      <c r="AD439" s="193"/>
      <c r="AE439" s="193"/>
      <c r="AF439" s="193"/>
      <c r="AG439" s="193"/>
      <c r="AH439" s="193"/>
      <c r="AI439" s="193"/>
      <c r="AJ439" s="193"/>
      <c r="AK439" s="172"/>
      <c r="AL439" s="172"/>
      <c r="AM439" s="193"/>
      <c r="AN439" s="193"/>
      <c r="AO439" s="223"/>
      <c r="AP439" s="183"/>
      <c r="AQ439" s="184"/>
      <c r="AR439" s="182"/>
      <c r="AS439" s="182"/>
      <c r="AT439" s="185"/>
      <c r="AU439" s="185"/>
      <c r="AV439" s="185"/>
      <c r="AW439" s="185"/>
      <c r="AX439" s="185"/>
      <c r="AY439" s="185"/>
      <c r="AZ439" s="185"/>
      <c r="BA439" s="185"/>
      <c r="BB439" s="185"/>
      <c r="BC439" s="186"/>
      <c r="BD439" s="181"/>
      <c r="BE439" s="187"/>
      <c r="BF439" s="188"/>
      <c r="BG439" s="173"/>
      <c r="BH439" s="173"/>
      <c r="BI439" s="173"/>
      <c r="BJ439" s="173"/>
      <c r="BK439" s="173"/>
      <c r="BL439" s="28"/>
      <c r="BM439" s="228"/>
      <c r="BN439" s="228"/>
      <c r="BO439" s="228"/>
      <c r="BP439" s="228"/>
      <c r="BQ439" s="228"/>
      <c r="BR439" s="228"/>
      <c r="BS439" s="228"/>
      <c r="BT439" s="228"/>
      <c r="BU439" s="228" t="str">
        <f t="shared" si="6"/>
        <v/>
      </c>
      <c r="BV439" s="228"/>
      <c r="BW439" s="228"/>
      <c r="BX439" s="228"/>
      <c r="BY439" s="228"/>
      <c r="BZ439" s="228"/>
      <c r="CA439" s="228"/>
      <c r="CB439" s="228"/>
      <c r="CC439" s="228"/>
      <c r="CD439" s="228"/>
      <c r="CE439" s="228"/>
      <c r="CF439" s="228"/>
      <c r="CG439" s="228"/>
      <c r="CH439" s="228"/>
      <c r="CI439" s="228"/>
      <c r="CJ439" s="228"/>
      <c r="CK439" s="228"/>
      <c r="CL439" s="228"/>
      <c r="CM439" s="228"/>
      <c r="CN439" s="228"/>
      <c r="CO439" s="228"/>
      <c r="CP439" s="228"/>
      <c r="CQ439" s="228"/>
      <c r="CR439" s="228"/>
      <c r="CS439" s="228"/>
      <c r="CT439" s="228"/>
      <c r="CU439" s="228"/>
      <c r="CV439" s="228"/>
      <c r="CW439" s="228"/>
      <c r="CX439" s="228"/>
      <c r="CY439" s="228"/>
      <c r="CZ439" s="228"/>
      <c r="DA439" s="228"/>
      <c r="DB439" s="228"/>
    </row>
    <row r="440" spans="1:106" s="198" customFormat="1" ht="31.5" customHeight="1" x14ac:dyDescent="0.3">
      <c r="A440" s="194"/>
      <c r="B440" s="171"/>
      <c r="C440" s="257"/>
      <c r="D440" s="171"/>
      <c r="E440" s="171"/>
      <c r="F440" s="171"/>
      <c r="G440" s="197"/>
      <c r="L440" s="258"/>
      <c r="M440" s="259"/>
      <c r="N440" s="260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72"/>
      <c r="Z440" s="172"/>
      <c r="AA440" s="193"/>
      <c r="AB440" s="193"/>
      <c r="AC440" s="193"/>
      <c r="AD440" s="193"/>
      <c r="AE440" s="193"/>
      <c r="AF440" s="193"/>
      <c r="AG440" s="193"/>
      <c r="AH440" s="193"/>
      <c r="AI440" s="193"/>
      <c r="AJ440" s="193"/>
      <c r="AK440" s="172"/>
      <c r="AL440" s="172"/>
      <c r="AM440" s="193"/>
      <c r="AN440" s="193"/>
      <c r="AO440" s="223"/>
      <c r="AP440" s="183"/>
      <c r="AQ440" s="184"/>
      <c r="AR440" s="182"/>
      <c r="AS440" s="182"/>
      <c r="AT440" s="185"/>
      <c r="AU440" s="185"/>
      <c r="AV440" s="185"/>
      <c r="AW440" s="185"/>
      <c r="AX440" s="185"/>
      <c r="AY440" s="185"/>
      <c r="AZ440" s="185"/>
      <c r="BA440" s="185"/>
      <c r="BB440" s="185"/>
      <c r="BC440" s="186"/>
      <c r="BD440" s="181"/>
      <c r="BE440" s="187"/>
      <c r="BF440" s="188"/>
      <c r="BG440" s="173"/>
      <c r="BH440" s="173"/>
      <c r="BI440" s="173"/>
      <c r="BJ440" s="173"/>
      <c r="BK440" s="173"/>
      <c r="BL440" s="28"/>
      <c r="BM440" s="228"/>
      <c r="BN440" s="228"/>
      <c r="BO440" s="228"/>
      <c r="BP440" s="228"/>
      <c r="BQ440" s="228"/>
      <c r="BR440" s="228"/>
      <c r="BS440" s="228"/>
      <c r="BT440" s="228"/>
      <c r="BU440" s="228" t="str">
        <f t="shared" si="6"/>
        <v/>
      </c>
      <c r="BV440" s="228"/>
      <c r="BW440" s="228"/>
      <c r="BX440" s="228"/>
      <c r="BY440" s="228"/>
      <c r="BZ440" s="228"/>
      <c r="CA440" s="228"/>
      <c r="CB440" s="228"/>
      <c r="CC440" s="228"/>
      <c r="CD440" s="228"/>
      <c r="CE440" s="228"/>
      <c r="CF440" s="228"/>
      <c r="CG440" s="228"/>
      <c r="CH440" s="228"/>
      <c r="CI440" s="228"/>
      <c r="CJ440" s="228"/>
      <c r="CK440" s="228"/>
      <c r="CL440" s="228"/>
      <c r="CM440" s="228"/>
      <c r="CN440" s="228"/>
      <c r="CO440" s="228"/>
      <c r="CP440" s="228"/>
      <c r="CQ440" s="228"/>
      <c r="CR440" s="228"/>
      <c r="CS440" s="228"/>
      <c r="CT440" s="228"/>
      <c r="CU440" s="228"/>
      <c r="CV440" s="228"/>
      <c r="CW440" s="228"/>
      <c r="CX440" s="228"/>
      <c r="CY440" s="228"/>
      <c r="CZ440" s="228"/>
      <c r="DA440" s="228"/>
      <c r="DB440" s="228"/>
    </row>
    <row r="441" spans="1:106" s="198" customFormat="1" ht="31.5" customHeight="1" x14ac:dyDescent="0.3">
      <c r="A441" s="194"/>
      <c r="B441" s="171"/>
      <c r="C441" s="257"/>
      <c r="D441" s="171"/>
      <c r="E441" s="171"/>
      <c r="F441" s="171"/>
      <c r="G441" s="197"/>
      <c r="L441" s="258"/>
      <c r="M441" s="259"/>
      <c r="N441" s="260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72"/>
      <c r="Z441" s="172"/>
      <c r="AA441" s="193"/>
      <c r="AB441" s="193"/>
      <c r="AC441" s="193"/>
      <c r="AD441" s="193"/>
      <c r="AE441" s="193"/>
      <c r="AF441" s="193"/>
      <c r="AG441" s="193"/>
      <c r="AH441" s="193"/>
      <c r="AI441" s="193"/>
      <c r="AJ441" s="193"/>
      <c r="AK441" s="172"/>
      <c r="AL441" s="172"/>
      <c r="AM441" s="193"/>
      <c r="AN441" s="193"/>
      <c r="AO441" s="223"/>
      <c r="AP441" s="183"/>
      <c r="AQ441" s="184"/>
      <c r="AR441" s="182"/>
      <c r="AS441" s="182"/>
      <c r="AT441" s="185"/>
      <c r="AU441" s="185"/>
      <c r="AV441" s="185"/>
      <c r="AW441" s="185"/>
      <c r="AX441" s="185"/>
      <c r="AY441" s="185"/>
      <c r="AZ441" s="185"/>
      <c r="BA441" s="185"/>
      <c r="BB441" s="185"/>
      <c r="BC441" s="186"/>
      <c r="BD441" s="181"/>
      <c r="BE441" s="187"/>
      <c r="BF441" s="188"/>
      <c r="BG441" s="173"/>
      <c r="BH441" s="173"/>
      <c r="BI441" s="173"/>
      <c r="BJ441" s="173"/>
      <c r="BK441" s="173"/>
      <c r="BL441" s="28"/>
      <c r="BM441" s="228"/>
      <c r="BN441" s="228"/>
      <c r="BO441" s="228"/>
      <c r="BP441" s="228"/>
      <c r="BQ441" s="228"/>
      <c r="BR441" s="228"/>
      <c r="BS441" s="228"/>
      <c r="BT441" s="228"/>
      <c r="BU441" s="228" t="str">
        <f t="shared" si="6"/>
        <v/>
      </c>
      <c r="BV441" s="228"/>
      <c r="BW441" s="228"/>
      <c r="BX441" s="228"/>
      <c r="BY441" s="228"/>
      <c r="BZ441" s="228"/>
      <c r="CA441" s="228"/>
      <c r="CB441" s="228"/>
      <c r="CC441" s="228"/>
      <c r="CD441" s="228"/>
      <c r="CE441" s="228"/>
      <c r="CF441" s="228"/>
      <c r="CG441" s="228"/>
      <c r="CH441" s="228"/>
      <c r="CI441" s="228"/>
      <c r="CJ441" s="228"/>
      <c r="CK441" s="228"/>
      <c r="CL441" s="228"/>
      <c r="CM441" s="228"/>
      <c r="CN441" s="228"/>
      <c r="CO441" s="228"/>
      <c r="CP441" s="228"/>
      <c r="CQ441" s="228"/>
      <c r="CR441" s="228"/>
      <c r="CS441" s="228"/>
      <c r="CT441" s="228"/>
      <c r="CU441" s="228"/>
      <c r="CV441" s="228"/>
      <c r="CW441" s="228"/>
      <c r="CX441" s="228"/>
      <c r="CY441" s="228"/>
      <c r="CZ441" s="228"/>
      <c r="DA441" s="228"/>
      <c r="DB441" s="228"/>
    </row>
    <row r="442" spans="1:106" s="198" customFormat="1" ht="31.5" customHeight="1" x14ac:dyDescent="0.3">
      <c r="A442" s="194"/>
      <c r="B442" s="171"/>
      <c r="C442" s="257"/>
      <c r="D442" s="171"/>
      <c r="E442" s="171"/>
      <c r="F442" s="171"/>
      <c r="G442" s="197"/>
      <c r="L442" s="258"/>
      <c r="M442" s="259"/>
      <c r="N442" s="260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72"/>
      <c r="Z442" s="172"/>
      <c r="AA442" s="193"/>
      <c r="AB442" s="193"/>
      <c r="AC442" s="193"/>
      <c r="AD442" s="193"/>
      <c r="AE442" s="193"/>
      <c r="AF442" s="193"/>
      <c r="AG442" s="193"/>
      <c r="AH442" s="193"/>
      <c r="AI442" s="193"/>
      <c r="AJ442" s="193"/>
      <c r="AK442" s="172"/>
      <c r="AL442" s="172"/>
      <c r="AM442" s="193"/>
      <c r="AN442" s="193"/>
      <c r="AO442" s="223"/>
      <c r="AP442" s="183"/>
      <c r="AQ442" s="184"/>
      <c r="AR442" s="182"/>
      <c r="AS442" s="182"/>
      <c r="AT442" s="185"/>
      <c r="AU442" s="185"/>
      <c r="AV442" s="185"/>
      <c r="AW442" s="185"/>
      <c r="AX442" s="185"/>
      <c r="AY442" s="185"/>
      <c r="AZ442" s="185"/>
      <c r="BA442" s="185"/>
      <c r="BB442" s="185"/>
      <c r="BC442" s="186"/>
      <c r="BD442" s="181"/>
      <c r="BE442" s="187"/>
      <c r="BF442" s="188"/>
      <c r="BG442" s="173"/>
      <c r="BH442" s="173"/>
      <c r="BI442" s="173"/>
      <c r="BJ442" s="173"/>
      <c r="BK442" s="173"/>
      <c r="BL442" s="28"/>
      <c r="BM442" s="228"/>
      <c r="BN442" s="228"/>
      <c r="BO442" s="228"/>
      <c r="BP442" s="228"/>
      <c r="BQ442" s="228"/>
      <c r="BR442" s="228"/>
      <c r="BS442" s="228"/>
      <c r="BT442" s="228"/>
      <c r="BU442" s="228" t="str">
        <f t="shared" si="6"/>
        <v/>
      </c>
      <c r="BV442" s="228"/>
      <c r="BW442" s="228"/>
      <c r="BX442" s="228"/>
      <c r="BY442" s="228"/>
      <c r="BZ442" s="228"/>
      <c r="CA442" s="228"/>
      <c r="CB442" s="228"/>
      <c r="CC442" s="228"/>
      <c r="CD442" s="228"/>
      <c r="CE442" s="228"/>
      <c r="CF442" s="228"/>
      <c r="CG442" s="228"/>
      <c r="CH442" s="228"/>
      <c r="CI442" s="228"/>
      <c r="CJ442" s="228"/>
      <c r="CK442" s="228"/>
      <c r="CL442" s="228"/>
      <c r="CM442" s="228"/>
      <c r="CN442" s="228"/>
      <c r="CO442" s="228"/>
      <c r="CP442" s="228"/>
      <c r="CQ442" s="228"/>
      <c r="CR442" s="228"/>
      <c r="CS442" s="228"/>
      <c r="CT442" s="228"/>
      <c r="CU442" s="228"/>
      <c r="CV442" s="228"/>
      <c r="CW442" s="228"/>
      <c r="CX442" s="228"/>
      <c r="CY442" s="228"/>
      <c r="CZ442" s="228"/>
      <c r="DA442" s="228"/>
      <c r="DB442" s="228"/>
    </row>
    <row r="443" spans="1:106" s="198" customFormat="1" ht="31.5" customHeight="1" x14ac:dyDescent="0.3">
      <c r="A443" s="194"/>
      <c r="B443" s="171"/>
      <c r="C443" s="257"/>
      <c r="D443" s="171"/>
      <c r="E443" s="171"/>
      <c r="F443" s="171"/>
      <c r="G443" s="197"/>
      <c r="L443" s="258"/>
      <c r="M443" s="259"/>
      <c r="N443" s="260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72"/>
      <c r="Z443" s="172"/>
      <c r="AA443" s="193"/>
      <c r="AB443" s="193"/>
      <c r="AC443" s="193"/>
      <c r="AD443" s="193"/>
      <c r="AE443" s="193"/>
      <c r="AF443" s="193"/>
      <c r="AG443" s="193"/>
      <c r="AH443" s="193"/>
      <c r="AI443" s="193"/>
      <c r="AJ443" s="193"/>
      <c r="AK443" s="172"/>
      <c r="AL443" s="172"/>
      <c r="AM443" s="193"/>
      <c r="AN443" s="193"/>
      <c r="AO443" s="223"/>
      <c r="AP443" s="183"/>
      <c r="AQ443" s="184"/>
      <c r="AR443" s="182"/>
      <c r="AS443" s="182"/>
      <c r="AT443" s="185"/>
      <c r="AU443" s="185"/>
      <c r="AV443" s="185"/>
      <c r="AW443" s="185"/>
      <c r="AX443" s="185"/>
      <c r="AY443" s="185"/>
      <c r="AZ443" s="185"/>
      <c r="BA443" s="185"/>
      <c r="BB443" s="185"/>
      <c r="BC443" s="186"/>
      <c r="BD443" s="181"/>
      <c r="BE443" s="187"/>
      <c r="BF443" s="188"/>
      <c r="BG443" s="173"/>
      <c r="BH443" s="173"/>
      <c r="BI443" s="173"/>
      <c r="BJ443" s="173"/>
      <c r="BK443" s="173"/>
      <c r="BL443" s="28"/>
      <c r="BM443" s="228"/>
      <c r="BN443" s="228"/>
      <c r="BO443" s="228"/>
      <c r="BP443" s="228"/>
      <c r="BQ443" s="228"/>
      <c r="BR443" s="228"/>
      <c r="BS443" s="228"/>
      <c r="BT443" s="228"/>
      <c r="BU443" s="228" t="str">
        <f t="shared" si="6"/>
        <v/>
      </c>
      <c r="BV443" s="228"/>
      <c r="BW443" s="228"/>
      <c r="BX443" s="228"/>
      <c r="BY443" s="228"/>
      <c r="BZ443" s="228"/>
      <c r="CA443" s="228"/>
      <c r="CB443" s="228"/>
      <c r="CC443" s="228"/>
      <c r="CD443" s="228"/>
      <c r="CE443" s="228"/>
      <c r="CF443" s="228"/>
      <c r="CG443" s="228"/>
      <c r="CH443" s="228"/>
      <c r="CI443" s="228"/>
      <c r="CJ443" s="228"/>
      <c r="CK443" s="228"/>
      <c r="CL443" s="228"/>
      <c r="CM443" s="228"/>
      <c r="CN443" s="228"/>
      <c r="CO443" s="228"/>
      <c r="CP443" s="228"/>
      <c r="CQ443" s="228"/>
      <c r="CR443" s="228"/>
      <c r="CS443" s="228"/>
      <c r="CT443" s="228"/>
      <c r="CU443" s="228"/>
      <c r="CV443" s="228"/>
      <c r="CW443" s="228"/>
      <c r="CX443" s="228"/>
      <c r="CY443" s="228"/>
      <c r="CZ443" s="228"/>
      <c r="DA443" s="228"/>
      <c r="DB443" s="228"/>
    </row>
    <row r="444" spans="1:106" s="198" customFormat="1" ht="31.5" customHeight="1" x14ac:dyDescent="0.3">
      <c r="A444" s="194"/>
      <c r="B444" s="171"/>
      <c r="C444" s="257"/>
      <c r="D444" s="171"/>
      <c r="E444" s="171"/>
      <c r="F444" s="171"/>
      <c r="G444" s="197"/>
      <c r="L444" s="258"/>
      <c r="M444" s="259"/>
      <c r="N444" s="260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72"/>
      <c r="Z444" s="172"/>
      <c r="AA444" s="193"/>
      <c r="AB444" s="193"/>
      <c r="AC444" s="193"/>
      <c r="AD444" s="193"/>
      <c r="AE444" s="193"/>
      <c r="AF444" s="193"/>
      <c r="AG444" s="193"/>
      <c r="AH444" s="193"/>
      <c r="AI444" s="193"/>
      <c r="AJ444" s="193"/>
      <c r="AK444" s="172"/>
      <c r="AL444" s="172"/>
      <c r="AM444" s="193"/>
      <c r="AN444" s="193"/>
      <c r="AO444" s="223"/>
      <c r="AP444" s="183"/>
      <c r="AQ444" s="184"/>
      <c r="AR444" s="182"/>
      <c r="AS444" s="182"/>
      <c r="AT444" s="185"/>
      <c r="AU444" s="185"/>
      <c r="AV444" s="185"/>
      <c r="AW444" s="185"/>
      <c r="AX444" s="185"/>
      <c r="AY444" s="185"/>
      <c r="AZ444" s="185"/>
      <c r="BA444" s="185"/>
      <c r="BB444" s="185"/>
      <c r="BC444" s="186"/>
      <c r="BD444" s="181"/>
      <c r="BE444" s="187"/>
      <c r="BF444" s="188"/>
      <c r="BG444" s="173"/>
      <c r="BH444" s="173"/>
      <c r="BI444" s="173"/>
      <c r="BJ444" s="173"/>
      <c r="BK444" s="173"/>
      <c r="BL444" s="28"/>
      <c r="BM444" s="228"/>
      <c r="BN444" s="228"/>
      <c r="BO444" s="228"/>
      <c r="BP444" s="228"/>
      <c r="BQ444" s="228"/>
      <c r="BR444" s="228"/>
      <c r="BS444" s="228"/>
      <c r="BT444" s="228"/>
      <c r="BU444" s="228" t="str">
        <f t="shared" si="6"/>
        <v/>
      </c>
      <c r="BV444" s="228"/>
      <c r="BW444" s="228"/>
      <c r="BX444" s="228"/>
      <c r="BY444" s="228"/>
      <c r="BZ444" s="228"/>
      <c r="CA444" s="228"/>
      <c r="CB444" s="228"/>
      <c r="CC444" s="228"/>
      <c r="CD444" s="228"/>
      <c r="CE444" s="228"/>
      <c r="CF444" s="228"/>
      <c r="CG444" s="228"/>
      <c r="CH444" s="228"/>
      <c r="CI444" s="228"/>
      <c r="CJ444" s="228"/>
      <c r="CK444" s="228"/>
      <c r="CL444" s="228"/>
      <c r="CM444" s="228"/>
      <c r="CN444" s="228"/>
      <c r="CO444" s="228"/>
      <c r="CP444" s="228"/>
      <c r="CQ444" s="228"/>
      <c r="CR444" s="228"/>
      <c r="CS444" s="228"/>
      <c r="CT444" s="228"/>
      <c r="CU444" s="228"/>
      <c r="CV444" s="228"/>
      <c r="CW444" s="228"/>
      <c r="CX444" s="228"/>
      <c r="CY444" s="228"/>
      <c r="CZ444" s="228"/>
      <c r="DA444" s="228"/>
      <c r="DB444" s="228"/>
    </row>
    <row r="445" spans="1:106" s="198" customFormat="1" ht="31.5" customHeight="1" x14ac:dyDescent="0.3">
      <c r="A445" s="194"/>
      <c r="B445" s="171"/>
      <c r="C445" s="257"/>
      <c r="D445" s="171"/>
      <c r="E445" s="171"/>
      <c r="F445" s="171"/>
      <c r="G445" s="197"/>
      <c r="L445" s="258"/>
      <c r="M445" s="259"/>
      <c r="N445" s="260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72"/>
      <c r="Z445" s="172"/>
      <c r="AA445" s="193"/>
      <c r="AB445" s="193"/>
      <c r="AC445" s="193"/>
      <c r="AD445" s="193"/>
      <c r="AE445" s="193"/>
      <c r="AF445" s="193"/>
      <c r="AG445" s="193"/>
      <c r="AH445" s="193"/>
      <c r="AI445" s="193"/>
      <c r="AJ445" s="193"/>
      <c r="AK445" s="172"/>
      <c r="AL445" s="172"/>
      <c r="AM445" s="193"/>
      <c r="AN445" s="193"/>
      <c r="AO445" s="223"/>
      <c r="AP445" s="183"/>
      <c r="AQ445" s="184"/>
      <c r="AR445" s="182"/>
      <c r="AS445" s="182"/>
      <c r="AT445" s="185"/>
      <c r="AU445" s="185"/>
      <c r="AV445" s="185"/>
      <c r="AW445" s="185"/>
      <c r="AX445" s="185"/>
      <c r="AY445" s="185"/>
      <c r="AZ445" s="185"/>
      <c r="BA445" s="185"/>
      <c r="BB445" s="185"/>
      <c r="BC445" s="186"/>
      <c r="BD445" s="181"/>
      <c r="BE445" s="187"/>
      <c r="BF445" s="188"/>
      <c r="BG445" s="173"/>
      <c r="BH445" s="173"/>
      <c r="BI445" s="173"/>
      <c r="BJ445" s="173"/>
      <c r="BK445" s="173"/>
      <c r="BL445" s="28"/>
      <c r="BM445" s="228"/>
      <c r="BN445" s="228"/>
      <c r="BO445" s="228"/>
      <c r="BP445" s="228"/>
      <c r="BQ445" s="228"/>
      <c r="BR445" s="228"/>
      <c r="BS445" s="228"/>
      <c r="BT445" s="228"/>
      <c r="BU445" s="228" t="str">
        <f t="shared" si="6"/>
        <v/>
      </c>
      <c r="BV445" s="228"/>
      <c r="BW445" s="228"/>
      <c r="BX445" s="228"/>
      <c r="BY445" s="228"/>
      <c r="BZ445" s="228"/>
      <c r="CA445" s="228"/>
      <c r="CB445" s="228"/>
      <c r="CC445" s="228"/>
      <c r="CD445" s="228"/>
      <c r="CE445" s="228"/>
      <c r="CF445" s="228"/>
      <c r="CG445" s="228"/>
      <c r="CH445" s="228"/>
      <c r="CI445" s="228"/>
      <c r="CJ445" s="228"/>
      <c r="CK445" s="228"/>
      <c r="CL445" s="228"/>
      <c r="CM445" s="228"/>
      <c r="CN445" s="228"/>
      <c r="CO445" s="228"/>
      <c r="CP445" s="228"/>
      <c r="CQ445" s="228"/>
      <c r="CR445" s="228"/>
      <c r="CS445" s="228"/>
      <c r="CT445" s="228"/>
      <c r="CU445" s="228"/>
      <c r="CV445" s="228"/>
      <c r="CW445" s="228"/>
      <c r="CX445" s="228"/>
      <c r="CY445" s="228"/>
      <c r="CZ445" s="228"/>
      <c r="DA445" s="228"/>
      <c r="DB445" s="228"/>
    </row>
    <row r="446" spans="1:106" s="198" customFormat="1" ht="31.5" customHeight="1" x14ac:dyDescent="0.3">
      <c r="A446" s="194"/>
      <c r="B446" s="171"/>
      <c r="C446" s="257"/>
      <c r="D446" s="171"/>
      <c r="E446" s="171"/>
      <c r="F446" s="171"/>
      <c r="G446" s="197"/>
      <c r="L446" s="258"/>
      <c r="M446" s="259"/>
      <c r="N446" s="260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72"/>
      <c r="Z446" s="172"/>
      <c r="AA446" s="193"/>
      <c r="AB446" s="193"/>
      <c r="AC446" s="193"/>
      <c r="AD446" s="193"/>
      <c r="AE446" s="193"/>
      <c r="AF446" s="193"/>
      <c r="AG446" s="193"/>
      <c r="AH446" s="193"/>
      <c r="AI446" s="193"/>
      <c r="AJ446" s="193"/>
      <c r="AK446" s="172"/>
      <c r="AL446" s="172"/>
      <c r="AM446" s="193"/>
      <c r="AN446" s="193"/>
      <c r="AO446" s="223"/>
      <c r="AP446" s="183"/>
      <c r="AQ446" s="184"/>
      <c r="AR446" s="182"/>
      <c r="AS446" s="182"/>
      <c r="AT446" s="185"/>
      <c r="AU446" s="185"/>
      <c r="AV446" s="185"/>
      <c r="AW446" s="185"/>
      <c r="AX446" s="185"/>
      <c r="AY446" s="185"/>
      <c r="AZ446" s="185"/>
      <c r="BA446" s="185"/>
      <c r="BB446" s="185"/>
      <c r="BC446" s="186"/>
      <c r="BD446" s="181"/>
      <c r="BE446" s="187"/>
      <c r="BF446" s="188"/>
      <c r="BG446" s="173"/>
      <c r="BH446" s="173"/>
      <c r="BI446" s="173"/>
      <c r="BJ446" s="173"/>
      <c r="BK446" s="173"/>
      <c r="BL446" s="28"/>
      <c r="BM446" s="228"/>
      <c r="BN446" s="228"/>
      <c r="BO446" s="228"/>
      <c r="BP446" s="228"/>
      <c r="BQ446" s="228"/>
      <c r="BR446" s="228"/>
      <c r="BS446" s="228"/>
      <c r="BT446" s="228"/>
      <c r="BU446" s="228" t="str">
        <f t="shared" si="6"/>
        <v/>
      </c>
      <c r="BV446" s="228"/>
      <c r="BW446" s="228"/>
      <c r="BX446" s="228"/>
      <c r="BY446" s="228"/>
      <c r="BZ446" s="228"/>
      <c r="CA446" s="228"/>
      <c r="CB446" s="228"/>
      <c r="CC446" s="228"/>
      <c r="CD446" s="228"/>
      <c r="CE446" s="228"/>
      <c r="CF446" s="228"/>
      <c r="CG446" s="228"/>
      <c r="CH446" s="228"/>
      <c r="CI446" s="228"/>
      <c r="CJ446" s="228"/>
      <c r="CK446" s="228"/>
      <c r="CL446" s="228"/>
      <c r="CM446" s="228"/>
      <c r="CN446" s="228"/>
      <c r="CO446" s="228"/>
      <c r="CP446" s="228"/>
      <c r="CQ446" s="228"/>
      <c r="CR446" s="228"/>
      <c r="CS446" s="228"/>
      <c r="CT446" s="228"/>
      <c r="CU446" s="228"/>
      <c r="CV446" s="228"/>
      <c r="CW446" s="228"/>
      <c r="CX446" s="228"/>
      <c r="CY446" s="228"/>
      <c r="CZ446" s="228"/>
      <c r="DA446" s="228"/>
      <c r="DB446" s="228"/>
    </row>
    <row r="447" spans="1:106" s="198" customFormat="1" ht="31.5" customHeight="1" x14ac:dyDescent="0.3">
      <c r="A447" s="194"/>
      <c r="B447" s="171"/>
      <c r="C447" s="257"/>
      <c r="D447" s="171"/>
      <c r="E447" s="171"/>
      <c r="F447" s="171"/>
      <c r="G447" s="197"/>
      <c r="L447" s="258"/>
      <c r="M447" s="259"/>
      <c r="N447" s="260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72"/>
      <c r="Z447" s="172"/>
      <c r="AA447" s="193"/>
      <c r="AB447" s="193"/>
      <c r="AC447" s="193"/>
      <c r="AD447" s="193"/>
      <c r="AE447" s="193"/>
      <c r="AF447" s="193"/>
      <c r="AG447" s="193"/>
      <c r="AH447" s="193"/>
      <c r="AI447" s="193"/>
      <c r="AJ447" s="193"/>
      <c r="AK447" s="172"/>
      <c r="AL447" s="172"/>
      <c r="AM447" s="193"/>
      <c r="AN447" s="193"/>
      <c r="AO447" s="223"/>
      <c r="AP447" s="183"/>
      <c r="AQ447" s="184"/>
      <c r="AR447" s="182"/>
      <c r="AS447" s="182"/>
      <c r="AT447" s="185"/>
      <c r="AU447" s="185"/>
      <c r="AV447" s="185"/>
      <c r="AW447" s="185"/>
      <c r="AX447" s="185"/>
      <c r="AY447" s="185"/>
      <c r="AZ447" s="185"/>
      <c r="BA447" s="185"/>
      <c r="BB447" s="185"/>
      <c r="BC447" s="186"/>
      <c r="BD447" s="181"/>
      <c r="BE447" s="187"/>
      <c r="BF447" s="188"/>
      <c r="BG447" s="173"/>
      <c r="BH447" s="173"/>
      <c r="BI447" s="173"/>
      <c r="BJ447" s="173"/>
      <c r="BK447" s="173"/>
      <c r="BL447" s="28"/>
      <c r="BM447" s="228"/>
      <c r="BN447" s="228"/>
      <c r="BO447" s="228"/>
      <c r="BP447" s="228"/>
      <c r="BQ447" s="228"/>
      <c r="BR447" s="228"/>
      <c r="BS447" s="228"/>
      <c r="BT447" s="228"/>
      <c r="BU447" s="228" t="str">
        <f t="shared" si="6"/>
        <v/>
      </c>
      <c r="BV447" s="228"/>
      <c r="BW447" s="228"/>
      <c r="BX447" s="228"/>
      <c r="BY447" s="228"/>
      <c r="BZ447" s="228"/>
      <c r="CA447" s="228"/>
      <c r="CB447" s="228"/>
      <c r="CC447" s="228"/>
      <c r="CD447" s="228"/>
      <c r="CE447" s="228"/>
      <c r="CF447" s="228"/>
      <c r="CG447" s="228"/>
      <c r="CH447" s="228"/>
      <c r="CI447" s="228"/>
      <c r="CJ447" s="228"/>
      <c r="CK447" s="228"/>
      <c r="CL447" s="228"/>
      <c r="CM447" s="228"/>
      <c r="CN447" s="228"/>
      <c r="CO447" s="228"/>
      <c r="CP447" s="228"/>
      <c r="CQ447" s="228"/>
      <c r="CR447" s="228"/>
      <c r="CS447" s="228"/>
      <c r="CT447" s="228"/>
      <c r="CU447" s="228"/>
      <c r="CV447" s="228"/>
      <c r="CW447" s="228"/>
      <c r="CX447" s="228"/>
      <c r="CY447" s="228"/>
      <c r="CZ447" s="228"/>
      <c r="DA447" s="228"/>
      <c r="DB447" s="228"/>
    </row>
    <row r="448" spans="1:106" s="198" customFormat="1" ht="31.5" customHeight="1" x14ac:dyDescent="0.3">
      <c r="A448" s="194"/>
      <c r="B448" s="171"/>
      <c r="C448" s="257"/>
      <c r="D448" s="171"/>
      <c r="E448" s="171"/>
      <c r="F448" s="171"/>
      <c r="G448" s="197"/>
      <c r="L448" s="258"/>
      <c r="M448" s="259"/>
      <c r="N448" s="260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72"/>
      <c r="Z448" s="172"/>
      <c r="AA448" s="193"/>
      <c r="AB448" s="193"/>
      <c r="AC448" s="193"/>
      <c r="AD448" s="193"/>
      <c r="AE448" s="193"/>
      <c r="AF448" s="193"/>
      <c r="AG448" s="193"/>
      <c r="AH448" s="193"/>
      <c r="AI448" s="193"/>
      <c r="AJ448" s="193"/>
      <c r="AK448" s="172"/>
      <c r="AL448" s="172"/>
      <c r="AM448" s="193"/>
      <c r="AN448" s="193"/>
      <c r="AO448" s="223"/>
      <c r="AP448" s="183"/>
      <c r="AQ448" s="184"/>
      <c r="AR448" s="182"/>
      <c r="AS448" s="182"/>
      <c r="AT448" s="185"/>
      <c r="AU448" s="185"/>
      <c r="AV448" s="185"/>
      <c r="AW448" s="185"/>
      <c r="AX448" s="185"/>
      <c r="AY448" s="185"/>
      <c r="AZ448" s="185"/>
      <c r="BA448" s="185"/>
      <c r="BB448" s="185"/>
      <c r="BC448" s="186"/>
      <c r="BD448" s="181"/>
      <c r="BE448" s="187"/>
      <c r="BF448" s="188"/>
      <c r="BG448" s="173"/>
      <c r="BH448" s="173"/>
      <c r="BI448" s="173"/>
      <c r="BJ448" s="173"/>
      <c r="BK448" s="173"/>
      <c r="BL448" s="28"/>
      <c r="BM448" s="228"/>
      <c r="BN448" s="228"/>
      <c r="BO448" s="228"/>
      <c r="BP448" s="228"/>
      <c r="BQ448" s="228"/>
      <c r="BR448" s="228"/>
      <c r="BS448" s="228"/>
      <c r="BT448" s="228"/>
      <c r="BU448" s="228" t="str">
        <f t="shared" si="6"/>
        <v/>
      </c>
      <c r="BV448" s="228"/>
      <c r="BW448" s="228"/>
      <c r="BX448" s="228"/>
      <c r="BY448" s="228"/>
      <c r="BZ448" s="228"/>
      <c r="CA448" s="228"/>
      <c r="CB448" s="228"/>
      <c r="CC448" s="228"/>
      <c r="CD448" s="228"/>
      <c r="CE448" s="228"/>
      <c r="CF448" s="228"/>
      <c r="CG448" s="228"/>
      <c r="CH448" s="228"/>
      <c r="CI448" s="228"/>
      <c r="CJ448" s="228"/>
      <c r="CK448" s="228"/>
      <c r="CL448" s="228"/>
      <c r="CM448" s="228"/>
      <c r="CN448" s="228"/>
      <c r="CO448" s="228"/>
      <c r="CP448" s="228"/>
      <c r="CQ448" s="228"/>
      <c r="CR448" s="228"/>
      <c r="CS448" s="228"/>
      <c r="CT448" s="228"/>
      <c r="CU448" s="228"/>
      <c r="CV448" s="228"/>
      <c r="CW448" s="228"/>
      <c r="CX448" s="228"/>
      <c r="CY448" s="228"/>
      <c r="CZ448" s="228"/>
      <c r="DA448" s="228"/>
      <c r="DB448" s="228"/>
    </row>
    <row r="449" spans="1:106" s="198" customFormat="1" ht="31.5" customHeight="1" x14ac:dyDescent="0.3">
      <c r="A449" s="194"/>
      <c r="B449" s="171"/>
      <c r="C449" s="257"/>
      <c r="D449" s="171"/>
      <c r="E449" s="171"/>
      <c r="F449" s="171"/>
      <c r="G449" s="197"/>
      <c r="L449" s="258"/>
      <c r="M449" s="259"/>
      <c r="N449" s="260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72"/>
      <c r="Z449" s="172"/>
      <c r="AA449" s="193"/>
      <c r="AB449" s="193"/>
      <c r="AC449" s="193"/>
      <c r="AD449" s="193"/>
      <c r="AE449" s="193"/>
      <c r="AF449" s="193"/>
      <c r="AG449" s="193"/>
      <c r="AH449" s="193"/>
      <c r="AI449" s="193"/>
      <c r="AJ449" s="193"/>
      <c r="AK449" s="172"/>
      <c r="AL449" s="172"/>
      <c r="AM449" s="193"/>
      <c r="AN449" s="193"/>
      <c r="AO449" s="223"/>
      <c r="AP449" s="183"/>
      <c r="AQ449" s="184"/>
      <c r="AR449" s="182"/>
      <c r="AS449" s="182"/>
      <c r="AT449" s="185"/>
      <c r="AU449" s="185"/>
      <c r="AV449" s="185"/>
      <c r="AW449" s="185"/>
      <c r="AX449" s="185"/>
      <c r="AY449" s="185"/>
      <c r="AZ449" s="185"/>
      <c r="BA449" s="185"/>
      <c r="BB449" s="185"/>
      <c r="BC449" s="186"/>
      <c r="BD449" s="181"/>
      <c r="BE449" s="187"/>
      <c r="BF449" s="188"/>
      <c r="BG449" s="173"/>
      <c r="BH449" s="173"/>
      <c r="BI449" s="173"/>
      <c r="BJ449" s="173"/>
      <c r="BK449" s="173"/>
      <c r="BL449" s="28"/>
      <c r="BM449" s="228"/>
      <c r="BN449" s="228"/>
      <c r="BO449" s="228"/>
      <c r="BP449" s="228"/>
      <c r="BQ449" s="228"/>
      <c r="BR449" s="228"/>
      <c r="BS449" s="228"/>
      <c r="BT449" s="228"/>
      <c r="BU449" s="228" t="str">
        <f t="shared" si="6"/>
        <v/>
      </c>
      <c r="BV449" s="228"/>
      <c r="BW449" s="228"/>
      <c r="BX449" s="228"/>
      <c r="BY449" s="228"/>
      <c r="BZ449" s="228"/>
      <c r="CA449" s="228"/>
      <c r="CB449" s="228"/>
      <c r="CC449" s="228"/>
      <c r="CD449" s="228"/>
      <c r="CE449" s="228"/>
      <c r="CF449" s="228"/>
      <c r="CG449" s="228"/>
      <c r="CH449" s="228"/>
      <c r="CI449" s="228"/>
      <c r="CJ449" s="228"/>
      <c r="CK449" s="228"/>
      <c r="CL449" s="228"/>
      <c r="CM449" s="228"/>
      <c r="CN449" s="228"/>
      <c r="CO449" s="228"/>
      <c r="CP449" s="228"/>
      <c r="CQ449" s="228"/>
      <c r="CR449" s="228"/>
      <c r="CS449" s="228"/>
      <c r="CT449" s="228"/>
      <c r="CU449" s="228"/>
      <c r="CV449" s="228"/>
      <c r="CW449" s="228"/>
      <c r="CX449" s="228"/>
      <c r="CY449" s="228"/>
      <c r="CZ449" s="228"/>
      <c r="DA449" s="228"/>
      <c r="DB449" s="228"/>
    </row>
    <row r="450" spans="1:106" s="198" customFormat="1" ht="31.5" customHeight="1" x14ac:dyDescent="0.3">
      <c r="A450" s="194"/>
      <c r="B450" s="171"/>
      <c r="C450" s="257"/>
      <c r="D450" s="171"/>
      <c r="E450" s="171"/>
      <c r="F450" s="171"/>
      <c r="G450" s="197"/>
      <c r="L450" s="258"/>
      <c r="M450" s="259"/>
      <c r="N450" s="260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72"/>
      <c r="Z450" s="172"/>
      <c r="AA450" s="193"/>
      <c r="AB450" s="193"/>
      <c r="AC450" s="193"/>
      <c r="AD450" s="193"/>
      <c r="AE450" s="193"/>
      <c r="AF450" s="193"/>
      <c r="AG450" s="193"/>
      <c r="AH450" s="193"/>
      <c r="AI450" s="193"/>
      <c r="AJ450" s="193"/>
      <c r="AK450" s="172"/>
      <c r="AL450" s="172"/>
      <c r="AM450" s="193"/>
      <c r="AN450" s="193"/>
      <c r="AO450" s="223"/>
      <c r="AP450" s="183"/>
      <c r="AQ450" s="184"/>
      <c r="AR450" s="182"/>
      <c r="AS450" s="182"/>
      <c r="AT450" s="185"/>
      <c r="AU450" s="185"/>
      <c r="AV450" s="185"/>
      <c r="AW450" s="185"/>
      <c r="AX450" s="185"/>
      <c r="AY450" s="185"/>
      <c r="AZ450" s="185"/>
      <c r="BA450" s="185"/>
      <c r="BB450" s="185"/>
      <c r="BC450" s="186"/>
      <c r="BD450" s="181"/>
      <c r="BE450" s="187"/>
      <c r="BF450" s="188"/>
      <c r="BG450" s="173"/>
      <c r="BH450" s="173"/>
      <c r="BI450" s="173"/>
      <c r="BJ450" s="173"/>
      <c r="BK450" s="173"/>
      <c r="BL450" s="28"/>
      <c r="BM450" s="228"/>
      <c r="BN450" s="228"/>
      <c r="BO450" s="228"/>
      <c r="BP450" s="228"/>
      <c r="BQ450" s="228"/>
      <c r="BR450" s="228"/>
      <c r="BS450" s="228"/>
      <c r="BT450" s="228"/>
      <c r="BU450" s="228" t="str">
        <f t="shared" si="6"/>
        <v/>
      </c>
      <c r="BV450" s="228"/>
      <c r="BW450" s="228"/>
      <c r="BX450" s="228"/>
      <c r="BY450" s="228"/>
      <c r="BZ450" s="228"/>
      <c r="CA450" s="228"/>
      <c r="CB450" s="228"/>
      <c r="CC450" s="228"/>
      <c r="CD450" s="228"/>
      <c r="CE450" s="228"/>
      <c r="CF450" s="228"/>
      <c r="CG450" s="228"/>
      <c r="CH450" s="228"/>
      <c r="CI450" s="228"/>
      <c r="CJ450" s="228"/>
      <c r="CK450" s="228"/>
      <c r="CL450" s="228"/>
      <c r="CM450" s="228"/>
      <c r="CN450" s="228"/>
      <c r="CO450" s="228"/>
      <c r="CP450" s="228"/>
      <c r="CQ450" s="228"/>
      <c r="CR450" s="228"/>
      <c r="CS450" s="228"/>
      <c r="CT450" s="228"/>
      <c r="CU450" s="228"/>
      <c r="CV450" s="228"/>
      <c r="CW450" s="228"/>
      <c r="CX450" s="228"/>
      <c r="CY450" s="228"/>
      <c r="CZ450" s="228"/>
      <c r="DA450" s="228"/>
      <c r="DB450" s="228"/>
    </row>
    <row r="451" spans="1:106" s="198" customFormat="1" ht="31.5" customHeight="1" x14ac:dyDescent="0.3">
      <c r="A451" s="194"/>
      <c r="B451" s="171"/>
      <c r="C451" s="257"/>
      <c r="D451" s="171"/>
      <c r="E451" s="171"/>
      <c r="F451" s="171"/>
      <c r="G451" s="197"/>
      <c r="L451" s="258"/>
      <c r="M451" s="259"/>
      <c r="N451" s="260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72"/>
      <c r="Z451" s="172"/>
      <c r="AA451" s="193"/>
      <c r="AB451" s="193"/>
      <c r="AC451" s="193"/>
      <c r="AD451" s="193"/>
      <c r="AE451" s="193"/>
      <c r="AF451" s="193"/>
      <c r="AG451" s="193"/>
      <c r="AH451" s="193"/>
      <c r="AI451" s="193"/>
      <c r="AJ451" s="193"/>
      <c r="AK451" s="172"/>
      <c r="AL451" s="172"/>
      <c r="AM451" s="193"/>
      <c r="AN451" s="193"/>
      <c r="AO451" s="223"/>
      <c r="AP451" s="183"/>
      <c r="AQ451" s="184"/>
      <c r="AR451" s="182"/>
      <c r="AS451" s="182"/>
      <c r="AT451" s="185"/>
      <c r="AU451" s="185"/>
      <c r="AV451" s="185"/>
      <c r="AW451" s="185"/>
      <c r="AX451" s="185"/>
      <c r="AY451" s="185"/>
      <c r="AZ451" s="185"/>
      <c r="BA451" s="185"/>
      <c r="BB451" s="185"/>
      <c r="BC451" s="186"/>
      <c r="BD451" s="181"/>
      <c r="BE451" s="187"/>
      <c r="BF451" s="188"/>
      <c r="BG451" s="173"/>
      <c r="BH451" s="173"/>
      <c r="BI451" s="173"/>
      <c r="BJ451" s="173"/>
      <c r="BK451" s="173"/>
      <c r="BL451" s="28"/>
      <c r="BM451" s="228"/>
      <c r="BN451" s="228"/>
      <c r="BO451" s="228"/>
      <c r="BP451" s="228"/>
      <c r="BQ451" s="228"/>
      <c r="BR451" s="228"/>
      <c r="BS451" s="228"/>
      <c r="BT451" s="228"/>
      <c r="BU451" s="228" t="str">
        <f t="shared" si="6"/>
        <v/>
      </c>
      <c r="BV451" s="228"/>
      <c r="BW451" s="228"/>
      <c r="BX451" s="228"/>
      <c r="BY451" s="228"/>
      <c r="BZ451" s="228"/>
      <c r="CA451" s="228"/>
      <c r="CB451" s="228"/>
      <c r="CC451" s="228"/>
      <c r="CD451" s="228"/>
      <c r="CE451" s="228"/>
      <c r="CF451" s="228"/>
      <c r="CG451" s="228"/>
      <c r="CH451" s="228"/>
      <c r="CI451" s="228"/>
      <c r="CJ451" s="228"/>
      <c r="CK451" s="228"/>
      <c r="CL451" s="228"/>
      <c r="CM451" s="228"/>
      <c r="CN451" s="228"/>
      <c r="CO451" s="228"/>
      <c r="CP451" s="228"/>
      <c r="CQ451" s="228"/>
      <c r="CR451" s="228"/>
      <c r="CS451" s="228"/>
      <c r="CT451" s="228"/>
      <c r="CU451" s="228"/>
      <c r="CV451" s="228"/>
      <c r="CW451" s="228"/>
      <c r="CX451" s="228"/>
      <c r="CY451" s="228"/>
      <c r="CZ451" s="228"/>
      <c r="DA451" s="228"/>
      <c r="DB451" s="228"/>
    </row>
    <row r="452" spans="1:106" s="198" customFormat="1" ht="31.5" customHeight="1" x14ac:dyDescent="0.3">
      <c r="A452" s="194"/>
      <c r="B452" s="171"/>
      <c r="C452" s="257"/>
      <c r="D452" s="171"/>
      <c r="E452" s="171"/>
      <c r="F452" s="171"/>
      <c r="G452" s="197"/>
      <c r="L452" s="258"/>
      <c r="M452" s="259"/>
      <c r="N452" s="260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72"/>
      <c r="Z452" s="172"/>
      <c r="AA452" s="193"/>
      <c r="AB452" s="193"/>
      <c r="AC452" s="193"/>
      <c r="AD452" s="193"/>
      <c r="AE452" s="193"/>
      <c r="AF452" s="193"/>
      <c r="AG452" s="193"/>
      <c r="AH452" s="193"/>
      <c r="AI452" s="193"/>
      <c r="AJ452" s="193"/>
      <c r="AK452" s="172"/>
      <c r="AL452" s="172"/>
      <c r="AM452" s="193"/>
      <c r="AN452" s="193"/>
      <c r="AO452" s="223"/>
      <c r="AP452" s="183"/>
      <c r="AQ452" s="184"/>
      <c r="AR452" s="182"/>
      <c r="AS452" s="182"/>
      <c r="AT452" s="185"/>
      <c r="AU452" s="185"/>
      <c r="AV452" s="185"/>
      <c r="AW452" s="185"/>
      <c r="AX452" s="185"/>
      <c r="AY452" s="185"/>
      <c r="AZ452" s="185"/>
      <c r="BA452" s="185"/>
      <c r="BB452" s="185"/>
      <c r="BC452" s="186"/>
      <c r="BD452" s="181"/>
      <c r="BE452" s="187"/>
      <c r="BF452" s="188"/>
      <c r="BG452" s="173"/>
      <c r="BH452" s="173"/>
      <c r="BI452" s="173"/>
      <c r="BJ452" s="173"/>
      <c r="BK452" s="173"/>
      <c r="BL452" s="28"/>
      <c r="BM452" s="228"/>
      <c r="BN452" s="228"/>
      <c r="BO452" s="228"/>
      <c r="BP452" s="228"/>
      <c r="BQ452" s="228"/>
      <c r="BR452" s="228"/>
      <c r="BS452" s="228"/>
      <c r="BT452" s="228"/>
      <c r="BU452" s="228" t="str">
        <f t="shared" ref="BU452:BU515" si="7">IFERROR(ROUND(STDEV(AN452,L452),1),"")</f>
        <v/>
      </c>
      <c r="BV452" s="228"/>
      <c r="BW452" s="228"/>
      <c r="BX452" s="228"/>
      <c r="BY452" s="228"/>
      <c r="BZ452" s="228"/>
      <c r="CA452" s="228"/>
      <c r="CB452" s="228"/>
      <c r="CC452" s="228"/>
      <c r="CD452" s="228"/>
      <c r="CE452" s="228"/>
      <c r="CF452" s="228"/>
      <c r="CG452" s="228"/>
      <c r="CH452" s="228"/>
      <c r="CI452" s="228"/>
      <c r="CJ452" s="228"/>
      <c r="CK452" s="228"/>
      <c r="CL452" s="228"/>
      <c r="CM452" s="228"/>
      <c r="CN452" s="228"/>
      <c r="CO452" s="228"/>
      <c r="CP452" s="228"/>
      <c r="CQ452" s="228"/>
      <c r="CR452" s="228"/>
      <c r="CS452" s="228"/>
      <c r="CT452" s="228"/>
      <c r="CU452" s="228"/>
      <c r="CV452" s="228"/>
      <c r="CW452" s="228"/>
      <c r="CX452" s="228"/>
      <c r="CY452" s="228"/>
      <c r="CZ452" s="228"/>
      <c r="DA452" s="228"/>
      <c r="DB452" s="228"/>
    </row>
    <row r="453" spans="1:106" s="198" customFormat="1" ht="31.5" customHeight="1" x14ac:dyDescent="0.3">
      <c r="A453" s="194"/>
      <c r="B453" s="171"/>
      <c r="C453" s="257"/>
      <c r="D453" s="171"/>
      <c r="E453" s="171"/>
      <c r="F453" s="171"/>
      <c r="G453" s="197"/>
      <c r="L453" s="258"/>
      <c r="M453" s="259"/>
      <c r="N453" s="260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72"/>
      <c r="Z453" s="172"/>
      <c r="AA453" s="193"/>
      <c r="AB453" s="193"/>
      <c r="AC453" s="193"/>
      <c r="AD453" s="193"/>
      <c r="AE453" s="193"/>
      <c r="AF453" s="193"/>
      <c r="AG453" s="193"/>
      <c r="AH453" s="193"/>
      <c r="AI453" s="193"/>
      <c r="AJ453" s="193"/>
      <c r="AK453" s="172"/>
      <c r="AL453" s="172"/>
      <c r="AM453" s="193"/>
      <c r="AN453" s="193"/>
      <c r="AO453" s="223"/>
      <c r="AP453" s="183"/>
      <c r="AQ453" s="184"/>
      <c r="AR453" s="182"/>
      <c r="AS453" s="182"/>
      <c r="AT453" s="185"/>
      <c r="AU453" s="185"/>
      <c r="AV453" s="185"/>
      <c r="AW453" s="185"/>
      <c r="AX453" s="185"/>
      <c r="AY453" s="185"/>
      <c r="AZ453" s="185"/>
      <c r="BA453" s="185"/>
      <c r="BB453" s="185"/>
      <c r="BC453" s="186"/>
      <c r="BD453" s="181"/>
      <c r="BE453" s="187"/>
      <c r="BF453" s="188"/>
      <c r="BG453" s="173"/>
      <c r="BH453" s="173"/>
      <c r="BI453" s="173"/>
      <c r="BJ453" s="173"/>
      <c r="BK453" s="173"/>
      <c r="BL453" s="28"/>
      <c r="BM453" s="228"/>
      <c r="BN453" s="228"/>
      <c r="BO453" s="228"/>
      <c r="BP453" s="228"/>
      <c r="BQ453" s="228"/>
      <c r="BR453" s="228"/>
      <c r="BS453" s="228"/>
      <c r="BT453" s="228"/>
      <c r="BU453" s="228" t="str">
        <f t="shared" si="7"/>
        <v/>
      </c>
      <c r="BV453" s="228"/>
      <c r="BW453" s="228"/>
      <c r="BX453" s="228"/>
      <c r="BY453" s="228"/>
      <c r="BZ453" s="228"/>
      <c r="CA453" s="228"/>
      <c r="CB453" s="228"/>
      <c r="CC453" s="228"/>
      <c r="CD453" s="228"/>
      <c r="CE453" s="228"/>
      <c r="CF453" s="228"/>
      <c r="CG453" s="228"/>
      <c r="CH453" s="228"/>
      <c r="CI453" s="228"/>
      <c r="CJ453" s="228"/>
      <c r="CK453" s="228"/>
      <c r="CL453" s="228"/>
      <c r="CM453" s="228"/>
      <c r="CN453" s="228"/>
      <c r="CO453" s="228"/>
      <c r="CP453" s="228"/>
      <c r="CQ453" s="228"/>
      <c r="CR453" s="228"/>
      <c r="CS453" s="228"/>
      <c r="CT453" s="228"/>
      <c r="CU453" s="228"/>
      <c r="CV453" s="228"/>
      <c r="CW453" s="228"/>
      <c r="CX453" s="228"/>
      <c r="CY453" s="228"/>
      <c r="CZ453" s="228"/>
      <c r="DA453" s="228"/>
      <c r="DB453" s="228"/>
    </row>
    <row r="454" spans="1:106" s="198" customFormat="1" ht="31.5" customHeight="1" x14ac:dyDescent="0.3">
      <c r="A454" s="194"/>
      <c r="B454" s="171"/>
      <c r="C454" s="257"/>
      <c r="D454" s="171"/>
      <c r="E454" s="171"/>
      <c r="F454" s="171"/>
      <c r="G454" s="197"/>
      <c r="L454" s="258"/>
      <c r="M454" s="259"/>
      <c r="N454" s="260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72"/>
      <c r="Z454" s="172"/>
      <c r="AA454" s="193"/>
      <c r="AB454" s="193"/>
      <c r="AC454" s="193"/>
      <c r="AD454" s="193"/>
      <c r="AE454" s="193"/>
      <c r="AF454" s="193"/>
      <c r="AG454" s="193"/>
      <c r="AH454" s="193"/>
      <c r="AI454" s="193"/>
      <c r="AJ454" s="193"/>
      <c r="AK454" s="172"/>
      <c r="AL454" s="172"/>
      <c r="AM454" s="193"/>
      <c r="AN454" s="193"/>
      <c r="AO454" s="223"/>
      <c r="AP454" s="183"/>
      <c r="AQ454" s="184"/>
      <c r="AR454" s="182"/>
      <c r="AS454" s="182"/>
      <c r="AT454" s="185"/>
      <c r="AU454" s="185"/>
      <c r="AV454" s="185"/>
      <c r="AW454" s="185"/>
      <c r="AX454" s="185"/>
      <c r="AY454" s="185"/>
      <c r="AZ454" s="185"/>
      <c r="BA454" s="185"/>
      <c r="BB454" s="185"/>
      <c r="BC454" s="186"/>
      <c r="BD454" s="181"/>
      <c r="BE454" s="187"/>
      <c r="BF454" s="188"/>
      <c r="BG454" s="173"/>
      <c r="BH454" s="173"/>
      <c r="BI454" s="173"/>
      <c r="BJ454" s="173"/>
      <c r="BK454" s="173"/>
      <c r="BL454" s="28"/>
      <c r="BM454" s="228"/>
      <c r="BN454" s="228"/>
      <c r="BO454" s="228"/>
      <c r="BP454" s="228"/>
      <c r="BQ454" s="228"/>
      <c r="BR454" s="228"/>
      <c r="BS454" s="228"/>
      <c r="BT454" s="228"/>
      <c r="BU454" s="228" t="str">
        <f t="shared" si="7"/>
        <v/>
      </c>
      <c r="BV454" s="228"/>
      <c r="BW454" s="228"/>
      <c r="BX454" s="228"/>
      <c r="BY454" s="228"/>
      <c r="BZ454" s="228"/>
      <c r="CA454" s="228"/>
      <c r="CB454" s="228"/>
      <c r="CC454" s="228"/>
      <c r="CD454" s="228"/>
      <c r="CE454" s="228"/>
      <c r="CF454" s="228"/>
      <c r="CG454" s="228"/>
      <c r="CH454" s="228"/>
      <c r="CI454" s="228"/>
      <c r="CJ454" s="228"/>
      <c r="CK454" s="228"/>
      <c r="CL454" s="228"/>
      <c r="CM454" s="228"/>
      <c r="CN454" s="228"/>
      <c r="CO454" s="228"/>
      <c r="CP454" s="228"/>
      <c r="CQ454" s="228"/>
      <c r="CR454" s="228"/>
      <c r="CS454" s="228"/>
      <c r="CT454" s="228"/>
      <c r="CU454" s="228"/>
      <c r="CV454" s="228"/>
      <c r="CW454" s="228"/>
      <c r="CX454" s="228"/>
      <c r="CY454" s="228"/>
      <c r="CZ454" s="228"/>
      <c r="DA454" s="228"/>
      <c r="DB454" s="228"/>
    </row>
    <row r="455" spans="1:106" s="198" customFormat="1" ht="31.5" customHeight="1" x14ac:dyDescent="0.3">
      <c r="A455" s="194"/>
      <c r="B455" s="171"/>
      <c r="C455" s="257"/>
      <c r="D455" s="171"/>
      <c r="E455" s="171"/>
      <c r="F455" s="171"/>
      <c r="G455" s="197"/>
      <c r="L455" s="258"/>
      <c r="M455" s="259"/>
      <c r="N455" s="260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72"/>
      <c r="Z455" s="172"/>
      <c r="AA455" s="193"/>
      <c r="AB455" s="193"/>
      <c r="AC455" s="193"/>
      <c r="AD455" s="193"/>
      <c r="AE455" s="193"/>
      <c r="AF455" s="193"/>
      <c r="AG455" s="193"/>
      <c r="AH455" s="193"/>
      <c r="AI455" s="193"/>
      <c r="AJ455" s="193"/>
      <c r="AK455" s="172"/>
      <c r="AL455" s="172"/>
      <c r="AM455" s="193"/>
      <c r="AN455" s="193"/>
      <c r="AO455" s="223"/>
      <c r="AP455" s="183"/>
      <c r="AQ455" s="184"/>
      <c r="AR455" s="182"/>
      <c r="AS455" s="182"/>
      <c r="AT455" s="185"/>
      <c r="AU455" s="185"/>
      <c r="AV455" s="185"/>
      <c r="AW455" s="185"/>
      <c r="AX455" s="185"/>
      <c r="AY455" s="185"/>
      <c r="AZ455" s="185"/>
      <c r="BA455" s="185"/>
      <c r="BB455" s="185"/>
      <c r="BC455" s="186"/>
      <c r="BD455" s="181"/>
      <c r="BE455" s="187"/>
      <c r="BF455" s="188"/>
      <c r="BG455" s="173"/>
      <c r="BH455" s="173"/>
      <c r="BI455" s="173"/>
      <c r="BJ455" s="173"/>
      <c r="BK455" s="173"/>
      <c r="BL455" s="28"/>
      <c r="BM455" s="228"/>
      <c r="BN455" s="228"/>
      <c r="BO455" s="228"/>
      <c r="BP455" s="228"/>
      <c r="BQ455" s="228"/>
      <c r="BR455" s="228"/>
      <c r="BS455" s="228"/>
      <c r="BT455" s="228"/>
      <c r="BU455" s="228" t="str">
        <f t="shared" si="7"/>
        <v/>
      </c>
      <c r="BV455" s="228"/>
      <c r="BW455" s="228"/>
      <c r="BX455" s="228"/>
      <c r="BY455" s="228"/>
      <c r="BZ455" s="228"/>
      <c r="CA455" s="228"/>
      <c r="CB455" s="228"/>
      <c r="CC455" s="228"/>
      <c r="CD455" s="228"/>
      <c r="CE455" s="228"/>
      <c r="CF455" s="228"/>
      <c r="CG455" s="228"/>
      <c r="CH455" s="228"/>
      <c r="CI455" s="228"/>
      <c r="CJ455" s="228"/>
      <c r="CK455" s="228"/>
      <c r="CL455" s="228"/>
      <c r="CM455" s="228"/>
      <c r="CN455" s="228"/>
      <c r="CO455" s="228"/>
      <c r="CP455" s="228"/>
      <c r="CQ455" s="228"/>
      <c r="CR455" s="228"/>
      <c r="CS455" s="228"/>
      <c r="CT455" s="228"/>
      <c r="CU455" s="228"/>
      <c r="CV455" s="228"/>
      <c r="CW455" s="228"/>
      <c r="CX455" s="228"/>
      <c r="CY455" s="228"/>
      <c r="CZ455" s="228"/>
      <c r="DA455" s="228"/>
      <c r="DB455" s="228"/>
    </row>
    <row r="456" spans="1:106" s="198" customFormat="1" ht="31.5" customHeight="1" x14ac:dyDescent="0.3">
      <c r="A456" s="194"/>
      <c r="B456" s="171"/>
      <c r="C456" s="257"/>
      <c r="D456" s="171"/>
      <c r="E456" s="171"/>
      <c r="F456" s="171"/>
      <c r="G456" s="197"/>
      <c r="L456" s="258"/>
      <c r="M456" s="259"/>
      <c r="N456" s="260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72"/>
      <c r="Z456" s="172"/>
      <c r="AA456" s="193"/>
      <c r="AB456" s="193"/>
      <c r="AC456" s="193"/>
      <c r="AD456" s="193"/>
      <c r="AE456" s="193"/>
      <c r="AF456" s="193"/>
      <c r="AG456" s="193"/>
      <c r="AH456" s="193"/>
      <c r="AI456" s="193"/>
      <c r="AJ456" s="193"/>
      <c r="AK456" s="172"/>
      <c r="AL456" s="172"/>
      <c r="AM456" s="193"/>
      <c r="AN456" s="193"/>
      <c r="AO456" s="223"/>
      <c r="AP456" s="183"/>
      <c r="AQ456" s="184"/>
      <c r="AR456" s="182"/>
      <c r="AS456" s="182"/>
      <c r="AT456" s="185"/>
      <c r="AU456" s="185"/>
      <c r="AV456" s="185"/>
      <c r="AW456" s="185"/>
      <c r="AX456" s="185"/>
      <c r="AY456" s="185"/>
      <c r="AZ456" s="185"/>
      <c r="BA456" s="185"/>
      <c r="BB456" s="185"/>
      <c r="BC456" s="186"/>
      <c r="BD456" s="181"/>
      <c r="BE456" s="187"/>
      <c r="BF456" s="188"/>
      <c r="BG456" s="173"/>
      <c r="BH456" s="173"/>
      <c r="BI456" s="173"/>
      <c r="BJ456" s="173"/>
      <c r="BK456" s="173"/>
      <c r="BL456" s="28"/>
      <c r="BM456" s="228"/>
      <c r="BN456" s="228"/>
      <c r="BO456" s="228"/>
      <c r="BP456" s="228"/>
      <c r="BQ456" s="228"/>
      <c r="BR456" s="228"/>
      <c r="BS456" s="228"/>
      <c r="BT456" s="228"/>
      <c r="BU456" s="228" t="str">
        <f t="shared" si="7"/>
        <v/>
      </c>
      <c r="BV456" s="228"/>
      <c r="BW456" s="228"/>
      <c r="BX456" s="228"/>
      <c r="BY456" s="228"/>
      <c r="BZ456" s="228"/>
      <c r="CA456" s="228"/>
      <c r="CB456" s="228"/>
      <c r="CC456" s="228"/>
      <c r="CD456" s="228"/>
      <c r="CE456" s="228"/>
      <c r="CF456" s="228"/>
      <c r="CG456" s="228"/>
      <c r="CH456" s="228"/>
      <c r="CI456" s="228"/>
      <c r="CJ456" s="228"/>
      <c r="CK456" s="228"/>
      <c r="CL456" s="228"/>
      <c r="CM456" s="228"/>
      <c r="CN456" s="228"/>
      <c r="CO456" s="228"/>
      <c r="CP456" s="228"/>
      <c r="CQ456" s="228"/>
      <c r="CR456" s="228"/>
      <c r="CS456" s="228"/>
      <c r="CT456" s="228"/>
      <c r="CU456" s="228"/>
      <c r="CV456" s="228"/>
      <c r="CW456" s="228"/>
      <c r="CX456" s="228"/>
      <c r="CY456" s="228"/>
      <c r="CZ456" s="228"/>
      <c r="DA456" s="228"/>
      <c r="DB456" s="228"/>
    </row>
    <row r="457" spans="1:106" s="198" customFormat="1" ht="31.5" customHeight="1" x14ac:dyDescent="0.3">
      <c r="A457" s="194"/>
      <c r="B457" s="171"/>
      <c r="C457" s="257"/>
      <c r="D457" s="171"/>
      <c r="E457" s="171"/>
      <c r="F457" s="171"/>
      <c r="G457" s="197"/>
      <c r="L457" s="258"/>
      <c r="M457" s="259"/>
      <c r="N457" s="260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72"/>
      <c r="Z457" s="172"/>
      <c r="AA457" s="193"/>
      <c r="AB457" s="193"/>
      <c r="AC457" s="193"/>
      <c r="AD457" s="193"/>
      <c r="AE457" s="193"/>
      <c r="AF457" s="193"/>
      <c r="AG457" s="193"/>
      <c r="AH457" s="193"/>
      <c r="AI457" s="193"/>
      <c r="AJ457" s="193"/>
      <c r="AK457" s="172"/>
      <c r="AL457" s="172"/>
      <c r="AM457" s="193"/>
      <c r="AN457" s="193"/>
      <c r="AO457" s="223"/>
      <c r="AP457" s="183"/>
      <c r="AQ457" s="184"/>
      <c r="AR457" s="182"/>
      <c r="AS457" s="182"/>
      <c r="AT457" s="185"/>
      <c r="AU457" s="185"/>
      <c r="AV457" s="185"/>
      <c r="AW457" s="185"/>
      <c r="AX457" s="185"/>
      <c r="AY457" s="185"/>
      <c r="AZ457" s="185"/>
      <c r="BA457" s="185"/>
      <c r="BB457" s="185"/>
      <c r="BC457" s="186"/>
      <c r="BD457" s="181"/>
      <c r="BE457" s="187"/>
      <c r="BF457" s="188"/>
      <c r="BG457" s="173"/>
      <c r="BH457" s="173"/>
      <c r="BI457" s="173"/>
      <c r="BJ457" s="173"/>
      <c r="BK457" s="173"/>
      <c r="BL457" s="28"/>
      <c r="BM457" s="228"/>
      <c r="BN457" s="228"/>
      <c r="BO457" s="228"/>
      <c r="BP457" s="228"/>
      <c r="BQ457" s="228"/>
      <c r="BR457" s="228"/>
      <c r="BS457" s="228"/>
      <c r="BT457" s="228"/>
      <c r="BU457" s="228" t="str">
        <f t="shared" si="7"/>
        <v/>
      </c>
      <c r="BV457" s="228"/>
      <c r="BW457" s="228"/>
      <c r="BX457" s="228"/>
      <c r="BY457" s="228"/>
      <c r="BZ457" s="228"/>
      <c r="CA457" s="228"/>
      <c r="CB457" s="228"/>
      <c r="CC457" s="228"/>
      <c r="CD457" s="228"/>
      <c r="CE457" s="228"/>
      <c r="CF457" s="228"/>
      <c r="CG457" s="228"/>
      <c r="CH457" s="228"/>
      <c r="CI457" s="228"/>
      <c r="CJ457" s="228"/>
      <c r="CK457" s="228"/>
      <c r="CL457" s="228"/>
      <c r="CM457" s="228"/>
      <c r="CN457" s="228"/>
      <c r="CO457" s="228"/>
      <c r="CP457" s="228"/>
      <c r="CQ457" s="228"/>
      <c r="CR457" s="228"/>
      <c r="CS457" s="228"/>
      <c r="CT457" s="228"/>
      <c r="CU457" s="228"/>
      <c r="CV457" s="228"/>
      <c r="CW457" s="228"/>
      <c r="CX457" s="228"/>
      <c r="CY457" s="228"/>
      <c r="CZ457" s="228"/>
      <c r="DA457" s="228"/>
      <c r="DB457" s="228"/>
    </row>
    <row r="458" spans="1:106" s="198" customFormat="1" ht="31.5" customHeight="1" x14ac:dyDescent="0.3">
      <c r="A458" s="194"/>
      <c r="B458" s="171"/>
      <c r="C458" s="257"/>
      <c r="D458" s="171"/>
      <c r="E458" s="171"/>
      <c r="F458" s="171"/>
      <c r="G458" s="197"/>
      <c r="L458" s="258"/>
      <c r="M458" s="259"/>
      <c r="N458" s="260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72"/>
      <c r="Z458" s="172"/>
      <c r="AA458" s="193"/>
      <c r="AB458" s="193"/>
      <c r="AC458" s="193"/>
      <c r="AD458" s="193"/>
      <c r="AE458" s="193"/>
      <c r="AF458" s="193"/>
      <c r="AG458" s="193"/>
      <c r="AH458" s="193"/>
      <c r="AI458" s="193"/>
      <c r="AJ458" s="193"/>
      <c r="AK458" s="172"/>
      <c r="AL458" s="172"/>
      <c r="AM458" s="193"/>
      <c r="AN458" s="193"/>
      <c r="AO458" s="223"/>
      <c r="AP458" s="183"/>
      <c r="AQ458" s="184"/>
      <c r="AR458" s="182"/>
      <c r="AS458" s="182"/>
      <c r="AT458" s="185"/>
      <c r="AU458" s="185"/>
      <c r="AV458" s="185"/>
      <c r="AW458" s="185"/>
      <c r="AX458" s="185"/>
      <c r="AY458" s="185"/>
      <c r="AZ458" s="185"/>
      <c r="BA458" s="185"/>
      <c r="BB458" s="185"/>
      <c r="BC458" s="186"/>
      <c r="BD458" s="181"/>
      <c r="BE458" s="187"/>
      <c r="BF458" s="188"/>
      <c r="BG458" s="173"/>
      <c r="BH458" s="173"/>
      <c r="BI458" s="173"/>
      <c r="BJ458" s="173"/>
      <c r="BK458" s="173"/>
      <c r="BL458" s="28"/>
      <c r="BM458" s="228"/>
      <c r="BN458" s="228"/>
      <c r="BO458" s="228"/>
      <c r="BP458" s="228"/>
      <c r="BQ458" s="228"/>
      <c r="BR458" s="228"/>
      <c r="BS458" s="228"/>
      <c r="BT458" s="228"/>
      <c r="BU458" s="228" t="str">
        <f t="shared" si="7"/>
        <v/>
      </c>
      <c r="BV458" s="228"/>
      <c r="BW458" s="228"/>
      <c r="BX458" s="228"/>
      <c r="BY458" s="228"/>
      <c r="BZ458" s="228"/>
      <c r="CA458" s="228"/>
      <c r="CB458" s="228"/>
      <c r="CC458" s="228"/>
      <c r="CD458" s="228"/>
      <c r="CE458" s="228"/>
      <c r="CF458" s="228"/>
      <c r="CG458" s="228"/>
      <c r="CH458" s="228"/>
      <c r="CI458" s="228"/>
      <c r="CJ458" s="228"/>
      <c r="CK458" s="228"/>
      <c r="CL458" s="228"/>
      <c r="CM458" s="228"/>
      <c r="CN458" s="228"/>
      <c r="CO458" s="228"/>
      <c r="CP458" s="228"/>
      <c r="CQ458" s="228"/>
      <c r="CR458" s="228"/>
      <c r="CS458" s="228"/>
      <c r="CT458" s="228"/>
      <c r="CU458" s="228"/>
      <c r="CV458" s="228"/>
      <c r="CW458" s="228"/>
      <c r="CX458" s="228"/>
      <c r="CY458" s="228"/>
      <c r="CZ458" s="228"/>
      <c r="DA458" s="228"/>
      <c r="DB458" s="228"/>
    </row>
    <row r="459" spans="1:106" s="198" customFormat="1" ht="31.5" customHeight="1" x14ac:dyDescent="0.3">
      <c r="A459" s="194"/>
      <c r="B459" s="171"/>
      <c r="C459" s="257"/>
      <c r="D459" s="171"/>
      <c r="E459" s="171"/>
      <c r="F459" s="171"/>
      <c r="G459" s="197"/>
      <c r="L459" s="258"/>
      <c r="M459" s="259"/>
      <c r="N459" s="260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72"/>
      <c r="Z459" s="172"/>
      <c r="AA459" s="193"/>
      <c r="AB459" s="193"/>
      <c r="AC459" s="193"/>
      <c r="AD459" s="193"/>
      <c r="AE459" s="193"/>
      <c r="AF459" s="193"/>
      <c r="AG459" s="193"/>
      <c r="AH459" s="193"/>
      <c r="AI459" s="193"/>
      <c r="AJ459" s="193"/>
      <c r="AK459" s="172"/>
      <c r="AL459" s="172"/>
      <c r="AM459" s="193"/>
      <c r="AN459" s="193"/>
      <c r="AO459" s="223"/>
      <c r="AP459" s="183"/>
      <c r="AQ459" s="184"/>
      <c r="AR459" s="182"/>
      <c r="AS459" s="182"/>
      <c r="AT459" s="185"/>
      <c r="AU459" s="185"/>
      <c r="AV459" s="185"/>
      <c r="AW459" s="185"/>
      <c r="AX459" s="185"/>
      <c r="AY459" s="185"/>
      <c r="AZ459" s="185"/>
      <c r="BA459" s="185"/>
      <c r="BB459" s="185"/>
      <c r="BC459" s="186"/>
      <c r="BD459" s="181"/>
      <c r="BE459" s="187"/>
      <c r="BF459" s="188"/>
      <c r="BG459" s="173"/>
      <c r="BH459" s="173"/>
      <c r="BI459" s="173"/>
      <c r="BJ459" s="173"/>
      <c r="BK459" s="173"/>
      <c r="BL459" s="28"/>
      <c r="BM459" s="228"/>
      <c r="BN459" s="228"/>
      <c r="BO459" s="228"/>
      <c r="BP459" s="228"/>
      <c r="BQ459" s="228"/>
      <c r="BR459" s="228"/>
      <c r="BS459" s="228"/>
      <c r="BT459" s="228"/>
      <c r="BU459" s="228" t="str">
        <f t="shared" si="7"/>
        <v/>
      </c>
      <c r="BV459" s="228"/>
      <c r="BW459" s="228"/>
      <c r="BX459" s="228"/>
      <c r="BY459" s="228"/>
      <c r="BZ459" s="228"/>
      <c r="CA459" s="228"/>
      <c r="CB459" s="228"/>
      <c r="CC459" s="228"/>
      <c r="CD459" s="228"/>
      <c r="CE459" s="228"/>
      <c r="CF459" s="228"/>
      <c r="CG459" s="228"/>
      <c r="CH459" s="228"/>
      <c r="CI459" s="228"/>
      <c r="CJ459" s="228"/>
      <c r="CK459" s="228"/>
      <c r="CL459" s="228"/>
      <c r="CM459" s="228"/>
      <c r="CN459" s="228"/>
      <c r="CO459" s="228"/>
      <c r="CP459" s="228"/>
      <c r="CQ459" s="228"/>
      <c r="CR459" s="228"/>
      <c r="CS459" s="228"/>
      <c r="CT459" s="228"/>
      <c r="CU459" s="228"/>
      <c r="CV459" s="228"/>
      <c r="CW459" s="228"/>
      <c r="CX459" s="228"/>
      <c r="CY459" s="228"/>
      <c r="CZ459" s="228"/>
      <c r="DA459" s="228"/>
      <c r="DB459" s="228"/>
    </row>
    <row r="460" spans="1:106" s="198" customFormat="1" ht="31.5" customHeight="1" x14ac:dyDescent="0.3">
      <c r="A460" s="194"/>
      <c r="B460" s="171"/>
      <c r="C460" s="257"/>
      <c r="D460" s="171"/>
      <c r="E460" s="171"/>
      <c r="F460" s="171"/>
      <c r="G460" s="197"/>
      <c r="L460" s="258"/>
      <c r="M460" s="259"/>
      <c r="N460" s="260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72"/>
      <c r="Z460" s="172"/>
      <c r="AA460" s="193"/>
      <c r="AB460" s="193"/>
      <c r="AC460" s="193"/>
      <c r="AD460" s="193"/>
      <c r="AE460" s="193"/>
      <c r="AF460" s="193"/>
      <c r="AG460" s="193"/>
      <c r="AH460" s="193"/>
      <c r="AI460" s="193"/>
      <c r="AJ460" s="193"/>
      <c r="AK460" s="172"/>
      <c r="AL460" s="172"/>
      <c r="AM460" s="193"/>
      <c r="AN460" s="193"/>
      <c r="AO460" s="223"/>
      <c r="AP460" s="183"/>
      <c r="AQ460" s="184"/>
      <c r="AR460" s="182"/>
      <c r="AS460" s="182"/>
      <c r="AT460" s="185"/>
      <c r="AU460" s="185"/>
      <c r="AV460" s="185"/>
      <c r="AW460" s="185"/>
      <c r="AX460" s="185"/>
      <c r="AY460" s="185"/>
      <c r="AZ460" s="185"/>
      <c r="BA460" s="185"/>
      <c r="BB460" s="185"/>
      <c r="BC460" s="186"/>
      <c r="BD460" s="181"/>
      <c r="BE460" s="187"/>
      <c r="BF460" s="188"/>
      <c r="BG460" s="173"/>
      <c r="BH460" s="173"/>
      <c r="BI460" s="173"/>
      <c r="BJ460" s="173"/>
      <c r="BK460" s="173"/>
      <c r="BL460" s="28"/>
      <c r="BM460" s="228"/>
      <c r="BN460" s="228"/>
      <c r="BO460" s="228"/>
      <c r="BP460" s="228"/>
      <c r="BQ460" s="228"/>
      <c r="BR460" s="228"/>
      <c r="BS460" s="228"/>
      <c r="BT460" s="228"/>
      <c r="BU460" s="228" t="str">
        <f t="shared" si="7"/>
        <v/>
      </c>
      <c r="BV460" s="228"/>
      <c r="BW460" s="228"/>
      <c r="BX460" s="228"/>
      <c r="BY460" s="228"/>
      <c r="BZ460" s="228"/>
      <c r="CA460" s="228"/>
      <c r="CB460" s="228"/>
      <c r="CC460" s="228"/>
      <c r="CD460" s="228"/>
      <c r="CE460" s="228"/>
      <c r="CF460" s="228"/>
      <c r="CG460" s="228"/>
      <c r="CH460" s="228"/>
      <c r="CI460" s="228"/>
      <c r="CJ460" s="228"/>
      <c r="CK460" s="228"/>
      <c r="CL460" s="228"/>
      <c r="CM460" s="228"/>
      <c r="CN460" s="228"/>
      <c r="CO460" s="228"/>
      <c r="CP460" s="228"/>
      <c r="CQ460" s="228"/>
      <c r="CR460" s="228"/>
      <c r="CS460" s="228"/>
      <c r="CT460" s="228"/>
      <c r="CU460" s="228"/>
      <c r="CV460" s="228"/>
      <c r="CW460" s="228"/>
      <c r="CX460" s="228"/>
      <c r="CY460" s="228"/>
      <c r="CZ460" s="228"/>
      <c r="DA460" s="228"/>
      <c r="DB460" s="228"/>
    </row>
    <row r="461" spans="1:106" s="198" customFormat="1" ht="31.5" customHeight="1" x14ac:dyDescent="0.3">
      <c r="A461" s="194"/>
      <c r="B461" s="171"/>
      <c r="C461" s="257"/>
      <c r="D461" s="171"/>
      <c r="E461" s="171"/>
      <c r="F461" s="171"/>
      <c r="G461" s="197"/>
      <c r="L461" s="258"/>
      <c r="M461" s="259"/>
      <c r="N461" s="260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72"/>
      <c r="Z461" s="172"/>
      <c r="AA461" s="193"/>
      <c r="AB461" s="193"/>
      <c r="AC461" s="193"/>
      <c r="AD461" s="193"/>
      <c r="AE461" s="193"/>
      <c r="AF461" s="193"/>
      <c r="AG461" s="193"/>
      <c r="AH461" s="193"/>
      <c r="AI461" s="193"/>
      <c r="AJ461" s="193"/>
      <c r="AK461" s="172"/>
      <c r="AL461" s="172"/>
      <c r="AM461" s="193"/>
      <c r="AN461" s="193"/>
      <c r="AO461" s="223"/>
      <c r="AP461" s="183"/>
      <c r="AQ461" s="184"/>
      <c r="AR461" s="182"/>
      <c r="AS461" s="182"/>
      <c r="AT461" s="185"/>
      <c r="AU461" s="185"/>
      <c r="AV461" s="185"/>
      <c r="AW461" s="185"/>
      <c r="AX461" s="185"/>
      <c r="AY461" s="185"/>
      <c r="AZ461" s="185"/>
      <c r="BA461" s="185"/>
      <c r="BB461" s="185"/>
      <c r="BC461" s="186"/>
      <c r="BD461" s="181"/>
      <c r="BE461" s="187"/>
      <c r="BF461" s="188"/>
      <c r="BG461" s="173"/>
      <c r="BH461" s="173"/>
      <c r="BI461" s="173"/>
      <c r="BJ461" s="173"/>
      <c r="BK461" s="173"/>
      <c r="BL461" s="28"/>
      <c r="BM461" s="228"/>
      <c r="BN461" s="228"/>
      <c r="BO461" s="228"/>
      <c r="BP461" s="228"/>
      <c r="BQ461" s="228"/>
      <c r="BR461" s="228"/>
      <c r="BS461" s="228"/>
      <c r="BT461" s="228"/>
      <c r="BU461" s="228" t="str">
        <f t="shared" si="7"/>
        <v/>
      </c>
      <c r="BV461" s="228"/>
      <c r="BW461" s="228"/>
      <c r="BX461" s="228"/>
      <c r="BY461" s="228"/>
      <c r="BZ461" s="228"/>
      <c r="CA461" s="228"/>
      <c r="CB461" s="228"/>
      <c r="CC461" s="228"/>
      <c r="CD461" s="228"/>
      <c r="CE461" s="228"/>
      <c r="CF461" s="228"/>
      <c r="CG461" s="228"/>
      <c r="CH461" s="228"/>
      <c r="CI461" s="228"/>
      <c r="CJ461" s="228"/>
      <c r="CK461" s="228"/>
      <c r="CL461" s="228"/>
      <c r="CM461" s="228"/>
      <c r="CN461" s="228"/>
      <c r="CO461" s="228"/>
      <c r="CP461" s="228"/>
      <c r="CQ461" s="228"/>
      <c r="CR461" s="228"/>
      <c r="CS461" s="228"/>
      <c r="CT461" s="228"/>
      <c r="CU461" s="228"/>
      <c r="CV461" s="228"/>
      <c r="CW461" s="228"/>
      <c r="CX461" s="228"/>
      <c r="CY461" s="228"/>
      <c r="CZ461" s="228"/>
      <c r="DA461" s="228"/>
      <c r="DB461" s="228"/>
    </row>
    <row r="462" spans="1:106" s="198" customFormat="1" ht="31.5" customHeight="1" x14ac:dyDescent="0.3">
      <c r="A462" s="194"/>
      <c r="B462" s="171"/>
      <c r="C462" s="257"/>
      <c r="D462" s="171"/>
      <c r="E462" s="171"/>
      <c r="F462" s="171"/>
      <c r="G462" s="197"/>
      <c r="L462" s="258"/>
      <c r="M462" s="259"/>
      <c r="N462" s="260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72"/>
      <c r="Z462" s="172"/>
      <c r="AA462" s="193"/>
      <c r="AB462" s="193"/>
      <c r="AC462" s="193"/>
      <c r="AD462" s="193"/>
      <c r="AE462" s="193"/>
      <c r="AF462" s="193"/>
      <c r="AG462" s="193"/>
      <c r="AH462" s="193"/>
      <c r="AI462" s="193"/>
      <c r="AJ462" s="193"/>
      <c r="AK462" s="172"/>
      <c r="AL462" s="172"/>
      <c r="AM462" s="193"/>
      <c r="AN462" s="193"/>
      <c r="AO462" s="223"/>
      <c r="AP462" s="183"/>
      <c r="AQ462" s="184"/>
      <c r="AR462" s="182"/>
      <c r="AS462" s="182"/>
      <c r="AT462" s="185"/>
      <c r="AU462" s="185"/>
      <c r="AV462" s="185"/>
      <c r="AW462" s="185"/>
      <c r="AX462" s="185"/>
      <c r="AY462" s="185"/>
      <c r="AZ462" s="185"/>
      <c r="BA462" s="185"/>
      <c r="BB462" s="185"/>
      <c r="BC462" s="186"/>
      <c r="BD462" s="181"/>
      <c r="BE462" s="187"/>
      <c r="BF462" s="188"/>
      <c r="BG462" s="173"/>
      <c r="BH462" s="173"/>
      <c r="BI462" s="173"/>
      <c r="BJ462" s="173"/>
      <c r="BK462" s="173"/>
      <c r="BL462" s="28"/>
      <c r="BM462" s="228"/>
      <c r="BN462" s="228"/>
      <c r="BO462" s="228"/>
      <c r="BP462" s="228"/>
      <c r="BQ462" s="228"/>
      <c r="BR462" s="228"/>
      <c r="BS462" s="228"/>
      <c r="BT462" s="228"/>
      <c r="BU462" s="228" t="str">
        <f t="shared" si="7"/>
        <v/>
      </c>
      <c r="BV462" s="228"/>
      <c r="BW462" s="228"/>
      <c r="BX462" s="228"/>
      <c r="BY462" s="228"/>
      <c r="BZ462" s="228"/>
      <c r="CA462" s="228"/>
      <c r="CB462" s="228"/>
      <c r="CC462" s="228"/>
      <c r="CD462" s="228"/>
      <c r="CE462" s="228"/>
      <c r="CF462" s="228"/>
      <c r="CG462" s="228"/>
      <c r="CH462" s="228"/>
      <c r="CI462" s="228"/>
      <c r="CJ462" s="228"/>
      <c r="CK462" s="228"/>
      <c r="CL462" s="228"/>
      <c r="CM462" s="228"/>
      <c r="CN462" s="228"/>
      <c r="CO462" s="228"/>
      <c r="CP462" s="228"/>
      <c r="CQ462" s="228"/>
      <c r="CR462" s="228"/>
      <c r="CS462" s="228"/>
      <c r="CT462" s="228"/>
      <c r="CU462" s="228"/>
      <c r="CV462" s="228"/>
      <c r="CW462" s="228"/>
      <c r="CX462" s="228"/>
      <c r="CY462" s="228"/>
      <c r="CZ462" s="228"/>
      <c r="DA462" s="228"/>
      <c r="DB462" s="228"/>
    </row>
    <row r="463" spans="1:106" s="198" customFormat="1" ht="31.5" customHeight="1" x14ac:dyDescent="0.3">
      <c r="A463" s="194"/>
      <c r="B463" s="171"/>
      <c r="C463" s="257"/>
      <c r="D463" s="171"/>
      <c r="E463" s="171"/>
      <c r="F463" s="171"/>
      <c r="G463" s="197"/>
      <c r="L463" s="258"/>
      <c r="M463" s="259"/>
      <c r="N463" s="260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72"/>
      <c r="Z463" s="172"/>
      <c r="AA463" s="193"/>
      <c r="AB463" s="193"/>
      <c r="AC463" s="193"/>
      <c r="AD463" s="193"/>
      <c r="AE463" s="193"/>
      <c r="AF463" s="193"/>
      <c r="AG463" s="193"/>
      <c r="AH463" s="193"/>
      <c r="AI463" s="193"/>
      <c r="AJ463" s="193"/>
      <c r="AK463" s="172"/>
      <c r="AL463" s="172"/>
      <c r="AM463" s="193"/>
      <c r="AN463" s="193"/>
      <c r="AO463" s="223"/>
      <c r="AP463" s="183"/>
      <c r="AQ463" s="184"/>
      <c r="AR463" s="182"/>
      <c r="AS463" s="182"/>
      <c r="AT463" s="185"/>
      <c r="AU463" s="185"/>
      <c r="AV463" s="185"/>
      <c r="AW463" s="185"/>
      <c r="AX463" s="185"/>
      <c r="AY463" s="185"/>
      <c r="AZ463" s="185"/>
      <c r="BA463" s="185"/>
      <c r="BB463" s="185"/>
      <c r="BC463" s="186"/>
      <c r="BD463" s="181"/>
      <c r="BE463" s="187"/>
      <c r="BF463" s="188"/>
      <c r="BG463" s="173"/>
      <c r="BH463" s="173"/>
      <c r="BI463" s="173"/>
      <c r="BJ463" s="173"/>
      <c r="BK463" s="173"/>
      <c r="BL463" s="28"/>
      <c r="BM463" s="228"/>
      <c r="BN463" s="228"/>
      <c r="BO463" s="228"/>
      <c r="BP463" s="228"/>
      <c r="BQ463" s="228"/>
      <c r="BR463" s="228"/>
      <c r="BS463" s="228"/>
      <c r="BT463" s="228"/>
      <c r="BU463" s="228" t="str">
        <f t="shared" si="7"/>
        <v/>
      </c>
      <c r="BV463" s="228"/>
      <c r="BW463" s="228"/>
      <c r="BX463" s="228"/>
      <c r="BY463" s="228"/>
      <c r="BZ463" s="228"/>
      <c r="CA463" s="228"/>
      <c r="CB463" s="228"/>
      <c r="CC463" s="228"/>
      <c r="CD463" s="228"/>
      <c r="CE463" s="228"/>
      <c r="CF463" s="228"/>
      <c r="CG463" s="228"/>
      <c r="CH463" s="228"/>
      <c r="CI463" s="228"/>
      <c r="CJ463" s="228"/>
      <c r="CK463" s="228"/>
      <c r="CL463" s="228"/>
      <c r="CM463" s="228"/>
      <c r="CN463" s="228"/>
      <c r="CO463" s="228"/>
      <c r="CP463" s="228"/>
      <c r="CQ463" s="228"/>
      <c r="CR463" s="228"/>
      <c r="CS463" s="228"/>
      <c r="CT463" s="228"/>
      <c r="CU463" s="228"/>
      <c r="CV463" s="228"/>
      <c r="CW463" s="228"/>
      <c r="CX463" s="228"/>
      <c r="CY463" s="228"/>
      <c r="CZ463" s="228"/>
      <c r="DA463" s="228"/>
      <c r="DB463" s="228"/>
    </row>
    <row r="464" spans="1:106" s="198" customFormat="1" ht="31.5" customHeight="1" x14ac:dyDescent="0.3">
      <c r="A464" s="194"/>
      <c r="B464" s="171"/>
      <c r="C464" s="257"/>
      <c r="D464" s="171"/>
      <c r="E464" s="171"/>
      <c r="F464" s="171"/>
      <c r="G464" s="197"/>
      <c r="L464" s="258"/>
      <c r="M464" s="259"/>
      <c r="N464" s="260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72"/>
      <c r="Z464" s="172"/>
      <c r="AA464" s="193"/>
      <c r="AB464" s="193"/>
      <c r="AC464" s="193"/>
      <c r="AD464" s="193"/>
      <c r="AE464" s="193"/>
      <c r="AF464" s="193"/>
      <c r="AG464" s="193"/>
      <c r="AH464" s="193"/>
      <c r="AI464" s="193"/>
      <c r="AJ464" s="193"/>
      <c r="AK464" s="172"/>
      <c r="AL464" s="172"/>
      <c r="AM464" s="193"/>
      <c r="AN464" s="193"/>
      <c r="AO464" s="223"/>
      <c r="AP464" s="183"/>
      <c r="AQ464" s="184"/>
      <c r="AR464" s="182"/>
      <c r="AS464" s="182"/>
      <c r="AT464" s="185"/>
      <c r="AU464" s="185"/>
      <c r="AV464" s="185"/>
      <c r="AW464" s="185"/>
      <c r="AX464" s="185"/>
      <c r="AY464" s="185"/>
      <c r="AZ464" s="185"/>
      <c r="BA464" s="185"/>
      <c r="BB464" s="185"/>
      <c r="BC464" s="186"/>
      <c r="BD464" s="181"/>
      <c r="BE464" s="187"/>
      <c r="BF464" s="188"/>
      <c r="BG464" s="173"/>
      <c r="BH464" s="173"/>
      <c r="BI464" s="173"/>
      <c r="BJ464" s="173"/>
      <c r="BK464" s="173"/>
      <c r="BL464" s="28"/>
      <c r="BM464" s="228"/>
      <c r="BN464" s="228"/>
      <c r="BO464" s="228"/>
      <c r="BP464" s="228"/>
      <c r="BQ464" s="228"/>
      <c r="BR464" s="228"/>
      <c r="BS464" s="228"/>
      <c r="BT464" s="228"/>
      <c r="BU464" s="228" t="str">
        <f t="shared" si="7"/>
        <v/>
      </c>
      <c r="BV464" s="228"/>
      <c r="BW464" s="228"/>
      <c r="BX464" s="228"/>
      <c r="BY464" s="228"/>
      <c r="BZ464" s="228"/>
      <c r="CA464" s="228"/>
      <c r="CB464" s="228"/>
      <c r="CC464" s="228"/>
      <c r="CD464" s="228"/>
      <c r="CE464" s="228"/>
      <c r="CF464" s="228"/>
      <c r="CG464" s="228"/>
      <c r="CH464" s="228"/>
      <c r="CI464" s="228"/>
      <c r="CJ464" s="228"/>
      <c r="CK464" s="228"/>
      <c r="CL464" s="228"/>
      <c r="CM464" s="228"/>
      <c r="CN464" s="228"/>
      <c r="CO464" s="228"/>
      <c r="CP464" s="228"/>
      <c r="CQ464" s="228"/>
      <c r="CR464" s="228"/>
      <c r="CS464" s="228"/>
      <c r="CT464" s="228"/>
      <c r="CU464" s="228"/>
      <c r="CV464" s="228"/>
      <c r="CW464" s="228"/>
      <c r="CX464" s="228"/>
      <c r="CY464" s="228"/>
      <c r="CZ464" s="228"/>
      <c r="DA464" s="228"/>
      <c r="DB464" s="228"/>
    </row>
    <row r="465" spans="1:106" s="198" customFormat="1" ht="31.5" customHeight="1" x14ac:dyDescent="0.3">
      <c r="A465" s="194"/>
      <c r="B465" s="171"/>
      <c r="C465" s="257"/>
      <c r="D465" s="171"/>
      <c r="E465" s="171"/>
      <c r="F465" s="171"/>
      <c r="G465" s="197"/>
      <c r="L465" s="258"/>
      <c r="M465" s="259"/>
      <c r="N465" s="260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72"/>
      <c r="Z465" s="172"/>
      <c r="AA465" s="193"/>
      <c r="AB465" s="193"/>
      <c r="AC465" s="193"/>
      <c r="AD465" s="193"/>
      <c r="AE465" s="193"/>
      <c r="AF465" s="193"/>
      <c r="AG465" s="193"/>
      <c r="AH465" s="193"/>
      <c r="AI465" s="193"/>
      <c r="AJ465" s="193"/>
      <c r="AK465" s="172"/>
      <c r="AL465" s="172"/>
      <c r="AM465" s="193"/>
      <c r="AN465" s="193"/>
      <c r="AO465" s="223"/>
      <c r="AP465" s="183"/>
      <c r="AQ465" s="184"/>
      <c r="AR465" s="182"/>
      <c r="AS465" s="182"/>
      <c r="AT465" s="185"/>
      <c r="AU465" s="185"/>
      <c r="AV465" s="185"/>
      <c r="AW465" s="185"/>
      <c r="AX465" s="185"/>
      <c r="AY465" s="185"/>
      <c r="AZ465" s="185"/>
      <c r="BA465" s="185"/>
      <c r="BB465" s="185"/>
      <c r="BC465" s="186"/>
      <c r="BD465" s="181"/>
      <c r="BE465" s="187"/>
      <c r="BF465" s="188"/>
      <c r="BG465" s="173"/>
      <c r="BH465" s="173"/>
      <c r="BI465" s="173"/>
      <c r="BJ465" s="173"/>
      <c r="BK465" s="173"/>
      <c r="BL465" s="28"/>
      <c r="BM465" s="228"/>
      <c r="BN465" s="228"/>
      <c r="BO465" s="228"/>
      <c r="BP465" s="228"/>
      <c r="BQ465" s="228"/>
      <c r="BR465" s="228"/>
      <c r="BS465" s="228"/>
      <c r="BT465" s="228"/>
      <c r="BU465" s="228" t="str">
        <f t="shared" si="7"/>
        <v/>
      </c>
      <c r="BV465" s="228"/>
      <c r="BW465" s="228"/>
      <c r="BX465" s="228"/>
      <c r="BY465" s="228"/>
      <c r="BZ465" s="228"/>
      <c r="CA465" s="228"/>
      <c r="CB465" s="228"/>
      <c r="CC465" s="228"/>
      <c r="CD465" s="228"/>
      <c r="CE465" s="228"/>
      <c r="CF465" s="228"/>
      <c r="CG465" s="228"/>
      <c r="CH465" s="228"/>
      <c r="CI465" s="228"/>
      <c r="CJ465" s="228"/>
      <c r="CK465" s="228"/>
      <c r="CL465" s="228"/>
      <c r="CM465" s="228"/>
      <c r="CN465" s="228"/>
      <c r="CO465" s="228"/>
      <c r="CP465" s="228"/>
      <c r="CQ465" s="228"/>
      <c r="CR465" s="228"/>
      <c r="CS465" s="228"/>
      <c r="CT465" s="228"/>
      <c r="CU465" s="228"/>
      <c r="CV465" s="228"/>
      <c r="CW465" s="228"/>
      <c r="CX465" s="228"/>
      <c r="CY465" s="228"/>
      <c r="CZ465" s="228"/>
      <c r="DA465" s="228"/>
      <c r="DB465" s="228"/>
    </row>
    <row r="466" spans="1:106" s="198" customFormat="1" ht="31.5" customHeight="1" x14ac:dyDescent="0.3">
      <c r="A466" s="194"/>
      <c r="B466" s="171"/>
      <c r="C466" s="257"/>
      <c r="D466" s="171"/>
      <c r="E466" s="171"/>
      <c r="F466" s="171"/>
      <c r="G466" s="197"/>
      <c r="L466" s="258"/>
      <c r="M466" s="259"/>
      <c r="N466" s="260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72"/>
      <c r="Z466" s="172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72"/>
      <c r="AL466" s="172"/>
      <c r="AM466" s="193"/>
      <c r="AN466" s="193"/>
      <c r="AO466" s="223"/>
      <c r="AP466" s="183"/>
      <c r="AQ466" s="184"/>
      <c r="AR466" s="182"/>
      <c r="AS466" s="182"/>
      <c r="AT466" s="185"/>
      <c r="AU466" s="185"/>
      <c r="AV466" s="185"/>
      <c r="AW466" s="185"/>
      <c r="AX466" s="185"/>
      <c r="AY466" s="185"/>
      <c r="AZ466" s="185"/>
      <c r="BA466" s="185"/>
      <c r="BB466" s="185"/>
      <c r="BC466" s="186"/>
      <c r="BD466" s="181"/>
      <c r="BE466" s="187"/>
      <c r="BF466" s="188"/>
      <c r="BG466" s="173"/>
      <c r="BH466" s="173"/>
      <c r="BI466" s="173"/>
      <c r="BJ466" s="173"/>
      <c r="BK466" s="173"/>
      <c r="BL466" s="28"/>
      <c r="BM466" s="228"/>
      <c r="BN466" s="228"/>
      <c r="BO466" s="228"/>
      <c r="BP466" s="228"/>
      <c r="BQ466" s="228"/>
      <c r="BR466" s="228"/>
      <c r="BS466" s="228"/>
      <c r="BT466" s="228"/>
      <c r="BU466" s="228" t="str">
        <f t="shared" si="7"/>
        <v/>
      </c>
      <c r="BV466" s="228"/>
      <c r="BW466" s="228"/>
      <c r="BX466" s="228"/>
      <c r="BY466" s="228"/>
      <c r="BZ466" s="228"/>
      <c r="CA466" s="228"/>
      <c r="CB466" s="228"/>
      <c r="CC466" s="228"/>
      <c r="CD466" s="228"/>
      <c r="CE466" s="228"/>
      <c r="CF466" s="228"/>
      <c r="CG466" s="228"/>
      <c r="CH466" s="228"/>
      <c r="CI466" s="228"/>
      <c r="CJ466" s="228"/>
      <c r="CK466" s="228"/>
      <c r="CL466" s="228"/>
      <c r="CM466" s="228"/>
      <c r="CN466" s="228"/>
      <c r="CO466" s="228"/>
      <c r="CP466" s="228"/>
      <c r="CQ466" s="228"/>
      <c r="CR466" s="228"/>
      <c r="CS466" s="228"/>
      <c r="CT466" s="228"/>
      <c r="CU466" s="228"/>
      <c r="CV466" s="228"/>
      <c r="CW466" s="228"/>
      <c r="CX466" s="228"/>
      <c r="CY466" s="228"/>
      <c r="CZ466" s="228"/>
      <c r="DA466" s="228"/>
      <c r="DB466" s="228"/>
    </row>
    <row r="467" spans="1:106" s="198" customFormat="1" ht="31.5" customHeight="1" x14ac:dyDescent="0.3">
      <c r="A467" s="194"/>
      <c r="B467" s="171"/>
      <c r="C467" s="257"/>
      <c r="D467" s="171"/>
      <c r="E467" s="171"/>
      <c r="F467" s="171"/>
      <c r="G467" s="197"/>
      <c r="L467" s="258"/>
      <c r="M467" s="259"/>
      <c r="N467" s="260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72"/>
      <c r="Z467" s="172"/>
      <c r="AA467" s="193"/>
      <c r="AB467" s="193"/>
      <c r="AC467" s="193"/>
      <c r="AD467" s="193"/>
      <c r="AE467" s="193"/>
      <c r="AF467" s="193"/>
      <c r="AG467" s="193"/>
      <c r="AH467" s="193"/>
      <c r="AI467" s="193"/>
      <c r="AJ467" s="193"/>
      <c r="AK467" s="172"/>
      <c r="AL467" s="172"/>
      <c r="AM467" s="193"/>
      <c r="AN467" s="193"/>
      <c r="AO467" s="223"/>
      <c r="AP467" s="183"/>
      <c r="AQ467" s="184"/>
      <c r="AR467" s="182"/>
      <c r="AS467" s="182"/>
      <c r="AT467" s="185"/>
      <c r="AU467" s="185"/>
      <c r="AV467" s="185"/>
      <c r="AW467" s="185"/>
      <c r="AX467" s="185"/>
      <c r="AY467" s="185"/>
      <c r="AZ467" s="185"/>
      <c r="BA467" s="185"/>
      <c r="BB467" s="185"/>
      <c r="BC467" s="186"/>
      <c r="BD467" s="181"/>
      <c r="BE467" s="187"/>
      <c r="BF467" s="188"/>
      <c r="BG467" s="173"/>
      <c r="BH467" s="173"/>
      <c r="BI467" s="173"/>
      <c r="BJ467" s="173"/>
      <c r="BK467" s="173"/>
      <c r="BL467" s="28"/>
      <c r="BM467" s="228"/>
      <c r="BN467" s="228"/>
      <c r="BO467" s="228"/>
      <c r="BP467" s="228"/>
      <c r="BQ467" s="228"/>
      <c r="BR467" s="228"/>
      <c r="BS467" s="228"/>
      <c r="BT467" s="228"/>
      <c r="BU467" s="228" t="str">
        <f t="shared" si="7"/>
        <v/>
      </c>
      <c r="BV467" s="228"/>
      <c r="BW467" s="228"/>
      <c r="BX467" s="228"/>
      <c r="BY467" s="228"/>
      <c r="BZ467" s="228"/>
      <c r="CA467" s="228"/>
      <c r="CB467" s="228"/>
      <c r="CC467" s="228"/>
      <c r="CD467" s="228"/>
      <c r="CE467" s="228"/>
      <c r="CF467" s="228"/>
      <c r="CG467" s="228"/>
      <c r="CH467" s="228"/>
      <c r="CI467" s="228"/>
      <c r="CJ467" s="228"/>
      <c r="CK467" s="228"/>
      <c r="CL467" s="228"/>
      <c r="CM467" s="228"/>
      <c r="CN467" s="228"/>
      <c r="CO467" s="228"/>
      <c r="CP467" s="228"/>
      <c r="CQ467" s="228"/>
      <c r="CR467" s="228"/>
      <c r="CS467" s="228"/>
      <c r="CT467" s="228"/>
      <c r="CU467" s="228"/>
      <c r="CV467" s="228"/>
      <c r="CW467" s="228"/>
      <c r="CX467" s="228"/>
      <c r="CY467" s="228"/>
      <c r="CZ467" s="228"/>
      <c r="DA467" s="228"/>
      <c r="DB467" s="228"/>
    </row>
    <row r="468" spans="1:106" s="198" customFormat="1" ht="31.5" customHeight="1" x14ac:dyDescent="0.3">
      <c r="A468" s="194"/>
      <c r="B468" s="171"/>
      <c r="C468" s="257"/>
      <c r="D468" s="171"/>
      <c r="E468" s="171"/>
      <c r="F468" s="171"/>
      <c r="G468" s="197"/>
      <c r="L468" s="258"/>
      <c r="M468" s="259"/>
      <c r="N468" s="260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72"/>
      <c r="Z468" s="172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72"/>
      <c r="AL468" s="172"/>
      <c r="AM468" s="193"/>
      <c r="AN468" s="193"/>
      <c r="AO468" s="223"/>
      <c r="AP468" s="183"/>
      <c r="AQ468" s="184"/>
      <c r="AR468" s="182"/>
      <c r="AS468" s="182"/>
      <c r="AT468" s="185"/>
      <c r="AU468" s="185"/>
      <c r="AV468" s="185"/>
      <c r="AW468" s="185"/>
      <c r="AX468" s="185"/>
      <c r="AY468" s="185"/>
      <c r="AZ468" s="185"/>
      <c r="BA468" s="185"/>
      <c r="BB468" s="185"/>
      <c r="BC468" s="186"/>
      <c r="BD468" s="181"/>
      <c r="BE468" s="187"/>
      <c r="BF468" s="188"/>
      <c r="BG468" s="173"/>
      <c r="BH468" s="173"/>
      <c r="BI468" s="173"/>
      <c r="BJ468" s="173"/>
      <c r="BK468" s="173"/>
      <c r="BL468" s="28"/>
      <c r="BM468" s="228"/>
      <c r="BN468" s="228"/>
      <c r="BO468" s="228"/>
      <c r="BP468" s="228"/>
      <c r="BQ468" s="228"/>
      <c r="BR468" s="228"/>
      <c r="BS468" s="228"/>
      <c r="BT468" s="228"/>
      <c r="BU468" s="228" t="str">
        <f t="shared" si="7"/>
        <v/>
      </c>
      <c r="BV468" s="228"/>
      <c r="BW468" s="228"/>
      <c r="BX468" s="228"/>
      <c r="BY468" s="228"/>
      <c r="BZ468" s="228"/>
      <c r="CA468" s="228"/>
      <c r="CB468" s="228"/>
      <c r="CC468" s="228"/>
      <c r="CD468" s="228"/>
      <c r="CE468" s="228"/>
      <c r="CF468" s="228"/>
      <c r="CG468" s="228"/>
      <c r="CH468" s="228"/>
      <c r="CI468" s="228"/>
      <c r="CJ468" s="228"/>
      <c r="CK468" s="228"/>
      <c r="CL468" s="228"/>
      <c r="CM468" s="228"/>
      <c r="CN468" s="228"/>
      <c r="CO468" s="228"/>
      <c r="CP468" s="228"/>
      <c r="CQ468" s="228"/>
      <c r="CR468" s="228"/>
      <c r="CS468" s="228"/>
      <c r="CT468" s="228"/>
      <c r="CU468" s="228"/>
      <c r="CV468" s="228"/>
      <c r="CW468" s="228"/>
      <c r="CX468" s="228"/>
      <c r="CY468" s="228"/>
      <c r="CZ468" s="228"/>
      <c r="DA468" s="228"/>
      <c r="DB468" s="228"/>
    </row>
    <row r="469" spans="1:106" s="198" customFormat="1" ht="31.5" customHeight="1" x14ac:dyDescent="0.3">
      <c r="A469" s="194"/>
      <c r="B469" s="171"/>
      <c r="C469" s="257"/>
      <c r="D469" s="171"/>
      <c r="E469" s="171"/>
      <c r="F469" s="171"/>
      <c r="G469" s="197"/>
      <c r="L469" s="258"/>
      <c r="M469" s="259"/>
      <c r="N469" s="260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72"/>
      <c r="Z469" s="172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72"/>
      <c r="AL469" s="172"/>
      <c r="AM469" s="193"/>
      <c r="AN469" s="193"/>
      <c r="AO469" s="223"/>
      <c r="AP469" s="183"/>
      <c r="AQ469" s="184"/>
      <c r="AR469" s="182"/>
      <c r="AS469" s="182"/>
      <c r="AT469" s="185"/>
      <c r="AU469" s="185"/>
      <c r="AV469" s="185"/>
      <c r="AW469" s="185"/>
      <c r="AX469" s="185"/>
      <c r="AY469" s="185"/>
      <c r="AZ469" s="185"/>
      <c r="BA469" s="185"/>
      <c r="BB469" s="185"/>
      <c r="BC469" s="186"/>
      <c r="BD469" s="181"/>
      <c r="BE469" s="187"/>
      <c r="BF469" s="188"/>
      <c r="BG469" s="173"/>
      <c r="BH469" s="173"/>
      <c r="BI469" s="173"/>
      <c r="BJ469" s="173"/>
      <c r="BK469" s="173"/>
      <c r="BL469" s="28"/>
      <c r="BM469" s="228"/>
      <c r="BN469" s="228"/>
      <c r="BO469" s="228"/>
      <c r="BP469" s="228"/>
      <c r="BQ469" s="228"/>
      <c r="BR469" s="228"/>
      <c r="BS469" s="228"/>
      <c r="BT469" s="228"/>
      <c r="BU469" s="228" t="str">
        <f t="shared" si="7"/>
        <v/>
      </c>
      <c r="BV469" s="228"/>
      <c r="BW469" s="228"/>
      <c r="BX469" s="228"/>
      <c r="BY469" s="228"/>
      <c r="BZ469" s="228"/>
      <c r="CA469" s="228"/>
      <c r="CB469" s="228"/>
      <c r="CC469" s="228"/>
      <c r="CD469" s="228"/>
      <c r="CE469" s="228"/>
      <c r="CF469" s="228"/>
      <c r="CG469" s="228"/>
      <c r="CH469" s="228"/>
      <c r="CI469" s="228"/>
      <c r="CJ469" s="228"/>
      <c r="CK469" s="228"/>
      <c r="CL469" s="228"/>
      <c r="CM469" s="228"/>
      <c r="CN469" s="228"/>
      <c r="CO469" s="228"/>
      <c r="CP469" s="228"/>
      <c r="CQ469" s="228"/>
      <c r="CR469" s="228"/>
      <c r="CS469" s="228"/>
      <c r="CT469" s="228"/>
      <c r="CU469" s="228"/>
      <c r="CV469" s="228"/>
      <c r="CW469" s="228"/>
      <c r="CX469" s="228"/>
      <c r="CY469" s="228"/>
      <c r="CZ469" s="228"/>
      <c r="DA469" s="228"/>
      <c r="DB469" s="228"/>
    </row>
    <row r="470" spans="1:106" s="198" customFormat="1" ht="31.5" customHeight="1" x14ac:dyDescent="0.3">
      <c r="A470" s="194"/>
      <c r="B470" s="171"/>
      <c r="C470" s="257"/>
      <c r="D470" s="171"/>
      <c r="E470" s="171"/>
      <c r="F470" s="171"/>
      <c r="G470" s="197"/>
      <c r="L470" s="258"/>
      <c r="M470" s="259"/>
      <c r="N470" s="260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72"/>
      <c r="Z470" s="172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72"/>
      <c r="AL470" s="172"/>
      <c r="AM470" s="193"/>
      <c r="AN470" s="193"/>
      <c r="AO470" s="223"/>
      <c r="AP470" s="183"/>
      <c r="AQ470" s="184"/>
      <c r="AR470" s="182"/>
      <c r="AS470" s="182"/>
      <c r="AT470" s="185"/>
      <c r="AU470" s="185"/>
      <c r="AV470" s="185"/>
      <c r="AW470" s="185"/>
      <c r="AX470" s="185"/>
      <c r="AY470" s="185"/>
      <c r="AZ470" s="185"/>
      <c r="BA470" s="185"/>
      <c r="BB470" s="185"/>
      <c r="BC470" s="186"/>
      <c r="BD470" s="181"/>
      <c r="BE470" s="187"/>
      <c r="BF470" s="188"/>
      <c r="BG470" s="173"/>
      <c r="BH470" s="173"/>
      <c r="BI470" s="173"/>
      <c r="BJ470" s="173"/>
      <c r="BK470" s="173"/>
      <c r="BL470" s="28"/>
      <c r="BM470" s="228"/>
      <c r="BN470" s="228"/>
      <c r="BO470" s="228"/>
      <c r="BP470" s="228"/>
      <c r="BQ470" s="228"/>
      <c r="BR470" s="228"/>
      <c r="BS470" s="228"/>
      <c r="BT470" s="228"/>
      <c r="BU470" s="228" t="str">
        <f t="shared" si="7"/>
        <v/>
      </c>
      <c r="BV470" s="228"/>
      <c r="BW470" s="228"/>
      <c r="BX470" s="228"/>
      <c r="BY470" s="228"/>
      <c r="BZ470" s="228"/>
      <c r="CA470" s="228"/>
      <c r="CB470" s="228"/>
      <c r="CC470" s="228"/>
      <c r="CD470" s="228"/>
      <c r="CE470" s="228"/>
      <c r="CF470" s="228"/>
      <c r="CG470" s="228"/>
      <c r="CH470" s="228"/>
      <c r="CI470" s="228"/>
      <c r="CJ470" s="228"/>
      <c r="CK470" s="228"/>
      <c r="CL470" s="228"/>
      <c r="CM470" s="228"/>
      <c r="CN470" s="228"/>
      <c r="CO470" s="228"/>
      <c r="CP470" s="228"/>
      <c r="CQ470" s="228"/>
      <c r="CR470" s="228"/>
      <c r="CS470" s="228"/>
      <c r="CT470" s="228"/>
      <c r="CU470" s="228"/>
      <c r="CV470" s="228"/>
      <c r="CW470" s="228"/>
      <c r="CX470" s="228"/>
      <c r="CY470" s="228"/>
      <c r="CZ470" s="228"/>
      <c r="DA470" s="228"/>
      <c r="DB470" s="228"/>
    </row>
    <row r="471" spans="1:106" s="198" customFormat="1" ht="31.5" customHeight="1" x14ac:dyDescent="0.3">
      <c r="A471" s="194"/>
      <c r="B471" s="171"/>
      <c r="C471" s="257"/>
      <c r="D471" s="171"/>
      <c r="E471" s="171"/>
      <c r="F471" s="171"/>
      <c r="G471" s="197"/>
      <c r="L471" s="258"/>
      <c r="M471" s="259"/>
      <c r="N471" s="260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72"/>
      <c r="Z471" s="172"/>
      <c r="AA471" s="193"/>
      <c r="AB471" s="193"/>
      <c r="AC471" s="193"/>
      <c r="AD471" s="193"/>
      <c r="AE471" s="193"/>
      <c r="AF471" s="193"/>
      <c r="AG471" s="193"/>
      <c r="AH471" s="193"/>
      <c r="AI471" s="193"/>
      <c r="AJ471" s="193"/>
      <c r="AK471" s="172"/>
      <c r="AL471" s="172"/>
      <c r="AM471" s="193"/>
      <c r="AN471" s="193"/>
      <c r="AO471" s="223"/>
      <c r="AP471" s="183"/>
      <c r="AQ471" s="184"/>
      <c r="AR471" s="182"/>
      <c r="AS471" s="182"/>
      <c r="AT471" s="185"/>
      <c r="AU471" s="185"/>
      <c r="AV471" s="185"/>
      <c r="AW471" s="185"/>
      <c r="AX471" s="185"/>
      <c r="AY471" s="185"/>
      <c r="AZ471" s="185"/>
      <c r="BA471" s="185"/>
      <c r="BB471" s="185"/>
      <c r="BC471" s="186"/>
      <c r="BD471" s="181"/>
      <c r="BE471" s="187"/>
      <c r="BF471" s="188"/>
      <c r="BG471" s="173"/>
      <c r="BH471" s="173"/>
      <c r="BI471" s="173"/>
      <c r="BJ471" s="173"/>
      <c r="BK471" s="173"/>
      <c r="BL471" s="28"/>
      <c r="BM471" s="228"/>
      <c r="BN471" s="228"/>
      <c r="BO471" s="228"/>
      <c r="BP471" s="228"/>
      <c r="BQ471" s="228"/>
      <c r="BR471" s="228"/>
      <c r="BS471" s="228"/>
      <c r="BT471" s="228"/>
      <c r="BU471" s="228" t="str">
        <f t="shared" si="7"/>
        <v/>
      </c>
      <c r="BV471" s="228"/>
      <c r="BW471" s="228"/>
      <c r="BX471" s="228"/>
      <c r="BY471" s="228"/>
      <c r="BZ471" s="228"/>
      <c r="CA471" s="228"/>
      <c r="CB471" s="228"/>
      <c r="CC471" s="228"/>
      <c r="CD471" s="228"/>
      <c r="CE471" s="228"/>
      <c r="CF471" s="228"/>
      <c r="CG471" s="228"/>
      <c r="CH471" s="228"/>
      <c r="CI471" s="228"/>
      <c r="CJ471" s="228"/>
      <c r="CK471" s="228"/>
      <c r="CL471" s="228"/>
      <c r="CM471" s="228"/>
      <c r="CN471" s="228"/>
      <c r="CO471" s="228"/>
      <c r="CP471" s="228"/>
      <c r="CQ471" s="228"/>
      <c r="CR471" s="228"/>
      <c r="CS471" s="228"/>
      <c r="CT471" s="228"/>
      <c r="CU471" s="228"/>
      <c r="CV471" s="228"/>
      <c r="CW471" s="228"/>
      <c r="CX471" s="228"/>
      <c r="CY471" s="228"/>
      <c r="CZ471" s="228"/>
      <c r="DA471" s="228"/>
      <c r="DB471" s="228"/>
    </row>
    <row r="472" spans="1:106" s="198" customFormat="1" ht="31.5" customHeight="1" x14ac:dyDescent="0.3">
      <c r="A472" s="194"/>
      <c r="B472" s="171"/>
      <c r="C472" s="257"/>
      <c r="D472" s="171"/>
      <c r="E472" s="171"/>
      <c r="F472" s="171"/>
      <c r="G472" s="197"/>
      <c r="L472" s="258"/>
      <c r="M472" s="259"/>
      <c r="N472" s="260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72"/>
      <c r="Z472" s="172"/>
      <c r="AA472" s="193"/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72"/>
      <c r="AL472" s="172"/>
      <c r="AM472" s="193"/>
      <c r="AN472" s="193"/>
      <c r="AO472" s="223"/>
      <c r="AP472" s="183"/>
      <c r="AQ472" s="184"/>
      <c r="AR472" s="182"/>
      <c r="AS472" s="182"/>
      <c r="AT472" s="185"/>
      <c r="AU472" s="185"/>
      <c r="AV472" s="185"/>
      <c r="AW472" s="185"/>
      <c r="AX472" s="185"/>
      <c r="AY472" s="185"/>
      <c r="AZ472" s="185"/>
      <c r="BA472" s="185"/>
      <c r="BB472" s="185"/>
      <c r="BC472" s="186"/>
      <c r="BD472" s="181"/>
      <c r="BE472" s="187"/>
      <c r="BF472" s="188"/>
      <c r="BG472" s="173"/>
      <c r="BH472" s="173"/>
      <c r="BI472" s="173"/>
      <c r="BJ472" s="173"/>
      <c r="BK472" s="173"/>
      <c r="BL472" s="28"/>
      <c r="BM472" s="228"/>
      <c r="BN472" s="228"/>
      <c r="BO472" s="228"/>
      <c r="BP472" s="228"/>
      <c r="BQ472" s="228"/>
      <c r="BR472" s="228"/>
      <c r="BS472" s="228"/>
      <c r="BT472" s="228"/>
      <c r="BU472" s="228" t="str">
        <f t="shared" si="7"/>
        <v/>
      </c>
      <c r="BV472" s="228"/>
      <c r="BW472" s="228"/>
      <c r="BX472" s="228"/>
      <c r="BY472" s="228"/>
      <c r="BZ472" s="228"/>
      <c r="CA472" s="228"/>
      <c r="CB472" s="228"/>
      <c r="CC472" s="228"/>
      <c r="CD472" s="228"/>
      <c r="CE472" s="228"/>
      <c r="CF472" s="228"/>
      <c r="CG472" s="228"/>
      <c r="CH472" s="228"/>
      <c r="CI472" s="228"/>
      <c r="CJ472" s="228"/>
      <c r="CK472" s="228"/>
      <c r="CL472" s="228"/>
      <c r="CM472" s="228"/>
      <c r="CN472" s="228"/>
      <c r="CO472" s="228"/>
      <c r="CP472" s="228"/>
      <c r="CQ472" s="228"/>
      <c r="CR472" s="228"/>
      <c r="CS472" s="228"/>
      <c r="CT472" s="228"/>
      <c r="CU472" s="228"/>
      <c r="CV472" s="228"/>
      <c r="CW472" s="228"/>
      <c r="CX472" s="228"/>
      <c r="CY472" s="228"/>
      <c r="CZ472" s="228"/>
      <c r="DA472" s="228"/>
      <c r="DB472" s="228"/>
    </row>
    <row r="473" spans="1:106" s="198" customFormat="1" ht="31.5" customHeight="1" x14ac:dyDescent="0.3">
      <c r="A473" s="194"/>
      <c r="B473" s="171"/>
      <c r="C473" s="257"/>
      <c r="D473" s="171"/>
      <c r="E473" s="171"/>
      <c r="F473" s="171"/>
      <c r="G473" s="197"/>
      <c r="L473" s="258"/>
      <c r="M473" s="259"/>
      <c r="N473" s="260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72"/>
      <c r="Z473" s="172"/>
      <c r="AA473" s="193"/>
      <c r="AB473" s="193"/>
      <c r="AC473" s="193"/>
      <c r="AD473" s="193"/>
      <c r="AE473" s="193"/>
      <c r="AF473" s="193"/>
      <c r="AG473" s="193"/>
      <c r="AH473" s="193"/>
      <c r="AI473" s="193"/>
      <c r="AJ473" s="193"/>
      <c r="AK473" s="172"/>
      <c r="AL473" s="172"/>
      <c r="AM473" s="193"/>
      <c r="AN473" s="193"/>
      <c r="AO473" s="223"/>
      <c r="AP473" s="183"/>
      <c r="AQ473" s="184"/>
      <c r="AR473" s="182"/>
      <c r="AS473" s="182"/>
      <c r="AT473" s="185"/>
      <c r="AU473" s="185"/>
      <c r="AV473" s="185"/>
      <c r="AW473" s="185"/>
      <c r="AX473" s="185"/>
      <c r="AY473" s="185"/>
      <c r="AZ473" s="185"/>
      <c r="BA473" s="185"/>
      <c r="BB473" s="185"/>
      <c r="BC473" s="186"/>
      <c r="BD473" s="181"/>
      <c r="BE473" s="187"/>
      <c r="BF473" s="188"/>
      <c r="BG473" s="173"/>
      <c r="BH473" s="173"/>
      <c r="BI473" s="173"/>
      <c r="BJ473" s="173"/>
      <c r="BK473" s="173"/>
      <c r="BL473" s="28"/>
      <c r="BM473" s="228"/>
      <c r="BN473" s="228"/>
      <c r="BO473" s="228"/>
      <c r="BP473" s="228"/>
      <c r="BQ473" s="228"/>
      <c r="BR473" s="228"/>
      <c r="BS473" s="228"/>
      <c r="BT473" s="228"/>
      <c r="BU473" s="228" t="str">
        <f t="shared" si="7"/>
        <v/>
      </c>
      <c r="BV473" s="228"/>
      <c r="BW473" s="228"/>
      <c r="BX473" s="228"/>
      <c r="BY473" s="228"/>
      <c r="BZ473" s="228"/>
      <c r="CA473" s="228"/>
      <c r="CB473" s="228"/>
      <c r="CC473" s="228"/>
      <c r="CD473" s="228"/>
      <c r="CE473" s="228"/>
      <c r="CF473" s="228"/>
      <c r="CG473" s="228"/>
      <c r="CH473" s="228"/>
      <c r="CI473" s="228"/>
      <c r="CJ473" s="228"/>
      <c r="CK473" s="228"/>
      <c r="CL473" s="228"/>
      <c r="CM473" s="228"/>
      <c r="CN473" s="228"/>
      <c r="CO473" s="228"/>
      <c r="CP473" s="228"/>
      <c r="CQ473" s="228"/>
      <c r="CR473" s="228"/>
      <c r="CS473" s="228"/>
      <c r="CT473" s="228"/>
      <c r="CU473" s="228"/>
      <c r="CV473" s="228"/>
      <c r="CW473" s="228"/>
      <c r="CX473" s="228"/>
      <c r="CY473" s="228"/>
      <c r="CZ473" s="228"/>
      <c r="DA473" s="228"/>
      <c r="DB473" s="228"/>
    </row>
    <row r="474" spans="1:106" s="198" customFormat="1" ht="31.5" customHeight="1" x14ac:dyDescent="0.3">
      <c r="A474" s="194"/>
      <c r="B474" s="171"/>
      <c r="C474" s="257"/>
      <c r="D474" s="171"/>
      <c r="E474" s="171"/>
      <c r="F474" s="171"/>
      <c r="G474" s="197"/>
      <c r="L474" s="258"/>
      <c r="M474" s="259"/>
      <c r="N474" s="260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72"/>
      <c r="Z474" s="172"/>
      <c r="AA474" s="193"/>
      <c r="AB474" s="193"/>
      <c r="AC474" s="193"/>
      <c r="AD474" s="193"/>
      <c r="AE474" s="193"/>
      <c r="AF474" s="193"/>
      <c r="AG474" s="193"/>
      <c r="AH474" s="193"/>
      <c r="AI474" s="193"/>
      <c r="AJ474" s="193"/>
      <c r="AK474" s="172"/>
      <c r="AL474" s="172"/>
      <c r="AM474" s="193"/>
      <c r="AN474" s="193"/>
      <c r="AO474" s="223"/>
      <c r="AP474" s="183"/>
      <c r="AQ474" s="184"/>
      <c r="AR474" s="182"/>
      <c r="AS474" s="182"/>
      <c r="AT474" s="185"/>
      <c r="AU474" s="185"/>
      <c r="AV474" s="185"/>
      <c r="AW474" s="185"/>
      <c r="AX474" s="185"/>
      <c r="AY474" s="185"/>
      <c r="AZ474" s="185"/>
      <c r="BA474" s="185"/>
      <c r="BB474" s="185"/>
      <c r="BC474" s="186"/>
      <c r="BD474" s="181"/>
      <c r="BE474" s="187"/>
      <c r="BF474" s="188"/>
      <c r="BG474" s="173"/>
      <c r="BH474" s="173"/>
      <c r="BI474" s="173"/>
      <c r="BJ474" s="173"/>
      <c r="BK474" s="173"/>
      <c r="BL474" s="28"/>
      <c r="BM474" s="228"/>
      <c r="BN474" s="228"/>
      <c r="BO474" s="228"/>
      <c r="BP474" s="228"/>
      <c r="BQ474" s="228"/>
      <c r="BR474" s="228"/>
      <c r="BS474" s="228"/>
      <c r="BT474" s="228"/>
      <c r="BU474" s="228" t="str">
        <f t="shared" si="7"/>
        <v/>
      </c>
      <c r="BV474" s="228"/>
      <c r="BW474" s="228"/>
      <c r="BX474" s="228"/>
      <c r="BY474" s="228"/>
      <c r="BZ474" s="228"/>
      <c r="CA474" s="228"/>
      <c r="CB474" s="228"/>
      <c r="CC474" s="228"/>
      <c r="CD474" s="228"/>
      <c r="CE474" s="228"/>
      <c r="CF474" s="228"/>
      <c r="CG474" s="228"/>
      <c r="CH474" s="228"/>
      <c r="CI474" s="228"/>
      <c r="CJ474" s="228"/>
      <c r="CK474" s="228"/>
      <c r="CL474" s="228"/>
      <c r="CM474" s="228"/>
      <c r="CN474" s="228"/>
      <c r="CO474" s="228"/>
      <c r="CP474" s="228"/>
      <c r="CQ474" s="228"/>
      <c r="CR474" s="228"/>
      <c r="CS474" s="228"/>
      <c r="CT474" s="228"/>
      <c r="CU474" s="228"/>
      <c r="CV474" s="228"/>
      <c r="CW474" s="228"/>
      <c r="CX474" s="228"/>
      <c r="CY474" s="228"/>
      <c r="CZ474" s="228"/>
      <c r="DA474" s="228"/>
      <c r="DB474" s="228"/>
    </row>
    <row r="475" spans="1:106" s="198" customFormat="1" ht="31.5" customHeight="1" x14ac:dyDescent="0.3">
      <c r="A475" s="194"/>
      <c r="B475" s="171"/>
      <c r="C475" s="257"/>
      <c r="D475" s="171"/>
      <c r="E475" s="171"/>
      <c r="F475" s="171"/>
      <c r="G475" s="197"/>
      <c r="L475" s="258"/>
      <c r="M475" s="259"/>
      <c r="N475" s="260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72"/>
      <c r="Z475" s="172"/>
      <c r="AA475" s="193"/>
      <c r="AB475" s="193"/>
      <c r="AC475" s="193"/>
      <c r="AD475" s="193"/>
      <c r="AE475" s="193"/>
      <c r="AF475" s="193"/>
      <c r="AG475" s="193"/>
      <c r="AH475" s="193"/>
      <c r="AI475" s="193"/>
      <c r="AJ475" s="193"/>
      <c r="AK475" s="172"/>
      <c r="AL475" s="172"/>
      <c r="AM475" s="193"/>
      <c r="AN475" s="193"/>
      <c r="AO475" s="223"/>
      <c r="AP475" s="183"/>
      <c r="AQ475" s="184"/>
      <c r="AR475" s="182"/>
      <c r="AS475" s="182"/>
      <c r="AT475" s="185"/>
      <c r="AU475" s="185"/>
      <c r="AV475" s="185"/>
      <c r="AW475" s="185"/>
      <c r="AX475" s="185"/>
      <c r="AY475" s="185"/>
      <c r="AZ475" s="185"/>
      <c r="BA475" s="185"/>
      <c r="BB475" s="185"/>
      <c r="BC475" s="186"/>
      <c r="BD475" s="181"/>
      <c r="BE475" s="187"/>
      <c r="BF475" s="188"/>
      <c r="BG475" s="173"/>
      <c r="BH475" s="173"/>
      <c r="BI475" s="173"/>
      <c r="BJ475" s="173"/>
      <c r="BK475" s="173"/>
      <c r="BL475" s="28"/>
      <c r="BM475" s="228"/>
      <c r="BN475" s="228"/>
      <c r="BO475" s="228"/>
      <c r="BP475" s="228"/>
      <c r="BQ475" s="228"/>
      <c r="BR475" s="228"/>
      <c r="BS475" s="228"/>
      <c r="BT475" s="228"/>
      <c r="BU475" s="228" t="str">
        <f t="shared" si="7"/>
        <v/>
      </c>
      <c r="BV475" s="228"/>
      <c r="BW475" s="228"/>
      <c r="BX475" s="228"/>
      <c r="BY475" s="228"/>
      <c r="BZ475" s="228"/>
      <c r="CA475" s="228"/>
      <c r="CB475" s="228"/>
      <c r="CC475" s="228"/>
      <c r="CD475" s="228"/>
      <c r="CE475" s="228"/>
      <c r="CF475" s="228"/>
      <c r="CG475" s="228"/>
      <c r="CH475" s="228"/>
      <c r="CI475" s="228"/>
      <c r="CJ475" s="228"/>
      <c r="CK475" s="228"/>
      <c r="CL475" s="228"/>
      <c r="CM475" s="228"/>
      <c r="CN475" s="228"/>
      <c r="CO475" s="228"/>
      <c r="CP475" s="228"/>
      <c r="CQ475" s="228"/>
      <c r="CR475" s="228"/>
      <c r="CS475" s="228"/>
      <c r="CT475" s="228"/>
      <c r="CU475" s="228"/>
      <c r="CV475" s="228"/>
      <c r="CW475" s="228"/>
      <c r="CX475" s="228"/>
      <c r="CY475" s="228"/>
      <c r="CZ475" s="228"/>
      <c r="DA475" s="228"/>
      <c r="DB475" s="228"/>
    </row>
    <row r="476" spans="1:106" s="198" customFormat="1" ht="31.5" customHeight="1" x14ac:dyDescent="0.3">
      <c r="A476" s="194"/>
      <c r="B476" s="171"/>
      <c r="C476" s="257"/>
      <c r="D476" s="171"/>
      <c r="E476" s="171"/>
      <c r="F476" s="171"/>
      <c r="G476" s="197"/>
      <c r="L476" s="258"/>
      <c r="M476" s="259"/>
      <c r="N476" s="260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72"/>
      <c r="Z476" s="172"/>
      <c r="AA476" s="193"/>
      <c r="AB476" s="193"/>
      <c r="AC476" s="193"/>
      <c r="AD476" s="193"/>
      <c r="AE476" s="193"/>
      <c r="AF476" s="193"/>
      <c r="AG476" s="193"/>
      <c r="AH476" s="193"/>
      <c r="AI476" s="193"/>
      <c r="AJ476" s="193"/>
      <c r="AK476" s="172"/>
      <c r="AL476" s="172"/>
      <c r="AM476" s="193"/>
      <c r="AN476" s="193"/>
      <c r="AO476" s="223"/>
      <c r="AP476" s="183"/>
      <c r="AQ476" s="184"/>
      <c r="AR476" s="182"/>
      <c r="AS476" s="182"/>
      <c r="AT476" s="185"/>
      <c r="AU476" s="185"/>
      <c r="AV476" s="185"/>
      <c r="AW476" s="185"/>
      <c r="AX476" s="185"/>
      <c r="AY476" s="185"/>
      <c r="AZ476" s="185"/>
      <c r="BA476" s="185"/>
      <c r="BB476" s="185"/>
      <c r="BC476" s="186"/>
      <c r="BD476" s="181"/>
      <c r="BE476" s="187"/>
      <c r="BF476" s="188"/>
      <c r="BG476" s="173"/>
      <c r="BH476" s="173"/>
      <c r="BI476" s="173"/>
      <c r="BJ476" s="173"/>
      <c r="BK476" s="173"/>
      <c r="BL476" s="28"/>
      <c r="BM476" s="228"/>
      <c r="BN476" s="228"/>
      <c r="BO476" s="228"/>
      <c r="BP476" s="228"/>
      <c r="BQ476" s="228"/>
      <c r="BR476" s="228"/>
      <c r="BS476" s="228"/>
      <c r="BT476" s="228"/>
      <c r="BU476" s="228" t="str">
        <f t="shared" si="7"/>
        <v/>
      </c>
      <c r="BV476" s="228"/>
      <c r="BW476" s="228"/>
      <c r="BX476" s="228"/>
      <c r="BY476" s="228"/>
      <c r="BZ476" s="228"/>
      <c r="CA476" s="228"/>
      <c r="CB476" s="228"/>
      <c r="CC476" s="228"/>
      <c r="CD476" s="228"/>
      <c r="CE476" s="228"/>
      <c r="CF476" s="228"/>
      <c r="CG476" s="228"/>
      <c r="CH476" s="228"/>
      <c r="CI476" s="228"/>
      <c r="CJ476" s="228"/>
      <c r="CK476" s="228"/>
      <c r="CL476" s="228"/>
      <c r="CM476" s="228"/>
      <c r="CN476" s="228"/>
      <c r="CO476" s="228"/>
      <c r="CP476" s="228"/>
      <c r="CQ476" s="228"/>
      <c r="CR476" s="228"/>
      <c r="CS476" s="228"/>
      <c r="CT476" s="228"/>
      <c r="CU476" s="228"/>
      <c r="CV476" s="228"/>
      <c r="CW476" s="228"/>
      <c r="CX476" s="228"/>
      <c r="CY476" s="228"/>
      <c r="CZ476" s="228"/>
      <c r="DA476" s="228"/>
      <c r="DB476" s="228"/>
    </row>
    <row r="477" spans="1:106" s="198" customFormat="1" ht="31.5" customHeight="1" x14ac:dyDescent="0.3">
      <c r="A477" s="194"/>
      <c r="B477" s="171"/>
      <c r="C477" s="257"/>
      <c r="D477" s="171"/>
      <c r="E477" s="171"/>
      <c r="F477" s="171"/>
      <c r="G477" s="197"/>
      <c r="L477" s="258"/>
      <c r="M477" s="259"/>
      <c r="N477" s="260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72"/>
      <c r="Z477" s="172"/>
      <c r="AA477" s="193"/>
      <c r="AB477" s="193"/>
      <c r="AC477" s="193"/>
      <c r="AD477" s="193"/>
      <c r="AE477" s="193"/>
      <c r="AF477" s="193"/>
      <c r="AG477" s="193"/>
      <c r="AH477" s="193"/>
      <c r="AI477" s="193"/>
      <c r="AJ477" s="193"/>
      <c r="AK477" s="172"/>
      <c r="AL477" s="172"/>
      <c r="AM477" s="193"/>
      <c r="AN477" s="193"/>
      <c r="AO477" s="223"/>
      <c r="AP477" s="183"/>
      <c r="AQ477" s="184"/>
      <c r="AR477" s="182"/>
      <c r="AS477" s="182"/>
      <c r="AT477" s="185"/>
      <c r="AU477" s="185"/>
      <c r="AV477" s="185"/>
      <c r="AW477" s="185"/>
      <c r="AX477" s="185"/>
      <c r="AY477" s="185"/>
      <c r="AZ477" s="185"/>
      <c r="BA477" s="185"/>
      <c r="BB477" s="185"/>
      <c r="BC477" s="186"/>
      <c r="BD477" s="181"/>
      <c r="BE477" s="187"/>
      <c r="BF477" s="188"/>
      <c r="BG477" s="173"/>
      <c r="BH477" s="173"/>
      <c r="BI477" s="173"/>
      <c r="BJ477" s="173"/>
      <c r="BK477" s="173"/>
      <c r="BL477" s="28"/>
      <c r="BM477" s="228"/>
      <c r="BN477" s="228"/>
      <c r="BO477" s="228"/>
      <c r="BP477" s="228"/>
      <c r="BQ477" s="228"/>
      <c r="BR477" s="228"/>
      <c r="BS477" s="228"/>
      <c r="BT477" s="228"/>
      <c r="BU477" s="228" t="str">
        <f t="shared" si="7"/>
        <v/>
      </c>
      <c r="BV477" s="228"/>
      <c r="BW477" s="228"/>
      <c r="BX477" s="228"/>
      <c r="BY477" s="228"/>
      <c r="BZ477" s="228"/>
      <c r="CA477" s="228"/>
      <c r="CB477" s="228"/>
      <c r="CC477" s="228"/>
      <c r="CD477" s="228"/>
      <c r="CE477" s="228"/>
      <c r="CF477" s="228"/>
      <c r="CG477" s="228"/>
      <c r="CH477" s="228"/>
      <c r="CI477" s="228"/>
      <c r="CJ477" s="228"/>
      <c r="CK477" s="228"/>
      <c r="CL477" s="228"/>
      <c r="CM477" s="228"/>
      <c r="CN477" s="228"/>
      <c r="CO477" s="228"/>
      <c r="CP477" s="228"/>
      <c r="CQ477" s="228"/>
      <c r="CR477" s="228"/>
      <c r="CS477" s="228"/>
      <c r="CT477" s="228"/>
      <c r="CU477" s="228"/>
      <c r="CV477" s="228"/>
      <c r="CW477" s="228"/>
      <c r="CX477" s="228"/>
      <c r="CY477" s="228"/>
      <c r="CZ477" s="228"/>
      <c r="DA477" s="228"/>
      <c r="DB477" s="228"/>
    </row>
    <row r="478" spans="1:106" s="198" customFormat="1" ht="31.5" customHeight="1" x14ac:dyDescent="0.3">
      <c r="A478" s="194"/>
      <c r="B478" s="171"/>
      <c r="C478" s="257"/>
      <c r="D478" s="171"/>
      <c r="E478" s="171"/>
      <c r="F478" s="171"/>
      <c r="G478" s="197"/>
      <c r="L478" s="258"/>
      <c r="M478" s="259"/>
      <c r="N478" s="260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72"/>
      <c r="Z478" s="172"/>
      <c r="AA478" s="193"/>
      <c r="AB478" s="193"/>
      <c r="AC478" s="193"/>
      <c r="AD478" s="193"/>
      <c r="AE478" s="193"/>
      <c r="AF478" s="193"/>
      <c r="AG478" s="193"/>
      <c r="AH478" s="193"/>
      <c r="AI478" s="193"/>
      <c r="AJ478" s="193"/>
      <c r="AK478" s="172"/>
      <c r="AL478" s="172"/>
      <c r="AM478" s="193"/>
      <c r="AN478" s="193"/>
      <c r="AO478" s="223"/>
      <c r="AP478" s="183"/>
      <c r="AQ478" s="184"/>
      <c r="AR478" s="182"/>
      <c r="AS478" s="182"/>
      <c r="AT478" s="185"/>
      <c r="AU478" s="185"/>
      <c r="AV478" s="185"/>
      <c r="AW478" s="185"/>
      <c r="AX478" s="185"/>
      <c r="AY478" s="185"/>
      <c r="AZ478" s="185"/>
      <c r="BA478" s="185"/>
      <c r="BB478" s="185"/>
      <c r="BC478" s="186"/>
      <c r="BD478" s="181"/>
      <c r="BE478" s="187"/>
      <c r="BF478" s="188"/>
      <c r="BG478" s="173"/>
      <c r="BH478" s="173"/>
      <c r="BI478" s="173"/>
      <c r="BJ478" s="173"/>
      <c r="BK478" s="173"/>
      <c r="BL478" s="28"/>
      <c r="BM478" s="228"/>
      <c r="BN478" s="228"/>
      <c r="BO478" s="228"/>
      <c r="BP478" s="228"/>
      <c r="BQ478" s="228"/>
      <c r="BR478" s="228"/>
      <c r="BS478" s="228"/>
      <c r="BT478" s="228"/>
      <c r="BU478" s="228" t="str">
        <f t="shared" si="7"/>
        <v/>
      </c>
      <c r="BV478" s="228"/>
      <c r="BW478" s="228"/>
      <c r="BX478" s="228"/>
      <c r="BY478" s="228"/>
      <c r="BZ478" s="228"/>
      <c r="CA478" s="228"/>
      <c r="CB478" s="228"/>
      <c r="CC478" s="228"/>
      <c r="CD478" s="228"/>
      <c r="CE478" s="228"/>
      <c r="CF478" s="228"/>
      <c r="CG478" s="228"/>
      <c r="CH478" s="228"/>
      <c r="CI478" s="228"/>
      <c r="CJ478" s="228"/>
      <c r="CK478" s="228"/>
      <c r="CL478" s="228"/>
      <c r="CM478" s="228"/>
      <c r="CN478" s="228"/>
      <c r="CO478" s="228"/>
      <c r="CP478" s="228"/>
      <c r="CQ478" s="228"/>
      <c r="CR478" s="228"/>
      <c r="CS478" s="228"/>
      <c r="CT478" s="228"/>
      <c r="CU478" s="228"/>
      <c r="CV478" s="228"/>
      <c r="CW478" s="228"/>
      <c r="CX478" s="228"/>
      <c r="CY478" s="228"/>
      <c r="CZ478" s="228"/>
      <c r="DA478" s="228"/>
      <c r="DB478" s="228"/>
    </row>
    <row r="479" spans="1:106" s="198" customFormat="1" ht="31.5" customHeight="1" x14ac:dyDescent="0.3">
      <c r="A479" s="194"/>
      <c r="B479" s="171"/>
      <c r="C479" s="257"/>
      <c r="D479" s="171"/>
      <c r="E479" s="171"/>
      <c r="F479" s="171"/>
      <c r="G479" s="197"/>
      <c r="L479" s="258"/>
      <c r="M479" s="259"/>
      <c r="N479" s="260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72"/>
      <c r="Z479" s="172"/>
      <c r="AA479" s="193"/>
      <c r="AB479" s="193"/>
      <c r="AC479" s="193"/>
      <c r="AD479" s="193"/>
      <c r="AE479" s="193"/>
      <c r="AF479" s="193"/>
      <c r="AG479" s="193"/>
      <c r="AH479" s="193"/>
      <c r="AI479" s="193"/>
      <c r="AJ479" s="193"/>
      <c r="AK479" s="172"/>
      <c r="AL479" s="172"/>
      <c r="AM479" s="193"/>
      <c r="AN479" s="193"/>
      <c r="AO479" s="223"/>
      <c r="AP479" s="183"/>
      <c r="AQ479" s="184"/>
      <c r="AR479" s="182"/>
      <c r="AS479" s="182"/>
      <c r="AT479" s="185"/>
      <c r="AU479" s="185"/>
      <c r="AV479" s="185"/>
      <c r="AW479" s="185"/>
      <c r="AX479" s="185"/>
      <c r="AY479" s="185"/>
      <c r="AZ479" s="185"/>
      <c r="BA479" s="185"/>
      <c r="BB479" s="185"/>
      <c r="BC479" s="186"/>
      <c r="BD479" s="181"/>
      <c r="BE479" s="187"/>
      <c r="BF479" s="188"/>
      <c r="BG479" s="173"/>
      <c r="BH479" s="173"/>
      <c r="BI479" s="173"/>
      <c r="BJ479" s="173"/>
      <c r="BK479" s="173"/>
      <c r="BL479" s="28"/>
      <c r="BM479" s="228"/>
      <c r="BN479" s="228"/>
      <c r="BO479" s="228"/>
      <c r="BP479" s="228"/>
      <c r="BQ479" s="228"/>
      <c r="BR479" s="228"/>
      <c r="BS479" s="228"/>
      <c r="BT479" s="228"/>
      <c r="BU479" s="228" t="str">
        <f t="shared" si="7"/>
        <v/>
      </c>
      <c r="BV479" s="228"/>
      <c r="BW479" s="228"/>
      <c r="BX479" s="228"/>
      <c r="BY479" s="228"/>
      <c r="BZ479" s="228"/>
      <c r="CA479" s="228"/>
      <c r="CB479" s="228"/>
      <c r="CC479" s="228"/>
      <c r="CD479" s="228"/>
      <c r="CE479" s="228"/>
      <c r="CF479" s="228"/>
      <c r="CG479" s="228"/>
      <c r="CH479" s="228"/>
      <c r="CI479" s="228"/>
      <c r="CJ479" s="228"/>
      <c r="CK479" s="228"/>
      <c r="CL479" s="228"/>
      <c r="CM479" s="228"/>
      <c r="CN479" s="228"/>
      <c r="CO479" s="228"/>
      <c r="CP479" s="228"/>
      <c r="CQ479" s="228"/>
      <c r="CR479" s="228"/>
      <c r="CS479" s="228"/>
      <c r="CT479" s="228"/>
      <c r="CU479" s="228"/>
      <c r="CV479" s="228"/>
      <c r="CW479" s="228"/>
      <c r="CX479" s="228"/>
      <c r="CY479" s="228"/>
      <c r="CZ479" s="228"/>
      <c r="DA479" s="228"/>
      <c r="DB479" s="228"/>
    </row>
    <row r="480" spans="1:106" s="198" customFormat="1" ht="31.5" customHeight="1" x14ac:dyDescent="0.3">
      <c r="A480" s="194"/>
      <c r="B480" s="171"/>
      <c r="C480" s="257"/>
      <c r="D480" s="171"/>
      <c r="E480" s="171"/>
      <c r="F480" s="171"/>
      <c r="G480" s="197"/>
      <c r="L480" s="258"/>
      <c r="M480" s="259"/>
      <c r="N480" s="260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72"/>
      <c r="Z480" s="172"/>
      <c r="AA480" s="193"/>
      <c r="AB480" s="193"/>
      <c r="AC480" s="193"/>
      <c r="AD480" s="193"/>
      <c r="AE480" s="193"/>
      <c r="AF480" s="193"/>
      <c r="AG480" s="193"/>
      <c r="AH480" s="193"/>
      <c r="AI480" s="193"/>
      <c r="AJ480" s="193"/>
      <c r="AK480" s="172"/>
      <c r="AL480" s="172"/>
      <c r="AM480" s="193"/>
      <c r="AN480" s="193"/>
      <c r="AO480" s="223"/>
      <c r="AP480" s="183"/>
      <c r="AQ480" s="184"/>
      <c r="AR480" s="182"/>
      <c r="AS480" s="182"/>
      <c r="AT480" s="185"/>
      <c r="AU480" s="185"/>
      <c r="AV480" s="185"/>
      <c r="AW480" s="185"/>
      <c r="AX480" s="185"/>
      <c r="AY480" s="185"/>
      <c r="AZ480" s="185"/>
      <c r="BA480" s="185"/>
      <c r="BB480" s="185"/>
      <c r="BC480" s="186"/>
      <c r="BD480" s="181"/>
      <c r="BE480" s="187"/>
      <c r="BF480" s="188"/>
      <c r="BG480" s="173"/>
      <c r="BH480" s="173"/>
      <c r="BI480" s="173"/>
      <c r="BJ480" s="173"/>
      <c r="BK480" s="173"/>
      <c r="BL480" s="28"/>
      <c r="BM480" s="228"/>
      <c r="BN480" s="228"/>
      <c r="BO480" s="228"/>
      <c r="BP480" s="228"/>
      <c r="BQ480" s="228"/>
      <c r="BR480" s="228"/>
      <c r="BS480" s="228"/>
      <c r="BT480" s="228"/>
      <c r="BU480" s="228" t="str">
        <f t="shared" si="7"/>
        <v/>
      </c>
      <c r="BV480" s="228"/>
      <c r="BW480" s="228"/>
      <c r="BX480" s="228"/>
      <c r="BY480" s="228"/>
      <c r="BZ480" s="228"/>
      <c r="CA480" s="228"/>
      <c r="CB480" s="228"/>
      <c r="CC480" s="228"/>
      <c r="CD480" s="228"/>
      <c r="CE480" s="228"/>
      <c r="CF480" s="228"/>
      <c r="CG480" s="228"/>
      <c r="CH480" s="228"/>
      <c r="CI480" s="228"/>
      <c r="CJ480" s="228"/>
      <c r="CK480" s="228"/>
      <c r="CL480" s="228"/>
      <c r="CM480" s="228"/>
      <c r="CN480" s="228"/>
      <c r="CO480" s="228"/>
      <c r="CP480" s="228"/>
      <c r="CQ480" s="228"/>
      <c r="CR480" s="228"/>
      <c r="CS480" s="228"/>
      <c r="CT480" s="228"/>
      <c r="CU480" s="228"/>
      <c r="CV480" s="228"/>
      <c r="CW480" s="228"/>
      <c r="CX480" s="228"/>
      <c r="CY480" s="228"/>
      <c r="CZ480" s="228"/>
      <c r="DA480" s="228"/>
      <c r="DB480" s="228"/>
    </row>
    <row r="481" spans="1:106" s="198" customFormat="1" ht="31.5" customHeight="1" x14ac:dyDescent="0.3">
      <c r="A481" s="194"/>
      <c r="B481" s="171"/>
      <c r="C481" s="257"/>
      <c r="D481" s="171"/>
      <c r="E481" s="171"/>
      <c r="F481" s="171"/>
      <c r="G481" s="197"/>
      <c r="L481" s="258"/>
      <c r="M481" s="259"/>
      <c r="N481" s="260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72"/>
      <c r="Z481" s="172"/>
      <c r="AA481" s="193"/>
      <c r="AB481" s="193"/>
      <c r="AC481" s="193"/>
      <c r="AD481" s="193"/>
      <c r="AE481" s="193"/>
      <c r="AF481" s="193"/>
      <c r="AG481" s="193"/>
      <c r="AH481" s="193"/>
      <c r="AI481" s="193"/>
      <c r="AJ481" s="193"/>
      <c r="AK481" s="172"/>
      <c r="AL481" s="172"/>
      <c r="AM481" s="193"/>
      <c r="AN481" s="193"/>
      <c r="AO481" s="223"/>
      <c r="AP481" s="183"/>
      <c r="AQ481" s="184"/>
      <c r="AR481" s="182"/>
      <c r="AS481" s="182"/>
      <c r="AT481" s="185"/>
      <c r="AU481" s="185"/>
      <c r="AV481" s="185"/>
      <c r="AW481" s="185"/>
      <c r="AX481" s="185"/>
      <c r="AY481" s="185"/>
      <c r="AZ481" s="185"/>
      <c r="BA481" s="185"/>
      <c r="BB481" s="185"/>
      <c r="BC481" s="186"/>
      <c r="BD481" s="181"/>
      <c r="BE481" s="187"/>
      <c r="BF481" s="188"/>
      <c r="BG481" s="173"/>
      <c r="BH481" s="173"/>
      <c r="BI481" s="173"/>
      <c r="BJ481" s="173"/>
      <c r="BK481" s="173"/>
      <c r="BL481" s="28"/>
      <c r="BM481" s="228"/>
      <c r="BN481" s="228"/>
      <c r="BO481" s="228"/>
      <c r="BP481" s="228"/>
      <c r="BQ481" s="228"/>
      <c r="BR481" s="228"/>
      <c r="BS481" s="228"/>
      <c r="BT481" s="228"/>
      <c r="BU481" s="228" t="str">
        <f t="shared" si="7"/>
        <v/>
      </c>
      <c r="BV481" s="228"/>
      <c r="BW481" s="228"/>
      <c r="BX481" s="228"/>
      <c r="BY481" s="228"/>
      <c r="BZ481" s="228"/>
      <c r="CA481" s="228"/>
      <c r="CB481" s="228"/>
      <c r="CC481" s="228"/>
      <c r="CD481" s="228"/>
      <c r="CE481" s="228"/>
      <c r="CF481" s="228"/>
      <c r="CG481" s="228"/>
      <c r="CH481" s="228"/>
      <c r="CI481" s="228"/>
      <c r="CJ481" s="228"/>
      <c r="CK481" s="228"/>
      <c r="CL481" s="228"/>
      <c r="CM481" s="228"/>
      <c r="CN481" s="228"/>
      <c r="CO481" s="228"/>
      <c r="CP481" s="228"/>
      <c r="CQ481" s="228"/>
      <c r="CR481" s="228"/>
      <c r="CS481" s="228"/>
      <c r="CT481" s="228"/>
      <c r="CU481" s="228"/>
      <c r="CV481" s="228"/>
      <c r="CW481" s="228"/>
      <c r="CX481" s="228"/>
      <c r="CY481" s="228"/>
      <c r="CZ481" s="228"/>
      <c r="DA481" s="228"/>
      <c r="DB481" s="228"/>
    </row>
    <row r="482" spans="1:106" s="198" customFormat="1" ht="31.5" customHeight="1" x14ac:dyDescent="0.3">
      <c r="A482" s="194"/>
      <c r="B482" s="171"/>
      <c r="C482" s="257"/>
      <c r="D482" s="171"/>
      <c r="E482" s="171"/>
      <c r="F482" s="171"/>
      <c r="G482" s="197"/>
      <c r="L482" s="258"/>
      <c r="M482" s="259"/>
      <c r="N482" s="260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72"/>
      <c r="Z482" s="172"/>
      <c r="AA482" s="193"/>
      <c r="AB482" s="193"/>
      <c r="AC482" s="193"/>
      <c r="AD482" s="193"/>
      <c r="AE482" s="193"/>
      <c r="AF482" s="193"/>
      <c r="AG482" s="193"/>
      <c r="AH482" s="193"/>
      <c r="AI482" s="193"/>
      <c r="AJ482" s="193"/>
      <c r="AK482" s="172"/>
      <c r="AL482" s="172"/>
      <c r="AM482" s="193"/>
      <c r="AN482" s="193"/>
      <c r="AO482" s="223"/>
      <c r="AP482" s="183"/>
      <c r="AQ482" s="184"/>
      <c r="AR482" s="182"/>
      <c r="AS482" s="182"/>
      <c r="AT482" s="185"/>
      <c r="AU482" s="185"/>
      <c r="AV482" s="185"/>
      <c r="AW482" s="185"/>
      <c r="AX482" s="185"/>
      <c r="AY482" s="185"/>
      <c r="AZ482" s="185"/>
      <c r="BA482" s="185"/>
      <c r="BB482" s="185"/>
      <c r="BC482" s="186"/>
      <c r="BD482" s="181"/>
      <c r="BE482" s="187"/>
      <c r="BF482" s="188"/>
      <c r="BG482" s="173"/>
      <c r="BH482" s="173"/>
      <c r="BI482" s="173"/>
      <c r="BJ482" s="173"/>
      <c r="BK482" s="173"/>
      <c r="BL482" s="28"/>
      <c r="BM482" s="228"/>
      <c r="BN482" s="228"/>
      <c r="BO482" s="228"/>
      <c r="BP482" s="228"/>
      <c r="BQ482" s="228"/>
      <c r="BR482" s="228"/>
      <c r="BS482" s="228"/>
      <c r="BT482" s="228"/>
      <c r="BU482" s="228" t="str">
        <f t="shared" si="7"/>
        <v/>
      </c>
      <c r="BV482" s="228"/>
      <c r="BW482" s="228"/>
      <c r="BX482" s="228"/>
      <c r="BY482" s="228"/>
      <c r="BZ482" s="228"/>
      <c r="CA482" s="228"/>
      <c r="CB482" s="228"/>
      <c r="CC482" s="228"/>
      <c r="CD482" s="228"/>
      <c r="CE482" s="228"/>
      <c r="CF482" s="228"/>
      <c r="CG482" s="228"/>
      <c r="CH482" s="228"/>
      <c r="CI482" s="228"/>
      <c r="CJ482" s="228"/>
      <c r="CK482" s="228"/>
      <c r="CL482" s="228"/>
      <c r="CM482" s="228"/>
      <c r="CN482" s="228"/>
      <c r="CO482" s="228"/>
      <c r="CP482" s="228"/>
      <c r="CQ482" s="228"/>
      <c r="CR482" s="228"/>
      <c r="CS482" s="228"/>
      <c r="CT482" s="228"/>
      <c r="CU482" s="228"/>
      <c r="CV482" s="228"/>
      <c r="CW482" s="228"/>
      <c r="CX482" s="228"/>
      <c r="CY482" s="228"/>
      <c r="CZ482" s="228"/>
      <c r="DA482" s="228"/>
      <c r="DB482" s="228"/>
    </row>
    <row r="483" spans="1:106" s="198" customFormat="1" ht="31.5" customHeight="1" x14ac:dyDescent="0.3">
      <c r="A483" s="194"/>
      <c r="B483" s="171"/>
      <c r="C483" s="257"/>
      <c r="D483" s="171"/>
      <c r="E483" s="171"/>
      <c r="F483" s="171"/>
      <c r="G483" s="197"/>
      <c r="L483" s="258"/>
      <c r="M483" s="259"/>
      <c r="N483" s="260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72"/>
      <c r="Z483" s="172"/>
      <c r="AA483" s="193"/>
      <c r="AB483" s="193"/>
      <c r="AC483" s="193"/>
      <c r="AD483" s="193"/>
      <c r="AE483" s="193"/>
      <c r="AF483" s="193"/>
      <c r="AG483" s="193"/>
      <c r="AH483" s="193"/>
      <c r="AI483" s="193"/>
      <c r="AJ483" s="193"/>
      <c r="AK483" s="172"/>
      <c r="AL483" s="172"/>
      <c r="AM483" s="193"/>
      <c r="AN483" s="193"/>
      <c r="AO483" s="223"/>
      <c r="AP483" s="183"/>
      <c r="AQ483" s="184"/>
      <c r="AR483" s="182"/>
      <c r="AS483" s="182"/>
      <c r="AT483" s="185"/>
      <c r="AU483" s="185"/>
      <c r="AV483" s="185"/>
      <c r="AW483" s="185"/>
      <c r="AX483" s="185"/>
      <c r="AY483" s="185"/>
      <c r="AZ483" s="185"/>
      <c r="BA483" s="185"/>
      <c r="BB483" s="185"/>
      <c r="BC483" s="186"/>
      <c r="BD483" s="181"/>
      <c r="BE483" s="187"/>
      <c r="BF483" s="188"/>
      <c r="BG483" s="173"/>
      <c r="BH483" s="173"/>
      <c r="BI483" s="173"/>
      <c r="BJ483" s="173"/>
      <c r="BK483" s="173"/>
      <c r="BL483" s="28"/>
      <c r="BM483" s="228"/>
      <c r="BN483" s="228"/>
      <c r="BO483" s="228"/>
      <c r="BP483" s="228"/>
      <c r="BQ483" s="228"/>
      <c r="BR483" s="228"/>
      <c r="BS483" s="228"/>
      <c r="BT483" s="228"/>
      <c r="BU483" s="228" t="str">
        <f t="shared" si="7"/>
        <v/>
      </c>
      <c r="BV483" s="228"/>
      <c r="BW483" s="228"/>
      <c r="BX483" s="228"/>
      <c r="BY483" s="228"/>
      <c r="BZ483" s="228"/>
      <c r="CA483" s="228"/>
      <c r="CB483" s="228"/>
      <c r="CC483" s="228"/>
      <c r="CD483" s="228"/>
      <c r="CE483" s="228"/>
      <c r="CF483" s="228"/>
      <c r="CG483" s="228"/>
      <c r="CH483" s="228"/>
      <c r="CI483" s="228"/>
      <c r="CJ483" s="228"/>
      <c r="CK483" s="228"/>
      <c r="CL483" s="228"/>
      <c r="CM483" s="228"/>
      <c r="CN483" s="228"/>
      <c r="CO483" s="228"/>
      <c r="CP483" s="228"/>
      <c r="CQ483" s="228"/>
      <c r="CR483" s="228"/>
      <c r="CS483" s="228"/>
      <c r="CT483" s="228"/>
      <c r="CU483" s="228"/>
      <c r="CV483" s="228"/>
      <c r="CW483" s="228"/>
      <c r="CX483" s="228"/>
      <c r="CY483" s="228"/>
      <c r="CZ483" s="228"/>
      <c r="DA483" s="228"/>
      <c r="DB483" s="228"/>
    </row>
    <row r="484" spans="1:106" s="198" customFormat="1" ht="31.5" customHeight="1" x14ac:dyDescent="0.3">
      <c r="A484" s="194"/>
      <c r="B484" s="171"/>
      <c r="C484" s="257"/>
      <c r="D484" s="171"/>
      <c r="E484" s="171"/>
      <c r="F484" s="171"/>
      <c r="G484" s="197"/>
      <c r="L484" s="258"/>
      <c r="M484" s="259"/>
      <c r="N484" s="260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72"/>
      <c r="Z484" s="172"/>
      <c r="AA484" s="193"/>
      <c r="AB484" s="193"/>
      <c r="AC484" s="193"/>
      <c r="AD484" s="193"/>
      <c r="AE484" s="193"/>
      <c r="AF484" s="193"/>
      <c r="AG484" s="193"/>
      <c r="AH484" s="193"/>
      <c r="AI484" s="193"/>
      <c r="AJ484" s="193"/>
      <c r="AK484" s="172"/>
      <c r="AL484" s="172"/>
      <c r="AM484" s="193"/>
      <c r="AN484" s="193"/>
      <c r="AO484" s="223"/>
      <c r="AP484" s="183"/>
      <c r="AQ484" s="184"/>
      <c r="AR484" s="182"/>
      <c r="AS484" s="182"/>
      <c r="AT484" s="185"/>
      <c r="AU484" s="185"/>
      <c r="AV484" s="185"/>
      <c r="AW484" s="185"/>
      <c r="AX484" s="185"/>
      <c r="AY484" s="185"/>
      <c r="AZ484" s="185"/>
      <c r="BA484" s="185"/>
      <c r="BB484" s="185"/>
      <c r="BC484" s="186"/>
      <c r="BD484" s="181"/>
      <c r="BE484" s="187"/>
      <c r="BF484" s="188"/>
      <c r="BG484" s="173"/>
      <c r="BH484" s="173"/>
      <c r="BI484" s="173"/>
      <c r="BJ484" s="173"/>
      <c r="BK484" s="173"/>
      <c r="BL484" s="28"/>
      <c r="BM484" s="228"/>
      <c r="BN484" s="228"/>
      <c r="BO484" s="228"/>
      <c r="BP484" s="228"/>
      <c r="BQ484" s="228"/>
      <c r="BR484" s="228"/>
      <c r="BS484" s="228"/>
      <c r="BT484" s="228"/>
      <c r="BU484" s="228" t="str">
        <f t="shared" si="7"/>
        <v/>
      </c>
      <c r="BV484" s="228"/>
      <c r="BW484" s="228"/>
      <c r="BX484" s="228"/>
      <c r="BY484" s="228"/>
      <c r="BZ484" s="228"/>
      <c r="CA484" s="228"/>
      <c r="CB484" s="228"/>
      <c r="CC484" s="228"/>
      <c r="CD484" s="228"/>
      <c r="CE484" s="228"/>
      <c r="CF484" s="228"/>
      <c r="CG484" s="228"/>
      <c r="CH484" s="228"/>
      <c r="CI484" s="228"/>
      <c r="CJ484" s="228"/>
      <c r="CK484" s="228"/>
      <c r="CL484" s="228"/>
      <c r="CM484" s="228"/>
      <c r="CN484" s="228"/>
      <c r="CO484" s="228"/>
      <c r="CP484" s="228"/>
      <c r="CQ484" s="228"/>
      <c r="CR484" s="228"/>
      <c r="CS484" s="228"/>
      <c r="CT484" s="228"/>
      <c r="CU484" s="228"/>
      <c r="CV484" s="228"/>
      <c r="CW484" s="228"/>
      <c r="CX484" s="228"/>
      <c r="CY484" s="228"/>
      <c r="CZ484" s="228"/>
      <c r="DA484" s="228"/>
      <c r="DB484" s="228"/>
    </row>
    <row r="485" spans="1:106" s="198" customFormat="1" ht="31.5" customHeight="1" x14ac:dyDescent="0.3">
      <c r="A485" s="194"/>
      <c r="B485" s="171"/>
      <c r="C485" s="257"/>
      <c r="D485" s="171"/>
      <c r="E485" s="171"/>
      <c r="F485" s="171"/>
      <c r="G485" s="197"/>
      <c r="L485" s="258"/>
      <c r="M485" s="259"/>
      <c r="N485" s="260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72"/>
      <c r="Z485" s="172"/>
      <c r="AA485" s="193"/>
      <c r="AB485" s="193"/>
      <c r="AC485" s="193"/>
      <c r="AD485" s="193"/>
      <c r="AE485" s="193"/>
      <c r="AF485" s="193"/>
      <c r="AG485" s="193"/>
      <c r="AH485" s="193"/>
      <c r="AI485" s="193"/>
      <c r="AJ485" s="193"/>
      <c r="AK485" s="172"/>
      <c r="AL485" s="172"/>
      <c r="AM485" s="193"/>
      <c r="AN485" s="193"/>
      <c r="AO485" s="223"/>
      <c r="AP485" s="183"/>
      <c r="AQ485" s="184"/>
      <c r="AR485" s="182"/>
      <c r="AS485" s="182"/>
      <c r="AT485" s="185"/>
      <c r="AU485" s="185"/>
      <c r="AV485" s="185"/>
      <c r="AW485" s="185"/>
      <c r="AX485" s="185"/>
      <c r="AY485" s="185"/>
      <c r="AZ485" s="185"/>
      <c r="BA485" s="185"/>
      <c r="BB485" s="185"/>
      <c r="BC485" s="186"/>
      <c r="BD485" s="181"/>
      <c r="BE485" s="187"/>
      <c r="BF485" s="188"/>
      <c r="BG485" s="173"/>
      <c r="BH485" s="173"/>
      <c r="BI485" s="173"/>
      <c r="BJ485" s="173"/>
      <c r="BK485" s="173"/>
      <c r="BL485" s="28"/>
      <c r="BM485" s="228"/>
      <c r="BN485" s="228"/>
      <c r="BO485" s="228"/>
      <c r="BP485" s="228"/>
      <c r="BQ485" s="228"/>
      <c r="BR485" s="228"/>
      <c r="BS485" s="228"/>
      <c r="BT485" s="228"/>
      <c r="BU485" s="228" t="str">
        <f t="shared" si="7"/>
        <v/>
      </c>
      <c r="BV485" s="228"/>
      <c r="BW485" s="228"/>
      <c r="BX485" s="228"/>
      <c r="BY485" s="228"/>
      <c r="BZ485" s="228"/>
      <c r="CA485" s="228"/>
      <c r="CB485" s="228"/>
      <c r="CC485" s="228"/>
      <c r="CD485" s="228"/>
      <c r="CE485" s="228"/>
      <c r="CF485" s="228"/>
      <c r="CG485" s="228"/>
      <c r="CH485" s="228"/>
      <c r="CI485" s="228"/>
      <c r="CJ485" s="228"/>
      <c r="CK485" s="228"/>
      <c r="CL485" s="228"/>
      <c r="CM485" s="228"/>
      <c r="CN485" s="228"/>
      <c r="CO485" s="228"/>
      <c r="CP485" s="228"/>
      <c r="CQ485" s="228"/>
      <c r="CR485" s="228"/>
      <c r="CS485" s="228"/>
      <c r="CT485" s="228"/>
      <c r="CU485" s="228"/>
      <c r="CV485" s="228"/>
      <c r="CW485" s="228"/>
      <c r="CX485" s="228"/>
      <c r="CY485" s="228"/>
      <c r="CZ485" s="228"/>
      <c r="DA485" s="228"/>
      <c r="DB485" s="228"/>
    </row>
    <row r="486" spans="1:106" s="198" customFormat="1" ht="31.5" customHeight="1" x14ac:dyDescent="0.3">
      <c r="A486" s="194"/>
      <c r="B486" s="171"/>
      <c r="C486" s="257"/>
      <c r="D486" s="171"/>
      <c r="E486" s="171"/>
      <c r="F486" s="171"/>
      <c r="G486" s="197"/>
      <c r="L486" s="258"/>
      <c r="M486" s="259"/>
      <c r="N486" s="260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72"/>
      <c r="Z486" s="172"/>
      <c r="AA486" s="193"/>
      <c r="AB486" s="193"/>
      <c r="AC486" s="193"/>
      <c r="AD486" s="193"/>
      <c r="AE486" s="193"/>
      <c r="AF486" s="193"/>
      <c r="AG486" s="193"/>
      <c r="AH486" s="193"/>
      <c r="AI486" s="193"/>
      <c r="AJ486" s="193"/>
      <c r="AK486" s="172"/>
      <c r="AL486" s="172"/>
      <c r="AM486" s="193"/>
      <c r="AN486" s="193"/>
      <c r="AO486" s="223"/>
      <c r="AP486" s="183"/>
      <c r="AQ486" s="184"/>
      <c r="AR486" s="182"/>
      <c r="AS486" s="182"/>
      <c r="AT486" s="185"/>
      <c r="AU486" s="185"/>
      <c r="AV486" s="185"/>
      <c r="AW486" s="185"/>
      <c r="AX486" s="185"/>
      <c r="AY486" s="185"/>
      <c r="AZ486" s="185"/>
      <c r="BA486" s="185"/>
      <c r="BB486" s="185"/>
      <c r="BC486" s="186"/>
      <c r="BD486" s="181"/>
      <c r="BE486" s="187"/>
      <c r="BF486" s="188"/>
      <c r="BG486" s="173"/>
      <c r="BH486" s="173"/>
      <c r="BI486" s="173"/>
      <c r="BJ486" s="173"/>
      <c r="BK486" s="173"/>
      <c r="BL486" s="28"/>
      <c r="BM486" s="228"/>
      <c r="BN486" s="228"/>
      <c r="BO486" s="228"/>
      <c r="BP486" s="228"/>
      <c r="BQ486" s="228"/>
      <c r="BR486" s="228"/>
      <c r="BS486" s="228"/>
      <c r="BT486" s="228"/>
      <c r="BU486" s="228" t="str">
        <f t="shared" si="7"/>
        <v/>
      </c>
      <c r="BV486" s="228"/>
      <c r="BW486" s="228"/>
      <c r="BX486" s="228"/>
      <c r="BY486" s="228"/>
      <c r="BZ486" s="228"/>
      <c r="CA486" s="228"/>
      <c r="CB486" s="228"/>
      <c r="CC486" s="228"/>
      <c r="CD486" s="228"/>
      <c r="CE486" s="228"/>
      <c r="CF486" s="228"/>
      <c r="CG486" s="228"/>
      <c r="CH486" s="228"/>
      <c r="CI486" s="228"/>
      <c r="CJ486" s="228"/>
      <c r="CK486" s="228"/>
      <c r="CL486" s="228"/>
      <c r="CM486" s="228"/>
      <c r="CN486" s="228"/>
      <c r="CO486" s="228"/>
      <c r="CP486" s="228"/>
      <c r="CQ486" s="228"/>
      <c r="CR486" s="228"/>
      <c r="CS486" s="228"/>
      <c r="CT486" s="228"/>
      <c r="CU486" s="228"/>
      <c r="CV486" s="228"/>
      <c r="CW486" s="228"/>
      <c r="CX486" s="228"/>
      <c r="CY486" s="228"/>
      <c r="CZ486" s="228"/>
      <c r="DA486" s="228"/>
      <c r="DB486" s="228"/>
    </row>
    <row r="487" spans="1:106" s="198" customFormat="1" ht="31.5" customHeight="1" x14ac:dyDescent="0.3">
      <c r="A487" s="194"/>
      <c r="B487" s="171"/>
      <c r="C487" s="257"/>
      <c r="D487" s="171"/>
      <c r="E487" s="171"/>
      <c r="F487" s="171"/>
      <c r="G487" s="197"/>
      <c r="L487" s="258"/>
      <c r="M487" s="259"/>
      <c r="N487" s="260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72"/>
      <c r="Z487" s="172"/>
      <c r="AA487" s="193"/>
      <c r="AB487" s="193"/>
      <c r="AC487" s="193"/>
      <c r="AD487" s="193"/>
      <c r="AE487" s="193"/>
      <c r="AF487" s="193"/>
      <c r="AG487" s="193"/>
      <c r="AH487" s="193"/>
      <c r="AI487" s="193"/>
      <c r="AJ487" s="193"/>
      <c r="AK487" s="172"/>
      <c r="AL487" s="172"/>
      <c r="AM487" s="193"/>
      <c r="AN487" s="193"/>
      <c r="AO487" s="223"/>
      <c r="AP487" s="183"/>
      <c r="AQ487" s="184"/>
      <c r="AR487" s="182"/>
      <c r="AS487" s="182"/>
      <c r="AT487" s="185"/>
      <c r="AU487" s="185"/>
      <c r="AV487" s="185"/>
      <c r="AW487" s="185"/>
      <c r="AX487" s="185"/>
      <c r="AY487" s="185"/>
      <c r="AZ487" s="185"/>
      <c r="BA487" s="185"/>
      <c r="BB487" s="185"/>
      <c r="BC487" s="186"/>
      <c r="BD487" s="181"/>
      <c r="BE487" s="187"/>
      <c r="BF487" s="188"/>
      <c r="BG487" s="173"/>
      <c r="BH487" s="173"/>
      <c r="BI487" s="173"/>
      <c r="BJ487" s="173"/>
      <c r="BK487" s="173"/>
      <c r="BL487" s="28"/>
      <c r="BM487" s="228"/>
      <c r="BN487" s="228"/>
      <c r="BO487" s="228"/>
      <c r="BP487" s="228"/>
      <c r="BQ487" s="228"/>
      <c r="BR487" s="228"/>
      <c r="BS487" s="228"/>
      <c r="BT487" s="228"/>
      <c r="BU487" s="228" t="str">
        <f t="shared" si="7"/>
        <v/>
      </c>
      <c r="BV487" s="228"/>
      <c r="BW487" s="228"/>
      <c r="BX487" s="228"/>
      <c r="BY487" s="228"/>
      <c r="BZ487" s="228"/>
      <c r="CA487" s="228"/>
      <c r="CB487" s="228"/>
      <c r="CC487" s="228"/>
      <c r="CD487" s="228"/>
      <c r="CE487" s="228"/>
      <c r="CF487" s="228"/>
      <c r="CG487" s="228"/>
      <c r="CH487" s="228"/>
      <c r="CI487" s="228"/>
      <c r="CJ487" s="228"/>
      <c r="CK487" s="228"/>
      <c r="CL487" s="228"/>
      <c r="CM487" s="228"/>
      <c r="CN487" s="228"/>
      <c r="CO487" s="228"/>
      <c r="CP487" s="228"/>
      <c r="CQ487" s="228"/>
      <c r="CR487" s="228"/>
      <c r="CS487" s="228"/>
      <c r="CT487" s="228"/>
      <c r="CU487" s="228"/>
      <c r="CV487" s="228"/>
      <c r="CW487" s="228"/>
      <c r="CX487" s="228"/>
      <c r="CY487" s="228"/>
      <c r="CZ487" s="228"/>
      <c r="DA487" s="228"/>
      <c r="DB487" s="228"/>
    </row>
    <row r="488" spans="1:106" s="198" customFormat="1" ht="31.5" customHeight="1" x14ac:dyDescent="0.3">
      <c r="A488" s="194"/>
      <c r="B488" s="171"/>
      <c r="C488" s="257"/>
      <c r="D488" s="171"/>
      <c r="E488" s="171"/>
      <c r="F488" s="171"/>
      <c r="G488" s="197"/>
      <c r="L488" s="258"/>
      <c r="M488" s="259"/>
      <c r="N488" s="260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72"/>
      <c r="Z488" s="172"/>
      <c r="AA488" s="193"/>
      <c r="AB488" s="193"/>
      <c r="AC488" s="193"/>
      <c r="AD488" s="193"/>
      <c r="AE488" s="193"/>
      <c r="AF488" s="193"/>
      <c r="AG488" s="193"/>
      <c r="AH488" s="193"/>
      <c r="AI488" s="193"/>
      <c r="AJ488" s="193"/>
      <c r="AK488" s="172"/>
      <c r="AL488" s="172"/>
      <c r="AM488" s="193"/>
      <c r="AN488" s="193"/>
      <c r="AO488" s="223"/>
      <c r="AP488" s="183"/>
      <c r="AQ488" s="184"/>
      <c r="AR488" s="182"/>
      <c r="AS488" s="182"/>
      <c r="AT488" s="185"/>
      <c r="AU488" s="185"/>
      <c r="AV488" s="185"/>
      <c r="AW488" s="185"/>
      <c r="AX488" s="185"/>
      <c r="AY488" s="185"/>
      <c r="AZ488" s="185"/>
      <c r="BA488" s="185"/>
      <c r="BB488" s="185"/>
      <c r="BC488" s="186"/>
      <c r="BD488" s="181"/>
      <c r="BE488" s="187"/>
      <c r="BF488" s="188"/>
      <c r="BG488" s="173"/>
      <c r="BH488" s="173"/>
      <c r="BI488" s="173"/>
      <c r="BJ488" s="173"/>
      <c r="BK488" s="173"/>
      <c r="BL488" s="28"/>
      <c r="BM488" s="228"/>
      <c r="BN488" s="228"/>
      <c r="BO488" s="228"/>
      <c r="BP488" s="228"/>
      <c r="BQ488" s="228"/>
      <c r="BR488" s="228"/>
      <c r="BS488" s="228"/>
      <c r="BT488" s="228"/>
      <c r="BU488" s="228" t="str">
        <f t="shared" si="7"/>
        <v/>
      </c>
      <c r="BV488" s="228"/>
      <c r="BW488" s="228"/>
      <c r="BX488" s="228"/>
      <c r="BY488" s="228"/>
      <c r="BZ488" s="228"/>
      <c r="CA488" s="228"/>
      <c r="CB488" s="228"/>
      <c r="CC488" s="228"/>
      <c r="CD488" s="228"/>
      <c r="CE488" s="228"/>
      <c r="CF488" s="228"/>
      <c r="CG488" s="228"/>
      <c r="CH488" s="228"/>
      <c r="CI488" s="228"/>
      <c r="CJ488" s="228"/>
      <c r="CK488" s="228"/>
      <c r="CL488" s="228"/>
      <c r="CM488" s="228"/>
      <c r="CN488" s="228"/>
      <c r="CO488" s="228"/>
      <c r="CP488" s="228"/>
      <c r="CQ488" s="228"/>
      <c r="CR488" s="228"/>
      <c r="CS488" s="228"/>
      <c r="CT488" s="228"/>
      <c r="CU488" s="228"/>
      <c r="CV488" s="228"/>
      <c r="CW488" s="228"/>
      <c r="CX488" s="228"/>
      <c r="CY488" s="228"/>
      <c r="CZ488" s="228"/>
      <c r="DA488" s="228"/>
      <c r="DB488" s="228"/>
    </row>
    <row r="489" spans="1:106" s="198" customFormat="1" ht="31.5" customHeight="1" x14ac:dyDescent="0.3">
      <c r="A489" s="194"/>
      <c r="B489" s="171"/>
      <c r="C489" s="257"/>
      <c r="D489" s="171"/>
      <c r="E489" s="171"/>
      <c r="F489" s="171"/>
      <c r="G489" s="197"/>
      <c r="L489" s="258"/>
      <c r="M489" s="259"/>
      <c r="N489" s="260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72"/>
      <c r="Z489" s="172"/>
      <c r="AA489" s="193"/>
      <c r="AB489" s="193"/>
      <c r="AC489" s="193"/>
      <c r="AD489" s="193"/>
      <c r="AE489" s="193"/>
      <c r="AF489" s="193"/>
      <c r="AG489" s="193"/>
      <c r="AH489" s="193"/>
      <c r="AI489" s="193"/>
      <c r="AJ489" s="193"/>
      <c r="AK489" s="172"/>
      <c r="AL489" s="172"/>
      <c r="AM489" s="193"/>
      <c r="AN489" s="193"/>
      <c r="AO489" s="223"/>
      <c r="AP489" s="183"/>
      <c r="AQ489" s="184"/>
      <c r="AR489" s="182"/>
      <c r="AS489" s="182"/>
      <c r="AT489" s="185"/>
      <c r="AU489" s="185"/>
      <c r="AV489" s="185"/>
      <c r="AW489" s="185"/>
      <c r="AX489" s="185"/>
      <c r="AY489" s="185"/>
      <c r="AZ489" s="185"/>
      <c r="BA489" s="185"/>
      <c r="BB489" s="185"/>
      <c r="BC489" s="186"/>
      <c r="BD489" s="181"/>
      <c r="BE489" s="187"/>
      <c r="BF489" s="188"/>
      <c r="BG489" s="173"/>
      <c r="BH489" s="173"/>
      <c r="BI489" s="173"/>
      <c r="BJ489" s="173"/>
      <c r="BK489" s="173"/>
      <c r="BL489" s="28"/>
      <c r="BM489" s="228"/>
      <c r="BN489" s="228"/>
      <c r="BO489" s="228"/>
      <c r="BP489" s="228"/>
      <c r="BQ489" s="228"/>
      <c r="BR489" s="228"/>
      <c r="BS489" s="228"/>
      <c r="BT489" s="228"/>
      <c r="BU489" s="228" t="str">
        <f t="shared" si="7"/>
        <v/>
      </c>
      <c r="BV489" s="228"/>
      <c r="BW489" s="228"/>
      <c r="BX489" s="228"/>
      <c r="BY489" s="228"/>
      <c r="BZ489" s="228"/>
      <c r="CA489" s="228"/>
      <c r="CB489" s="228"/>
      <c r="CC489" s="228"/>
      <c r="CD489" s="228"/>
      <c r="CE489" s="228"/>
      <c r="CF489" s="228"/>
      <c r="CG489" s="228"/>
      <c r="CH489" s="228"/>
      <c r="CI489" s="228"/>
      <c r="CJ489" s="228"/>
      <c r="CK489" s="228"/>
      <c r="CL489" s="228"/>
      <c r="CM489" s="228"/>
      <c r="CN489" s="228"/>
      <c r="CO489" s="228"/>
      <c r="CP489" s="228"/>
      <c r="CQ489" s="228"/>
      <c r="CR489" s="228"/>
      <c r="CS489" s="228"/>
      <c r="CT489" s="228"/>
      <c r="CU489" s="228"/>
      <c r="CV489" s="228"/>
      <c r="CW489" s="228"/>
      <c r="CX489" s="228"/>
      <c r="CY489" s="228"/>
      <c r="CZ489" s="228"/>
      <c r="DA489" s="228"/>
      <c r="DB489" s="228"/>
    </row>
    <row r="490" spans="1:106" s="198" customFormat="1" ht="31.5" customHeight="1" x14ac:dyDescent="0.3">
      <c r="A490" s="194"/>
      <c r="B490" s="171"/>
      <c r="C490" s="257"/>
      <c r="D490" s="171"/>
      <c r="E490" s="171"/>
      <c r="F490" s="171"/>
      <c r="G490" s="197"/>
      <c r="L490" s="258"/>
      <c r="M490" s="259"/>
      <c r="N490" s="260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72"/>
      <c r="Z490" s="172"/>
      <c r="AA490" s="193"/>
      <c r="AB490" s="193"/>
      <c r="AC490" s="193"/>
      <c r="AD490" s="193"/>
      <c r="AE490" s="193"/>
      <c r="AF490" s="193"/>
      <c r="AG490" s="193"/>
      <c r="AH490" s="193"/>
      <c r="AI490" s="193"/>
      <c r="AJ490" s="193"/>
      <c r="AK490" s="172"/>
      <c r="AL490" s="172"/>
      <c r="AM490" s="193"/>
      <c r="AN490" s="193"/>
      <c r="AO490" s="223"/>
      <c r="AP490" s="183"/>
      <c r="AQ490" s="184"/>
      <c r="AR490" s="182"/>
      <c r="AS490" s="182"/>
      <c r="AT490" s="185"/>
      <c r="AU490" s="185"/>
      <c r="AV490" s="185"/>
      <c r="AW490" s="185"/>
      <c r="AX490" s="185"/>
      <c r="AY490" s="185"/>
      <c r="AZ490" s="185"/>
      <c r="BA490" s="185"/>
      <c r="BB490" s="185"/>
      <c r="BC490" s="186"/>
      <c r="BD490" s="181"/>
      <c r="BE490" s="187"/>
      <c r="BF490" s="188"/>
      <c r="BG490" s="173"/>
      <c r="BH490" s="173"/>
      <c r="BI490" s="173"/>
      <c r="BJ490" s="173"/>
      <c r="BK490" s="173"/>
      <c r="BL490" s="28"/>
      <c r="BM490" s="228"/>
      <c r="BN490" s="228"/>
      <c r="BO490" s="228"/>
      <c r="BP490" s="228"/>
      <c r="BQ490" s="228"/>
      <c r="BR490" s="228"/>
      <c r="BS490" s="228"/>
      <c r="BT490" s="228"/>
      <c r="BU490" s="228" t="str">
        <f t="shared" si="7"/>
        <v/>
      </c>
      <c r="BV490" s="228"/>
      <c r="BW490" s="228"/>
      <c r="BX490" s="228"/>
      <c r="BY490" s="228"/>
      <c r="BZ490" s="228"/>
      <c r="CA490" s="228"/>
      <c r="CB490" s="228"/>
      <c r="CC490" s="228"/>
      <c r="CD490" s="228"/>
      <c r="CE490" s="228"/>
      <c r="CF490" s="228"/>
      <c r="CG490" s="228"/>
      <c r="CH490" s="228"/>
      <c r="CI490" s="228"/>
      <c r="CJ490" s="228"/>
      <c r="CK490" s="228"/>
      <c r="CL490" s="228"/>
      <c r="CM490" s="228"/>
      <c r="CN490" s="228"/>
      <c r="CO490" s="228"/>
      <c r="CP490" s="228"/>
      <c r="CQ490" s="228"/>
      <c r="CR490" s="228"/>
      <c r="CS490" s="228"/>
      <c r="CT490" s="228"/>
      <c r="CU490" s="228"/>
      <c r="CV490" s="228"/>
      <c r="CW490" s="228"/>
      <c r="CX490" s="228"/>
      <c r="CY490" s="228"/>
      <c r="CZ490" s="228"/>
      <c r="DA490" s="228"/>
      <c r="DB490" s="228"/>
    </row>
    <row r="491" spans="1:106" s="198" customFormat="1" ht="31.5" customHeight="1" x14ac:dyDescent="0.3">
      <c r="A491" s="194"/>
      <c r="B491" s="171"/>
      <c r="C491" s="257"/>
      <c r="D491" s="171"/>
      <c r="E491" s="171"/>
      <c r="F491" s="171"/>
      <c r="G491" s="197"/>
      <c r="L491" s="258"/>
      <c r="M491" s="259"/>
      <c r="N491" s="260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72"/>
      <c r="Z491" s="172"/>
      <c r="AA491" s="193"/>
      <c r="AB491" s="193"/>
      <c r="AC491" s="193"/>
      <c r="AD491" s="193"/>
      <c r="AE491" s="193"/>
      <c r="AF491" s="193"/>
      <c r="AG491" s="193"/>
      <c r="AH491" s="193"/>
      <c r="AI491" s="193"/>
      <c r="AJ491" s="193"/>
      <c r="AK491" s="172"/>
      <c r="AL491" s="172"/>
      <c r="AM491" s="193"/>
      <c r="AN491" s="193"/>
      <c r="AO491" s="223"/>
      <c r="AP491" s="183"/>
      <c r="AQ491" s="184"/>
      <c r="AR491" s="182"/>
      <c r="AS491" s="182"/>
      <c r="AT491" s="185"/>
      <c r="AU491" s="185"/>
      <c r="AV491" s="185"/>
      <c r="AW491" s="185"/>
      <c r="AX491" s="185"/>
      <c r="AY491" s="185"/>
      <c r="AZ491" s="185"/>
      <c r="BA491" s="185"/>
      <c r="BB491" s="185"/>
      <c r="BC491" s="186"/>
      <c r="BD491" s="181"/>
      <c r="BE491" s="187"/>
      <c r="BF491" s="188"/>
      <c r="BG491" s="173"/>
      <c r="BH491" s="173"/>
      <c r="BI491" s="173"/>
      <c r="BJ491" s="173"/>
      <c r="BK491" s="173"/>
      <c r="BL491" s="28"/>
      <c r="BM491" s="228"/>
      <c r="BN491" s="228"/>
      <c r="BO491" s="228"/>
      <c r="BP491" s="228"/>
      <c r="BQ491" s="228"/>
      <c r="BR491" s="228"/>
      <c r="BS491" s="228"/>
      <c r="BT491" s="228"/>
      <c r="BU491" s="228" t="str">
        <f t="shared" si="7"/>
        <v/>
      </c>
      <c r="BV491" s="228"/>
      <c r="BW491" s="228"/>
      <c r="BX491" s="228"/>
      <c r="BY491" s="228"/>
      <c r="BZ491" s="228"/>
      <c r="CA491" s="228"/>
      <c r="CB491" s="228"/>
      <c r="CC491" s="228"/>
      <c r="CD491" s="228"/>
      <c r="CE491" s="228"/>
      <c r="CF491" s="228"/>
      <c r="CG491" s="228"/>
      <c r="CH491" s="228"/>
      <c r="CI491" s="228"/>
      <c r="CJ491" s="228"/>
      <c r="CK491" s="228"/>
      <c r="CL491" s="228"/>
      <c r="CM491" s="228"/>
      <c r="CN491" s="228"/>
      <c r="CO491" s="228"/>
      <c r="CP491" s="228"/>
      <c r="CQ491" s="228"/>
      <c r="CR491" s="228"/>
      <c r="CS491" s="228"/>
      <c r="CT491" s="228"/>
      <c r="CU491" s="228"/>
      <c r="CV491" s="228"/>
      <c r="CW491" s="228"/>
      <c r="CX491" s="228"/>
      <c r="CY491" s="228"/>
      <c r="CZ491" s="228"/>
      <c r="DA491" s="228"/>
      <c r="DB491" s="228"/>
    </row>
    <row r="492" spans="1:106" s="198" customFormat="1" ht="31.5" customHeight="1" x14ac:dyDescent="0.3">
      <c r="A492" s="194"/>
      <c r="B492" s="171"/>
      <c r="C492" s="257"/>
      <c r="D492" s="171"/>
      <c r="E492" s="171"/>
      <c r="F492" s="171"/>
      <c r="G492" s="197"/>
      <c r="L492" s="258"/>
      <c r="M492" s="259"/>
      <c r="N492" s="260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72"/>
      <c r="Z492" s="172"/>
      <c r="AA492" s="193"/>
      <c r="AB492" s="193"/>
      <c r="AC492" s="193"/>
      <c r="AD492" s="193"/>
      <c r="AE492" s="193"/>
      <c r="AF492" s="193"/>
      <c r="AG492" s="193"/>
      <c r="AH492" s="193"/>
      <c r="AI492" s="193"/>
      <c r="AJ492" s="193"/>
      <c r="AK492" s="172"/>
      <c r="AL492" s="172"/>
      <c r="AM492" s="193"/>
      <c r="AN492" s="193"/>
      <c r="AO492" s="223"/>
      <c r="AP492" s="183"/>
      <c r="AQ492" s="184"/>
      <c r="AR492" s="182"/>
      <c r="AS492" s="182"/>
      <c r="AT492" s="185"/>
      <c r="AU492" s="185"/>
      <c r="AV492" s="185"/>
      <c r="AW492" s="185"/>
      <c r="AX492" s="185"/>
      <c r="AY492" s="185"/>
      <c r="AZ492" s="185"/>
      <c r="BA492" s="185"/>
      <c r="BB492" s="185"/>
      <c r="BC492" s="186"/>
      <c r="BD492" s="181"/>
      <c r="BE492" s="187"/>
      <c r="BF492" s="188"/>
      <c r="BG492" s="173"/>
      <c r="BH492" s="173"/>
      <c r="BI492" s="173"/>
      <c r="BJ492" s="173"/>
      <c r="BK492" s="173"/>
      <c r="BL492" s="28"/>
      <c r="BM492" s="228"/>
      <c r="BN492" s="228"/>
      <c r="BO492" s="228"/>
      <c r="BP492" s="228"/>
      <c r="BQ492" s="228"/>
      <c r="BR492" s="228"/>
      <c r="BS492" s="228"/>
      <c r="BT492" s="228"/>
      <c r="BU492" s="228" t="str">
        <f t="shared" si="7"/>
        <v/>
      </c>
      <c r="BV492" s="228"/>
      <c r="BW492" s="228"/>
      <c r="BX492" s="228"/>
      <c r="BY492" s="228"/>
      <c r="BZ492" s="228"/>
      <c r="CA492" s="228"/>
      <c r="CB492" s="228"/>
      <c r="CC492" s="228"/>
      <c r="CD492" s="228"/>
      <c r="CE492" s="228"/>
      <c r="CF492" s="228"/>
      <c r="CG492" s="228"/>
      <c r="CH492" s="228"/>
      <c r="CI492" s="228"/>
      <c r="CJ492" s="228"/>
      <c r="CK492" s="228"/>
      <c r="CL492" s="228"/>
      <c r="CM492" s="228"/>
      <c r="CN492" s="228"/>
      <c r="CO492" s="228"/>
      <c r="CP492" s="228"/>
      <c r="CQ492" s="228"/>
      <c r="CR492" s="228"/>
      <c r="CS492" s="228"/>
      <c r="CT492" s="228"/>
      <c r="CU492" s="228"/>
      <c r="CV492" s="228"/>
      <c r="CW492" s="228"/>
      <c r="CX492" s="228"/>
      <c r="CY492" s="228"/>
      <c r="CZ492" s="228"/>
      <c r="DA492" s="228"/>
      <c r="DB492" s="228"/>
    </row>
    <row r="493" spans="1:106" s="198" customFormat="1" ht="31.5" customHeight="1" x14ac:dyDescent="0.3">
      <c r="A493" s="194"/>
      <c r="B493" s="171"/>
      <c r="C493" s="257"/>
      <c r="D493" s="171"/>
      <c r="E493" s="171"/>
      <c r="F493" s="171"/>
      <c r="G493" s="197"/>
      <c r="L493" s="258"/>
      <c r="M493" s="259"/>
      <c r="N493" s="260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72"/>
      <c r="Z493" s="172"/>
      <c r="AA493" s="193"/>
      <c r="AB493" s="193"/>
      <c r="AC493" s="193"/>
      <c r="AD493" s="193"/>
      <c r="AE493" s="193"/>
      <c r="AF493" s="193"/>
      <c r="AG493" s="193"/>
      <c r="AH493" s="193"/>
      <c r="AI493" s="193"/>
      <c r="AJ493" s="193"/>
      <c r="AK493" s="172"/>
      <c r="AL493" s="172"/>
      <c r="AM493" s="193"/>
      <c r="AN493" s="193"/>
      <c r="AO493" s="223"/>
      <c r="AP493" s="183"/>
      <c r="AQ493" s="184"/>
      <c r="AR493" s="182"/>
      <c r="AS493" s="182"/>
      <c r="AT493" s="185"/>
      <c r="AU493" s="185"/>
      <c r="AV493" s="185"/>
      <c r="AW493" s="185"/>
      <c r="AX493" s="185"/>
      <c r="AY493" s="185"/>
      <c r="AZ493" s="185"/>
      <c r="BA493" s="185"/>
      <c r="BB493" s="185"/>
      <c r="BC493" s="186"/>
      <c r="BD493" s="181"/>
      <c r="BE493" s="187"/>
      <c r="BF493" s="188"/>
      <c r="BG493" s="173"/>
      <c r="BH493" s="173"/>
      <c r="BI493" s="173"/>
      <c r="BJ493" s="173"/>
      <c r="BK493" s="173"/>
      <c r="BL493" s="28"/>
      <c r="BM493" s="228"/>
      <c r="BN493" s="228"/>
      <c r="BO493" s="228"/>
      <c r="BP493" s="228"/>
      <c r="BQ493" s="228"/>
      <c r="BR493" s="228"/>
      <c r="BS493" s="228"/>
      <c r="BT493" s="228"/>
      <c r="BU493" s="228" t="str">
        <f t="shared" si="7"/>
        <v/>
      </c>
      <c r="BV493" s="228"/>
      <c r="BW493" s="228"/>
      <c r="BX493" s="228"/>
      <c r="BY493" s="228"/>
      <c r="BZ493" s="228"/>
      <c r="CA493" s="228"/>
      <c r="CB493" s="228"/>
      <c r="CC493" s="228"/>
      <c r="CD493" s="228"/>
      <c r="CE493" s="228"/>
      <c r="CF493" s="228"/>
      <c r="CG493" s="228"/>
      <c r="CH493" s="228"/>
      <c r="CI493" s="228"/>
      <c r="CJ493" s="228"/>
      <c r="CK493" s="228"/>
      <c r="CL493" s="228"/>
      <c r="CM493" s="228"/>
      <c r="CN493" s="228"/>
      <c r="CO493" s="228"/>
      <c r="CP493" s="228"/>
      <c r="CQ493" s="228"/>
      <c r="CR493" s="228"/>
      <c r="CS493" s="228"/>
      <c r="CT493" s="228"/>
      <c r="CU493" s="228"/>
      <c r="CV493" s="228"/>
      <c r="CW493" s="228"/>
      <c r="CX493" s="228"/>
      <c r="CY493" s="228"/>
      <c r="CZ493" s="228"/>
      <c r="DA493" s="228"/>
      <c r="DB493" s="228"/>
    </row>
    <row r="494" spans="1:106" s="198" customFormat="1" ht="31.5" customHeight="1" x14ac:dyDescent="0.3">
      <c r="A494" s="194"/>
      <c r="B494" s="171"/>
      <c r="C494" s="257"/>
      <c r="D494" s="171"/>
      <c r="E494" s="171"/>
      <c r="F494" s="171"/>
      <c r="G494" s="197"/>
      <c r="L494" s="258"/>
      <c r="M494" s="259"/>
      <c r="N494" s="260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72"/>
      <c r="Z494" s="172"/>
      <c r="AA494" s="193"/>
      <c r="AB494" s="193"/>
      <c r="AC494" s="193"/>
      <c r="AD494" s="193"/>
      <c r="AE494" s="193"/>
      <c r="AF494" s="193"/>
      <c r="AG494" s="193"/>
      <c r="AH494" s="193"/>
      <c r="AI494" s="193"/>
      <c r="AJ494" s="193"/>
      <c r="AK494" s="172"/>
      <c r="AL494" s="172"/>
      <c r="AM494" s="193"/>
      <c r="AN494" s="193"/>
      <c r="AO494" s="223"/>
      <c r="AP494" s="183"/>
      <c r="AQ494" s="184"/>
      <c r="AR494" s="182"/>
      <c r="AS494" s="182"/>
      <c r="AT494" s="185"/>
      <c r="AU494" s="185"/>
      <c r="AV494" s="185"/>
      <c r="AW494" s="185"/>
      <c r="AX494" s="185"/>
      <c r="AY494" s="185"/>
      <c r="AZ494" s="185"/>
      <c r="BA494" s="185"/>
      <c r="BB494" s="185"/>
      <c r="BC494" s="186"/>
      <c r="BD494" s="181"/>
      <c r="BE494" s="187"/>
      <c r="BF494" s="188"/>
      <c r="BG494" s="173"/>
      <c r="BH494" s="173"/>
      <c r="BI494" s="173"/>
      <c r="BJ494" s="173"/>
      <c r="BK494" s="173"/>
      <c r="BL494" s="28"/>
      <c r="BM494" s="228"/>
      <c r="BN494" s="228"/>
      <c r="BO494" s="228"/>
      <c r="BP494" s="228"/>
      <c r="BQ494" s="228"/>
      <c r="BR494" s="228"/>
      <c r="BS494" s="228"/>
      <c r="BT494" s="228"/>
      <c r="BU494" s="228" t="str">
        <f t="shared" si="7"/>
        <v/>
      </c>
      <c r="BV494" s="228"/>
      <c r="BW494" s="228"/>
      <c r="BX494" s="228"/>
      <c r="BY494" s="228"/>
      <c r="BZ494" s="228"/>
      <c r="CA494" s="228"/>
      <c r="CB494" s="228"/>
      <c r="CC494" s="228"/>
      <c r="CD494" s="228"/>
      <c r="CE494" s="228"/>
      <c r="CF494" s="228"/>
      <c r="CG494" s="228"/>
      <c r="CH494" s="228"/>
      <c r="CI494" s="228"/>
      <c r="CJ494" s="228"/>
      <c r="CK494" s="228"/>
      <c r="CL494" s="228"/>
      <c r="CM494" s="228"/>
      <c r="CN494" s="228"/>
      <c r="CO494" s="228"/>
      <c r="CP494" s="228"/>
      <c r="CQ494" s="228"/>
      <c r="CR494" s="228"/>
      <c r="CS494" s="228"/>
      <c r="CT494" s="228"/>
      <c r="CU494" s="228"/>
      <c r="CV494" s="228"/>
      <c r="CW494" s="228"/>
      <c r="CX494" s="228"/>
      <c r="CY494" s="228"/>
      <c r="CZ494" s="228"/>
      <c r="DA494" s="228"/>
      <c r="DB494" s="228"/>
    </row>
    <row r="495" spans="1:106" s="198" customFormat="1" ht="31.5" customHeight="1" x14ac:dyDescent="0.3">
      <c r="A495" s="194"/>
      <c r="B495" s="171"/>
      <c r="C495" s="257"/>
      <c r="D495" s="171"/>
      <c r="E495" s="171"/>
      <c r="F495" s="171"/>
      <c r="G495" s="197"/>
      <c r="L495" s="258"/>
      <c r="M495" s="259"/>
      <c r="N495" s="260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72"/>
      <c r="Z495" s="172"/>
      <c r="AA495" s="193"/>
      <c r="AB495" s="193"/>
      <c r="AC495" s="193"/>
      <c r="AD495" s="193"/>
      <c r="AE495" s="193"/>
      <c r="AF495" s="193"/>
      <c r="AG495" s="193"/>
      <c r="AH495" s="193"/>
      <c r="AI495" s="193"/>
      <c r="AJ495" s="193"/>
      <c r="AK495" s="172"/>
      <c r="AL495" s="172"/>
      <c r="AM495" s="193"/>
      <c r="AN495" s="193"/>
      <c r="AO495" s="223"/>
      <c r="AP495" s="183"/>
      <c r="AQ495" s="184"/>
      <c r="AR495" s="182"/>
      <c r="AS495" s="182"/>
      <c r="AT495" s="185"/>
      <c r="AU495" s="185"/>
      <c r="AV495" s="185"/>
      <c r="AW495" s="185"/>
      <c r="AX495" s="185"/>
      <c r="AY495" s="185"/>
      <c r="AZ495" s="185"/>
      <c r="BA495" s="185"/>
      <c r="BB495" s="185"/>
      <c r="BC495" s="186"/>
      <c r="BD495" s="181"/>
      <c r="BE495" s="187"/>
      <c r="BF495" s="188"/>
      <c r="BG495" s="173"/>
      <c r="BH495" s="173"/>
      <c r="BI495" s="173"/>
      <c r="BJ495" s="173"/>
      <c r="BK495" s="173"/>
      <c r="BL495" s="28"/>
      <c r="BM495" s="228"/>
      <c r="BN495" s="228"/>
      <c r="BO495" s="228"/>
      <c r="BP495" s="228"/>
      <c r="BQ495" s="228"/>
      <c r="BR495" s="228"/>
      <c r="BS495" s="228"/>
      <c r="BT495" s="228"/>
      <c r="BU495" s="228" t="str">
        <f t="shared" si="7"/>
        <v/>
      </c>
      <c r="BV495" s="228"/>
      <c r="BW495" s="228"/>
      <c r="BX495" s="228"/>
      <c r="BY495" s="228"/>
      <c r="BZ495" s="228"/>
      <c r="CA495" s="228"/>
      <c r="CB495" s="228"/>
      <c r="CC495" s="228"/>
      <c r="CD495" s="228"/>
      <c r="CE495" s="228"/>
      <c r="CF495" s="228"/>
      <c r="CG495" s="228"/>
      <c r="CH495" s="228"/>
      <c r="CI495" s="228"/>
      <c r="CJ495" s="228"/>
      <c r="CK495" s="228"/>
      <c r="CL495" s="228"/>
      <c r="CM495" s="228"/>
      <c r="CN495" s="228"/>
      <c r="CO495" s="228"/>
      <c r="CP495" s="228"/>
      <c r="CQ495" s="228"/>
      <c r="CR495" s="228"/>
      <c r="CS495" s="228"/>
      <c r="CT495" s="228"/>
      <c r="CU495" s="228"/>
      <c r="CV495" s="228"/>
      <c r="CW495" s="228"/>
      <c r="CX495" s="228"/>
      <c r="CY495" s="228"/>
      <c r="CZ495" s="228"/>
      <c r="DA495" s="228"/>
      <c r="DB495" s="228"/>
    </row>
    <row r="496" spans="1:106" s="198" customFormat="1" ht="31.5" customHeight="1" x14ac:dyDescent="0.3">
      <c r="A496" s="194"/>
      <c r="B496" s="171"/>
      <c r="C496" s="257"/>
      <c r="D496" s="171"/>
      <c r="E496" s="171"/>
      <c r="F496" s="171"/>
      <c r="G496" s="197"/>
      <c r="L496" s="258"/>
      <c r="M496" s="259"/>
      <c r="N496" s="260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72"/>
      <c r="Z496" s="172"/>
      <c r="AA496" s="193"/>
      <c r="AB496" s="193"/>
      <c r="AC496" s="193"/>
      <c r="AD496" s="193"/>
      <c r="AE496" s="193"/>
      <c r="AF496" s="193"/>
      <c r="AG496" s="193"/>
      <c r="AH496" s="193"/>
      <c r="AI496" s="193"/>
      <c r="AJ496" s="193"/>
      <c r="AK496" s="172"/>
      <c r="AL496" s="172"/>
      <c r="AM496" s="193"/>
      <c r="AN496" s="193"/>
      <c r="AO496" s="223"/>
      <c r="AP496" s="183"/>
      <c r="AQ496" s="184"/>
      <c r="AR496" s="182"/>
      <c r="AS496" s="182"/>
      <c r="AT496" s="185"/>
      <c r="AU496" s="185"/>
      <c r="AV496" s="185"/>
      <c r="AW496" s="185"/>
      <c r="AX496" s="185"/>
      <c r="AY496" s="185"/>
      <c r="AZ496" s="185"/>
      <c r="BA496" s="185"/>
      <c r="BB496" s="185"/>
      <c r="BC496" s="186"/>
      <c r="BD496" s="181"/>
      <c r="BE496" s="187"/>
      <c r="BF496" s="188"/>
      <c r="BG496" s="173"/>
      <c r="BH496" s="173"/>
      <c r="BI496" s="173"/>
      <c r="BJ496" s="173"/>
      <c r="BK496" s="173"/>
      <c r="BL496" s="28"/>
      <c r="BM496" s="228"/>
      <c r="BN496" s="228"/>
      <c r="BO496" s="228"/>
      <c r="BP496" s="228"/>
      <c r="BQ496" s="228"/>
      <c r="BR496" s="228"/>
      <c r="BS496" s="228"/>
      <c r="BT496" s="228"/>
      <c r="BU496" s="228" t="str">
        <f t="shared" si="7"/>
        <v/>
      </c>
      <c r="BV496" s="228"/>
      <c r="BW496" s="228"/>
      <c r="BX496" s="228"/>
      <c r="BY496" s="228"/>
      <c r="BZ496" s="228"/>
      <c r="CA496" s="228"/>
      <c r="CB496" s="228"/>
      <c r="CC496" s="228"/>
      <c r="CD496" s="228"/>
      <c r="CE496" s="228"/>
      <c r="CF496" s="228"/>
      <c r="CG496" s="228"/>
      <c r="CH496" s="228"/>
      <c r="CI496" s="228"/>
      <c r="CJ496" s="228"/>
      <c r="CK496" s="228"/>
      <c r="CL496" s="228"/>
      <c r="CM496" s="228"/>
      <c r="CN496" s="228"/>
      <c r="CO496" s="228"/>
      <c r="CP496" s="228"/>
      <c r="CQ496" s="228"/>
      <c r="CR496" s="228"/>
      <c r="CS496" s="228"/>
      <c r="CT496" s="228"/>
      <c r="CU496" s="228"/>
      <c r="CV496" s="228"/>
      <c r="CW496" s="228"/>
      <c r="CX496" s="228"/>
      <c r="CY496" s="228"/>
      <c r="CZ496" s="228"/>
      <c r="DA496" s="228"/>
      <c r="DB496" s="228"/>
    </row>
    <row r="497" spans="1:106" s="198" customFormat="1" ht="31.5" customHeight="1" x14ac:dyDescent="0.3">
      <c r="A497" s="194"/>
      <c r="B497" s="171"/>
      <c r="C497" s="257"/>
      <c r="D497" s="171"/>
      <c r="E497" s="171"/>
      <c r="F497" s="171"/>
      <c r="G497" s="197"/>
      <c r="L497" s="258"/>
      <c r="M497" s="259"/>
      <c r="N497" s="260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72"/>
      <c r="Z497" s="172"/>
      <c r="AA497" s="193"/>
      <c r="AB497" s="193"/>
      <c r="AC497" s="193"/>
      <c r="AD497" s="193"/>
      <c r="AE497" s="193"/>
      <c r="AF497" s="193"/>
      <c r="AG497" s="193"/>
      <c r="AH497" s="193"/>
      <c r="AI497" s="193"/>
      <c r="AJ497" s="193"/>
      <c r="AK497" s="172"/>
      <c r="AL497" s="172"/>
      <c r="AM497" s="193"/>
      <c r="AN497" s="193"/>
      <c r="AO497" s="223"/>
      <c r="AP497" s="183"/>
      <c r="AQ497" s="184"/>
      <c r="AR497" s="182"/>
      <c r="AS497" s="182"/>
      <c r="AT497" s="185"/>
      <c r="AU497" s="185"/>
      <c r="AV497" s="185"/>
      <c r="AW497" s="185"/>
      <c r="AX497" s="185"/>
      <c r="AY497" s="185"/>
      <c r="AZ497" s="185"/>
      <c r="BA497" s="185"/>
      <c r="BB497" s="185"/>
      <c r="BC497" s="186"/>
      <c r="BD497" s="181"/>
      <c r="BE497" s="187"/>
      <c r="BF497" s="188"/>
      <c r="BG497" s="173"/>
      <c r="BH497" s="173"/>
      <c r="BI497" s="173"/>
      <c r="BJ497" s="173"/>
      <c r="BK497" s="173"/>
      <c r="BL497" s="28"/>
      <c r="BM497" s="228"/>
      <c r="BN497" s="228"/>
      <c r="BO497" s="228"/>
      <c r="BP497" s="228"/>
      <c r="BQ497" s="228"/>
      <c r="BR497" s="228"/>
      <c r="BS497" s="228"/>
      <c r="BT497" s="228"/>
      <c r="BU497" s="228" t="str">
        <f t="shared" si="7"/>
        <v/>
      </c>
      <c r="BV497" s="228"/>
      <c r="BW497" s="228"/>
      <c r="BX497" s="228"/>
      <c r="BY497" s="228"/>
      <c r="BZ497" s="228"/>
      <c r="CA497" s="228"/>
      <c r="CB497" s="228"/>
      <c r="CC497" s="228"/>
      <c r="CD497" s="228"/>
      <c r="CE497" s="228"/>
      <c r="CF497" s="228"/>
      <c r="CG497" s="228"/>
      <c r="CH497" s="228"/>
      <c r="CI497" s="228"/>
      <c r="CJ497" s="228"/>
      <c r="CK497" s="228"/>
      <c r="CL497" s="228"/>
      <c r="CM497" s="228"/>
      <c r="CN497" s="228"/>
      <c r="CO497" s="228"/>
      <c r="CP497" s="228"/>
      <c r="CQ497" s="228"/>
      <c r="CR497" s="228"/>
      <c r="CS497" s="228"/>
      <c r="CT497" s="228"/>
      <c r="CU497" s="228"/>
      <c r="CV497" s="228"/>
      <c r="CW497" s="228"/>
      <c r="CX497" s="228"/>
      <c r="CY497" s="228"/>
      <c r="CZ497" s="228"/>
      <c r="DA497" s="228"/>
      <c r="DB497" s="228"/>
    </row>
    <row r="498" spans="1:106" s="198" customFormat="1" ht="31.5" customHeight="1" x14ac:dyDescent="0.3">
      <c r="A498" s="194"/>
      <c r="B498" s="171"/>
      <c r="C498" s="257"/>
      <c r="D498" s="171"/>
      <c r="E498" s="171"/>
      <c r="F498" s="171"/>
      <c r="G498" s="197"/>
      <c r="L498" s="258"/>
      <c r="M498" s="259"/>
      <c r="N498" s="260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72"/>
      <c r="Z498" s="172"/>
      <c r="AA498" s="193"/>
      <c r="AB498" s="193"/>
      <c r="AC498" s="193"/>
      <c r="AD498" s="193"/>
      <c r="AE498" s="193"/>
      <c r="AF498" s="193"/>
      <c r="AG498" s="193"/>
      <c r="AH498" s="193"/>
      <c r="AI498" s="193"/>
      <c r="AJ498" s="193"/>
      <c r="AK498" s="172"/>
      <c r="AL498" s="172"/>
      <c r="AM498" s="193"/>
      <c r="AN498" s="193"/>
      <c r="AO498" s="223"/>
      <c r="AP498" s="183"/>
      <c r="AQ498" s="184"/>
      <c r="AR498" s="182"/>
      <c r="AS498" s="182"/>
      <c r="AT498" s="185"/>
      <c r="AU498" s="185"/>
      <c r="AV498" s="185"/>
      <c r="AW498" s="185"/>
      <c r="AX498" s="185"/>
      <c r="AY498" s="185"/>
      <c r="AZ498" s="185"/>
      <c r="BA498" s="185"/>
      <c r="BB498" s="185"/>
      <c r="BC498" s="186"/>
      <c r="BD498" s="181"/>
      <c r="BE498" s="187"/>
      <c r="BF498" s="188"/>
      <c r="BG498" s="173"/>
      <c r="BH498" s="173"/>
      <c r="BI498" s="173"/>
      <c r="BJ498" s="173"/>
      <c r="BK498" s="173"/>
      <c r="BL498" s="28"/>
      <c r="BM498" s="228"/>
      <c r="BN498" s="228"/>
      <c r="BO498" s="228"/>
      <c r="BP498" s="228"/>
      <c r="BQ498" s="228"/>
      <c r="BR498" s="228"/>
      <c r="BS498" s="228"/>
      <c r="BT498" s="228"/>
      <c r="BU498" s="228" t="str">
        <f t="shared" si="7"/>
        <v/>
      </c>
      <c r="BV498" s="228"/>
      <c r="BW498" s="228"/>
      <c r="BX498" s="228"/>
      <c r="BY498" s="228"/>
      <c r="BZ498" s="228"/>
      <c r="CA498" s="228"/>
      <c r="CB498" s="228"/>
      <c r="CC498" s="228"/>
      <c r="CD498" s="228"/>
      <c r="CE498" s="228"/>
      <c r="CF498" s="228"/>
      <c r="CG498" s="228"/>
      <c r="CH498" s="228"/>
      <c r="CI498" s="228"/>
      <c r="CJ498" s="228"/>
      <c r="CK498" s="228"/>
      <c r="CL498" s="228"/>
      <c r="CM498" s="228"/>
      <c r="CN498" s="228"/>
      <c r="CO498" s="228"/>
      <c r="CP498" s="228"/>
      <c r="CQ498" s="228"/>
      <c r="CR498" s="228"/>
      <c r="CS498" s="228"/>
      <c r="CT498" s="228"/>
      <c r="CU498" s="228"/>
      <c r="CV498" s="228"/>
      <c r="CW498" s="228"/>
      <c r="CX498" s="228"/>
      <c r="CY498" s="228"/>
      <c r="CZ498" s="228"/>
      <c r="DA498" s="228"/>
      <c r="DB498" s="228"/>
    </row>
    <row r="499" spans="1:106" s="198" customFormat="1" ht="31.5" customHeight="1" x14ac:dyDescent="0.3">
      <c r="A499" s="194"/>
      <c r="B499" s="171"/>
      <c r="C499" s="257"/>
      <c r="D499" s="171"/>
      <c r="E499" s="171"/>
      <c r="F499" s="171"/>
      <c r="G499" s="197"/>
      <c r="L499" s="258"/>
      <c r="M499" s="259"/>
      <c r="N499" s="260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72"/>
      <c r="Z499" s="172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72"/>
      <c r="AL499" s="172"/>
      <c r="AM499" s="193"/>
      <c r="AN499" s="193"/>
      <c r="AO499" s="223"/>
      <c r="AP499" s="183"/>
      <c r="AQ499" s="184"/>
      <c r="AR499" s="182"/>
      <c r="AS499" s="182"/>
      <c r="AT499" s="185"/>
      <c r="AU499" s="185"/>
      <c r="AV499" s="185"/>
      <c r="AW499" s="185"/>
      <c r="AX499" s="185"/>
      <c r="AY499" s="185"/>
      <c r="AZ499" s="185"/>
      <c r="BA499" s="185"/>
      <c r="BB499" s="185"/>
      <c r="BC499" s="186"/>
      <c r="BD499" s="181"/>
      <c r="BE499" s="187"/>
      <c r="BF499" s="188"/>
      <c r="BG499" s="173"/>
      <c r="BH499" s="173"/>
      <c r="BI499" s="173"/>
      <c r="BJ499" s="173"/>
      <c r="BK499" s="173"/>
      <c r="BL499" s="28"/>
      <c r="BM499" s="228"/>
      <c r="BN499" s="228"/>
      <c r="BO499" s="228"/>
      <c r="BP499" s="228"/>
      <c r="BQ499" s="228"/>
      <c r="BR499" s="228"/>
      <c r="BS499" s="228"/>
      <c r="BT499" s="228"/>
      <c r="BU499" s="228" t="str">
        <f t="shared" si="7"/>
        <v/>
      </c>
      <c r="BV499" s="228"/>
      <c r="BW499" s="228"/>
      <c r="BX499" s="228"/>
      <c r="BY499" s="228"/>
      <c r="BZ499" s="228"/>
      <c r="CA499" s="228"/>
      <c r="CB499" s="228"/>
      <c r="CC499" s="228"/>
      <c r="CD499" s="228"/>
      <c r="CE499" s="228"/>
      <c r="CF499" s="228"/>
      <c r="CG499" s="228"/>
      <c r="CH499" s="228"/>
      <c r="CI499" s="228"/>
      <c r="CJ499" s="228"/>
      <c r="CK499" s="228"/>
      <c r="CL499" s="228"/>
      <c r="CM499" s="228"/>
      <c r="CN499" s="228"/>
      <c r="CO499" s="228"/>
      <c r="CP499" s="228"/>
      <c r="CQ499" s="228"/>
      <c r="CR499" s="228"/>
      <c r="CS499" s="228"/>
      <c r="CT499" s="228"/>
      <c r="CU499" s="228"/>
      <c r="CV499" s="228"/>
      <c r="CW499" s="228"/>
      <c r="CX499" s="228"/>
      <c r="CY499" s="228"/>
      <c r="CZ499" s="228"/>
      <c r="DA499" s="228"/>
      <c r="DB499" s="228"/>
    </row>
    <row r="500" spans="1:106" s="198" customFormat="1" ht="31.5" customHeight="1" x14ac:dyDescent="0.3">
      <c r="A500" s="194"/>
      <c r="B500" s="171"/>
      <c r="C500" s="257"/>
      <c r="D500" s="171"/>
      <c r="E500" s="171"/>
      <c r="F500" s="171"/>
      <c r="G500" s="197"/>
      <c r="L500" s="258"/>
      <c r="M500" s="259"/>
      <c r="N500" s="260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72"/>
      <c r="Z500" s="172"/>
      <c r="AA500" s="193"/>
      <c r="AB500" s="193"/>
      <c r="AC500" s="193"/>
      <c r="AD500" s="193"/>
      <c r="AE500" s="193"/>
      <c r="AF500" s="193"/>
      <c r="AG500" s="193"/>
      <c r="AH500" s="193"/>
      <c r="AI500" s="193"/>
      <c r="AJ500" s="193"/>
      <c r="AK500" s="172"/>
      <c r="AL500" s="172"/>
      <c r="AM500" s="193"/>
      <c r="AN500" s="193"/>
      <c r="AO500" s="223"/>
      <c r="AP500" s="183"/>
      <c r="AQ500" s="184"/>
      <c r="AR500" s="182"/>
      <c r="AS500" s="182"/>
      <c r="AT500" s="185"/>
      <c r="AU500" s="185"/>
      <c r="AV500" s="185"/>
      <c r="AW500" s="185"/>
      <c r="AX500" s="185"/>
      <c r="AY500" s="185"/>
      <c r="AZ500" s="185"/>
      <c r="BA500" s="185"/>
      <c r="BB500" s="185"/>
      <c r="BC500" s="186"/>
      <c r="BD500" s="181"/>
      <c r="BE500" s="187"/>
      <c r="BF500" s="188"/>
      <c r="BG500" s="173"/>
      <c r="BH500" s="173"/>
      <c r="BI500" s="173"/>
      <c r="BJ500" s="173"/>
      <c r="BK500" s="173"/>
      <c r="BL500" s="28"/>
      <c r="BM500" s="228"/>
      <c r="BN500" s="228"/>
      <c r="BO500" s="228"/>
      <c r="BP500" s="228"/>
      <c r="BQ500" s="228"/>
      <c r="BR500" s="228"/>
      <c r="BS500" s="228"/>
      <c r="BT500" s="228"/>
      <c r="BU500" s="228" t="str">
        <f t="shared" si="7"/>
        <v/>
      </c>
      <c r="BV500" s="228"/>
      <c r="BW500" s="228"/>
      <c r="BX500" s="228"/>
      <c r="BY500" s="228"/>
      <c r="BZ500" s="228"/>
      <c r="CA500" s="228"/>
      <c r="CB500" s="228"/>
      <c r="CC500" s="228"/>
      <c r="CD500" s="228"/>
      <c r="CE500" s="228"/>
      <c r="CF500" s="228"/>
      <c r="CG500" s="228"/>
      <c r="CH500" s="228"/>
      <c r="CI500" s="228"/>
      <c r="CJ500" s="228"/>
      <c r="CK500" s="228"/>
      <c r="CL500" s="228"/>
      <c r="CM500" s="228"/>
      <c r="CN500" s="228"/>
      <c r="CO500" s="228"/>
      <c r="CP500" s="228"/>
      <c r="CQ500" s="228"/>
      <c r="CR500" s="228"/>
      <c r="CS500" s="228"/>
      <c r="CT500" s="228"/>
      <c r="CU500" s="228"/>
      <c r="CV500" s="228"/>
      <c r="CW500" s="228"/>
      <c r="CX500" s="228"/>
      <c r="CY500" s="228"/>
      <c r="CZ500" s="228"/>
      <c r="DA500" s="228"/>
      <c r="DB500" s="228"/>
    </row>
    <row r="501" spans="1:106" s="198" customFormat="1" ht="31.5" customHeight="1" x14ac:dyDescent="0.3">
      <c r="A501" s="194"/>
      <c r="B501" s="171"/>
      <c r="C501" s="257"/>
      <c r="D501" s="171"/>
      <c r="E501" s="171"/>
      <c r="F501" s="171"/>
      <c r="G501" s="197"/>
      <c r="L501" s="258"/>
      <c r="M501" s="259"/>
      <c r="N501" s="260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72"/>
      <c r="Z501" s="172"/>
      <c r="AA501" s="193"/>
      <c r="AB501" s="193"/>
      <c r="AC501" s="193"/>
      <c r="AD501" s="193"/>
      <c r="AE501" s="193"/>
      <c r="AF501" s="193"/>
      <c r="AG501" s="193"/>
      <c r="AH501" s="193"/>
      <c r="AI501" s="193"/>
      <c r="AJ501" s="193"/>
      <c r="AK501" s="172"/>
      <c r="AL501" s="172"/>
      <c r="AM501" s="193"/>
      <c r="AN501" s="193"/>
      <c r="AO501" s="223"/>
      <c r="AP501" s="183"/>
      <c r="AQ501" s="184"/>
      <c r="AR501" s="182"/>
      <c r="AS501" s="182"/>
      <c r="AT501" s="185"/>
      <c r="AU501" s="185"/>
      <c r="AV501" s="185"/>
      <c r="AW501" s="185"/>
      <c r="AX501" s="185"/>
      <c r="AY501" s="185"/>
      <c r="AZ501" s="185"/>
      <c r="BA501" s="185"/>
      <c r="BB501" s="185"/>
      <c r="BC501" s="186"/>
      <c r="BD501" s="181"/>
      <c r="BE501" s="187"/>
      <c r="BF501" s="188"/>
      <c r="BG501" s="173"/>
      <c r="BH501" s="173"/>
      <c r="BI501" s="173"/>
      <c r="BJ501" s="173"/>
      <c r="BK501" s="173"/>
      <c r="BL501" s="28"/>
      <c r="BM501" s="228"/>
      <c r="BN501" s="228"/>
      <c r="BO501" s="228"/>
      <c r="BP501" s="228"/>
      <c r="BQ501" s="228"/>
      <c r="BR501" s="228"/>
      <c r="BS501" s="228"/>
      <c r="BT501" s="228"/>
      <c r="BU501" s="228" t="str">
        <f t="shared" si="7"/>
        <v/>
      </c>
      <c r="BV501" s="228"/>
      <c r="BW501" s="228"/>
      <c r="BX501" s="228"/>
      <c r="BY501" s="228"/>
      <c r="BZ501" s="228"/>
      <c r="CA501" s="228"/>
      <c r="CB501" s="228"/>
      <c r="CC501" s="228"/>
      <c r="CD501" s="228"/>
      <c r="CE501" s="228"/>
      <c r="CF501" s="228"/>
      <c r="CG501" s="228"/>
      <c r="CH501" s="228"/>
      <c r="CI501" s="228"/>
      <c r="CJ501" s="228"/>
      <c r="CK501" s="228"/>
      <c r="CL501" s="228"/>
      <c r="CM501" s="228"/>
      <c r="CN501" s="228"/>
      <c r="CO501" s="228"/>
      <c r="CP501" s="228"/>
      <c r="CQ501" s="228"/>
      <c r="CR501" s="228"/>
      <c r="CS501" s="228"/>
      <c r="CT501" s="228"/>
      <c r="CU501" s="228"/>
      <c r="CV501" s="228"/>
      <c r="CW501" s="228"/>
      <c r="CX501" s="228"/>
      <c r="CY501" s="228"/>
      <c r="CZ501" s="228"/>
      <c r="DA501" s="228"/>
      <c r="DB501" s="228"/>
    </row>
    <row r="502" spans="1:106" s="198" customFormat="1" ht="31.5" customHeight="1" x14ac:dyDescent="0.3">
      <c r="A502" s="194"/>
      <c r="B502" s="171"/>
      <c r="C502" s="257"/>
      <c r="D502" s="171"/>
      <c r="E502" s="171"/>
      <c r="F502" s="171"/>
      <c r="G502" s="197"/>
      <c r="L502" s="258"/>
      <c r="M502" s="259"/>
      <c r="N502" s="260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72"/>
      <c r="Z502" s="172"/>
      <c r="AA502" s="193"/>
      <c r="AB502" s="193"/>
      <c r="AC502" s="193"/>
      <c r="AD502" s="193"/>
      <c r="AE502" s="193"/>
      <c r="AF502" s="193"/>
      <c r="AG502" s="193"/>
      <c r="AH502" s="193"/>
      <c r="AI502" s="193"/>
      <c r="AJ502" s="193"/>
      <c r="AK502" s="172"/>
      <c r="AL502" s="172"/>
      <c r="AM502" s="193"/>
      <c r="AN502" s="193"/>
      <c r="AO502" s="223"/>
      <c r="AP502" s="183"/>
      <c r="AQ502" s="184"/>
      <c r="AR502" s="182"/>
      <c r="AS502" s="182"/>
      <c r="AT502" s="185"/>
      <c r="AU502" s="185"/>
      <c r="AV502" s="185"/>
      <c r="AW502" s="185"/>
      <c r="AX502" s="185"/>
      <c r="AY502" s="185"/>
      <c r="AZ502" s="185"/>
      <c r="BA502" s="185"/>
      <c r="BB502" s="185"/>
      <c r="BC502" s="186"/>
      <c r="BD502" s="181"/>
      <c r="BE502" s="187"/>
      <c r="BF502" s="188"/>
      <c r="BG502" s="173"/>
      <c r="BH502" s="173"/>
      <c r="BI502" s="173"/>
      <c r="BJ502" s="173"/>
      <c r="BK502" s="173"/>
      <c r="BL502" s="28"/>
      <c r="BM502" s="228"/>
      <c r="BN502" s="228"/>
      <c r="BO502" s="228"/>
      <c r="BP502" s="228"/>
      <c r="BQ502" s="228"/>
      <c r="BR502" s="228"/>
      <c r="BS502" s="228"/>
      <c r="BT502" s="228"/>
      <c r="BU502" s="228" t="str">
        <f t="shared" si="7"/>
        <v/>
      </c>
      <c r="BV502" s="228"/>
      <c r="BW502" s="228"/>
      <c r="BX502" s="228"/>
      <c r="BY502" s="228"/>
      <c r="BZ502" s="228"/>
      <c r="CA502" s="228"/>
      <c r="CB502" s="228"/>
      <c r="CC502" s="228"/>
      <c r="CD502" s="228"/>
      <c r="CE502" s="228"/>
      <c r="CF502" s="228"/>
      <c r="CG502" s="228"/>
      <c r="CH502" s="228"/>
      <c r="CI502" s="228"/>
      <c r="CJ502" s="228"/>
      <c r="CK502" s="228"/>
      <c r="CL502" s="228"/>
      <c r="CM502" s="228"/>
      <c r="CN502" s="228"/>
      <c r="CO502" s="228"/>
      <c r="CP502" s="228"/>
      <c r="CQ502" s="228"/>
      <c r="CR502" s="228"/>
      <c r="CS502" s="228"/>
      <c r="CT502" s="228"/>
      <c r="CU502" s="228"/>
      <c r="CV502" s="228"/>
      <c r="CW502" s="228"/>
      <c r="CX502" s="228"/>
      <c r="CY502" s="228"/>
      <c r="CZ502" s="228"/>
      <c r="DA502" s="228"/>
      <c r="DB502" s="228"/>
    </row>
    <row r="503" spans="1:106" s="198" customFormat="1" ht="31.5" customHeight="1" x14ac:dyDescent="0.3">
      <c r="A503" s="194"/>
      <c r="B503" s="171"/>
      <c r="C503" s="257"/>
      <c r="D503" s="171"/>
      <c r="E503" s="171"/>
      <c r="F503" s="171"/>
      <c r="G503" s="197"/>
      <c r="L503" s="258"/>
      <c r="M503" s="259"/>
      <c r="N503" s="260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72"/>
      <c r="Z503" s="172"/>
      <c r="AA503" s="193"/>
      <c r="AB503" s="193"/>
      <c r="AC503" s="193"/>
      <c r="AD503" s="193"/>
      <c r="AE503" s="193"/>
      <c r="AF503" s="193"/>
      <c r="AG503" s="193"/>
      <c r="AH503" s="193"/>
      <c r="AI503" s="193"/>
      <c r="AJ503" s="193"/>
      <c r="AK503" s="172"/>
      <c r="AL503" s="172"/>
      <c r="AM503" s="193"/>
      <c r="AN503" s="193"/>
      <c r="AO503" s="223"/>
      <c r="AP503" s="183"/>
      <c r="AQ503" s="184"/>
      <c r="AR503" s="182"/>
      <c r="AS503" s="182"/>
      <c r="AT503" s="185"/>
      <c r="AU503" s="185"/>
      <c r="AV503" s="185"/>
      <c r="AW503" s="185"/>
      <c r="AX503" s="185"/>
      <c r="AY503" s="185"/>
      <c r="AZ503" s="185"/>
      <c r="BA503" s="185"/>
      <c r="BB503" s="185"/>
      <c r="BC503" s="186"/>
      <c r="BD503" s="181"/>
      <c r="BE503" s="187"/>
      <c r="BF503" s="188"/>
      <c r="BG503" s="173"/>
      <c r="BH503" s="173"/>
      <c r="BI503" s="173"/>
      <c r="BJ503" s="173"/>
      <c r="BK503" s="173"/>
      <c r="BL503" s="28"/>
      <c r="BM503" s="228"/>
      <c r="BN503" s="228"/>
      <c r="BO503" s="228"/>
      <c r="BP503" s="228"/>
      <c r="BQ503" s="228"/>
      <c r="BR503" s="228"/>
      <c r="BS503" s="228"/>
      <c r="BT503" s="228"/>
      <c r="BU503" s="228" t="str">
        <f t="shared" si="7"/>
        <v/>
      </c>
      <c r="BV503" s="228"/>
      <c r="BW503" s="228"/>
      <c r="BX503" s="228"/>
      <c r="BY503" s="228"/>
      <c r="BZ503" s="228"/>
      <c r="CA503" s="228"/>
      <c r="CB503" s="228"/>
      <c r="CC503" s="228"/>
      <c r="CD503" s="228"/>
      <c r="CE503" s="228"/>
      <c r="CF503" s="228"/>
      <c r="CG503" s="228"/>
      <c r="CH503" s="228"/>
      <c r="CI503" s="228"/>
      <c r="CJ503" s="228"/>
      <c r="CK503" s="228"/>
      <c r="CL503" s="228"/>
      <c r="CM503" s="228"/>
      <c r="CN503" s="228"/>
      <c r="CO503" s="228"/>
      <c r="CP503" s="228"/>
      <c r="CQ503" s="228"/>
      <c r="CR503" s="228"/>
      <c r="CS503" s="228"/>
      <c r="CT503" s="228"/>
      <c r="CU503" s="228"/>
      <c r="CV503" s="228"/>
      <c r="CW503" s="228"/>
      <c r="CX503" s="228"/>
      <c r="CY503" s="228"/>
      <c r="CZ503" s="228"/>
      <c r="DA503" s="228"/>
      <c r="DB503" s="228"/>
    </row>
    <row r="504" spans="1:106" s="198" customFormat="1" ht="31.5" customHeight="1" x14ac:dyDescent="0.3">
      <c r="A504" s="194"/>
      <c r="B504" s="171"/>
      <c r="C504" s="257"/>
      <c r="D504" s="171"/>
      <c r="E504" s="171"/>
      <c r="F504" s="171"/>
      <c r="G504" s="197"/>
      <c r="L504" s="258"/>
      <c r="M504" s="259"/>
      <c r="N504" s="260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72"/>
      <c r="Z504" s="172"/>
      <c r="AA504" s="193"/>
      <c r="AB504" s="193"/>
      <c r="AC504" s="193"/>
      <c r="AD504" s="193"/>
      <c r="AE504" s="193"/>
      <c r="AF504" s="193"/>
      <c r="AG504" s="193"/>
      <c r="AH504" s="193"/>
      <c r="AI504" s="193"/>
      <c r="AJ504" s="193"/>
      <c r="AK504" s="172"/>
      <c r="AL504" s="172"/>
      <c r="AM504" s="193"/>
      <c r="AN504" s="193"/>
      <c r="AO504" s="223"/>
      <c r="AP504" s="183"/>
      <c r="AQ504" s="184"/>
      <c r="AR504" s="182"/>
      <c r="AS504" s="182"/>
      <c r="AT504" s="185"/>
      <c r="AU504" s="185"/>
      <c r="AV504" s="185"/>
      <c r="AW504" s="185"/>
      <c r="AX504" s="185"/>
      <c r="AY504" s="185"/>
      <c r="AZ504" s="185"/>
      <c r="BA504" s="185"/>
      <c r="BB504" s="185"/>
      <c r="BC504" s="186"/>
      <c r="BD504" s="181"/>
      <c r="BE504" s="187"/>
      <c r="BF504" s="188"/>
      <c r="BG504" s="173"/>
      <c r="BH504" s="173"/>
      <c r="BI504" s="173"/>
      <c r="BJ504" s="173"/>
      <c r="BK504" s="173"/>
      <c r="BL504" s="28"/>
      <c r="BM504" s="228"/>
      <c r="BN504" s="228"/>
      <c r="BO504" s="228"/>
      <c r="BP504" s="228"/>
      <c r="BQ504" s="228"/>
      <c r="BR504" s="228"/>
      <c r="BS504" s="228"/>
      <c r="BT504" s="228"/>
      <c r="BU504" s="228" t="str">
        <f t="shared" si="7"/>
        <v/>
      </c>
      <c r="BV504" s="228"/>
      <c r="BW504" s="228"/>
      <c r="BX504" s="228"/>
      <c r="BY504" s="228"/>
      <c r="BZ504" s="228"/>
      <c r="CA504" s="228"/>
      <c r="CB504" s="228"/>
      <c r="CC504" s="228"/>
      <c r="CD504" s="228"/>
      <c r="CE504" s="228"/>
      <c r="CF504" s="228"/>
      <c r="CG504" s="228"/>
      <c r="CH504" s="228"/>
      <c r="CI504" s="228"/>
      <c r="CJ504" s="228"/>
      <c r="CK504" s="228"/>
      <c r="CL504" s="228"/>
      <c r="CM504" s="228"/>
      <c r="CN504" s="228"/>
      <c r="CO504" s="228"/>
      <c r="CP504" s="228"/>
      <c r="CQ504" s="228"/>
      <c r="CR504" s="228"/>
      <c r="CS504" s="228"/>
      <c r="CT504" s="228"/>
      <c r="CU504" s="228"/>
      <c r="CV504" s="228"/>
      <c r="CW504" s="228"/>
      <c r="CX504" s="228"/>
      <c r="CY504" s="228"/>
      <c r="CZ504" s="228"/>
      <c r="DA504" s="228"/>
      <c r="DB504" s="228"/>
    </row>
    <row r="505" spans="1:106" s="198" customFormat="1" ht="31.5" customHeight="1" x14ac:dyDescent="0.3">
      <c r="A505" s="194"/>
      <c r="B505" s="171"/>
      <c r="C505" s="257"/>
      <c r="D505" s="171"/>
      <c r="E505" s="171"/>
      <c r="F505" s="171"/>
      <c r="G505" s="197"/>
      <c r="L505" s="258"/>
      <c r="M505" s="259"/>
      <c r="N505" s="260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72"/>
      <c r="Z505" s="172"/>
      <c r="AA505" s="193"/>
      <c r="AB505" s="193"/>
      <c r="AC505" s="193"/>
      <c r="AD505" s="193"/>
      <c r="AE505" s="193"/>
      <c r="AF505" s="193"/>
      <c r="AG505" s="193"/>
      <c r="AH505" s="193"/>
      <c r="AI505" s="193"/>
      <c r="AJ505" s="193"/>
      <c r="AK505" s="172"/>
      <c r="AL505" s="172"/>
      <c r="AM505" s="193"/>
      <c r="AN505" s="193"/>
      <c r="AO505" s="223"/>
      <c r="AP505" s="183"/>
      <c r="AQ505" s="184"/>
      <c r="AR505" s="182"/>
      <c r="AS505" s="182"/>
      <c r="AT505" s="185"/>
      <c r="AU505" s="185"/>
      <c r="AV505" s="185"/>
      <c r="AW505" s="185"/>
      <c r="AX505" s="185"/>
      <c r="AY505" s="185"/>
      <c r="AZ505" s="185"/>
      <c r="BA505" s="185"/>
      <c r="BB505" s="185"/>
      <c r="BC505" s="186"/>
      <c r="BD505" s="181"/>
      <c r="BE505" s="187"/>
      <c r="BF505" s="188"/>
      <c r="BG505" s="173"/>
      <c r="BH505" s="173"/>
      <c r="BI505" s="173"/>
      <c r="BJ505" s="173"/>
      <c r="BK505" s="173"/>
      <c r="BL505" s="28"/>
      <c r="BM505" s="228"/>
      <c r="BN505" s="228"/>
      <c r="BO505" s="228"/>
      <c r="BP505" s="228"/>
      <c r="BQ505" s="228"/>
      <c r="BR505" s="228"/>
      <c r="BS505" s="228"/>
      <c r="BT505" s="228"/>
      <c r="BU505" s="228" t="str">
        <f t="shared" si="7"/>
        <v/>
      </c>
      <c r="BV505" s="228"/>
      <c r="BW505" s="228"/>
      <c r="BX505" s="228"/>
      <c r="BY505" s="228"/>
      <c r="BZ505" s="228"/>
      <c r="CA505" s="228"/>
      <c r="CB505" s="228"/>
      <c r="CC505" s="228"/>
      <c r="CD505" s="228"/>
      <c r="CE505" s="228"/>
      <c r="CF505" s="228"/>
      <c r="CG505" s="228"/>
      <c r="CH505" s="228"/>
      <c r="CI505" s="228"/>
      <c r="CJ505" s="228"/>
      <c r="CK505" s="228"/>
      <c r="CL505" s="228"/>
      <c r="CM505" s="228"/>
      <c r="CN505" s="228"/>
      <c r="CO505" s="228"/>
      <c r="CP505" s="228"/>
      <c r="CQ505" s="228"/>
      <c r="CR505" s="228"/>
      <c r="CS505" s="228"/>
      <c r="CT505" s="228"/>
      <c r="CU505" s="228"/>
      <c r="CV505" s="228"/>
      <c r="CW505" s="228"/>
      <c r="CX505" s="228"/>
      <c r="CY505" s="228"/>
      <c r="CZ505" s="228"/>
      <c r="DA505" s="228"/>
      <c r="DB505" s="228"/>
    </row>
    <row r="506" spans="1:106" s="198" customFormat="1" ht="31.5" customHeight="1" x14ac:dyDescent="0.3">
      <c r="A506" s="194"/>
      <c r="B506" s="171"/>
      <c r="C506" s="257"/>
      <c r="D506" s="171"/>
      <c r="E506" s="171"/>
      <c r="F506" s="171"/>
      <c r="G506" s="197"/>
      <c r="L506" s="258"/>
      <c r="M506" s="259"/>
      <c r="N506" s="260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72"/>
      <c r="Z506" s="172"/>
      <c r="AA506" s="193"/>
      <c r="AB506" s="193"/>
      <c r="AC506" s="193"/>
      <c r="AD506" s="193"/>
      <c r="AE506" s="193"/>
      <c r="AF506" s="193"/>
      <c r="AG506" s="193"/>
      <c r="AH506" s="193"/>
      <c r="AI506" s="193"/>
      <c r="AJ506" s="193"/>
      <c r="AK506" s="172"/>
      <c r="AL506" s="172"/>
      <c r="AM506" s="193"/>
      <c r="AN506" s="193"/>
      <c r="AO506" s="223"/>
      <c r="AP506" s="183"/>
      <c r="AQ506" s="184"/>
      <c r="AR506" s="182"/>
      <c r="AS506" s="182"/>
      <c r="AT506" s="185"/>
      <c r="AU506" s="185"/>
      <c r="AV506" s="185"/>
      <c r="AW506" s="185"/>
      <c r="AX506" s="185"/>
      <c r="AY506" s="185"/>
      <c r="AZ506" s="185"/>
      <c r="BA506" s="185"/>
      <c r="BB506" s="185"/>
      <c r="BC506" s="186"/>
      <c r="BD506" s="181"/>
      <c r="BE506" s="187"/>
      <c r="BF506" s="188"/>
      <c r="BG506" s="173"/>
      <c r="BH506" s="173"/>
      <c r="BI506" s="173"/>
      <c r="BJ506" s="173"/>
      <c r="BK506" s="173"/>
      <c r="BL506" s="28"/>
      <c r="BM506" s="228"/>
      <c r="BN506" s="228"/>
      <c r="BO506" s="228"/>
      <c r="BP506" s="228"/>
      <c r="BQ506" s="228"/>
      <c r="BR506" s="228"/>
      <c r="BS506" s="228"/>
      <c r="BT506" s="228"/>
      <c r="BU506" s="228" t="str">
        <f t="shared" si="7"/>
        <v/>
      </c>
      <c r="BV506" s="228"/>
      <c r="BW506" s="228"/>
      <c r="BX506" s="228"/>
      <c r="BY506" s="228"/>
      <c r="BZ506" s="228"/>
      <c r="CA506" s="228"/>
      <c r="CB506" s="228"/>
      <c r="CC506" s="228"/>
      <c r="CD506" s="228"/>
      <c r="CE506" s="228"/>
      <c r="CF506" s="228"/>
      <c r="CG506" s="228"/>
      <c r="CH506" s="228"/>
      <c r="CI506" s="228"/>
      <c r="CJ506" s="228"/>
      <c r="CK506" s="228"/>
      <c r="CL506" s="228"/>
      <c r="CM506" s="228"/>
      <c r="CN506" s="228"/>
      <c r="CO506" s="228"/>
      <c r="CP506" s="228"/>
      <c r="CQ506" s="228"/>
      <c r="CR506" s="228"/>
      <c r="CS506" s="228"/>
      <c r="CT506" s="228"/>
      <c r="CU506" s="228"/>
      <c r="CV506" s="228"/>
      <c r="CW506" s="228"/>
      <c r="CX506" s="228"/>
      <c r="CY506" s="228"/>
      <c r="CZ506" s="228"/>
      <c r="DA506" s="228"/>
      <c r="DB506" s="228"/>
    </row>
    <row r="507" spans="1:106" s="198" customFormat="1" ht="31.5" customHeight="1" x14ac:dyDescent="0.3">
      <c r="A507" s="194"/>
      <c r="B507" s="171"/>
      <c r="C507" s="257"/>
      <c r="D507" s="171"/>
      <c r="E507" s="171"/>
      <c r="F507" s="171"/>
      <c r="G507" s="197"/>
      <c r="L507" s="258"/>
      <c r="M507" s="259"/>
      <c r="N507" s="260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72"/>
      <c r="Z507" s="172"/>
      <c r="AA507" s="193"/>
      <c r="AB507" s="193"/>
      <c r="AC507" s="193"/>
      <c r="AD507" s="193"/>
      <c r="AE507" s="193"/>
      <c r="AF507" s="193"/>
      <c r="AG507" s="193"/>
      <c r="AH507" s="193"/>
      <c r="AI507" s="193"/>
      <c r="AJ507" s="193"/>
      <c r="AK507" s="172"/>
      <c r="AL507" s="172"/>
      <c r="AM507" s="193"/>
      <c r="AN507" s="193"/>
      <c r="AO507" s="223"/>
      <c r="AP507" s="183"/>
      <c r="AQ507" s="184"/>
      <c r="AR507" s="182"/>
      <c r="AS507" s="182"/>
      <c r="AT507" s="185"/>
      <c r="AU507" s="185"/>
      <c r="AV507" s="185"/>
      <c r="AW507" s="185"/>
      <c r="AX507" s="185"/>
      <c r="AY507" s="185"/>
      <c r="AZ507" s="185"/>
      <c r="BA507" s="185"/>
      <c r="BB507" s="185"/>
      <c r="BC507" s="186"/>
      <c r="BD507" s="181"/>
      <c r="BE507" s="187"/>
      <c r="BF507" s="188"/>
      <c r="BG507" s="173"/>
      <c r="BH507" s="173"/>
      <c r="BI507" s="173"/>
      <c r="BJ507" s="173"/>
      <c r="BK507" s="173"/>
      <c r="BL507" s="28"/>
      <c r="BM507" s="228"/>
      <c r="BN507" s="228"/>
      <c r="BO507" s="228"/>
      <c r="BP507" s="228"/>
      <c r="BQ507" s="228"/>
      <c r="BR507" s="228"/>
      <c r="BS507" s="228"/>
      <c r="BT507" s="228"/>
      <c r="BU507" s="228" t="str">
        <f t="shared" si="7"/>
        <v/>
      </c>
      <c r="BV507" s="228"/>
      <c r="BW507" s="228"/>
      <c r="BX507" s="228"/>
      <c r="BY507" s="228"/>
      <c r="BZ507" s="228"/>
      <c r="CA507" s="228"/>
      <c r="CB507" s="228"/>
      <c r="CC507" s="228"/>
      <c r="CD507" s="228"/>
      <c r="CE507" s="228"/>
      <c r="CF507" s="228"/>
      <c r="CG507" s="228"/>
      <c r="CH507" s="228"/>
      <c r="CI507" s="228"/>
      <c r="CJ507" s="228"/>
      <c r="CK507" s="228"/>
      <c r="CL507" s="228"/>
      <c r="CM507" s="228"/>
      <c r="CN507" s="228"/>
      <c r="CO507" s="228"/>
      <c r="CP507" s="228"/>
      <c r="CQ507" s="228"/>
      <c r="CR507" s="228"/>
      <c r="CS507" s="228"/>
      <c r="CT507" s="228"/>
      <c r="CU507" s="228"/>
      <c r="CV507" s="228"/>
      <c r="CW507" s="228"/>
      <c r="CX507" s="228"/>
      <c r="CY507" s="228"/>
      <c r="CZ507" s="228"/>
      <c r="DA507" s="228"/>
      <c r="DB507" s="228"/>
    </row>
    <row r="508" spans="1:106" s="198" customFormat="1" ht="31.5" customHeight="1" x14ac:dyDescent="0.3">
      <c r="A508" s="194"/>
      <c r="B508" s="171"/>
      <c r="C508" s="257"/>
      <c r="D508" s="171"/>
      <c r="E508" s="171"/>
      <c r="F508" s="171"/>
      <c r="G508" s="197"/>
      <c r="L508" s="258"/>
      <c r="M508" s="259"/>
      <c r="N508" s="260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72"/>
      <c r="Z508" s="172"/>
      <c r="AA508" s="193"/>
      <c r="AB508" s="193"/>
      <c r="AC508" s="193"/>
      <c r="AD508" s="193"/>
      <c r="AE508" s="193"/>
      <c r="AF508" s="193"/>
      <c r="AG508" s="193"/>
      <c r="AH508" s="193"/>
      <c r="AI508" s="193"/>
      <c r="AJ508" s="193"/>
      <c r="AK508" s="172"/>
      <c r="AL508" s="172"/>
      <c r="AM508" s="193"/>
      <c r="AN508" s="193"/>
      <c r="AO508" s="223"/>
      <c r="AP508" s="183"/>
      <c r="AQ508" s="184"/>
      <c r="AR508" s="182"/>
      <c r="AS508" s="182"/>
      <c r="AT508" s="185"/>
      <c r="AU508" s="185"/>
      <c r="AV508" s="185"/>
      <c r="AW508" s="185"/>
      <c r="AX508" s="185"/>
      <c r="AY508" s="185"/>
      <c r="AZ508" s="185"/>
      <c r="BA508" s="185"/>
      <c r="BB508" s="185"/>
      <c r="BC508" s="186"/>
      <c r="BD508" s="181"/>
      <c r="BE508" s="187"/>
      <c r="BF508" s="188"/>
      <c r="BG508" s="173"/>
      <c r="BH508" s="173"/>
      <c r="BI508" s="173"/>
      <c r="BJ508" s="173"/>
      <c r="BK508" s="173"/>
      <c r="BL508" s="28"/>
      <c r="BM508" s="228"/>
      <c r="BN508" s="228"/>
      <c r="BO508" s="228"/>
      <c r="BP508" s="228"/>
      <c r="BQ508" s="228"/>
      <c r="BR508" s="228"/>
      <c r="BS508" s="228"/>
      <c r="BT508" s="228"/>
      <c r="BU508" s="228" t="str">
        <f t="shared" si="7"/>
        <v/>
      </c>
      <c r="BV508" s="228"/>
      <c r="BW508" s="228"/>
      <c r="BX508" s="228"/>
      <c r="BY508" s="228"/>
      <c r="BZ508" s="228"/>
      <c r="CA508" s="228"/>
      <c r="CB508" s="228"/>
      <c r="CC508" s="228"/>
      <c r="CD508" s="228"/>
      <c r="CE508" s="228"/>
      <c r="CF508" s="228"/>
      <c r="CG508" s="228"/>
      <c r="CH508" s="228"/>
      <c r="CI508" s="228"/>
      <c r="CJ508" s="228"/>
      <c r="CK508" s="228"/>
      <c r="CL508" s="228"/>
      <c r="CM508" s="228"/>
      <c r="CN508" s="228"/>
      <c r="CO508" s="228"/>
      <c r="CP508" s="228"/>
      <c r="CQ508" s="228"/>
      <c r="CR508" s="228"/>
      <c r="CS508" s="228"/>
      <c r="CT508" s="228"/>
      <c r="CU508" s="228"/>
      <c r="CV508" s="228"/>
      <c r="CW508" s="228"/>
      <c r="CX508" s="228"/>
      <c r="CY508" s="228"/>
      <c r="CZ508" s="228"/>
      <c r="DA508" s="228"/>
      <c r="DB508" s="228"/>
    </row>
    <row r="509" spans="1:106" s="198" customFormat="1" ht="31.5" customHeight="1" x14ac:dyDescent="0.3">
      <c r="A509" s="194"/>
      <c r="B509" s="171"/>
      <c r="C509" s="257"/>
      <c r="D509" s="171"/>
      <c r="E509" s="171"/>
      <c r="F509" s="171"/>
      <c r="G509" s="197"/>
      <c r="L509" s="258"/>
      <c r="M509" s="259"/>
      <c r="N509" s="260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72"/>
      <c r="Z509" s="172"/>
      <c r="AA509" s="193"/>
      <c r="AB509" s="193"/>
      <c r="AC509" s="193"/>
      <c r="AD509" s="193"/>
      <c r="AE509" s="193"/>
      <c r="AF509" s="193"/>
      <c r="AG509" s="193"/>
      <c r="AH509" s="193"/>
      <c r="AI509" s="193"/>
      <c r="AJ509" s="193"/>
      <c r="AK509" s="172"/>
      <c r="AL509" s="172"/>
      <c r="AM509" s="193"/>
      <c r="AN509" s="193"/>
      <c r="AO509" s="223"/>
      <c r="AP509" s="183"/>
      <c r="AQ509" s="184"/>
      <c r="AR509" s="182"/>
      <c r="AS509" s="182"/>
      <c r="AT509" s="185"/>
      <c r="AU509" s="185"/>
      <c r="AV509" s="185"/>
      <c r="AW509" s="185"/>
      <c r="AX509" s="185"/>
      <c r="AY509" s="185"/>
      <c r="AZ509" s="185"/>
      <c r="BA509" s="185"/>
      <c r="BB509" s="185"/>
      <c r="BC509" s="186"/>
      <c r="BD509" s="181"/>
      <c r="BE509" s="187"/>
      <c r="BF509" s="188"/>
      <c r="BG509" s="173"/>
      <c r="BH509" s="173"/>
      <c r="BI509" s="173"/>
      <c r="BJ509" s="173"/>
      <c r="BK509" s="173"/>
      <c r="BL509" s="28"/>
      <c r="BM509" s="228"/>
      <c r="BN509" s="228"/>
      <c r="BO509" s="228"/>
      <c r="BP509" s="228"/>
      <c r="BQ509" s="228"/>
      <c r="BR509" s="228"/>
      <c r="BS509" s="228"/>
      <c r="BT509" s="228"/>
      <c r="BU509" s="228" t="str">
        <f t="shared" si="7"/>
        <v/>
      </c>
      <c r="BV509" s="228"/>
      <c r="BW509" s="228"/>
      <c r="BX509" s="228"/>
      <c r="BY509" s="228"/>
      <c r="BZ509" s="228"/>
      <c r="CA509" s="228"/>
      <c r="CB509" s="228"/>
      <c r="CC509" s="228"/>
      <c r="CD509" s="228"/>
      <c r="CE509" s="228"/>
      <c r="CF509" s="228"/>
      <c r="CG509" s="228"/>
      <c r="CH509" s="228"/>
      <c r="CI509" s="228"/>
      <c r="CJ509" s="228"/>
      <c r="CK509" s="228"/>
      <c r="CL509" s="228"/>
      <c r="CM509" s="228"/>
      <c r="CN509" s="228"/>
      <c r="CO509" s="228"/>
      <c r="CP509" s="228"/>
      <c r="CQ509" s="228"/>
      <c r="CR509" s="228"/>
      <c r="CS509" s="228"/>
      <c r="CT509" s="228"/>
      <c r="CU509" s="228"/>
      <c r="CV509" s="228"/>
      <c r="CW509" s="228"/>
      <c r="CX509" s="228"/>
      <c r="CY509" s="228"/>
      <c r="CZ509" s="228"/>
      <c r="DA509" s="228"/>
      <c r="DB509" s="228"/>
    </row>
    <row r="510" spans="1:106" s="198" customFormat="1" ht="31.5" customHeight="1" x14ac:dyDescent="0.3">
      <c r="A510" s="194"/>
      <c r="B510" s="171"/>
      <c r="C510" s="257"/>
      <c r="D510" s="171"/>
      <c r="E510" s="171"/>
      <c r="F510" s="171"/>
      <c r="G510" s="197"/>
      <c r="L510" s="258"/>
      <c r="M510" s="259"/>
      <c r="N510" s="260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72"/>
      <c r="Z510" s="172"/>
      <c r="AA510" s="193"/>
      <c r="AB510" s="193"/>
      <c r="AC510" s="193"/>
      <c r="AD510" s="193"/>
      <c r="AE510" s="193"/>
      <c r="AF510" s="193"/>
      <c r="AG510" s="193"/>
      <c r="AH510" s="193"/>
      <c r="AI510" s="193"/>
      <c r="AJ510" s="193"/>
      <c r="AK510" s="172"/>
      <c r="AL510" s="172"/>
      <c r="AM510" s="193"/>
      <c r="AN510" s="193"/>
      <c r="AO510" s="223"/>
      <c r="AP510" s="183"/>
      <c r="AQ510" s="184"/>
      <c r="AR510" s="182"/>
      <c r="AS510" s="182"/>
      <c r="AT510" s="185"/>
      <c r="AU510" s="185"/>
      <c r="AV510" s="185"/>
      <c r="AW510" s="185"/>
      <c r="AX510" s="185"/>
      <c r="AY510" s="185"/>
      <c r="AZ510" s="185"/>
      <c r="BA510" s="185"/>
      <c r="BB510" s="185"/>
      <c r="BC510" s="186"/>
      <c r="BD510" s="181"/>
      <c r="BE510" s="187"/>
      <c r="BF510" s="188"/>
      <c r="BG510" s="173"/>
      <c r="BH510" s="173"/>
      <c r="BI510" s="173"/>
      <c r="BJ510" s="173"/>
      <c r="BK510" s="173"/>
      <c r="BL510" s="28"/>
      <c r="BM510" s="228"/>
      <c r="BN510" s="228"/>
      <c r="BO510" s="228"/>
      <c r="BP510" s="228"/>
      <c r="BQ510" s="228"/>
      <c r="BR510" s="228"/>
      <c r="BS510" s="228"/>
      <c r="BT510" s="228"/>
      <c r="BU510" s="228" t="str">
        <f t="shared" si="7"/>
        <v/>
      </c>
      <c r="BV510" s="228"/>
      <c r="BW510" s="228"/>
      <c r="BX510" s="228"/>
      <c r="BY510" s="228"/>
      <c r="BZ510" s="228"/>
      <c r="CA510" s="228"/>
      <c r="CB510" s="228"/>
      <c r="CC510" s="228"/>
      <c r="CD510" s="228"/>
      <c r="CE510" s="228"/>
      <c r="CF510" s="228"/>
      <c r="CG510" s="228"/>
      <c r="CH510" s="228"/>
      <c r="CI510" s="228"/>
      <c r="CJ510" s="228"/>
      <c r="CK510" s="228"/>
      <c r="CL510" s="228"/>
      <c r="CM510" s="228"/>
      <c r="CN510" s="228"/>
      <c r="CO510" s="228"/>
      <c r="CP510" s="228"/>
      <c r="CQ510" s="228"/>
      <c r="CR510" s="228"/>
      <c r="CS510" s="228"/>
      <c r="CT510" s="228"/>
      <c r="CU510" s="228"/>
      <c r="CV510" s="228"/>
      <c r="CW510" s="228"/>
      <c r="CX510" s="228"/>
      <c r="CY510" s="228"/>
      <c r="CZ510" s="228"/>
      <c r="DA510" s="228"/>
      <c r="DB510" s="228"/>
    </row>
    <row r="511" spans="1:106" s="198" customFormat="1" ht="31.5" customHeight="1" x14ac:dyDescent="0.3">
      <c r="A511" s="194"/>
      <c r="B511" s="171"/>
      <c r="C511" s="257"/>
      <c r="D511" s="171"/>
      <c r="E511" s="171"/>
      <c r="F511" s="171"/>
      <c r="G511" s="197"/>
      <c r="L511" s="258"/>
      <c r="M511" s="259"/>
      <c r="N511" s="260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72"/>
      <c r="Z511" s="172"/>
      <c r="AA511" s="193"/>
      <c r="AB511" s="193"/>
      <c r="AC511" s="193"/>
      <c r="AD511" s="193"/>
      <c r="AE511" s="193"/>
      <c r="AF511" s="193"/>
      <c r="AG511" s="193"/>
      <c r="AH511" s="193"/>
      <c r="AI511" s="193"/>
      <c r="AJ511" s="193"/>
      <c r="AK511" s="172"/>
      <c r="AL511" s="172"/>
      <c r="AM511" s="193"/>
      <c r="AN511" s="193"/>
      <c r="AO511" s="223"/>
      <c r="AP511" s="183"/>
      <c r="AQ511" s="184"/>
      <c r="AR511" s="182"/>
      <c r="AS511" s="182"/>
      <c r="AT511" s="185"/>
      <c r="AU511" s="185"/>
      <c r="AV511" s="185"/>
      <c r="AW511" s="185"/>
      <c r="AX511" s="185"/>
      <c r="AY511" s="185"/>
      <c r="AZ511" s="185"/>
      <c r="BA511" s="185"/>
      <c r="BB511" s="185"/>
      <c r="BC511" s="186"/>
      <c r="BD511" s="181"/>
      <c r="BE511" s="187"/>
      <c r="BF511" s="188"/>
      <c r="BG511" s="173"/>
      <c r="BH511" s="173"/>
      <c r="BI511" s="173"/>
      <c r="BJ511" s="173"/>
      <c r="BK511" s="173"/>
      <c r="BL511" s="28"/>
      <c r="BM511" s="228"/>
      <c r="BN511" s="228"/>
      <c r="BO511" s="228"/>
      <c r="BP511" s="228"/>
      <c r="BQ511" s="228"/>
      <c r="BR511" s="228"/>
      <c r="BS511" s="228"/>
      <c r="BT511" s="228"/>
      <c r="BU511" s="228" t="str">
        <f t="shared" si="7"/>
        <v/>
      </c>
      <c r="BV511" s="228"/>
      <c r="BW511" s="228"/>
      <c r="BX511" s="228"/>
      <c r="BY511" s="228"/>
      <c r="BZ511" s="228"/>
      <c r="CA511" s="228"/>
      <c r="CB511" s="228"/>
      <c r="CC511" s="228"/>
      <c r="CD511" s="228"/>
      <c r="CE511" s="228"/>
      <c r="CF511" s="228"/>
      <c r="CG511" s="228"/>
      <c r="CH511" s="228"/>
      <c r="CI511" s="228"/>
      <c r="CJ511" s="228"/>
      <c r="CK511" s="228"/>
      <c r="CL511" s="228"/>
      <c r="CM511" s="228"/>
      <c r="CN511" s="228"/>
      <c r="CO511" s="228"/>
      <c r="CP511" s="228"/>
      <c r="CQ511" s="228"/>
      <c r="CR511" s="228"/>
      <c r="CS511" s="228"/>
      <c r="CT511" s="228"/>
      <c r="CU511" s="228"/>
      <c r="CV511" s="228"/>
      <c r="CW511" s="228"/>
      <c r="CX511" s="228"/>
      <c r="CY511" s="228"/>
      <c r="CZ511" s="228"/>
      <c r="DA511" s="228"/>
      <c r="DB511" s="228"/>
    </row>
    <row r="512" spans="1:106" s="198" customFormat="1" ht="31.5" customHeight="1" x14ac:dyDescent="0.3">
      <c r="A512" s="194"/>
      <c r="B512" s="171"/>
      <c r="C512" s="257"/>
      <c r="D512" s="171"/>
      <c r="E512" s="171"/>
      <c r="F512" s="171"/>
      <c r="G512" s="197"/>
      <c r="L512" s="258"/>
      <c r="M512" s="259"/>
      <c r="N512" s="260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72"/>
      <c r="Z512" s="172"/>
      <c r="AA512" s="193"/>
      <c r="AB512" s="193"/>
      <c r="AC512" s="193"/>
      <c r="AD512" s="193"/>
      <c r="AE512" s="193"/>
      <c r="AF512" s="193"/>
      <c r="AG512" s="193"/>
      <c r="AH512" s="193"/>
      <c r="AI512" s="193"/>
      <c r="AJ512" s="193"/>
      <c r="AK512" s="172"/>
      <c r="AL512" s="172"/>
      <c r="AM512" s="193"/>
      <c r="AN512" s="193"/>
      <c r="AO512" s="223"/>
      <c r="AP512" s="183"/>
      <c r="AQ512" s="184"/>
      <c r="AR512" s="182"/>
      <c r="AS512" s="182"/>
      <c r="AT512" s="185"/>
      <c r="AU512" s="185"/>
      <c r="AV512" s="185"/>
      <c r="AW512" s="185"/>
      <c r="AX512" s="185"/>
      <c r="AY512" s="185"/>
      <c r="AZ512" s="185"/>
      <c r="BA512" s="185"/>
      <c r="BB512" s="185"/>
      <c r="BC512" s="186"/>
      <c r="BD512" s="181"/>
      <c r="BE512" s="187"/>
      <c r="BF512" s="188"/>
      <c r="BG512" s="173"/>
      <c r="BH512" s="173"/>
      <c r="BI512" s="173"/>
      <c r="BJ512" s="173"/>
      <c r="BK512" s="173"/>
      <c r="BL512" s="28"/>
      <c r="BM512" s="228"/>
      <c r="BN512" s="228"/>
      <c r="BO512" s="228"/>
      <c r="BP512" s="228"/>
      <c r="BQ512" s="228"/>
      <c r="BR512" s="228"/>
      <c r="BS512" s="228"/>
      <c r="BT512" s="228"/>
      <c r="BU512" s="228" t="str">
        <f t="shared" si="7"/>
        <v/>
      </c>
      <c r="BV512" s="228"/>
      <c r="BW512" s="228"/>
      <c r="BX512" s="228"/>
      <c r="BY512" s="228"/>
      <c r="BZ512" s="228"/>
      <c r="CA512" s="228"/>
      <c r="CB512" s="228"/>
      <c r="CC512" s="228"/>
      <c r="CD512" s="228"/>
      <c r="CE512" s="228"/>
      <c r="CF512" s="228"/>
      <c r="CG512" s="228"/>
      <c r="CH512" s="228"/>
      <c r="CI512" s="228"/>
      <c r="CJ512" s="228"/>
      <c r="CK512" s="228"/>
      <c r="CL512" s="228"/>
      <c r="CM512" s="228"/>
      <c r="CN512" s="228"/>
      <c r="CO512" s="228"/>
      <c r="CP512" s="228"/>
      <c r="CQ512" s="228"/>
      <c r="CR512" s="228"/>
      <c r="CS512" s="228"/>
      <c r="CT512" s="228"/>
      <c r="CU512" s="228"/>
      <c r="CV512" s="228"/>
      <c r="CW512" s="228"/>
      <c r="CX512" s="228"/>
      <c r="CY512" s="228"/>
      <c r="CZ512" s="228"/>
      <c r="DA512" s="228"/>
      <c r="DB512" s="228"/>
    </row>
    <row r="513" spans="1:106" s="198" customFormat="1" ht="31.5" customHeight="1" x14ac:dyDescent="0.3">
      <c r="A513" s="194"/>
      <c r="B513" s="171"/>
      <c r="C513" s="257"/>
      <c r="D513" s="171"/>
      <c r="E513" s="171"/>
      <c r="F513" s="171"/>
      <c r="G513" s="197"/>
      <c r="L513" s="258"/>
      <c r="M513" s="259"/>
      <c r="N513" s="260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72"/>
      <c r="Z513" s="172"/>
      <c r="AA513" s="193"/>
      <c r="AB513" s="193"/>
      <c r="AC513" s="193"/>
      <c r="AD513" s="193"/>
      <c r="AE513" s="193"/>
      <c r="AF513" s="193"/>
      <c r="AG513" s="193"/>
      <c r="AH513" s="193"/>
      <c r="AI513" s="193"/>
      <c r="AJ513" s="193"/>
      <c r="AK513" s="172"/>
      <c r="AL513" s="172"/>
      <c r="AM513" s="193"/>
      <c r="AN513" s="193"/>
      <c r="AO513" s="223"/>
      <c r="AP513" s="183"/>
      <c r="AQ513" s="184"/>
      <c r="AR513" s="182"/>
      <c r="AS513" s="182"/>
      <c r="AT513" s="185"/>
      <c r="AU513" s="185"/>
      <c r="AV513" s="185"/>
      <c r="AW513" s="185"/>
      <c r="AX513" s="185"/>
      <c r="AY513" s="185"/>
      <c r="AZ513" s="185"/>
      <c r="BA513" s="185"/>
      <c r="BB513" s="185"/>
      <c r="BC513" s="186"/>
      <c r="BD513" s="181"/>
      <c r="BE513" s="187"/>
      <c r="BF513" s="188"/>
      <c r="BG513" s="173"/>
      <c r="BH513" s="173"/>
      <c r="BI513" s="173"/>
      <c r="BJ513" s="173"/>
      <c r="BK513" s="173"/>
      <c r="BL513" s="28"/>
      <c r="BM513" s="228"/>
      <c r="BN513" s="228"/>
      <c r="BO513" s="228"/>
      <c r="BP513" s="228"/>
      <c r="BQ513" s="228"/>
      <c r="BR513" s="228"/>
      <c r="BS513" s="228"/>
      <c r="BT513" s="228"/>
      <c r="BU513" s="228" t="str">
        <f t="shared" si="7"/>
        <v/>
      </c>
      <c r="BV513" s="228"/>
      <c r="BW513" s="228"/>
      <c r="BX513" s="228"/>
      <c r="BY513" s="228"/>
      <c r="BZ513" s="228"/>
      <c r="CA513" s="228"/>
      <c r="CB513" s="228"/>
      <c r="CC513" s="228"/>
      <c r="CD513" s="228"/>
      <c r="CE513" s="228"/>
      <c r="CF513" s="228"/>
      <c r="CG513" s="228"/>
      <c r="CH513" s="228"/>
      <c r="CI513" s="228"/>
      <c r="CJ513" s="228"/>
      <c r="CK513" s="228"/>
      <c r="CL513" s="228"/>
      <c r="CM513" s="228"/>
      <c r="CN513" s="228"/>
      <c r="CO513" s="228"/>
      <c r="CP513" s="228"/>
      <c r="CQ513" s="228"/>
      <c r="CR513" s="228"/>
      <c r="CS513" s="228"/>
      <c r="CT513" s="228"/>
      <c r="CU513" s="228"/>
      <c r="CV513" s="228"/>
      <c r="CW513" s="228"/>
      <c r="CX513" s="228"/>
      <c r="CY513" s="228"/>
      <c r="CZ513" s="228"/>
      <c r="DA513" s="228"/>
      <c r="DB513" s="228"/>
    </row>
    <row r="514" spans="1:106" s="198" customFormat="1" ht="31.5" customHeight="1" x14ac:dyDescent="0.3">
      <c r="A514" s="194"/>
      <c r="B514" s="171"/>
      <c r="C514" s="257"/>
      <c r="D514" s="171"/>
      <c r="E514" s="171"/>
      <c r="F514" s="171"/>
      <c r="G514" s="197"/>
      <c r="L514" s="258"/>
      <c r="M514" s="259"/>
      <c r="N514" s="260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72"/>
      <c r="Z514" s="172"/>
      <c r="AA514" s="193"/>
      <c r="AB514" s="193"/>
      <c r="AC514" s="193"/>
      <c r="AD514" s="193"/>
      <c r="AE514" s="193"/>
      <c r="AF514" s="193"/>
      <c r="AG514" s="193"/>
      <c r="AH514" s="193"/>
      <c r="AI514" s="193"/>
      <c r="AJ514" s="193"/>
      <c r="AK514" s="172"/>
      <c r="AL514" s="172"/>
      <c r="AM514" s="193"/>
      <c r="AN514" s="193"/>
      <c r="AO514" s="223"/>
      <c r="AP514" s="183"/>
      <c r="AQ514" s="184"/>
      <c r="AR514" s="182"/>
      <c r="AS514" s="182"/>
      <c r="AT514" s="185"/>
      <c r="AU514" s="185"/>
      <c r="AV514" s="185"/>
      <c r="AW514" s="185"/>
      <c r="AX514" s="185"/>
      <c r="AY514" s="185"/>
      <c r="AZ514" s="185"/>
      <c r="BA514" s="185"/>
      <c r="BB514" s="185"/>
      <c r="BC514" s="186"/>
      <c r="BD514" s="181"/>
      <c r="BE514" s="187"/>
      <c r="BF514" s="188"/>
      <c r="BG514" s="173"/>
      <c r="BH514" s="173"/>
      <c r="BI514" s="173"/>
      <c r="BJ514" s="173"/>
      <c r="BK514" s="173"/>
      <c r="BL514" s="28"/>
      <c r="BM514" s="228"/>
      <c r="BN514" s="228"/>
      <c r="BO514" s="228"/>
      <c r="BP514" s="228"/>
      <c r="BQ514" s="228"/>
      <c r="BR514" s="228"/>
      <c r="BS514" s="228"/>
      <c r="BT514" s="228"/>
      <c r="BU514" s="228" t="str">
        <f t="shared" si="7"/>
        <v/>
      </c>
      <c r="BV514" s="228"/>
      <c r="BW514" s="228"/>
      <c r="BX514" s="228"/>
      <c r="BY514" s="228"/>
      <c r="BZ514" s="228"/>
      <c r="CA514" s="228"/>
      <c r="CB514" s="228"/>
      <c r="CC514" s="228"/>
      <c r="CD514" s="228"/>
      <c r="CE514" s="228"/>
      <c r="CF514" s="228"/>
      <c r="CG514" s="228"/>
      <c r="CH514" s="228"/>
      <c r="CI514" s="228"/>
      <c r="CJ514" s="228"/>
      <c r="CK514" s="228"/>
      <c r="CL514" s="228"/>
      <c r="CM514" s="228"/>
      <c r="CN514" s="228"/>
      <c r="CO514" s="228"/>
      <c r="CP514" s="228"/>
      <c r="CQ514" s="228"/>
      <c r="CR514" s="228"/>
      <c r="CS514" s="228"/>
      <c r="CT514" s="228"/>
      <c r="CU514" s="228"/>
      <c r="CV514" s="228"/>
      <c r="CW514" s="228"/>
      <c r="CX514" s="228"/>
      <c r="CY514" s="228"/>
      <c r="CZ514" s="228"/>
      <c r="DA514" s="228"/>
      <c r="DB514" s="228"/>
    </row>
    <row r="515" spans="1:106" s="198" customFormat="1" ht="31.5" customHeight="1" x14ac:dyDescent="0.3">
      <c r="A515" s="194"/>
      <c r="B515" s="171"/>
      <c r="C515" s="257"/>
      <c r="D515" s="171"/>
      <c r="E515" s="171"/>
      <c r="F515" s="171"/>
      <c r="G515" s="197"/>
      <c r="L515" s="258"/>
      <c r="M515" s="259"/>
      <c r="N515" s="260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72"/>
      <c r="Z515" s="172"/>
      <c r="AA515" s="193"/>
      <c r="AB515" s="193"/>
      <c r="AC515" s="193"/>
      <c r="AD515" s="193"/>
      <c r="AE515" s="193"/>
      <c r="AF515" s="193"/>
      <c r="AG515" s="193"/>
      <c r="AH515" s="193"/>
      <c r="AI515" s="193"/>
      <c r="AJ515" s="193"/>
      <c r="AK515" s="172"/>
      <c r="AL515" s="172"/>
      <c r="AM515" s="193"/>
      <c r="AN515" s="193"/>
      <c r="AO515" s="223"/>
      <c r="AP515" s="183"/>
      <c r="AQ515" s="184"/>
      <c r="AR515" s="182"/>
      <c r="AS515" s="182"/>
      <c r="AT515" s="185"/>
      <c r="AU515" s="185"/>
      <c r="AV515" s="185"/>
      <c r="AW515" s="185"/>
      <c r="AX515" s="185"/>
      <c r="AY515" s="185"/>
      <c r="AZ515" s="185"/>
      <c r="BA515" s="185"/>
      <c r="BB515" s="185"/>
      <c r="BC515" s="186"/>
      <c r="BD515" s="181"/>
      <c r="BE515" s="187"/>
      <c r="BF515" s="188"/>
      <c r="BG515" s="173"/>
      <c r="BH515" s="173"/>
      <c r="BI515" s="173"/>
      <c r="BJ515" s="173"/>
      <c r="BK515" s="173"/>
      <c r="BL515" s="28"/>
      <c r="BM515" s="228"/>
      <c r="BN515" s="228"/>
      <c r="BO515" s="228"/>
      <c r="BP515" s="228"/>
      <c r="BQ515" s="228"/>
      <c r="BR515" s="228"/>
      <c r="BS515" s="228"/>
      <c r="BT515" s="228"/>
      <c r="BU515" s="228" t="str">
        <f t="shared" si="7"/>
        <v/>
      </c>
      <c r="BV515" s="228"/>
      <c r="BW515" s="228"/>
      <c r="BX515" s="228"/>
      <c r="BY515" s="228"/>
      <c r="BZ515" s="228"/>
      <c r="CA515" s="228"/>
      <c r="CB515" s="228"/>
      <c r="CC515" s="228"/>
      <c r="CD515" s="228"/>
      <c r="CE515" s="228"/>
      <c r="CF515" s="228"/>
      <c r="CG515" s="228"/>
      <c r="CH515" s="228"/>
      <c r="CI515" s="228"/>
      <c r="CJ515" s="228"/>
      <c r="CK515" s="228"/>
      <c r="CL515" s="228"/>
      <c r="CM515" s="228"/>
      <c r="CN515" s="228"/>
      <c r="CO515" s="228"/>
      <c r="CP515" s="228"/>
      <c r="CQ515" s="228"/>
      <c r="CR515" s="228"/>
      <c r="CS515" s="228"/>
      <c r="CT515" s="228"/>
      <c r="CU515" s="228"/>
      <c r="CV515" s="228"/>
      <c r="CW515" s="228"/>
      <c r="CX515" s="228"/>
      <c r="CY515" s="228"/>
      <c r="CZ515" s="228"/>
      <c r="DA515" s="228"/>
      <c r="DB515" s="228"/>
    </row>
    <row r="516" spans="1:106" s="198" customFormat="1" ht="31.5" customHeight="1" x14ac:dyDescent="0.3">
      <c r="A516" s="194"/>
      <c r="B516" s="171"/>
      <c r="C516" s="257"/>
      <c r="D516" s="171"/>
      <c r="E516" s="171"/>
      <c r="F516" s="171"/>
      <c r="G516" s="197"/>
      <c r="L516" s="258"/>
      <c r="M516" s="259"/>
      <c r="N516" s="260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72"/>
      <c r="Z516" s="172"/>
      <c r="AA516" s="193"/>
      <c r="AB516" s="193"/>
      <c r="AC516" s="193"/>
      <c r="AD516" s="193"/>
      <c r="AE516" s="193"/>
      <c r="AF516" s="193"/>
      <c r="AG516" s="193"/>
      <c r="AH516" s="193"/>
      <c r="AI516" s="193"/>
      <c r="AJ516" s="193"/>
      <c r="AK516" s="172"/>
      <c r="AL516" s="172"/>
      <c r="AM516" s="193"/>
      <c r="AN516" s="193"/>
      <c r="AO516" s="223"/>
      <c r="AP516" s="183"/>
      <c r="AQ516" s="184"/>
      <c r="AR516" s="182"/>
      <c r="AS516" s="182"/>
      <c r="AT516" s="185"/>
      <c r="AU516" s="185"/>
      <c r="AV516" s="185"/>
      <c r="AW516" s="185"/>
      <c r="AX516" s="185"/>
      <c r="AY516" s="185"/>
      <c r="AZ516" s="185"/>
      <c r="BA516" s="185"/>
      <c r="BB516" s="185"/>
      <c r="BC516" s="186"/>
      <c r="BD516" s="181"/>
      <c r="BE516" s="187"/>
      <c r="BF516" s="188"/>
      <c r="BG516" s="173"/>
      <c r="BH516" s="173"/>
      <c r="BI516" s="173"/>
      <c r="BJ516" s="173"/>
      <c r="BK516" s="173"/>
      <c r="BL516" s="28"/>
      <c r="BM516" s="228"/>
      <c r="BN516" s="228"/>
      <c r="BO516" s="228"/>
      <c r="BP516" s="228"/>
      <c r="BQ516" s="228"/>
      <c r="BR516" s="228"/>
      <c r="BS516" s="228"/>
      <c r="BT516" s="228"/>
      <c r="BU516" s="228" t="str">
        <f t="shared" ref="BU516:BU579" si="8">IFERROR(ROUND(STDEV(AN516,L516),1),"")</f>
        <v/>
      </c>
      <c r="BV516" s="228"/>
      <c r="BW516" s="228"/>
      <c r="BX516" s="228"/>
      <c r="BY516" s="228"/>
      <c r="BZ516" s="228"/>
      <c r="CA516" s="228"/>
      <c r="CB516" s="228"/>
      <c r="CC516" s="228"/>
      <c r="CD516" s="228"/>
      <c r="CE516" s="228"/>
      <c r="CF516" s="228"/>
      <c r="CG516" s="228"/>
      <c r="CH516" s="228"/>
      <c r="CI516" s="228"/>
      <c r="CJ516" s="228"/>
      <c r="CK516" s="228"/>
      <c r="CL516" s="228"/>
      <c r="CM516" s="228"/>
      <c r="CN516" s="228"/>
      <c r="CO516" s="228"/>
      <c r="CP516" s="228"/>
      <c r="CQ516" s="228"/>
      <c r="CR516" s="228"/>
      <c r="CS516" s="228"/>
      <c r="CT516" s="228"/>
      <c r="CU516" s="228"/>
      <c r="CV516" s="228"/>
      <c r="CW516" s="228"/>
      <c r="CX516" s="228"/>
      <c r="CY516" s="228"/>
      <c r="CZ516" s="228"/>
      <c r="DA516" s="228"/>
      <c r="DB516" s="228"/>
    </row>
    <row r="517" spans="1:106" s="198" customFormat="1" ht="31.5" customHeight="1" x14ac:dyDescent="0.3">
      <c r="A517" s="194"/>
      <c r="B517" s="171"/>
      <c r="C517" s="257"/>
      <c r="D517" s="171"/>
      <c r="E517" s="171"/>
      <c r="F517" s="171"/>
      <c r="G517" s="197"/>
      <c r="L517" s="258"/>
      <c r="M517" s="259"/>
      <c r="N517" s="260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72"/>
      <c r="Z517" s="172"/>
      <c r="AA517" s="193"/>
      <c r="AB517" s="193"/>
      <c r="AC517" s="193"/>
      <c r="AD517" s="193"/>
      <c r="AE517" s="193"/>
      <c r="AF517" s="193"/>
      <c r="AG517" s="193"/>
      <c r="AH517" s="193"/>
      <c r="AI517" s="193"/>
      <c r="AJ517" s="193"/>
      <c r="AK517" s="172"/>
      <c r="AL517" s="172"/>
      <c r="AM517" s="193"/>
      <c r="AN517" s="193"/>
      <c r="AO517" s="223"/>
      <c r="AP517" s="183"/>
      <c r="AQ517" s="184"/>
      <c r="AR517" s="182"/>
      <c r="AS517" s="182"/>
      <c r="AT517" s="185"/>
      <c r="AU517" s="185"/>
      <c r="AV517" s="185"/>
      <c r="AW517" s="185"/>
      <c r="AX517" s="185"/>
      <c r="AY517" s="185"/>
      <c r="AZ517" s="185"/>
      <c r="BA517" s="185"/>
      <c r="BB517" s="185"/>
      <c r="BC517" s="186"/>
      <c r="BD517" s="181"/>
      <c r="BE517" s="187"/>
      <c r="BF517" s="188"/>
      <c r="BG517" s="173"/>
      <c r="BH517" s="173"/>
      <c r="BI517" s="173"/>
      <c r="BJ517" s="173"/>
      <c r="BK517" s="173"/>
      <c r="BL517" s="28"/>
      <c r="BM517" s="228"/>
      <c r="BN517" s="228"/>
      <c r="BO517" s="228"/>
      <c r="BP517" s="228"/>
      <c r="BQ517" s="228"/>
      <c r="BR517" s="228"/>
      <c r="BS517" s="228"/>
      <c r="BT517" s="228"/>
      <c r="BU517" s="228" t="str">
        <f t="shared" si="8"/>
        <v/>
      </c>
      <c r="BV517" s="228"/>
      <c r="BW517" s="228"/>
      <c r="BX517" s="228"/>
      <c r="BY517" s="228"/>
      <c r="BZ517" s="228"/>
      <c r="CA517" s="228"/>
      <c r="CB517" s="228"/>
      <c r="CC517" s="228"/>
      <c r="CD517" s="228"/>
      <c r="CE517" s="228"/>
      <c r="CF517" s="228"/>
      <c r="CG517" s="228"/>
      <c r="CH517" s="228"/>
      <c r="CI517" s="228"/>
      <c r="CJ517" s="228"/>
      <c r="CK517" s="228"/>
      <c r="CL517" s="228"/>
      <c r="CM517" s="228"/>
      <c r="CN517" s="228"/>
      <c r="CO517" s="228"/>
      <c r="CP517" s="228"/>
      <c r="CQ517" s="228"/>
      <c r="CR517" s="228"/>
      <c r="CS517" s="228"/>
      <c r="CT517" s="228"/>
      <c r="CU517" s="228"/>
      <c r="CV517" s="228"/>
      <c r="CW517" s="228"/>
      <c r="CX517" s="228"/>
      <c r="CY517" s="228"/>
      <c r="CZ517" s="228"/>
      <c r="DA517" s="228"/>
      <c r="DB517" s="228"/>
    </row>
    <row r="518" spans="1:106" s="198" customFormat="1" ht="31.5" customHeight="1" x14ac:dyDescent="0.3">
      <c r="A518" s="194"/>
      <c r="B518" s="171"/>
      <c r="C518" s="257"/>
      <c r="D518" s="171"/>
      <c r="E518" s="171"/>
      <c r="F518" s="171"/>
      <c r="G518" s="197"/>
      <c r="L518" s="258"/>
      <c r="M518" s="259"/>
      <c r="N518" s="260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72"/>
      <c r="Z518" s="172"/>
      <c r="AA518" s="193"/>
      <c r="AB518" s="193"/>
      <c r="AC518" s="193"/>
      <c r="AD518" s="193"/>
      <c r="AE518" s="193"/>
      <c r="AF518" s="193"/>
      <c r="AG518" s="193"/>
      <c r="AH518" s="193"/>
      <c r="AI518" s="193"/>
      <c r="AJ518" s="193"/>
      <c r="AK518" s="172"/>
      <c r="AL518" s="172"/>
      <c r="AM518" s="193"/>
      <c r="AN518" s="193"/>
      <c r="AO518" s="223"/>
      <c r="AP518" s="183"/>
      <c r="AQ518" s="184"/>
      <c r="AR518" s="182"/>
      <c r="AS518" s="182"/>
      <c r="AT518" s="185"/>
      <c r="AU518" s="185"/>
      <c r="AV518" s="185"/>
      <c r="AW518" s="185"/>
      <c r="AX518" s="185"/>
      <c r="AY518" s="185"/>
      <c r="AZ518" s="185"/>
      <c r="BA518" s="185"/>
      <c r="BB518" s="185"/>
      <c r="BC518" s="186"/>
      <c r="BD518" s="181"/>
      <c r="BE518" s="187"/>
      <c r="BF518" s="188"/>
      <c r="BG518" s="173"/>
      <c r="BH518" s="173"/>
      <c r="BI518" s="173"/>
      <c r="BJ518" s="173"/>
      <c r="BK518" s="173"/>
      <c r="BL518" s="28"/>
      <c r="BM518" s="228"/>
      <c r="BN518" s="228"/>
      <c r="BO518" s="228"/>
      <c r="BP518" s="228"/>
      <c r="BQ518" s="228"/>
      <c r="BR518" s="228"/>
      <c r="BS518" s="228"/>
      <c r="BT518" s="228"/>
      <c r="BU518" s="228" t="str">
        <f t="shared" si="8"/>
        <v/>
      </c>
      <c r="BV518" s="228"/>
      <c r="BW518" s="228"/>
      <c r="BX518" s="228"/>
      <c r="BY518" s="228"/>
      <c r="BZ518" s="228"/>
      <c r="CA518" s="228"/>
      <c r="CB518" s="228"/>
      <c r="CC518" s="228"/>
      <c r="CD518" s="228"/>
      <c r="CE518" s="228"/>
      <c r="CF518" s="228"/>
      <c r="CG518" s="228"/>
      <c r="CH518" s="228"/>
      <c r="CI518" s="228"/>
      <c r="CJ518" s="228"/>
      <c r="CK518" s="228"/>
      <c r="CL518" s="228"/>
      <c r="CM518" s="228"/>
      <c r="CN518" s="228"/>
      <c r="CO518" s="228"/>
      <c r="CP518" s="228"/>
      <c r="CQ518" s="228"/>
      <c r="CR518" s="228"/>
      <c r="CS518" s="228"/>
      <c r="CT518" s="228"/>
      <c r="CU518" s="228"/>
      <c r="CV518" s="228"/>
      <c r="CW518" s="228"/>
      <c r="CX518" s="228"/>
      <c r="CY518" s="228"/>
      <c r="CZ518" s="228"/>
      <c r="DA518" s="228"/>
      <c r="DB518" s="228"/>
    </row>
    <row r="519" spans="1:106" s="198" customFormat="1" ht="31.5" customHeight="1" x14ac:dyDescent="0.3">
      <c r="A519" s="194"/>
      <c r="B519" s="171"/>
      <c r="C519" s="257"/>
      <c r="D519" s="171"/>
      <c r="E519" s="171"/>
      <c r="F519" s="171"/>
      <c r="G519" s="197"/>
      <c r="L519" s="258"/>
      <c r="M519" s="259"/>
      <c r="N519" s="260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72"/>
      <c r="Z519" s="172"/>
      <c r="AA519" s="193"/>
      <c r="AB519" s="193"/>
      <c r="AC519" s="193"/>
      <c r="AD519" s="193"/>
      <c r="AE519" s="193"/>
      <c r="AF519" s="193"/>
      <c r="AG519" s="193"/>
      <c r="AH519" s="193"/>
      <c r="AI519" s="193"/>
      <c r="AJ519" s="193"/>
      <c r="AK519" s="172"/>
      <c r="AL519" s="172"/>
      <c r="AM519" s="193"/>
      <c r="AN519" s="193"/>
      <c r="AO519" s="223"/>
      <c r="AP519" s="183"/>
      <c r="AQ519" s="184"/>
      <c r="AR519" s="182"/>
      <c r="AS519" s="182"/>
      <c r="AT519" s="185"/>
      <c r="AU519" s="185"/>
      <c r="AV519" s="185"/>
      <c r="AW519" s="185"/>
      <c r="AX519" s="185"/>
      <c r="AY519" s="185"/>
      <c r="AZ519" s="185"/>
      <c r="BA519" s="185"/>
      <c r="BB519" s="185"/>
      <c r="BC519" s="186"/>
      <c r="BD519" s="181"/>
      <c r="BE519" s="187"/>
      <c r="BF519" s="188"/>
      <c r="BG519" s="173"/>
      <c r="BH519" s="173"/>
      <c r="BI519" s="173"/>
      <c r="BJ519" s="173"/>
      <c r="BK519" s="173"/>
      <c r="BL519" s="28"/>
      <c r="BM519" s="228"/>
      <c r="BN519" s="228"/>
      <c r="BO519" s="228"/>
      <c r="BP519" s="228"/>
      <c r="BQ519" s="228"/>
      <c r="BR519" s="228"/>
      <c r="BS519" s="228"/>
      <c r="BT519" s="228"/>
      <c r="BU519" s="228" t="str">
        <f t="shared" si="8"/>
        <v/>
      </c>
      <c r="BV519" s="228"/>
      <c r="BW519" s="228"/>
      <c r="BX519" s="228"/>
      <c r="BY519" s="228"/>
      <c r="BZ519" s="228"/>
      <c r="CA519" s="228"/>
      <c r="CB519" s="228"/>
      <c r="CC519" s="228"/>
      <c r="CD519" s="228"/>
      <c r="CE519" s="228"/>
      <c r="CF519" s="228"/>
      <c r="CG519" s="228"/>
      <c r="CH519" s="228"/>
      <c r="CI519" s="228"/>
      <c r="CJ519" s="228"/>
      <c r="CK519" s="228"/>
      <c r="CL519" s="228"/>
      <c r="CM519" s="228"/>
      <c r="CN519" s="228"/>
      <c r="CO519" s="228"/>
      <c r="CP519" s="228"/>
      <c r="CQ519" s="228"/>
      <c r="CR519" s="228"/>
      <c r="CS519" s="228"/>
      <c r="CT519" s="228"/>
      <c r="CU519" s="228"/>
      <c r="CV519" s="228"/>
      <c r="CW519" s="228"/>
      <c r="CX519" s="228"/>
      <c r="CY519" s="228"/>
      <c r="CZ519" s="228"/>
      <c r="DA519" s="228"/>
      <c r="DB519" s="228"/>
    </row>
    <row r="520" spans="1:106" s="198" customFormat="1" ht="31.5" customHeight="1" x14ac:dyDescent="0.3">
      <c r="A520" s="194"/>
      <c r="B520" s="171"/>
      <c r="C520" s="257"/>
      <c r="D520" s="171"/>
      <c r="E520" s="171"/>
      <c r="F520" s="171"/>
      <c r="G520" s="197"/>
      <c r="L520" s="258"/>
      <c r="M520" s="259"/>
      <c r="N520" s="260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72"/>
      <c r="Z520" s="172"/>
      <c r="AA520" s="193"/>
      <c r="AB520" s="193"/>
      <c r="AC520" s="193"/>
      <c r="AD520" s="193"/>
      <c r="AE520" s="193"/>
      <c r="AF520" s="193"/>
      <c r="AG520" s="193"/>
      <c r="AH520" s="193"/>
      <c r="AI520" s="193"/>
      <c r="AJ520" s="193"/>
      <c r="AK520" s="172"/>
      <c r="AL520" s="172"/>
      <c r="AM520" s="193"/>
      <c r="AN520" s="193"/>
      <c r="AO520" s="223"/>
      <c r="AP520" s="183"/>
      <c r="AQ520" s="184"/>
      <c r="AR520" s="182"/>
      <c r="AS520" s="182"/>
      <c r="AT520" s="185"/>
      <c r="AU520" s="185"/>
      <c r="AV520" s="185"/>
      <c r="AW520" s="185"/>
      <c r="AX520" s="185"/>
      <c r="AY520" s="185"/>
      <c r="AZ520" s="185"/>
      <c r="BA520" s="185"/>
      <c r="BB520" s="185"/>
      <c r="BC520" s="186"/>
      <c r="BD520" s="181"/>
      <c r="BE520" s="187"/>
      <c r="BF520" s="188"/>
      <c r="BG520" s="173"/>
      <c r="BH520" s="173"/>
      <c r="BI520" s="173"/>
      <c r="BJ520" s="173"/>
      <c r="BK520" s="173"/>
      <c r="BL520" s="28"/>
      <c r="BM520" s="228"/>
      <c r="BN520" s="228"/>
      <c r="BO520" s="228"/>
      <c r="BP520" s="228"/>
      <c r="BQ520" s="228"/>
      <c r="BR520" s="228"/>
      <c r="BS520" s="228"/>
      <c r="BT520" s="228"/>
      <c r="BU520" s="228" t="str">
        <f t="shared" si="8"/>
        <v/>
      </c>
      <c r="BV520" s="228"/>
      <c r="BW520" s="228"/>
      <c r="BX520" s="228"/>
      <c r="BY520" s="228"/>
      <c r="BZ520" s="228"/>
      <c r="CA520" s="228"/>
      <c r="CB520" s="228"/>
      <c r="CC520" s="228"/>
      <c r="CD520" s="228"/>
      <c r="CE520" s="228"/>
      <c r="CF520" s="228"/>
      <c r="CG520" s="228"/>
      <c r="CH520" s="228"/>
      <c r="CI520" s="228"/>
      <c r="CJ520" s="228"/>
      <c r="CK520" s="228"/>
      <c r="CL520" s="228"/>
      <c r="CM520" s="228"/>
      <c r="CN520" s="228"/>
      <c r="CO520" s="228"/>
      <c r="CP520" s="228"/>
      <c r="CQ520" s="228"/>
      <c r="CR520" s="228"/>
      <c r="CS520" s="228"/>
      <c r="CT520" s="228"/>
      <c r="CU520" s="228"/>
      <c r="CV520" s="228"/>
      <c r="CW520" s="228"/>
      <c r="CX520" s="228"/>
      <c r="CY520" s="228"/>
      <c r="CZ520" s="228"/>
      <c r="DA520" s="228"/>
      <c r="DB520" s="228"/>
    </row>
    <row r="521" spans="1:106" s="198" customFormat="1" ht="31.5" customHeight="1" x14ac:dyDescent="0.3">
      <c r="A521" s="194"/>
      <c r="B521" s="171"/>
      <c r="C521" s="257"/>
      <c r="D521" s="171"/>
      <c r="E521" s="171"/>
      <c r="F521" s="171"/>
      <c r="G521" s="197"/>
      <c r="L521" s="258"/>
      <c r="M521" s="259"/>
      <c r="N521" s="260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72"/>
      <c r="Z521" s="172"/>
      <c r="AA521" s="193"/>
      <c r="AB521" s="193"/>
      <c r="AC521" s="193"/>
      <c r="AD521" s="193"/>
      <c r="AE521" s="193"/>
      <c r="AF521" s="193"/>
      <c r="AG521" s="193"/>
      <c r="AH521" s="193"/>
      <c r="AI521" s="193"/>
      <c r="AJ521" s="193"/>
      <c r="AK521" s="172"/>
      <c r="AL521" s="172"/>
      <c r="AM521" s="193"/>
      <c r="AN521" s="193"/>
      <c r="AO521" s="223"/>
      <c r="AP521" s="183"/>
      <c r="AQ521" s="184"/>
      <c r="AR521" s="182"/>
      <c r="AS521" s="182"/>
      <c r="AT521" s="185"/>
      <c r="AU521" s="185"/>
      <c r="AV521" s="185"/>
      <c r="AW521" s="185"/>
      <c r="AX521" s="185"/>
      <c r="AY521" s="185"/>
      <c r="AZ521" s="185"/>
      <c r="BA521" s="185"/>
      <c r="BB521" s="185"/>
      <c r="BC521" s="186"/>
      <c r="BD521" s="181"/>
      <c r="BE521" s="187"/>
      <c r="BF521" s="188"/>
      <c r="BG521" s="173"/>
      <c r="BH521" s="173"/>
      <c r="BI521" s="173"/>
      <c r="BJ521" s="173"/>
      <c r="BK521" s="173"/>
      <c r="BL521" s="28"/>
      <c r="BM521" s="228"/>
      <c r="BN521" s="228"/>
      <c r="BO521" s="228"/>
      <c r="BP521" s="228"/>
      <c r="BQ521" s="228"/>
      <c r="BR521" s="228"/>
      <c r="BS521" s="228"/>
      <c r="BT521" s="228"/>
      <c r="BU521" s="228" t="str">
        <f t="shared" si="8"/>
        <v/>
      </c>
      <c r="BV521" s="228"/>
      <c r="BW521" s="228"/>
      <c r="BX521" s="228"/>
      <c r="BY521" s="228"/>
      <c r="BZ521" s="228"/>
      <c r="CA521" s="228"/>
      <c r="CB521" s="228"/>
      <c r="CC521" s="228"/>
      <c r="CD521" s="228"/>
      <c r="CE521" s="228"/>
      <c r="CF521" s="228"/>
      <c r="CG521" s="228"/>
      <c r="CH521" s="228"/>
      <c r="CI521" s="228"/>
      <c r="CJ521" s="228"/>
      <c r="CK521" s="228"/>
      <c r="CL521" s="228"/>
      <c r="CM521" s="228"/>
      <c r="CN521" s="228"/>
      <c r="CO521" s="228"/>
      <c r="CP521" s="228"/>
      <c r="CQ521" s="228"/>
      <c r="CR521" s="228"/>
      <c r="CS521" s="228"/>
      <c r="CT521" s="228"/>
      <c r="CU521" s="228"/>
      <c r="CV521" s="228"/>
      <c r="CW521" s="228"/>
      <c r="CX521" s="228"/>
      <c r="CY521" s="228"/>
      <c r="CZ521" s="228"/>
      <c r="DA521" s="228"/>
      <c r="DB521" s="228"/>
    </row>
    <row r="522" spans="1:106" s="198" customFormat="1" ht="31.5" customHeight="1" x14ac:dyDescent="0.3">
      <c r="A522" s="194"/>
      <c r="B522" s="171"/>
      <c r="C522" s="257"/>
      <c r="D522" s="171"/>
      <c r="E522" s="171"/>
      <c r="F522" s="171"/>
      <c r="G522" s="197"/>
      <c r="L522" s="258"/>
      <c r="M522" s="259"/>
      <c r="N522" s="260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72"/>
      <c r="Z522" s="172"/>
      <c r="AA522" s="193"/>
      <c r="AB522" s="193"/>
      <c r="AC522" s="193"/>
      <c r="AD522" s="193"/>
      <c r="AE522" s="193"/>
      <c r="AF522" s="193"/>
      <c r="AG522" s="193"/>
      <c r="AH522" s="193"/>
      <c r="AI522" s="193"/>
      <c r="AJ522" s="193"/>
      <c r="AK522" s="172"/>
      <c r="AL522" s="172"/>
      <c r="AM522" s="193"/>
      <c r="AN522" s="193"/>
      <c r="AO522" s="223"/>
      <c r="AP522" s="183"/>
      <c r="AQ522" s="184"/>
      <c r="AR522" s="182"/>
      <c r="AS522" s="182"/>
      <c r="AT522" s="185"/>
      <c r="AU522" s="185"/>
      <c r="AV522" s="185"/>
      <c r="AW522" s="185"/>
      <c r="AX522" s="185"/>
      <c r="AY522" s="185"/>
      <c r="AZ522" s="185"/>
      <c r="BA522" s="185"/>
      <c r="BB522" s="185"/>
      <c r="BC522" s="186"/>
      <c r="BD522" s="181"/>
      <c r="BE522" s="187"/>
      <c r="BF522" s="188"/>
      <c r="BG522" s="173"/>
      <c r="BH522" s="173"/>
      <c r="BI522" s="173"/>
      <c r="BJ522" s="173"/>
      <c r="BK522" s="173"/>
      <c r="BL522" s="28"/>
      <c r="BM522" s="228"/>
      <c r="BN522" s="228"/>
      <c r="BO522" s="228"/>
      <c r="BP522" s="228"/>
      <c r="BQ522" s="228"/>
      <c r="BR522" s="228"/>
      <c r="BS522" s="228"/>
      <c r="BT522" s="228"/>
      <c r="BU522" s="228" t="str">
        <f t="shared" si="8"/>
        <v/>
      </c>
      <c r="BV522" s="228"/>
      <c r="BW522" s="228"/>
      <c r="BX522" s="228"/>
      <c r="BY522" s="228"/>
      <c r="BZ522" s="228"/>
      <c r="CA522" s="228"/>
      <c r="CB522" s="228"/>
      <c r="CC522" s="228"/>
      <c r="CD522" s="228"/>
      <c r="CE522" s="228"/>
      <c r="CF522" s="228"/>
      <c r="CG522" s="228"/>
      <c r="CH522" s="228"/>
      <c r="CI522" s="228"/>
      <c r="CJ522" s="228"/>
      <c r="CK522" s="228"/>
      <c r="CL522" s="228"/>
      <c r="CM522" s="228"/>
      <c r="CN522" s="228"/>
      <c r="CO522" s="228"/>
      <c r="CP522" s="228"/>
      <c r="CQ522" s="228"/>
      <c r="CR522" s="228"/>
      <c r="CS522" s="228"/>
      <c r="CT522" s="228"/>
      <c r="CU522" s="228"/>
      <c r="CV522" s="228"/>
      <c r="CW522" s="228"/>
      <c r="CX522" s="228"/>
      <c r="CY522" s="228"/>
      <c r="CZ522" s="228"/>
      <c r="DA522" s="228"/>
      <c r="DB522" s="228"/>
    </row>
    <row r="523" spans="1:106" s="198" customFormat="1" ht="31.5" customHeight="1" x14ac:dyDescent="0.3">
      <c r="A523" s="194"/>
      <c r="B523" s="171"/>
      <c r="C523" s="257"/>
      <c r="D523" s="171"/>
      <c r="E523" s="171"/>
      <c r="F523" s="171"/>
      <c r="G523" s="197"/>
      <c r="L523" s="258"/>
      <c r="M523" s="259"/>
      <c r="N523" s="260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72"/>
      <c r="Z523" s="172"/>
      <c r="AA523" s="193"/>
      <c r="AB523" s="193"/>
      <c r="AC523" s="193"/>
      <c r="AD523" s="193"/>
      <c r="AE523" s="193"/>
      <c r="AF523" s="193"/>
      <c r="AG523" s="193"/>
      <c r="AH523" s="193"/>
      <c r="AI523" s="193"/>
      <c r="AJ523" s="193"/>
      <c r="AK523" s="172"/>
      <c r="AL523" s="172"/>
      <c r="AM523" s="193"/>
      <c r="AN523" s="193"/>
      <c r="AO523" s="223"/>
      <c r="AP523" s="183"/>
      <c r="AQ523" s="184"/>
      <c r="AR523" s="182"/>
      <c r="AS523" s="182"/>
      <c r="AT523" s="185"/>
      <c r="AU523" s="185"/>
      <c r="AV523" s="185"/>
      <c r="AW523" s="185"/>
      <c r="AX523" s="185"/>
      <c r="AY523" s="185"/>
      <c r="AZ523" s="185"/>
      <c r="BA523" s="185"/>
      <c r="BB523" s="185"/>
      <c r="BC523" s="186"/>
      <c r="BD523" s="181"/>
      <c r="BE523" s="187"/>
      <c r="BF523" s="188"/>
      <c r="BG523" s="173"/>
      <c r="BH523" s="173"/>
      <c r="BI523" s="173"/>
      <c r="BJ523" s="173"/>
      <c r="BK523" s="173"/>
      <c r="BL523" s="28"/>
      <c r="BM523" s="228"/>
      <c r="BN523" s="228"/>
      <c r="BO523" s="228"/>
      <c r="BP523" s="228"/>
      <c r="BQ523" s="228"/>
      <c r="BR523" s="228"/>
      <c r="BS523" s="228"/>
      <c r="BT523" s="228"/>
      <c r="BU523" s="228" t="str">
        <f t="shared" si="8"/>
        <v/>
      </c>
      <c r="BV523" s="228"/>
      <c r="BW523" s="228"/>
      <c r="BX523" s="228"/>
      <c r="BY523" s="228"/>
      <c r="BZ523" s="228"/>
      <c r="CA523" s="228"/>
      <c r="CB523" s="228"/>
      <c r="CC523" s="228"/>
      <c r="CD523" s="228"/>
      <c r="CE523" s="228"/>
      <c r="CF523" s="228"/>
      <c r="CG523" s="228"/>
      <c r="CH523" s="228"/>
      <c r="CI523" s="228"/>
      <c r="CJ523" s="228"/>
      <c r="CK523" s="228"/>
      <c r="CL523" s="228"/>
      <c r="CM523" s="228"/>
      <c r="CN523" s="228"/>
      <c r="CO523" s="228"/>
      <c r="CP523" s="228"/>
      <c r="CQ523" s="228"/>
      <c r="CR523" s="228"/>
      <c r="CS523" s="228"/>
      <c r="CT523" s="228"/>
      <c r="CU523" s="228"/>
      <c r="CV523" s="228"/>
      <c r="CW523" s="228"/>
      <c r="CX523" s="228"/>
      <c r="CY523" s="228"/>
      <c r="CZ523" s="228"/>
      <c r="DA523" s="228"/>
      <c r="DB523" s="228"/>
    </row>
    <row r="524" spans="1:106" s="198" customFormat="1" ht="31.5" customHeight="1" x14ac:dyDescent="0.3">
      <c r="A524" s="194"/>
      <c r="B524" s="171"/>
      <c r="C524" s="257"/>
      <c r="D524" s="171"/>
      <c r="E524" s="171"/>
      <c r="F524" s="171"/>
      <c r="G524" s="197"/>
      <c r="L524" s="258"/>
      <c r="M524" s="259"/>
      <c r="N524" s="260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72"/>
      <c r="Z524" s="172"/>
      <c r="AA524" s="193"/>
      <c r="AB524" s="193"/>
      <c r="AC524" s="193"/>
      <c r="AD524" s="193"/>
      <c r="AE524" s="193"/>
      <c r="AF524" s="193"/>
      <c r="AG524" s="193"/>
      <c r="AH524" s="193"/>
      <c r="AI524" s="193"/>
      <c r="AJ524" s="193"/>
      <c r="AK524" s="172"/>
      <c r="AL524" s="172"/>
      <c r="AM524" s="193"/>
      <c r="AN524" s="193"/>
      <c r="AO524" s="223"/>
      <c r="AP524" s="183"/>
      <c r="AQ524" s="184"/>
      <c r="AR524" s="182"/>
      <c r="AS524" s="182"/>
      <c r="AT524" s="185"/>
      <c r="AU524" s="185"/>
      <c r="AV524" s="185"/>
      <c r="AW524" s="185"/>
      <c r="AX524" s="185"/>
      <c r="AY524" s="185"/>
      <c r="AZ524" s="185"/>
      <c r="BA524" s="185"/>
      <c r="BB524" s="185"/>
      <c r="BC524" s="186"/>
      <c r="BD524" s="181"/>
      <c r="BE524" s="187"/>
      <c r="BF524" s="188"/>
      <c r="BG524" s="173"/>
      <c r="BH524" s="173"/>
      <c r="BI524" s="173"/>
      <c r="BJ524" s="173"/>
      <c r="BK524" s="173"/>
      <c r="BL524" s="28"/>
      <c r="BM524" s="228"/>
      <c r="BN524" s="228"/>
      <c r="BO524" s="228"/>
      <c r="BP524" s="228"/>
      <c r="BQ524" s="228"/>
      <c r="BR524" s="228"/>
      <c r="BS524" s="228"/>
      <c r="BT524" s="228"/>
      <c r="BU524" s="228" t="str">
        <f t="shared" si="8"/>
        <v/>
      </c>
      <c r="BV524" s="228"/>
      <c r="BW524" s="228"/>
      <c r="BX524" s="228"/>
      <c r="BY524" s="228"/>
      <c r="BZ524" s="228"/>
      <c r="CA524" s="228"/>
      <c r="CB524" s="228"/>
      <c r="CC524" s="228"/>
      <c r="CD524" s="228"/>
      <c r="CE524" s="228"/>
      <c r="CF524" s="228"/>
      <c r="CG524" s="228"/>
      <c r="CH524" s="228"/>
      <c r="CI524" s="228"/>
      <c r="CJ524" s="228"/>
      <c r="CK524" s="228"/>
      <c r="CL524" s="228"/>
      <c r="CM524" s="228"/>
      <c r="CN524" s="228"/>
      <c r="CO524" s="228"/>
      <c r="CP524" s="228"/>
      <c r="CQ524" s="228"/>
      <c r="CR524" s="228"/>
      <c r="CS524" s="228"/>
      <c r="CT524" s="228"/>
      <c r="CU524" s="228"/>
      <c r="CV524" s="228"/>
      <c r="CW524" s="228"/>
      <c r="CX524" s="228"/>
      <c r="CY524" s="228"/>
      <c r="CZ524" s="228"/>
      <c r="DA524" s="228"/>
      <c r="DB524" s="228"/>
    </row>
    <row r="525" spans="1:106" s="198" customFormat="1" ht="31.5" customHeight="1" x14ac:dyDescent="0.3">
      <c r="A525" s="194"/>
      <c r="B525" s="171"/>
      <c r="C525" s="257"/>
      <c r="D525" s="171"/>
      <c r="E525" s="171"/>
      <c r="F525" s="171"/>
      <c r="G525" s="197"/>
      <c r="L525" s="258"/>
      <c r="M525" s="259"/>
      <c r="N525" s="260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72"/>
      <c r="Z525" s="172"/>
      <c r="AA525" s="193"/>
      <c r="AB525" s="193"/>
      <c r="AC525" s="193"/>
      <c r="AD525" s="193"/>
      <c r="AE525" s="193"/>
      <c r="AF525" s="193"/>
      <c r="AG525" s="193"/>
      <c r="AH525" s="193"/>
      <c r="AI525" s="193"/>
      <c r="AJ525" s="193"/>
      <c r="AK525" s="172"/>
      <c r="AL525" s="172"/>
      <c r="AM525" s="193"/>
      <c r="AN525" s="193"/>
      <c r="AO525" s="223"/>
      <c r="AP525" s="183"/>
      <c r="AQ525" s="184"/>
      <c r="AR525" s="182"/>
      <c r="AS525" s="182"/>
      <c r="AT525" s="185"/>
      <c r="AU525" s="185"/>
      <c r="AV525" s="185"/>
      <c r="AW525" s="185"/>
      <c r="AX525" s="185"/>
      <c r="AY525" s="185"/>
      <c r="AZ525" s="185"/>
      <c r="BA525" s="185"/>
      <c r="BB525" s="185"/>
      <c r="BC525" s="186"/>
      <c r="BD525" s="181"/>
      <c r="BE525" s="187"/>
      <c r="BF525" s="188"/>
      <c r="BG525" s="173"/>
      <c r="BH525" s="173"/>
      <c r="BI525" s="173"/>
      <c r="BJ525" s="173"/>
      <c r="BK525" s="173"/>
      <c r="BL525" s="28"/>
      <c r="BM525" s="228"/>
      <c r="BN525" s="228"/>
      <c r="BO525" s="228"/>
      <c r="BP525" s="228"/>
      <c r="BQ525" s="228"/>
      <c r="BR525" s="228"/>
      <c r="BS525" s="228"/>
      <c r="BT525" s="228"/>
      <c r="BU525" s="228" t="str">
        <f t="shared" si="8"/>
        <v/>
      </c>
      <c r="BV525" s="228"/>
      <c r="BW525" s="228"/>
      <c r="BX525" s="228"/>
      <c r="BY525" s="228"/>
      <c r="BZ525" s="228"/>
      <c r="CA525" s="228"/>
      <c r="CB525" s="228"/>
      <c r="CC525" s="228"/>
      <c r="CD525" s="228"/>
      <c r="CE525" s="228"/>
      <c r="CF525" s="228"/>
      <c r="CG525" s="228"/>
      <c r="CH525" s="228"/>
      <c r="CI525" s="228"/>
      <c r="CJ525" s="228"/>
      <c r="CK525" s="228"/>
      <c r="CL525" s="228"/>
      <c r="CM525" s="228"/>
      <c r="CN525" s="228"/>
      <c r="CO525" s="228"/>
      <c r="CP525" s="228"/>
      <c r="CQ525" s="228"/>
      <c r="CR525" s="228"/>
      <c r="CS525" s="228"/>
      <c r="CT525" s="228"/>
      <c r="CU525" s="228"/>
      <c r="CV525" s="228"/>
      <c r="CW525" s="228"/>
      <c r="CX525" s="228"/>
      <c r="CY525" s="228"/>
      <c r="CZ525" s="228"/>
      <c r="DA525" s="228"/>
      <c r="DB525" s="228"/>
    </row>
    <row r="526" spans="1:106" s="198" customFormat="1" ht="31.5" customHeight="1" x14ac:dyDescent="0.3">
      <c r="A526" s="194"/>
      <c r="B526" s="171"/>
      <c r="C526" s="257"/>
      <c r="D526" s="171"/>
      <c r="E526" s="171"/>
      <c r="F526" s="171"/>
      <c r="G526" s="197"/>
      <c r="L526" s="258"/>
      <c r="M526" s="259"/>
      <c r="N526" s="260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72"/>
      <c r="Z526" s="172"/>
      <c r="AA526" s="193"/>
      <c r="AB526" s="193"/>
      <c r="AC526" s="193"/>
      <c r="AD526" s="193"/>
      <c r="AE526" s="193"/>
      <c r="AF526" s="193"/>
      <c r="AG526" s="193"/>
      <c r="AH526" s="193"/>
      <c r="AI526" s="193"/>
      <c r="AJ526" s="193"/>
      <c r="AK526" s="172"/>
      <c r="AL526" s="172"/>
      <c r="AM526" s="193"/>
      <c r="AN526" s="193"/>
      <c r="AO526" s="223"/>
      <c r="AP526" s="183"/>
      <c r="AQ526" s="184"/>
      <c r="AR526" s="182"/>
      <c r="AS526" s="182"/>
      <c r="AT526" s="185"/>
      <c r="AU526" s="185"/>
      <c r="AV526" s="185"/>
      <c r="AW526" s="185"/>
      <c r="AX526" s="185"/>
      <c r="AY526" s="185"/>
      <c r="AZ526" s="185"/>
      <c r="BA526" s="185"/>
      <c r="BB526" s="185"/>
      <c r="BC526" s="186"/>
      <c r="BD526" s="181"/>
      <c r="BE526" s="187"/>
      <c r="BF526" s="188"/>
      <c r="BG526" s="173"/>
      <c r="BH526" s="173"/>
      <c r="BI526" s="173"/>
      <c r="BJ526" s="173"/>
      <c r="BK526" s="173"/>
      <c r="BL526" s="28"/>
      <c r="BM526" s="228"/>
      <c r="BN526" s="228"/>
      <c r="BO526" s="228"/>
      <c r="BP526" s="228"/>
      <c r="BQ526" s="228"/>
      <c r="BR526" s="228"/>
      <c r="BS526" s="228"/>
      <c r="BT526" s="228"/>
      <c r="BU526" s="228" t="str">
        <f t="shared" si="8"/>
        <v/>
      </c>
      <c r="BV526" s="228"/>
      <c r="BW526" s="228"/>
      <c r="BX526" s="228"/>
      <c r="BY526" s="228"/>
      <c r="BZ526" s="228"/>
      <c r="CA526" s="228"/>
      <c r="CB526" s="228"/>
      <c r="CC526" s="228"/>
      <c r="CD526" s="228"/>
      <c r="CE526" s="228"/>
      <c r="CF526" s="228"/>
      <c r="CG526" s="228"/>
      <c r="CH526" s="228"/>
      <c r="CI526" s="228"/>
      <c r="CJ526" s="228"/>
      <c r="CK526" s="228"/>
      <c r="CL526" s="228"/>
      <c r="CM526" s="228"/>
      <c r="CN526" s="228"/>
      <c r="CO526" s="228"/>
      <c r="CP526" s="228"/>
      <c r="CQ526" s="228"/>
      <c r="CR526" s="228"/>
      <c r="CS526" s="228"/>
      <c r="CT526" s="228"/>
      <c r="CU526" s="228"/>
      <c r="CV526" s="228"/>
      <c r="CW526" s="228"/>
      <c r="CX526" s="228"/>
      <c r="CY526" s="228"/>
      <c r="CZ526" s="228"/>
      <c r="DA526" s="228"/>
      <c r="DB526" s="228"/>
    </row>
    <row r="527" spans="1:106" s="198" customFormat="1" ht="31.5" customHeight="1" x14ac:dyDescent="0.3">
      <c r="A527" s="194"/>
      <c r="B527" s="171"/>
      <c r="C527" s="257"/>
      <c r="D527" s="171"/>
      <c r="E527" s="171"/>
      <c r="F527" s="171"/>
      <c r="G527" s="197"/>
      <c r="L527" s="258"/>
      <c r="M527" s="259"/>
      <c r="N527" s="260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72"/>
      <c r="Z527" s="172"/>
      <c r="AA527" s="193"/>
      <c r="AB527" s="193"/>
      <c r="AC527" s="193"/>
      <c r="AD527" s="193"/>
      <c r="AE527" s="193"/>
      <c r="AF527" s="193"/>
      <c r="AG527" s="193"/>
      <c r="AH527" s="193"/>
      <c r="AI527" s="193"/>
      <c r="AJ527" s="193"/>
      <c r="AK527" s="172"/>
      <c r="AL527" s="172"/>
      <c r="AM527" s="193"/>
      <c r="AN527" s="193"/>
      <c r="AO527" s="223"/>
      <c r="AP527" s="183"/>
      <c r="AQ527" s="184"/>
      <c r="AR527" s="182"/>
      <c r="AS527" s="182"/>
      <c r="AT527" s="185"/>
      <c r="AU527" s="185"/>
      <c r="AV527" s="185"/>
      <c r="AW527" s="185"/>
      <c r="AX527" s="185"/>
      <c r="AY527" s="185"/>
      <c r="AZ527" s="185"/>
      <c r="BA527" s="185"/>
      <c r="BB527" s="185"/>
      <c r="BC527" s="186"/>
      <c r="BD527" s="181"/>
      <c r="BE527" s="187"/>
      <c r="BF527" s="188"/>
      <c r="BG527" s="173"/>
      <c r="BH527" s="173"/>
      <c r="BI527" s="173"/>
      <c r="BJ527" s="173"/>
      <c r="BK527" s="173"/>
      <c r="BL527" s="28"/>
      <c r="BM527" s="228"/>
      <c r="BN527" s="228"/>
      <c r="BO527" s="228"/>
      <c r="BP527" s="228"/>
      <c r="BQ527" s="228"/>
      <c r="BR527" s="228"/>
      <c r="BS527" s="228"/>
      <c r="BT527" s="228"/>
      <c r="BU527" s="228" t="str">
        <f t="shared" si="8"/>
        <v/>
      </c>
      <c r="BV527" s="228"/>
      <c r="BW527" s="228"/>
      <c r="BX527" s="228"/>
      <c r="BY527" s="228"/>
      <c r="BZ527" s="228"/>
      <c r="CA527" s="228"/>
      <c r="CB527" s="228"/>
      <c r="CC527" s="228"/>
      <c r="CD527" s="228"/>
      <c r="CE527" s="228"/>
      <c r="CF527" s="228"/>
      <c r="CG527" s="228"/>
      <c r="CH527" s="228"/>
      <c r="CI527" s="228"/>
      <c r="CJ527" s="228"/>
      <c r="CK527" s="228"/>
      <c r="CL527" s="228"/>
      <c r="CM527" s="228"/>
      <c r="CN527" s="228"/>
      <c r="CO527" s="228"/>
      <c r="CP527" s="228"/>
      <c r="CQ527" s="228"/>
      <c r="CR527" s="228"/>
      <c r="CS527" s="228"/>
      <c r="CT527" s="228"/>
      <c r="CU527" s="228"/>
      <c r="CV527" s="228"/>
      <c r="CW527" s="228"/>
      <c r="CX527" s="228"/>
      <c r="CY527" s="228"/>
      <c r="CZ527" s="228"/>
      <c r="DA527" s="228"/>
      <c r="DB527" s="228"/>
    </row>
    <row r="528" spans="1:106" s="198" customFormat="1" ht="31.5" customHeight="1" x14ac:dyDescent="0.3">
      <c r="A528" s="194"/>
      <c r="B528" s="171"/>
      <c r="C528" s="257"/>
      <c r="D528" s="171"/>
      <c r="E528" s="171"/>
      <c r="F528" s="171"/>
      <c r="G528" s="197"/>
      <c r="L528" s="258"/>
      <c r="M528" s="259"/>
      <c r="N528" s="260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72"/>
      <c r="Z528" s="172"/>
      <c r="AA528" s="193"/>
      <c r="AB528" s="193"/>
      <c r="AC528" s="193"/>
      <c r="AD528" s="193"/>
      <c r="AE528" s="193"/>
      <c r="AF528" s="193"/>
      <c r="AG528" s="193"/>
      <c r="AH528" s="193"/>
      <c r="AI528" s="193"/>
      <c r="AJ528" s="193"/>
      <c r="AK528" s="172"/>
      <c r="AL528" s="172"/>
      <c r="AM528" s="193"/>
      <c r="AN528" s="193"/>
      <c r="AO528" s="223"/>
      <c r="AP528" s="183"/>
      <c r="AQ528" s="184"/>
      <c r="AR528" s="182"/>
      <c r="AS528" s="182"/>
      <c r="AT528" s="185"/>
      <c r="AU528" s="185"/>
      <c r="AV528" s="185"/>
      <c r="AW528" s="185"/>
      <c r="AX528" s="185"/>
      <c r="AY528" s="185"/>
      <c r="AZ528" s="185"/>
      <c r="BA528" s="185"/>
      <c r="BB528" s="185"/>
      <c r="BC528" s="186"/>
      <c r="BD528" s="181"/>
      <c r="BE528" s="187"/>
      <c r="BF528" s="188"/>
      <c r="BG528" s="173"/>
      <c r="BH528" s="173"/>
      <c r="BI528" s="173"/>
      <c r="BJ528" s="173"/>
      <c r="BK528" s="173"/>
      <c r="BL528" s="28"/>
      <c r="BM528" s="228"/>
      <c r="BN528" s="228"/>
      <c r="BO528" s="228"/>
      <c r="BP528" s="228"/>
      <c r="BQ528" s="228"/>
      <c r="BR528" s="228"/>
      <c r="BS528" s="228"/>
      <c r="BT528" s="228"/>
      <c r="BU528" s="228" t="str">
        <f t="shared" si="8"/>
        <v/>
      </c>
      <c r="BV528" s="228"/>
      <c r="BW528" s="228"/>
      <c r="BX528" s="228"/>
      <c r="BY528" s="228"/>
      <c r="BZ528" s="228"/>
      <c r="CA528" s="228"/>
      <c r="CB528" s="228"/>
      <c r="CC528" s="228"/>
      <c r="CD528" s="228"/>
      <c r="CE528" s="228"/>
      <c r="CF528" s="228"/>
      <c r="CG528" s="228"/>
      <c r="CH528" s="228"/>
      <c r="CI528" s="228"/>
      <c r="CJ528" s="228"/>
      <c r="CK528" s="228"/>
      <c r="CL528" s="228"/>
      <c r="CM528" s="228"/>
      <c r="CN528" s="228"/>
      <c r="CO528" s="228"/>
      <c r="CP528" s="228"/>
      <c r="CQ528" s="228"/>
      <c r="CR528" s="228"/>
      <c r="CS528" s="228"/>
      <c r="CT528" s="228"/>
      <c r="CU528" s="228"/>
      <c r="CV528" s="228"/>
      <c r="CW528" s="228"/>
      <c r="CX528" s="228"/>
      <c r="CY528" s="228"/>
      <c r="CZ528" s="228"/>
      <c r="DA528" s="228"/>
      <c r="DB528" s="228"/>
    </row>
    <row r="529" spans="1:106" s="198" customFormat="1" ht="31.5" customHeight="1" x14ac:dyDescent="0.3">
      <c r="A529" s="194"/>
      <c r="B529" s="171"/>
      <c r="C529" s="257"/>
      <c r="D529" s="171"/>
      <c r="E529" s="171"/>
      <c r="F529" s="171"/>
      <c r="G529" s="197"/>
      <c r="L529" s="258"/>
      <c r="M529" s="259"/>
      <c r="N529" s="260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72"/>
      <c r="Z529" s="172"/>
      <c r="AA529" s="193"/>
      <c r="AB529" s="193"/>
      <c r="AC529" s="193"/>
      <c r="AD529" s="193"/>
      <c r="AE529" s="193"/>
      <c r="AF529" s="193"/>
      <c r="AG529" s="193"/>
      <c r="AH529" s="193"/>
      <c r="AI529" s="193"/>
      <c r="AJ529" s="193"/>
      <c r="AK529" s="172"/>
      <c r="AL529" s="172"/>
      <c r="AM529" s="193"/>
      <c r="AN529" s="193"/>
      <c r="AO529" s="223"/>
      <c r="AP529" s="183"/>
      <c r="AQ529" s="184"/>
      <c r="AR529" s="182"/>
      <c r="AS529" s="182"/>
      <c r="AT529" s="185"/>
      <c r="AU529" s="185"/>
      <c r="AV529" s="185"/>
      <c r="AW529" s="185"/>
      <c r="AX529" s="185"/>
      <c r="AY529" s="185"/>
      <c r="AZ529" s="185"/>
      <c r="BA529" s="185"/>
      <c r="BB529" s="185"/>
      <c r="BC529" s="186"/>
      <c r="BD529" s="181"/>
      <c r="BE529" s="187"/>
      <c r="BF529" s="188"/>
      <c r="BG529" s="173"/>
      <c r="BH529" s="173"/>
      <c r="BI529" s="173"/>
      <c r="BJ529" s="173"/>
      <c r="BK529" s="173"/>
      <c r="BL529" s="28"/>
      <c r="BM529" s="228"/>
      <c r="BN529" s="228"/>
      <c r="BO529" s="228"/>
      <c r="BP529" s="228"/>
      <c r="BQ529" s="228"/>
      <c r="BR529" s="228"/>
      <c r="BS529" s="228"/>
      <c r="BT529" s="228"/>
      <c r="BU529" s="228" t="str">
        <f t="shared" si="8"/>
        <v/>
      </c>
      <c r="BV529" s="228"/>
      <c r="BW529" s="228"/>
      <c r="BX529" s="228"/>
      <c r="BY529" s="228"/>
      <c r="BZ529" s="228"/>
      <c r="CA529" s="228"/>
      <c r="CB529" s="228"/>
      <c r="CC529" s="228"/>
      <c r="CD529" s="228"/>
      <c r="CE529" s="228"/>
      <c r="CF529" s="228"/>
      <c r="CG529" s="228"/>
      <c r="CH529" s="228"/>
      <c r="CI529" s="228"/>
      <c r="CJ529" s="228"/>
      <c r="CK529" s="228"/>
      <c r="CL529" s="228"/>
      <c r="CM529" s="228"/>
      <c r="CN529" s="228"/>
      <c r="CO529" s="228"/>
      <c r="CP529" s="228"/>
      <c r="CQ529" s="228"/>
      <c r="CR529" s="228"/>
      <c r="CS529" s="228"/>
      <c r="CT529" s="228"/>
      <c r="CU529" s="228"/>
      <c r="CV529" s="228"/>
      <c r="CW529" s="228"/>
      <c r="CX529" s="228"/>
      <c r="CY529" s="228"/>
      <c r="CZ529" s="228"/>
      <c r="DA529" s="228"/>
      <c r="DB529" s="228"/>
    </row>
    <row r="530" spans="1:106" s="198" customFormat="1" ht="31.5" customHeight="1" x14ac:dyDescent="0.3">
      <c r="A530" s="194"/>
      <c r="B530" s="171"/>
      <c r="C530" s="257"/>
      <c r="D530" s="171"/>
      <c r="E530" s="171"/>
      <c r="F530" s="171"/>
      <c r="G530" s="197"/>
      <c r="L530" s="258"/>
      <c r="M530" s="259"/>
      <c r="N530" s="260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72"/>
      <c r="Z530" s="172"/>
      <c r="AA530" s="193"/>
      <c r="AB530" s="193"/>
      <c r="AC530" s="193"/>
      <c r="AD530" s="193"/>
      <c r="AE530" s="193"/>
      <c r="AF530" s="193"/>
      <c r="AG530" s="193"/>
      <c r="AH530" s="193"/>
      <c r="AI530" s="193"/>
      <c r="AJ530" s="193"/>
      <c r="AK530" s="172"/>
      <c r="AL530" s="172"/>
      <c r="AM530" s="193"/>
      <c r="AN530" s="193"/>
      <c r="AO530" s="223"/>
      <c r="AP530" s="183"/>
      <c r="AQ530" s="184"/>
      <c r="AR530" s="182"/>
      <c r="AS530" s="182"/>
      <c r="AT530" s="185"/>
      <c r="AU530" s="185"/>
      <c r="AV530" s="185"/>
      <c r="AW530" s="185"/>
      <c r="AX530" s="185"/>
      <c r="AY530" s="185"/>
      <c r="AZ530" s="185"/>
      <c r="BA530" s="185"/>
      <c r="BB530" s="185"/>
      <c r="BC530" s="186"/>
      <c r="BD530" s="181"/>
      <c r="BE530" s="187"/>
      <c r="BF530" s="188"/>
      <c r="BG530" s="173"/>
      <c r="BH530" s="173"/>
      <c r="BI530" s="173"/>
      <c r="BJ530" s="173"/>
      <c r="BK530" s="173"/>
      <c r="BL530" s="28"/>
      <c r="BM530" s="228"/>
      <c r="BN530" s="228"/>
      <c r="BO530" s="228"/>
      <c r="BP530" s="228"/>
      <c r="BQ530" s="228"/>
      <c r="BR530" s="228"/>
      <c r="BS530" s="228"/>
      <c r="BT530" s="228"/>
      <c r="BU530" s="228" t="str">
        <f t="shared" si="8"/>
        <v/>
      </c>
      <c r="BV530" s="228"/>
      <c r="BW530" s="228"/>
      <c r="BX530" s="228"/>
      <c r="BY530" s="228"/>
      <c r="BZ530" s="228"/>
      <c r="CA530" s="228"/>
      <c r="CB530" s="228"/>
      <c r="CC530" s="228"/>
      <c r="CD530" s="228"/>
      <c r="CE530" s="228"/>
      <c r="CF530" s="228"/>
      <c r="CG530" s="228"/>
      <c r="CH530" s="228"/>
      <c r="CI530" s="228"/>
      <c r="CJ530" s="228"/>
      <c r="CK530" s="228"/>
      <c r="CL530" s="228"/>
      <c r="CM530" s="228"/>
      <c r="CN530" s="228"/>
      <c r="CO530" s="228"/>
      <c r="CP530" s="228"/>
      <c r="CQ530" s="228"/>
      <c r="CR530" s="228"/>
      <c r="CS530" s="228"/>
      <c r="CT530" s="228"/>
      <c r="CU530" s="228"/>
      <c r="CV530" s="228"/>
      <c r="CW530" s="228"/>
      <c r="CX530" s="228"/>
      <c r="CY530" s="228"/>
      <c r="CZ530" s="228"/>
      <c r="DA530" s="228"/>
      <c r="DB530" s="228"/>
    </row>
    <row r="531" spans="1:106" s="198" customFormat="1" ht="31.5" customHeight="1" x14ac:dyDescent="0.3">
      <c r="A531" s="194"/>
      <c r="B531" s="171"/>
      <c r="C531" s="257"/>
      <c r="D531" s="171"/>
      <c r="E531" s="171"/>
      <c r="F531" s="171"/>
      <c r="G531" s="197"/>
      <c r="L531" s="258"/>
      <c r="M531" s="259"/>
      <c r="N531" s="260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72"/>
      <c r="Z531" s="172"/>
      <c r="AA531" s="193"/>
      <c r="AB531" s="193"/>
      <c r="AC531" s="193"/>
      <c r="AD531" s="193"/>
      <c r="AE531" s="193"/>
      <c r="AF531" s="193"/>
      <c r="AG531" s="193"/>
      <c r="AH531" s="193"/>
      <c r="AI531" s="193"/>
      <c r="AJ531" s="193"/>
      <c r="AK531" s="172"/>
      <c r="AL531" s="172"/>
      <c r="AM531" s="193"/>
      <c r="AN531" s="193"/>
      <c r="AO531" s="223"/>
      <c r="AP531" s="183"/>
      <c r="AQ531" s="184"/>
      <c r="AR531" s="182"/>
      <c r="AS531" s="182"/>
      <c r="AT531" s="185"/>
      <c r="AU531" s="185"/>
      <c r="AV531" s="185"/>
      <c r="AW531" s="185"/>
      <c r="AX531" s="185"/>
      <c r="AY531" s="185"/>
      <c r="AZ531" s="185"/>
      <c r="BA531" s="185"/>
      <c r="BB531" s="185"/>
      <c r="BC531" s="186"/>
      <c r="BD531" s="181"/>
      <c r="BE531" s="187"/>
      <c r="BF531" s="188"/>
      <c r="BG531" s="173"/>
      <c r="BH531" s="173"/>
      <c r="BI531" s="173"/>
      <c r="BJ531" s="173"/>
      <c r="BK531" s="173"/>
      <c r="BL531" s="28"/>
      <c r="BM531" s="228"/>
      <c r="BN531" s="228"/>
      <c r="BO531" s="228"/>
      <c r="BP531" s="228"/>
      <c r="BQ531" s="228"/>
      <c r="BR531" s="228"/>
      <c r="BS531" s="228"/>
      <c r="BT531" s="228"/>
      <c r="BU531" s="228" t="str">
        <f t="shared" si="8"/>
        <v/>
      </c>
      <c r="BV531" s="228"/>
      <c r="BW531" s="228"/>
      <c r="BX531" s="228"/>
      <c r="BY531" s="228"/>
      <c r="BZ531" s="228"/>
      <c r="CA531" s="228"/>
      <c r="CB531" s="228"/>
      <c r="CC531" s="228"/>
      <c r="CD531" s="228"/>
      <c r="CE531" s="228"/>
      <c r="CF531" s="228"/>
      <c r="CG531" s="228"/>
      <c r="CH531" s="228"/>
      <c r="CI531" s="228"/>
      <c r="CJ531" s="228"/>
      <c r="CK531" s="228"/>
      <c r="CL531" s="228"/>
      <c r="CM531" s="228"/>
      <c r="CN531" s="228"/>
      <c r="CO531" s="228"/>
      <c r="CP531" s="228"/>
      <c r="CQ531" s="228"/>
      <c r="CR531" s="228"/>
      <c r="CS531" s="228"/>
      <c r="CT531" s="228"/>
      <c r="CU531" s="228"/>
      <c r="CV531" s="228"/>
      <c r="CW531" s="228"/>
      <c r="CX531" s="228"/>
      <c r="CY531" s="228"/>
      <c r="CZ531" s="228"/>
      <c r="DA531" s="228"/>
      <c r="DB531" s="228"/>
    </row>
    <row r="532" spans="1:106" s="198" customFormat="1" ht="31.5" customHeight="1" x14ac:dyDescent="0.3">
      <c r="A532" s="194"/>
      <c r="B532" s="171"/>
      <c r="C532" s="257"/>
      <c r="D532" s="171"/>
      <c r="E532" s="171"/>
      <c r="F532" s="171"/>
      <c r="G532" s="197"/>
      <c r="L532" s="258"/>
      <c r="M532" s="259"/>
      <c r="N532" s="260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72"/>
      <c r="Z532" s="172"/>
      <c r="AA532" s="193"/>
      <c r="AB532" s="193"/>
      <c r="AC532" s="193"/>
      <c r="AD532" s="193"/>
      <c r="AE532" s="193"/>
      <c r="AF532" s="193"/>
      <c r="AG532" s="193"/>
      <c r="AH532" s="193"/>
      <c r="AI532" s="193"/>
      <c r="AJ532" s="193"/>
      <c r="AK532" s="172"/>
      <c r="AL532" s="172"/>
      <c r="AM532" s="193"/>
      <c r="AN532" s="193"/>
      <c r="AO532" s="223"/>
      <c r="AP532" s="183"/>
      <c r="AQ532" s="184"/>
      <c r="AR532" s="182"/>
      <c r="AS532" s="182"/>
      <c r="AT532" s="185"/>
      <c r="AU532" s="185"/>
      <c r="AV532" s="185"/>
      <c r="AW532" s="185"/>
      <c r="AX532" s="185"/>
      <c r="AY532" s="185"/>
      <c r="AZ532" s="185"/>
      <c r="BA532" s="185"/>
      <c r="BB532" s="185"/>
      <c r="BC532" s="186"/>
      <c r="BD532" s="181"/>
      <c r="BE532" s="187"/>
      <c r="BF532" s="188"/>
      <c r="BG532" s="173"/>
      <c r="BH532" s="173"/>
      <c r="BI532" s="173"/>
      <c r="BJ532" s="173"/>
      <c r="BK532" s="173"/>
      <c r="BL532" s="28"/>
      <c r="BM532" s="228"/>
      <c r="BN532" s="228"/>
      <c r="BO532" s="228"/>
      <c r="BP532" s="228"/>
      <c r="BQ532" s="228"/>
      <c r="BR532" s="228"/>
      <c r="BS532" s="228"/>
      <c r="BT532" s="228"/>
      <c r="BU532" s="228" t="str">
        <f t="shared" si="8"/>
        <v/>
      </c>
      <c r="BV532" s="228"/>
      <c r="BW532" s="228"/>
      <c r="BX532" s="228"/>
      <c r="BY532" s="228"/>
      <c r="BZ532" s="228"/>
      <c r="CA532" s="228"/>
      <c r="CB532" s="228"/>
      <c r="CC532" s="228"/>
      <c r="CD532" s="228"/>
      <c r="CE532" s="228"/>
      <c r="CF532" s="228"/>
      <c r="CG532" s="228"/>
      <c r="CH532" s="228"/>
      <c r="CI532" s="228"/>
      <c r="CJ532" s="228"/>
      <c r="CK532" s="228"/>
      <c r="CL532" s="228"/>
      <c r="CM532" s="228"/>
      <c r="CN532" s="228"/>
      <c r="CO532" s="228"/>
      <c r="CP532" s="228"/>
      <c r="CQ532" s="228"/>
      <c r="CR532" s="228"/>
      <c r="CS532" s="228"/>
      <c r="CT532" s="228"/>
      <c r="CU532" s="228"/>
      <c r="CV532" s="228"/>
      <c r="CW532" s="228"/>
      <c r="CX532" s="228"/>
      <c r="CY532" s="228"/>
      <c r="CZ532" s="228"/>
      <c r="DA532" s="228"/>
      <c r="DB532" s="228"/>
    </row>
    <row r="533" spans="1:106" s="198" customFormat="1" ht="31.5" customHeight="1" x14ac:dyDescent="0.3">
      <c r="A533" s="194"/>
      <c r="B533" s="171"/>
      <c r="C533" s="257"/>
      <c r="D533" s="171"/>
      <c r="E533" s="171"/>
      <c r="F533" s="171"/>
      <c r="G533" s="197"/>
      <c r="L533" s="258"/>
      <c r="M533" s="259"/>
      <c r="N533" s="260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72"/>
      <c r="Z533" s="172"/>
      <c r="AA533" s="193"/>
      <c r="AB533" s="193"/>
      <c r="AC533" s="193"/>
      <c r="AD533" s="193"/>
      <c r="AE533" s="193"/>
      <c r="AF533" s="193"/>
      <c r="AG533" s="193"/>
      <c r="AH533" s="193"/>
      <c r="AI533" s="193"/>
      <c r="AJ533" s="193"/>
      <c r="AK533" s="172"/>
      <c r="AL533" s="172"/>
      <c r="AM533" s="193"/>
      <c r="AN533" s="193"/>
      <c r="AO533" s="223"/>
      <c r="AP533" s="183"/>
      <c r="AQ533" s="184"/>
      <c r="AR533" s="182"/>
      <c r="AS533" s="182"/>
      <c r="AT533" s="185"/>
      <c r="AU533" s="185"/>
      <c r="AV533" s="185"/>
      <c r="AW533" s="185"/>
      <c r="AX533" s="185"/>
      <c r="AY533" s="185"/>
      <c r="AZ533" s="185"/>
      <c r="BA533" s="185"/>
      <c r="BB533" s="185"/>
      <c r="BC533" s="186"/>
      <c r="BD533" s="181"/>
      <c r="BE533" s="187"/>
      <c r="BF533" s="188"/>
      <c r="BG533" s="173"/>
      <c r="BH533" s="173"/>
      <c r="BI533" s="173"/>
      <c r="BJ533" s="173"/>
      <c r="BK533" s="173"/>
      <c r="BL533" s="28"/>
      <c r="BM533" s="228"/>
      <c r="BN533" s="228"/>
      <c r="BO533" s="228"/>
      <c r="BP533" s="228"/>
      <c r="BQ533" s="228"/>
      <c r="BR533" s="228"/>
      <c r="BS533" s="228"/>
      <c r="BT533" s="228"/>
      <c r="BU533" s="228" t="str">
        <f t="shared" si="8"/>
        <v/>
      </c>
      <c r="BV533" s="228"/>
      <c r="BW533" s="228"/>
      <c r="BX533" s="228"/>
      <c r="BY533" s="228"/>
      <c r="BZ533" s="228"/>
      <c r="CA533" s="228"/>
      <c r="CB533" s="228"/>
      <c r="CC533" s="228"/>
      <c r="CD533" s="228"/>
      <c r="CE533" s="228"/>
      <c r="CF533" s="228"/>
      <c r="CG533" s="228"/>
      <c r="CH533" s="228"/>
      <c r="CI533" s="228"/>
      <c r="CJ533" s="228"/>
      <c r="CK533" s="228"/>
      <c r="CL533" s="228"/>
      <c r="CM533" s="228"/>
      <c r="CN533" s="228"/>
      <c r="CO533" s="228"/>
      <c r="CP533" s="228"/>
      <c r="CQ533" s="228"/>
      <c r="CR533" s="228"/>
      <c r="CS533" s="228"/>
      <c r="CT533" s="228"/>
      <c r="CU533" s="228"/>
      <c r="CV533" s="228"/>
      <c r="CW533" s="228"/>
      <c r="CX533" s="228"/>
      <c r="CY533" s="228"/>
      <c r="CZ533" s="228"/>
      <c r="DA533" s="228"/>
      <c r="DB533" s="228"/>
    </row>
    <row r="534" spans="1:106" s="198" customFormat="1" ht="31.5" customHeight="1" x14ac:dyDescent="0.3">
      <c r="A534" s="194"/>
      <c r="B534" s="171"/>
      <c r="C534" s="257"/>
      <c r="D534" s="171"/>
      <c r="E534" s="171"/>
      <c r="F534" s="171"/>
      <c r="G534" s="197"/>
      <c r="L534" s="258"/>
      <c r="M534" s="259"/>
      <c r="N534" s="260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72"/>
      <c r="Z534" s="172"/>
      <c r="AA534" s="193"/>
      <c r="AB534" s="193"/>
      <c r="AC534" s="193"/>
      <c r="AD534" s="193"/>
      <c r="AE534" s="193"/>
      <c r="AF534" s="193"/>
      <c r="AG534" s="193"/>
      <c r="AH534" s="193"/>
      <c r="AI534" s="193"/>
      <c r="AJ534" s="193"/>
      <c r="AK534" s="172"/>
      <c r="AL534" s="172"/>
      <c r="AM534" s="193"/>
      <c r="AN534" s="193"/>
      <c r="AO534" s="223"/>
      <c r="AP534" s="183"/>
      <c r="AQ534" s="184"/>
      <c r="AR534" s="182"/>
      <c r="AS534" s="182"/>
      <c r="AT534" s="185"/>
      <c r="AU534" s="185"/>
      <c r="AV534" s="185"/>
      <c r="AW534" s="185"/>
      <c r="AX534" s="185"/>
      <c r="AY534" s="185"/>
      <c r="AZ534" s="185"/>
      <c r="BA534" s="185"/>
      <c r="BB534" s="185"/>
      <c r="BC534" s="186"/>
      <c r="BD534" s="181"/>
      <c r="BE534" s="187"/>
      <c r="BF534" s="188"/>
      <c r="BG534" s="173"/>
      <c r="BH534" s="173"/>
      <c r="BI534" s="173"/>
      <c r="BJ534" s="173"/>
      <c r="BK534" s="173"/>
      <c r="BL534" s="28"/>
      <c r="BM534" s="228"/>
      <c r="BN534" s="228"/>
      <c r="BO534" s="228"/>
      <c r="BP534" s="228"/>
      <c r="BQ534" s="228"/>
      <c r="BR534" s="228"/>
      <c r="BS534" s="228"/>
      <c r="BT534" s="228"/>
      <c r="BU534" s="228" t="str">
        <f t="shared" si="8"/>
        <v/>
      </c>
      <c r="BV534" s="228"/>
      <c r="BW534" s="228"/>
      <c r="BX534" s="228"/>
      <c r="BY534" s="228"/>
      <c r="BZ534" s="228"/>
      <c r="CA534" s="228"/>
      <c r="CB534" s="228"/>
      <c r="CC534" s="228"/>
      <c r="CD534" s="228"/>
      <c r="CE534" s="228"/>
      <c r="CF534" s="228"/>
      <c r="CG534" s="228"/>
      <c r="CH534" s="228"/>
      <c r="CI534" s="228"/>
      <c r="CJ534" s="228"/>
      <c r="CK534" s="228"/>
      <c r="CL534" s="228"/>
      <c r="CM534" s="228"/>
      <c r="CN534" s="228"/>
      <c r="CO534" s="228"/>
      <c r="CP534" s="228"/>
      <c r="CQ534" s="228"/>
      <c r="CR534" s="228"/>
      <c r="CS534" s="228"/>
      <c r="CT534" s="228"/>
      <c r="CU534" s="228"/>
      <c r="CV534" s="228"/>
      <c r="CW534" s="228"/>
      <c r="CX534" s="228"/>
      <c r="CY534" s="228"/>
      <c r="CZ534" s="228"/>
      <c r="DA534" s="228"/>
      <c r="DB534" s="228"/>
    </row>
    <row r="535" spans="1:106" s="198" customFormat="1" ht="31.5" customHeight="1" x14ac:dyDescent="0.3">
      <c r="A535" s="194"/>
      <c r="B535" s="171"/>
      <c r="C535" s="257"/>
      <c r="D535" s="171"/>
      <c r="E535" s="171"/>
      <c r="F535" s="171"/>
      <c r="G535" s="197"/>
      <c r="L535" s="258"/>
      <c r="M535" s="259"/>
      <c r="N535" s="260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72"/>
      <c r="Z535" s="172"/>
      <c r="AA535" s="193"/>
      <c r="AB535" s="193"/>
      <c r="AC535" s="193"/>
      <c r="AD535" s="193"/>
      <c r="AE535" s="193"/>
      <c r="AF535" s="193"/>
      <c r="AG535" s="193"/>
      <c r="AH535" s="193"/>
      <c r="AI535" s="193"/>
      <c r="AJ535" s="193"/>
      <c r="AK535" s="172"/>
      <c r="AL535" s="172"/>
      <c r="AM535" s="193"/>
      <c r="AN535" s="193"/>
      <c r="AO535" s="223"/>
      <c r="AP535" s="183"/>
      <c r="AQ535" s="184"/>
      <c r="AR535" s="182"/>
      <c r="AS535" s="182"/>
      <c r="AT535" s="185"/>
      <c r="AU535" s="185"/>
      <c r="AV535" s="185"/>
      <c r="AW535" s="185"/>
      <c r="AX535" s="185"/>
      <c r="AY535" s="185"/>
      <c r="AZ535" s="185"/>
      <c r="BA535" s="185"/>
      <c r="BB535" s="185"/>
      <c r="BC535" s="186"/>
      <c r="BD535" s="181"/>
      <c r="BE535" s="187"/>
      <c r="BF535" s="188"/>
      <c r="BG535" s="173"/>
      <c r="BH535" s="173"/>
      <c r="BI535" s="173"/>
      <c r="BJ535" s="173"/>
      <c r="BK535" s="173"/>
      <c r="BL535" s="28"/>
      <c r="BM535" s="228"/>
      <c r="BN535" s="228"/>
      <c r="BO535" s="228"/>
      <c r="BP535" s="228"/>
      <c r="BQ535" s="228"/>
      <c r="BR535" s="228"/>
      <c r="BS535" s="228"/>
      <c r="BT535" s="228"/>
      <c r="BU535" s="228" t="str">
        <f t="shared" si="8"/>
        <v/>
      </c>
      <c r="BV535" s="228"/>
      <c r="BW535" s="228"/>
      <c r="BX535" s="228"/>
      <c r="BY535" s="228"/>
      <c r="BZ535" s="228"/>
      <c r="CA535" s="228"/>
      <c r="CB535" s="228"/>
      <c r="CC535" s="228"/>
      <c r="CD535" s="228"/>
      <c r="CE535" s="228"/>
      <c r="CF535" s="228"/>
      <c r="CG535" s="228"/>
      <c r="CH535" s="228"/>
      <c r="CI535" s="228"/>
      <c r="CJ535" s="228"/>
      <c r="CK535" s="228"/>
      <c r="CL535" s="228"/>
      <c r="CM535" s="228"/>
      <c r="CN535" s="228"/>
      <c r="CO535" s="228"/>
      <c r="CP535" s="228"/>
      <c r="CQ535" s="228"/>
      <c r="CR535" s="228"/>
      <c r="CS535" s="228"/>
      <c r="CT535" s="228"/>
      <c r="CU535" s="228"/>
      <c r="CV535" s="228"/>
      <c r="CW535" s="228"/>
      <c r="CX535" s="228"/>
      <c r="CY535" s="228"/>
      <c r="CZ535" s="228"/>
      <c r="DA535" s="228"/>
      <c r="DB535" s="228"/>
    </row>
    <row r="536" spans="1:106" s="198" customFormat="1" ht="31.5" customHeight="1" x14ac:dyDescent="0.3">
      <c r="A536" s="194"/>
      <c r="B536" s="171"/>
      <c r="C536" s="257"/>
      <c r="D536" s="171"/>
      <c r="E536" s="171"/>
      <c r="F536" s="171"/>
      <c r="G536" s="197"/>
      <c r="L536" s="258"/>
      <c r="M536" s="259"/>
      <c r="N536" s="260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72"/>
      <c r="Z536" s="172"/>
      <c r="AA536" s="193"/>
      <c r="AB536" s="193"/>
      <c r="AC536" s="193"/>
      <c r="AD536" s="193"/>
      <c r="AE536" s="193"/>
      <c r="AF536" s="193"/>
      <c r="AG536" s="193"/>
      <c r="AH536" s="193"/>
      <c r="AI536" s="193"/>
      <c r="AJ536" s="193"/>
      <c r="AK536" s="172"/>
      <c r="AL536" s="172"/>
      <c r="AM536" s="193"/>
      <c r="AN536" s="193"/>
      <c r="AO536" s="223"/>
      <c r="AP536" s="183"/>
      <c r="AQ536" s="184"/>
      <c r="AR536" s="182"/>
      <c r="AS536" s="182"/>
      <c r="AT536" s="185"/>
      <c r="AU536" s="185"/>
      <c r="AV536" s="185"/>
      <c r="AW536" s="185"/>
      <c r="AX536" s="185"/>
      <c r="AY536" s="185"/>
      <c r="AZ536" s="185"/>
      <c r="BA536" s="185"/>
      <c r="BB536" s="185"/>
      <c r="BC536" s="186"/>
      <c r="BD536" s="181"/>
      <c r="BE536" s="187"/>
      <c r="BF536" s="188"/>
      <c r="BG536" s="173"/>
      <c r="BH536" s="173"/>
      <c r="BI536" s="173"/>
      <c r="BJ536" s="173"/>
      <c r="BK536" s="173"/>
      <c r="BL536" s="28"/>
      <c r="BM536" s="228"/>
      <c r="BN536" s="228"/>
      <c r="BO536" s="228"/>
      <c r="BP536" s="228"/>
      <c r="BQ536" s="228"/>
      <c r="BR536" s="228"/>
      <c r="BS536" s="228"/>
      <c r="BT536" s="228"/>
      <c r="BU536" s="228" t="str">
        <f t="shared" si="8"/>
        <v/>
      </c>
      <c r="BV536" s="228"/>
      <c r="BW536" s="228"/>
      <c r="BX536" s="228"/>
      <c r="BY536" s="228"/>
      <c r="BZ536" s="228"/>
      <c r="CA536" s="228"/>
      <c r="CB536" s="228"/>
      <c r="CC536" s="228"/>
      <c r="CD536" s="228"/>
      <c r="CE536" s="228"/>
      <c r="CF536" s="228"/>
      <c r="CG536" s="228"/>
      <c r="CH536" s="228"/>
      <c r="CI536" s="228"/>
      <c r="CJ536" s="228"/>
      <c r="CK536" s="228"/>
      <c r="CL536" s="228"/>
      <c r="CM536" s="228"/>
      <c r="CN536" s="228"/>
      <c r="CO536" s="228"/>
      <c r="CP536" s="228"/>
      <c r="CQ536" s="228"/>
      <c r="CR536" s="228"/>
      <c r="CS536" s="228"/>
      <c r="CT536" s="228"/>
      <c r="CU536" s="228"/>
      <c r="CV536" s="228"/>
      <c r="CW536" s="228"/>
      <c r="CX536" s="228"/>
      <c r="CY536" s="228"/>
      <c r="CZ536" s="228"/>
      <c r="DA536" s="228"/>
      <c r="DB536" s="228"/>
    </row>
    <row r="537" spans="1:106" s="198" customFormat="1" ht="31.5" customHeight="1" x14ac:dyDescent="0.3">
      <c r="A537" s="194"/>
      <c r="B537" s="171"/>
      <c r="C537" s="257"/>
      <c r="D537" s="171"/>
      <c r="E537" s="171"/>
      <c r="F537" s="171"/>
      <c r="G537" s="197"/>
      <c r="L537" s="258"/>
      <c r="M537" s="259"/>
      <c r="N537" s="260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72"/>
      <c r="Z537" s="172"/>
      <c r="AA537" s="193"/>
      <c r="AB537" s="193"/>
      <c r="AC537" s="193"/>
      <c r="AD537" s="193"/>
      <c r="AE537" s="193"/>
      <c r="AF537" s="193"/>
      <c r="AG537" s="193"/>
      <c r="AH537" s="193"/>
      <c r="AI537" s="193"/>
      <c r="AJ537" s="193"/>
      <c r="AK537" s="172"/>
      <c r="AL537" s="172"/>
      <c r="AM537" s="193"/>
      <c r="AN537" s="193"/>
      <c r="AO537" s="223"/>
      <c r="AP537" s="183"/>
      <c r="AQ537" s="184"/>
      <c r="AR537" s="182"/>
      <c r="AS537" s="182"/>
      <c r="AT537" s="185"/>
      <c r="AU537" s="185"/>
      <c r="AV537" s="185"/>
      <c r="AW537" s="185"/>
      <c r="AX537" s="185"/>
      <c r="AY537" s="185"/>
      <c r="AZ537" s="185"/>
      <c r="BA537" s="185"/>
      <c r="BB537" s="185"/>
      <c r="BC537" s="186"/>
      <c r="BD537" s="181"/>
      <c r="BE537" s="187"/>
      <c r="BF537" s="188"/>
      <c r="BG537" s="173"/>
      <c r="BH537" s="173"/>
      <c r="BI537" s="173"/>
      <c r="BJ537" s="173"/>
      <c r="BK537" s="173"/>
      <c r="BL537" s="28"/>
      <c r="BM537" s="228"/>
      <c r="BN537" s="228"/>
      <c r="BO537" s="228"/>
      <c r="BP537" s="228"/>
      <c r="BQ537" s="228"/>
      <c r="BR537" s="228"/>
      <c r="BS537" s="228"/>
      <c r="BT537" s="228"/>
      <c r="BU537" s="228" t="str">
        <f t="shared" si="8"/>
        <v/>
      </c>
      <c r="BV537" s="228"/>
      <c r="BW537" s="228"/>
      <c r="BX537" s="228"/>
      <c r="BY537" s="228"/>
      <c r="BZ537" s="228"/>
      <c r="CA537" s="228"/>
      <c r="CB537" s="228"/>
      <c r="CC537" s="228"/>
      <c r="CD537" s="228"/>
      <c r="CE537" s="228"/>
      <c r="CF537" s="228"/>
      <c r="CG537" s="228"/>
      <c r="CH537" s="228"/>
      <c r="CI537" s="228"/>
      <c r="CJ537" s="228"/>
      <c r="CK537" s="228"/>
      <c r="CL537" s="228"/>
      <c r="CM537" s="228"/>
      <c r="CN537" s="228"/>
      <c r="CO537" s="228"/>
      <c r="CP537" s="228"/>
      <c r="CQ537" s="228"/>
      <c r="CR537" s="228"/>
      <c r="CS537" s="228"/>
      <c r="CT537" s="228"/>
      <c r="CU537" s="228"/>
      <c r="CV537" s="228"/>
      <c r="CW537" s="228"/>
      <c r="CX537" s="228"/>
      <c r="CY537" s="228"/>
      <c r="CZ537" s="228"/>
      <c r="DA537" s="228"/>
      <c r="DB537" s="228"/>
    </row>
    <row r="538" spans="1:106" s="198" customFormat="1" ht="31.5" customHeight="1" x14ac:dyDescent="0.3">
      <c r="A538" s="194"/>
      <c r="B538" s="171"/>
      <c r="C538" s="257"/>
      <c r="D538" s="171"/>
      <c r="E538" s="171"/>
      <c r="F538" s="171"/>
      <c r="G538" s="197"/>
      <c r="L538" s="258"/>
      <c r="M538" s="259"/>
      <c r="N538" s="260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72"/>
      <c r="Z538" s="172"/>
      <c r="AA538" s="193"/>
      <c r="AB538" s="193"/>
      <c r="AC538" s="193"/>
      <c r="AD538" s="193"/>
      <c r="AE538" s="193"/>
      <c r="AF538" s="193"/>
      <c r="AG538" s="193"/>
      <c r="AH538" s="193"/>
      <c r="AI538" s="193"/>
      <c r="AJ538" s="193"/>
      <c r="AK538" s="172"/>
      <c r="AL538" s="172"/>
      <c r="AM538" s="193"/>
      <c r="AN538" s="193"/>
      <c r="AO538" s="223"/>
      <c r="AP538" s="183"/>
      <c r="AQ538" s="184"/>
      <c r="AR538" s="182"/>
      <c r="AS538" s="182"/>
      <c r="AT538" s="185"/>
      <c r="AU538" s="185"/>
      <c r="AV538" s="185"/>
      <c r="AW538" s="185"/>
      <c r="AX538" s="185"/>
      <c r="AY538" s="185"/>
      <c r="AZ538" s="185"/>
      <c r="BA538" s="185"/>
      <c r="BB538" s="185"/>
      <c r="BC538" s="186"/>
      <c r="BD538" s="181"/>
      <c r="BE538" s="187"/>
      <c r="BF538" s="188"/>
      <c r="BG538" s="173"/>
      <c r="BH538" s="173"/>
      <c r="BI538" s="173"/>
      <c r="BJ538" s="173"/>
      <c r="BK538" s="173"/>
      <c r="BL538" s="28"/>
      <c r="BM538" s="228"/>
      <c r="BN538" s="228"/>
      <c r="BO538" s="228"/>
      <c r="BP538" s="228"/>
      <c r="BQ538" s="228"/>
      <c r="BR538" s="228"/>
      <c r="BS538" s="228"/>
      <c r="BT538" s="228"/>
      <c r="BU538" s="228" t="str">
        <f t="shared" si="8"/>
        <v/>
      </c>
      <c r="BV538" s="228"/>
      <c r="BW538" s="228"/>
      <c r="BX538" s="228"/>
      <c r="BY538" s="228"/>
      <c r="BZ538" s="228"/>
      <c r="CA538" s="228"/>
      <c r="CB538" s="228"/>
      <c r="CC538" s="228"/>
      <c r="CD538" s="228"/>
      <c r="CE538" s="228"/>
      <c r="CF538" s="228"/>
      <c r="CG538" s="228"/>
      <c r="CH538" s="228"/>
      <c r="CI538" s="228"/>
      <c r="CJ538" s="228"/>
      <c r="CK538" s="228"/>
      <c r="CL538" s="228"/>
      <c r="CM538" s="228"/>
      <c r="CN538" s="228"/>
      <c r="CO538" s="228"/>
      <c r="CP538" s="228"/>
      <c r="CQ538" s="228"/>
      <c r="CR538" s="228"/>
      <c r="CS538" s="228"/>
      <c r="CT538" s="228"/>
      <c r="CU538" s="228"/>
      <c r="CV538" s="228"/>
      <c r="CW538" s="228"/>
      <c r="CX538" s="228"/>
      <c r="CY538" s="228"/>
      <c r="CZ538" s="228"/>
      <c r="DA538" s="228"/>
      <c r="DB538" s="228"/>
    </row>
    <row r="539" spans="1:106" s="198" customFormat="1" ht="31.5" customHeight="1" x14ac:dyDescent="0.3">
      <c r="A539" s="194"/>
      <c r="B539" s="171"/>
      <c r="C539" s="257"/>
      <c r="D539" s="171"/>
      <c r="E539" s="171"/>
      <c r="F539" s="171"/>
      <c r="G539" s="197"/>
      <c r="L539" s="258"/>
      <c r="M539" s="259"/>
      <c r="N539" s="260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72"/>
      <c r="Z539" s="172"/>
      <c r="AA539" s="193"/>
      <c r="AB539" s="193"/>
      <c r="AC539" s="193"/>
      <c r="AD539" s="193"/>
      <c r="AE539" s="193"/>
      <c r="AF539" s="193"/>
      <c r="AG539" s="193"/>
      <c r="AH539" s="193"/>
      <c r="AI539" s="193"/>
      <c r="AJ539" s="193"/>
      <c r="AK539" s="172"/>
      <c r="AL539" s="172"/>
      <c r="AM539" s="193"/>
      <c r="AN539" s="193"/>
      <c r="AO539" s="223"/>
      <c r="AP539" s="183"/>
      <c r="AQ539" s="184"/>
      <c r="AR539" s="182"/>
      <c r="AS539" s="182"/>
      <c r="AT539" s="185"/>
      <c r="AU539" s="185"/>
      <c r="AV539" s="185"/>
      <c r="AW539" s="185"/>
      <c r="AX539" s="185"/>
      <c r="AY539" s="185"/>
      <c r="AZ539" s="185"/>
      <c r="BA539" s="185"/>
      <c r="BB539" s="185"/>
      <c r="BC539" s="186"/>
      <c r="BD539" s="181"/>
      <c r="BE539" s="187"/>
      <c r="BF539" s="188"/>
      <c r="BG539" s="173"/>
      <c r="BH539" s="173"/>
      <c r="BI539" s="173"/>
      <c r="BJ539" s="173"/>
      <c r="BK539" s="173"/>
      <c r="BL539" s="28"/>
      <c r="BM539" s="228"/>
      <c r="BN539" s="228"/>
      <c r="BO539" s="228"/>
      <c r="BP539" s="228"/>
      <c r="BQ539" s="228"/>
      <c r="BR539" s="228"/>
      <c r="BS539" s="228"/>
      <c r="BT539" s="228"/>
      <c r="BU539" s="228" t="str">
        <f t="shared" si="8"/>
        <v/>
      </c>
      <c r="BV539" s="228"/>
      <c r="BW539" s="228"/>
      <c r="BX539" s="228"/>
      <c r="BY539" s="228"/>
      <c r="BZ539" s="228"/>
      <c r="CA539" s="228"/>
      <c r="CB539" s="228"/>
      <c r="CC539" s="228"/>
      <c r="CD539" s="228"/>
      <c r="CE539" s="228"/>
      <c r="CF539" s="228"/>
      <c r="CG539" s="228"/>
      <c r="CH539" s="228"/>
      <c r="CI539" s="228"/>
      <c r="CJ539" s="228"/>
      <c r="CK539" s="228"/>
      <c r="CL539" s="228"/>
      <c r="CM539" s="228"/>
      <c r="CN539" s="228"/>
      <c r="CO539" s="228"/>
      <c r="CP539" s="228"/>
      <c r="CQ539" s="228"/>
      <c r="CR539" s="228"/>
      <c r="CS539" s="228"/>
      <c r="CT539" s="228"/>
      <c r="CU539" s="228"/>
      <c r="CV539" s="228"/>
      <c r="CW539" s="228"/>
      <c r="CX539" s="228"/>
      <c r="CY539" s="228"/>
      <c r="CZ539" s="228"/>
      <c r="DA539" s="228"/>
      <c r="DB539" s="228"/>
    </row>
    <row r="540" spans="1:106" s="198" customFormat="1" ht="31.5" customHeight="1" x14ac:dyDescent="0.3">
      <c r="A540" s="194"/>
      <c r="B540" s="171"/>
      <c r="C540" s="257"/>
      <c r="D540" s="171"/>
      <c r="E540" s="171"/>
      <c r="F540" s="171"/>
      <c r="G540" s="197"/>
      <c r="L540" s="258"/>
      <c r="M540" s="259"/>
      <c r="N540" s="260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72"/>
      <c r="Z540" s="172"/>
      <c r="AA540" s="193"/>
      <c r="AB540" s="193"/>
      <c r="AC540" s="193"/>
      <c r="AD540" s="193"/>
      <c r="AE540" s="193"/>
      <c r="AF540" s="193"/>
      <c r="AG540" s="193"/>
      <c r="AH540" s="193"/>
      <c r="AI540" s="193"/>
      <c r="AJ540" s="193"/>
      <c r="AK540" s="172"/>
      <c r="AL540" s="172"/>
      <c r="AM540" s="193"/>
      <c r="AN540" s="193"/>
      <c r="AO540" s="223"/>
      <c r="AP540" s="183"/>
      <c r="AQ540" s="184"/>
      <c r="AR540" s="182"/>
      <c r="AS540" s="182"/>
      <c r="AT540" s="185"/>
      <c r="AU540" s="185"/>
      <c r="AV540" s="185"/>
      <c r="AW540" s="185"/>
      <c r="AX540" s="185"/>
      <c r="AY540" s="185"/>
      <c r="AZ540" s="185"/>
      <c r="BA540" s="185"/>
      <c r="BB540" s="185"/>
      <c r="BC540" s="186"/>
      <c r="BD540" s="181"/>
      <c r="BE540" s="187"/>
      <c r="BF540" s="188"/>
      <c r="BG540" s="173"/>
      <c r="BH540" s="173"/>
      <c r="BI540" s="173"/>
      <c r="BJ540" s="173"/>
      <c r="BK540" s="173"/>
      <c r="BL540" s="28"/>
      <c r="BM540" s="228"/>
      <c r="BN540" s="228"/>
      <c r="BO540" s="228"/>
      <c r="BP540" s="228"/>
      <c r="BQ540" s="228"/>
      <c r="BR540" s="228"/>
      <c r="BS540" s="228"/>
      <c r="BT540" s="228"/>
      <c r="BU540" s="228" t="str">
        <f t="shared" si="8"/>
        <v/>
      </c>
      <c r="BV540" s="228"/>
      <c r="BW540" s="228"/>
      <c r="BX540" s="228"/>
      <c r="BY540" s="228"/>
      <c r="BZ540" s="228"/>
      <c r="CA540" s="228"/>
      <c r="CB540" s="228"/>
      <c r="CC540" s="228"/>
      <c r="CD540" s="228"/>
      <c r="CE540" s="228"/>
      <c r="CF540" s="228"/>
      <c r="CG540" s="228"/>
      <c r="CH540" s="228"/>
      <c r="CI540" s="228"/>
      <c r="CJ540" s="228"/>
      <c r="CK540" s="228"/>
      <c r="CL540" s="228"/>
      <c r="CM540" s="228"/>
      <c r="CN540" s="228"/>
      <c r="CO540" s="228"/>
      <c r="CP540" s="228"/>
      <c r="CQ540" s="228"/>
      <c r="CR540" s="228"/>
      <c r="CS540" s="228"/>
      <c r="CT540" s="228"/>
      <c r="CU540" s="228"/>
      <c r="CV540" s="228"/>
      <c r="CW540" s="228"/>
      <c r="CX540" s="228"/>
      <c r="CY540" s="228"/>
      <c r="CZ540" s="228"/>
      <c r="DA540" s="228"/>
      <c r="DB540" s="228"/>
    </row>
    <row r="541" spans="1:106" s="198" customFormat="1" ht="31.5" customHeight="1" x14ac:dyDescent="0.3">
      <c r="A541" s="194"/>
      <c r="B541" s="171"/>
      <c r="C541" s="257"/>
      <c r="D541" s="171"/>
      <c r="E541" s="171"/>
      <c r="F541" s="171"/>
      <c r="G541" s="197"/>
      <c r="L541" s="258"/>
      <c r="M541" s="259"/>
      <c r="N541" s="260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72"/>
      <c r="Z541" s="172"/>
      <c r="AA541" s="193"/>
      <c r="AB541" s="193"/>
      <c r="AC541" s="193"/>
      <c r="AD541" s="193"/>
      <c r="AE541" s="193"/>
      <c r="AF541" s="193"/>
      <c r="AG541" s="193"/>
      <c r="AH541" s="193"/>
      <c r="AI541" s="193"/>
      <c r="AJ541" s="193"/>
      <c r="AK541" s="172"/>
      <c r="AL541" s="172"/>
      <c r="AM541" s="193"/>
      <c r="AN541" s="193"/>
      <c r="AO541" s="223"/>
      <c r="AP541" s="183"/>
      <c r="AQ541" s="184"/>
      <c r="AR541" s="182"/>
      <c r="AS541" s="182"/>
      <c r="AT541" s="185"/>
      <c r="AU541" s="185"/>
      <c r="AV541" s="185"/>
      <c r="AW541" s="185"/>
      <c r="AX541" s="185"/>
      <c r="AY541" s="185"/>
      <c r="AZ541" s="185"/>
      <c r="BA541" s="185"/>
      <c r="BB541" s="185"/>
      <c r="BC541" s="186"/>
      <c r="BD541" s="181"/>
      <c r="BE541" s="187"/>
      <c r="BF541" s="188"/>
      <c r="BG541" s="173"/>
      <c r="BH541" s="173"/>
      <c r="BI541" s="173"/>
      <c r="BJ541" s="173"/>
      <c r="BK541" s="173"/>
      <c r="BL541" s="28"/>
      <c r="BM541" s="228"/>
      <c r="BN541" s="228"/>
      <c r="BO541" s="228"/>
      <c r="BP541" s="228"/>
      <c r="BQ541" s="228"/>
      <c r="BR541" s="228"/>
      <c r="BS541" s="228"/>
      <c r="BT541" s="228"/>
      <c r="BU541" s="228" t="str">
        <f t="shared" si="8"/>
        <v/>
      </c>
      <c r="BV541" s="228"/>
      <c r="BW541" s="228"/>
      <c r="BX541" s="228"/>
      <c r="BY541" s="228"/>
      <c r="BZ541" s="228"/>
      <c r="CA541" s="228"/>
      <c r="CB541" s="228"/>
      <c r="CC541" s="228"/>
      <c r="CD541" s="228"/>
      <c r="CE541" s="228"/>
      <c r="CF541" s="228"/>
      <c r="CG541" s="228"/>
      <c r="CH541" s="228"/>
      <c r="CI541" s="228"/>
      <c r="CJ541" s="228"/>
      <c r="CK541" s="228"/>
      <c r="CL541" s="228"/>
      <c r="CM541" s="228"/>
      <c r="CN541" s="228"/>
      <c r="CO541" s="228"/>
      <c r="CP541" s="228"/>
      <c r="CQ541" s="228"/>
      <c r="CR541" s="228"/>
      <c r="CS541" s="228"/>
      <c r="CT541" s="228"/>
      <c r="CU541" s="228"/>
      <c r="CV541" s="228"/>
      <c r="CW541" s="228"/>
      <c r="CX541" s="228"/>
      <c r="CY541" s="228"/>
      <c r="CZ541" s="228"/>
      <c r="DA541" s="228"/>
      <c r="DB541" s="228"/>
    </row>
    <row r="542" spans="1:106" s="198" customFormat="1" ht="31.5" customHeight="1" x14ac:dyDescent="0.3">
      <c r="A542" s="194"/>
      <c r="B542" s="171"/>
      <c r="C542" s="257"/>
      <c r="D542" s="171"/>
      <c r="E542" s="171"/>
      <c r="F542" s="171"/>
      <c r="G542" s="197"/>
      <c r="L542" s="258"/>
      <c r="M542" s="259"/>
      <c r="N542" s="260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72"/>
      <c r="Z542" s="172"/>
      <c r="AA542" s="193"/>
      <c r="AB542" s="193"/>
      <c r="AC542" s="193"/>
      <c r="AD542" s="193"/>
      <c r="AE542" s="193"/>
      <c r="AF542" s="193"/>
      <c r="AG542" s="193"/>
      <c r="AH542" s="193"/>
      <c r="AI542" s="193"/>
      <c r="AJ542" s="193"/>
      <c r="AK542" s="172"/>
      <c r="AL542" s="172"/>
      <c r="AM542" s="193"/>
      <c r="AN542" s="193"/>
      <c r="AO542" s="223"/>
      <c r="AP542" s="183"/>
      <c r="AQ542" s="184"/>
      <c r="AR542" s="182"/>
      <c r="AS542" s="182"/>
      <c r="AT542" s="185"/>
      <c r="AU542" s="185"/>
      <c r="AV542" s="185"/>
      <c r="AW542" s="185"/>
      <c r="AX542" s="185"/>
      <c r="AY542" s="185"/>
      <c r="AZ542" s="185"/>
      <c r="BA542" s="185"/>
      <c r="BB542" s="185"/>
      <c r="BC542" s="186"/>
      <c r="BD542" s="181"/>
      <c r="BE542" s="187"/>
      <c r="BF542" s="188"/>
      <c r="BG542" s="173"/>
      <c r="BH542" s="173"/>
      <c r="BI542" s="173"/>
      <c r="BJ542" s="173"/>
      <c r="BK542" s="173"/>
      <c r="BL542" s="28"/>
      <c r="BM542" s="228"/>
      <c r="BN542" s="228"/>
      <c r="BO542" s="228"/>
      <c r="BP542" s="228"/>
      <c r="BQ542" s="228"/>
      <c r="BR542" s="228"/>
      <c r="BS542" s="228"/>
      <c r="BT542" s="228"/>
      <c r="BU542" s="228" t="str">
        <f t="shared" si="8"/>
        <v/>
      </c>
      <c r="BV542" s="228"/>
      <c r="BW542" s="228"/>
      <c r="BX542" s="228"/>
      <c r="BY542" s="228"/>
      <c r="BZ542" s="228"/>
      <c r="CA542" s="228"/>
      <c r="CB542" s="228"/>
      <c r="CC542" s="228"/>
      <c r="CD542" s="228"/>
      <c r="CE542" s="228"/>
      <c r="CF542" s="228"/>
      <c r="CG542" s="228"/>
      <c r="CH542" s="228"/>
      <c r="CI542" s="228"/>
      <c r="CJ542" s="228"/>
      <c r="CK542" s="228"/>
      <c r="CL542" s="228"/>
      <c r="CM542" s="228"/>
      <c r="CN542" s="228"/>
      <c r="CO542" s="228"/>
      <c r="CP542" s="228"/>
      <c r="CQ542" s="228"/>
      <c r="CR542" s="228"/>
      <c r="CS542" s="228"/>
      <c r="CT542" s="228"/>
      <c r="CU542" s="228"/>
      <c r="CV542" s="228"/>
      <c r="CW542" s="228"/>
      <c r="CX542" s="228"/>
      <c r="CY542" s="228"/>
      <c r="CZ542" s="228"/>
      <c r="DA542" s="228"/>
      <c r="DB542" s="228"/>
    </row>
    <row r="543" spans="1:106" s="198" customFormat="1" ht="31.5" customHeight="1" x14ac:dyDescent="0.3">
      <c r="A543" s="194"/>
      <c r="B543" s="171"/>
      <c r="C543" s="257"/>
      <c r="D543" s="171"/>
      <c r="E543" s="171"/>
      <c r="F543" s="171"/>
      <c r="G543" s="197"/>
      <c r="L543" s="258"/>
      <c r="M543" s="259"/>
      <c r="N543" s="260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72"/>
      <c r="Z543" s="172"/>
      <c r="AA543" s="193"/>
      <c r="AB543" s="193"/>
      <c r="AC543" s="193"/>
      <c r="AD543" s="193"/>
      <c r="AE543" s="193"/>
      <c r="AF543" s="193"/>
      <c r="AG543" s="193"/>
      <c r="AH543" s="193"/>
      <c r="AI543" s="193"/>
      <c r="AJ543" s="193"/>
      <c r="AK543" s="172"/>
      <c r="AL543" s="172"/>
      <c r="AM543" s="193"/>
      <c r="AN543" s="193"/>
      <c r="AO543" s="223"/>
      <c r="AP543" s="183"/>
      <c r="AQ543" s="184"/>
      <c r="AR543" s="182"/>
      <c r="AS543" s="182"/>
      <c r="AT543" s="185"/>
      <c r="AU543" s="185"/>
      <c r="AV543" s="185"/>
      <c r="AW543" s="185"/>
      <c r="AX543" s="185"/>
      <c r="AY543" s="185"/>
      <c r="AZ543" s="185"/>
      <c r="BA543" s="185"/>
      <c r="BB543" s="185"/>
      <c r="BC543" s="186"/>
      <c r="BD543" s="181"/>
      <c r="BE543" s="187"/>
      <c r="BF543" s="188"/>
      <c r="BG543" s="173"/>
      <c r="BH543" s="173"/>
      <c r="BI543" s="173"/>
      <c r="BJ543" s="173"/>
      <c r="BK543" s="173"/>
      <c r="BL543" s="28"/>
      <c r="BM543" s="228"/>
      <c r="BN543" s="228"/>
      <c r="BO543" s="228"/>
      <c r="BP543" s="228"/>
      <c r="BQ543" s="228"/>
      <c r="BR543" s="228"/>
      <c r="BS543" s="228"/>
      <c r="BT543" s="228"/>
      <c r="BU543" s="228" t="str">
        <f t="shared" si="8"/>
        <v/>
      </c>
      <c r="BV543" s="228"/>
      <c r="BW543" s="228"/>
      <c r="BX543" s="228"/>
      <c r="BY543" s="228"/>
      <c r="BZ543" s="228"/>
      <c r="CA543" s="228"/>
      <c r="CB543" s="228"/>
      <c r="CC543" s="228"/>
      <c r="CD543" s="228"/>
      <c r="CE543" s="228"/>
      <c r="CF543" s="228"/>
      <c r="CG543" s="228"/>
      <c r="CH543" s="228"/>
      <c r="CI543" s="228"/>
      <c r="CJ543" s="228"/>
      <c r="CK543" s="228"/>
      <c r="CL543" s="228"/>
      <c r="CM543" s="228"/>
      <c r="CN543" s="228"/>
      <c r="CO543" s="228"/>
      <c r="CP543" s="228"/>
      <c r="CQ543" s="228"/>
      <c r="CR543" s="228"/>
      <c r="CS543" s="228"/>
      <c r="CT543" s="228"/>
      <c r="CU543" s="228"/>
      <c r="CV543" s="228"/>
      <c r="CW543" s="228"/>
      <c r="CX543" s="228"/>
      <c r="CY543" s="228"/>
      <c r="CZ543" s="228"/>
      <c r="DA543" s="228"/>
      <c r="DB543" s="228"/>
    </row>
    <row r="544" spans="1:106" s="198" customFormat="1" ht="31.5" customHeight="1" x14ac:dyDescent="0.3">
      <c r="A544" s="194"/>
      <c r="B544" s="171"/>
      <c r="C544" s="257"/>
      <c r="D544" s="171"/>
      <c r="E544" s="171"/>
      <c r="F544" s="171"/>
      <c r="G544" s="197"/>
      <c r="L544" s="258"/>
      <c r="M544" s="259"/>
      <c r="N544" s="260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72"/>
      <c r="Z544" s="172"/>
      <c r="AA544" s="193"/>
      <c r="AB544" s="193"/>
      <c r="AC544" s="193"/>
      <c r="AD544" s="193"/>
      <c r="AE544" s="193"/>
      <c r="AF544" s="193"/>
      <c r="AG544" s="193"/>
      <c r="AH544" s="193"/>
      <c r="AI544" s="193"/>
      <c r="AJ544" s="193"/>
      <c r="AK544" s="172"/>
      <c r="AL544" s="172"/>
      <c r="AM544" s="193"/>
      <c r="AN544" s="193"/>
      <c r="AO544" s="223"/>
      <c r="AP544" s="183"/>
      <c r="AQ544" s="184"/>
      <c r="AR544" s="182"/>
      <c r="AS544" s="182"/>
      <c r="AT544" s="185"/>
      <c r="AU544" s="185"/>
      <c r="AV544" s="185"/>
      <c r="AW544" s="185"/>
      <c r="AX544" s="185"/>
      <c r="AY544" s="185"/>
      <c r="AZ544" s="185"/>
      <c r="BA544" s="185"/>
      <c r="BB544" s="185"/>
      <c r="BC544" s="186"/>
      <c r="BD544" s="181"/>
      <c r="BE544" s="187"/>
      <c r="BF544" s="188"/>
      <c r="BG544" s="173"/>
      <c r="BH544" s="173"/>
      <c r="BI544" s="173"/>
      <c r="BJ544" s="173"/>
      <c r="BK544" s="173"/>
      <c r="BL544" s="28"/>
      <c r="BM544" s="228"/>
      <c r="BN544" s="228"/>
      <c r="BO544" s="228"/>
      <c r="BP544" s="228"/>
      <c r="BQ544" s="228"/>
      <c r="BR544" s="228"/>
      <c r="BS544" s="228"/>
      <c r="BT544" s="228"/>
      <c r="BU544" s="228" t="str">
        <f t="shared" si="8"/>
        <v/>
      </c>
      <c r="BV544" s="228"/>
      <c r="BW544" s="228"/>
      <c r="BX544" s="228"/>
      <c r="BY544" s="228"/>
      <c r="BZ544" s="228"/>
      <c r="CA544" s="228"/>
      <c r="CB544" s="228"/>
      <c r="CC544" s="228"/>
      <c r="CD544" s="228"/>
      <c r="CE544" s="228"/>
      <c r="CF544" s="228"/>
      <c r="CG544" s="228"/>
      <c r="CH544" s="228"/>
      <c r="CI544" s="228"/>
      <c r="CJ544" s="228"/>
      <c r="CK544" s="228"/>
      <c r="CL544" s="228"/>
      <c r="CM544" s="228"/>
      <c r="CN544" s="228"/>
      <c r="CO544" s="228"/>
      <c r="CP544" s="228"/>
      <c r="CQ544" s="228"/>
      <c r="CR544" s="228"/>
      <c r="CS544" s="228"/>
      <c r="CT544" s="228"/>
      <c r="CU544" s="228"/>
      <c r="CV544" s="228"/>
      <c r="CW544" s="228"/>
      <c r="CX544" s="228"/>
      <c r="CY544" s="228"/>
      <c r="CZ544" s="228"/>
      <c r="DA544" s="228"/>
      <c r="DB544" s="228"/>
    </row>
    <row r="545" spans="1:106" s="198" customFormat="1" ht="31.5" customHeight="1" x14ac:dyDescent="0.3">
      <c r="A545" s="194"/>
      <c r="B545" s="171"/>
      <c r="C545" s="257"/>
      <c r="D545" s="171"/>
      <c r="E545" s="171"/>
      <c r="F545" s="171"/>
      <c r="G545" s="197"/>
      <c r="L545" s="258"/>
      <c r="M545" s="259"/>
      <c r="N545" s="260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72"/>
      <c r="Z545" s="172"/>
      <c r="AA545" s="193"/>
      <c r="AB545" s="193"/>
      <c r="AC545" s="193"/>
      <c r="AD545" s="193"/>
      <c r="AE545" s="193"/>
      <c r="AF545" s="193"/>
      <c r="AG545" s="193"/>
      <c r="AH545" s="193"/>
      <c r="AI545" s="193"/>
      <c r="AJ545" s="193"/>
      <c r="AK545" s="172"/>
      <c r="AL545" s="172"/>
      <c r="AM545" s="193"/>
      <c r="AN545" s="193"/>
      <c r="AO545" s="223"/>
      <c r="AP545" s="183"/>
      <c r="AQ545" s="184"/>
      <c r="AR545" s="182"/>
      <c r="AS545" s="182"/>
      <c r="AT545" s="185"/>
      <c r="AU545" s="185"/>
      <c r="AV545" s="185"/>
      <c r="AW545" s="185"/>
      <c r="AX545" s="185"/>
      <c r="AY545" s="185"/>
      <c r="AZ545" s="185"/>
      <c r="BA545" s="185"/>
      <c r="BB545" s="185"/>
      <c r="BC545" s="186"/>
      <c r="BD545" s="181"/>
      <c r="BE545" s="187"/>
      <c r="BF545" s="188"/>
      <c r="BG545" s="173"/>
      <c r="BH545" s="173"/>
      <c r="BI545" s="173"/>
      <c r="BJ545" s="173"/>
      <c r="BK545" s="173"/>
      <c r="BL545" s="28"/>
      <c r="BM545" s="228"/>
      <c r="BN545" s="228"/>
      <c r="BO545" s="228"/>
      <c r="BP545" s="228"/>
      <c r="BQ545" s="228"/>
      <c r="BR545" s="228"/>
      <c r="BS545" s="228"/>
      <c r="BT545" s="228"/>
      <c r="BU545" s="228" t="str">
        <f t="shared" si="8"/>
        <v/>
      </c>
      <c r="BV545" s="228"/>
      <c r="BW545" s="228"/>
      <c r="BX545" s="228"/>
      <c r="BY545" s="228"/>
      <c r="BZ545" s="228"/>
      <c r="CA545" s="228"/>
      <c r="CB545" s="228"/>
      <c r="CC545" s="228"/>
      <c r="CD545" s="228"/>
      <c r="CE545" s="228"/>
      <c r="CF545" s="228"/>
      <c r="CG545" s="228"/>
      <c r="CH545" s="228"/>
      <c r="CI545" s="228"/>
      <c r="CJ545" s="228"/>
      <c r="CK545" s="228"/>
      <c r="CL545" s="228"/>
      <c r="CM545" s="228"/>
      <c r="CN545" s="228"/>
      <c r="CO545" s="228"/>
      <c r="CP545" s="228"/>
      <c r="CQ545" s="228"/>
      <c r="CR545" s="228"/>
      <c r="CS545" s="228"/>
      <c r="CT545" s="228"/>
      <c r="CU545" s="228"/>
      <c r="CV545" s="228"/>
      <c r="CW545" s="228"/>
      <c r="CX545" s="228"/>
      <c r="CY545" s="228"/>
      <c r="CZ545" s="228"/>
      <c r="DA545" s="228"/>
      <c r="DB545" s="228"/>
    </row>
    <row r="546" spans="1:106" s="198" customFormat="1" ht="31.5" customHeight="1" x14ac:dyDescent="0.3">
      <c r="A546" s="194"/>
      <c r="B546" s="171"/>
      <c r="C546" s="257"/>
      <c r="D546" s="171"/>
      <c r="E546" s="171"/>
      <c r="F546" s="171"/>
      <c r="G546" s="197"/>
      <c r="L546" s="258"/>
      <c r="M546" s="259"/>
      <c r="N546" s="260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72"/>
      <c r="Z546" s="172"/>
      <c r="AA546" s="193"/>
      <c r="AB546" s="193"/>
      <c r="AC546" s="193"/>
      <c r="AD546" s="193"/>
      <c r="AE546" s="193"/>
      <c r="AF546" s="193"/>
      <c r="AG546" s="193"/>
      <c r="AH546" s="193"/>
      <c r="AI546" s="193"/>
      <c r="AJ546" s="193"/>
      <c r="AK546" s="172"/>
      <c r="AL546" s="172"/>
      <c r="AM546" s="193"/>
      <c r="AN546" s="193"/>
      <c r="AO546" s="223"/>
      <c r="AP546" s="183"/>
      <c r="AQ546" s="184"/>
      <c r="AR546" s="182"/>
      <c r="AS546" s="182"/>
      <c r="AT546" s="185"/>
      <c r="AU546" s="185"/>
      <c r="AV546" s="185"/>
      <c r="AW546" s="185"/>
      <c r="AX546" s="185"/>
      <c r="AY546" s="185"/>
      <c r="AZ546" s="185"/>
      <c r="BA546" s="185"/>
      <c r="BB546" s="185"/>
      <c r="BC546" s="186"/>
      <c r="BD546" s="181"/>
      <c r="BE546" s="187"/>
      <c r="BF546" s="188"/>
      <c r="BG546" s="173"/>
      <c r="BH546" s="173"/>
      <c r="BI546" s="173"/>
      <c r="BJ546" s="173"/>
      <c r="BK546" s="173"/>
      <c r="BL546" s="28"/>
      <c r="BM546" s="228"/>
      <c r="BN546" s="228"/>
      <c r="BO546" s="228"/>
      <c r="BP546" s="228"/>
      <c r="BQ546" s="228"/>
      <c r="BR546" s="228"/>
      <c r="BS546" s="228"/>
      <c r="BT546" s="228"/>
      <c r="BU546" s="228" t="str">
        <f t="shared" si="8"/>
        <v/>
      </c>
      <c r="BV546" s="228"/>
      <c r="BW546" s="228"/>
      <c r="BX546" s="228"/>
      <c r="BY546" s="228"/>
      <c r="BZ546" s="228"/>
      <c r="CA546" s="228"/>
      <c r="CB546" s="228"/>
      <c r="CC546" s="228"/>
      <c r="CD546" s="228"/>
      <c r="CE546" s="228"/>
      <c r="CF546" s="228"/>
      <c r="CG546" s="228"/>
      <c r="CH546" s="228"/>
      <c r="CI546" s="228"/>
      <c r="CJ546" s="228"/>
      <c r="CK546" s="228"/>
      <c r="CL546" s="228"/>
      <c r="CM546" s="228"/>
      <c r="CN546" s="228"/>
      <c r="CO546" s="228"/>
      <c r="CP546" s="228"/>
      <c r="CQ546" s="228"/>
      <c r="CR546" s="228"/>
      <c r="CS546" s="228"/>
      <c r="CT546" s="228"/>
      <c r="CU546" s="228"/>
      <c r="CV546" s="228"/>
      <c r="CW546" s="228"/>
      <c r="CX546" s="228"/>
      <c r="CY546" s="228"/>
      <c r="CZ546" s="228"/>
      <c r="DA546" s="228"/>
      <c r="DB546" s="228"/>
    </row>
    <row r="547" spans="1:106" s="198" customFormat="1" ht="31.5" customHeight="1" x14ac:dyDescent="0.3">
      <c r="A547" s="194"/>
      <c r="B547" s="171"/>
      <c r="C547" s="257"/>
      <c r="D547" s="171"/>
      <c r="E547" s="171"/>
      <c r="F547" s="171"/>
      <c r="G547" s="197"/>
      <c r="L547" s="258"/>
      <c r="M547" s="259"/>
      <c r="N547" s="260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72"/>
      <c r="Z547" s="172"/>
      <c r="AA547" s="193"/>
      <c r="AB547" s="193"/>
      <c r="AC547" s="193"/>
      <c r="AD547" s="193"/>
      <c r="AE547" s="193"/>
      <c r="AF547" s="193"/>
      <c r="AG547" s="193"/>
      <c r="AH547" s="193"/>
      <c r="AI547" s="193"/>
      <c r="AJ547" s="193"/>
      <c r="AK547" s="172"/>
      <c r="AL547" s="172"/>
      <c r="AM547" s="193"/>
      <c r="AN547" s="193"/>
      <c r="AO547" s="223"/>
      <c r="AP547" s="183"/>
      <c r="AQ547" s="184"/>
      <c r="AR547" s="182"/>
      <c r="AS547" s="182"/>
      <c r="AT547" s="185"/>
      <c r="AU547" s="185"/>
      <c r="AV547" s="185"/>
      <c r="AW547" s="185"/>
      <c r="AX547" s="185"/>
      <c r="AY547" s="185"/>
      <c r="AZ547" s="185"/>
      <c r="BA547" s="185"/>
      <c r="BB547" s="185"/>
      <c r="BC547" s="186"/>
      <c r="BD547" s="181"/>
      <c r="BE547" s="187"/>
      <c r="BF547" s="188"/>
      <c r="BG547" s="173"/>
      <c r="BH547" s="173"/>
      <c r="BI547" s="173"/>
      <c r="BJ547" s="173"/>
      <c r="BK547" s="173"/>
      <c r="BL547" s="28"/>
      <c r="BM547" s="228"/>
      <c r="BN547" s="228"/>
      <c r="BO547" s="228"/>
      <c r="BP547" s="228"/>
      <c r="BQ547" s="228"/>
      <c r="BR547" s="228"/>
      <c r="BS547" s="228"/>
      <c r="BT547" s="228"/>
      <c r="BU547" s="228" t="str">
        <f t="shared" si="8"/>
        <v/>
      </c>
      <c r="BV547" s="228"/>
      <c r="BW547" s="228"/>
      <c r="BX547" s="228"/>
      <c r="BY547" s="228"/>
      <c r="BZ547" s="228"/>
      <c r="CA547" s="228"/>
      <c r="CB547" s="228"/>
      <c r="CC547" s="228"/>
      <c r="CD547" s="228"/>
      <c r="CE547" s="228"/>
      <c r="CF547" s="228"/>
      <c r="CG547" s="228"/>
      <c r="CH547" s="228"/>
      <c r="CI547" s="228"/>
      <c r="CJ547" s="228"/>
      <c r="CK547" s="228"/>
      <c r="CL547" s="228"/>
      <c r="CM547" s="228"/>
      <c r="CN547" s="228"/>
      <c r="CO547" s="228"/>
      <c r="CP547" s="228"/>
      <c r="CQ547" s="228"/>
      <c r="CR547" s="228"/>
      <c r="CS547" s="228"/>
      <c r="CT547" s="228"/>
      <c r="CU547" s="228"/>
      <c r="CV547" s="228"/>
      <c r="CW547" s="228"/>
      <c r="CX547" s="228"/>
      <c r="CY547" s="228"/>
      <c r="CZ547" s="228"/>
      <c r="DA547" s="228"/>
      <c r="DB547" s="228"/>
    </row>
    <row r="548" spans="1:106" s="198" customFormat="1" ht="31.5" customHeight="1" x14ac:dyDescent="0.3">
      <c r="A548" s="194"/>
      <c r="B548" s="171"/>
      <c r="C548" s="257"/>
      <c r="D548" s="171"/>
      <c r="E548" s="171"/>
      <c r="F548" s="171"/>
      <c r="G548" s="197"/>
      <c r="L548" s="258"/>
      <c r="M548" s="259"/>
      <c r="N548" s="260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72"/>
      <c r="Z548" s="172"/>
      <c r="AA548" s="193"/>
      <c r="AB548" s="193"/>
      <c r="AC548" s="193"/>
      <c r="AD548" s="193"/>
      <c r="AE548" s="193"/>
      <c r="AF548" s="193"/>
      <c r="AG548" s="193"/>
      <c r="AH548" s="193"/>
      <c r="AI548" s="193"/>
      <c r="AJ548" s="193"/>
      <c r="AK548" s="172"/>
      <c r="AL548" s="172"/>
      <c r="AM548" s="193"/>
      <c r="AN548" s="193"/>
      <c r="AO548" s="223"/>
      <c r="AP548" s="183"/>
      <c r="AQ548" s="184"/>
      <c r="AR548" s="182"/>
      <c r="AS548" s="182"/>
      <c r="AT548" s="185"/>
      <c r="AU548" s="185"/>
      <c r="AV548" s="185"/>
      <c r="AW548" s="185"/>
      <c r="AX548" s="185"/>
      <c r="AY548" s="185"/>
      <c r="AZ548" s="185"/>
      <c r="BA548" s="185"/>
      <c r="BB548" s="185"/>
      <c r="BC548" s="186"/>
      <c r="BD548" s="181"/>
      <c r="BE548" s="187"/>
      <c r="BF548" s="188"/>
      <c r="BG548" s="173"/>
      <c r="BH548" s="173"/>
      <c r="BI548" s="173"/>
      <c r="BJ548" s="173"/>
      <c r="BK548" s="173"/>
      <c r="BL548" s="28"/>
      <c r="BM548" s="228"/>
      <c r="BN548" s="228"/>
      <c r="BO548" s="228"/>
      <c r="BP548" s="228"/>
      <c r="BQ548" s="228"/>
      <c r="BR548" s="228"/>
      <c r="BS548" s="228"/>
      <c r="BT548" s="228"/>
      <c r="BU548" s="228" t="str">
        <f t="shared" si="8"/>
        <v/>
      </c>
      <c r="BV548" s="228"/>
      <c r="BW548" s="228"/>
      <c r="BX548" s="228"/>
      <c r="BY548" s="228"/>
      <c r="BZ548" s="228"/>
      <c r="CA548" s="228"/>
      <c r="CB548" s="228"/>
      <c r="CC548" s="228"/>
      <c r="CD548" s="228"/>
      <c r="CE548" s="228"/>
      <c r="CF548" s="228"/>
      <c r="CG548" s="228"/>
      <c r="CH548" s="228"/>
      <c r="CI548" s="228"/>
      <c r="CJ548" s="228"/>
      <c r="CK548" s="228"/>
      <c r="CL548" s="228"/>
      <c r="CM548" s="228"/>
      <c r="CN548" s="228"/>
      <c r="CO548" s="228"/>
      <c r="CP548" s="228"/>
      <c r="CQ548" s="228"/>
      <c r="CR548" s="228"/>
      <c r="CS548" s="228"/>
      <c r="CT548" s="228"/>
      <c r="CU548" s="228"/>
      <c r="CV548" s="228"/>
      <c r="CW548" s="228"/>
      <c r="CX548" s="228"/>
      <c r="CY548" s="228"/>
      <c r="CZ548" s="228"/>
      <c r="DA548" s="228"/>
      <c r="DB548" s="228"/>
    </row>
    <row r="549" spans="1:106" s="198" customFormat="1" ht="31.5" customHeight="1" x14ac:dyDescent="0.3">
      <c r="A549" s="194"/>
      <c r="B549" s="171"/>
      <c r="C549" s="257"/>
      <c r="D549" s="171"/>
      <c r="E549" s="171"/>
      <c r="F549" s="171"/>
      <c r="G549" s="197"/>
      <c r="L549" s="258"/>
      <c r="M549" s="259"/>
      <c r="N549" s="260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72"/>
      <c r="Z549" s="172"/>
      <c r="AA549" s="193"/>
      <c r="AB549" s="193"/>
      <c r="AC549" s="193"/>
      <c r="AD549" s="193"/>
      <c r="AE549" s="193"/>
      <c r="AF549" s="193"/>
      <c r="AG549" s="193"/>
      <c r="AH549" s="193"/>
      <c r="AI549" s="193"/>
      <c r="AJ549" s="193"/>
      <c r="AK549" s="172"/>
      <c r="AL549" s="172"/>
      <c r="AM549" s="193"/>
      <c r="AN549" s="193"/>
      <c r="AO549" s="223"/>
      <c r="AP549" s="183"/>
      <c r="AQ549" s="184"/>
      <c r="AR549" s="182"/>
      <c r="AS549" s="182"/>
      <c r="AT549" s="185"/>
      <c r="AU549" s="185"/>
      <c r="AV549" s="185"/>
      <c r="AW549" s="185"/>
      <c r="AX549" s="185"/>
      <c r="AY549" s="185"/>
      <c r="AZ549" s="185"/>
      <c r="BA549" s="185"/>
      <c r="BB549" s="185"/>
      <c r="BC549" s="186"/>
      <c r="BD549" s="181"/>
      <c r="BE549" s="187"/>
      <c r="BF549" s="188"/>
      <c r="BG549" s="173"/>
      <c r="BH549" s="173"/>
      <c r="BI549" s="173"/>
      <c r="BJ549" s="173"/>
      <c r="BK549" s="173"/>
      <c r="BL549" s="28"/>
      <c r="BM549" s="228"/>
      <c r="BN549" s="228"/>
      <c r="BO549" s="228"/>
      <c r="BP549" s="228"/>
      <c r="BQ549" s="228"/>
      <c r="BR549" s="228"/>
      <c r="BS549" s="228"/>
      <c r="BT549" s="228"/>
      <c r="BU549" s="228" t="str">
        <f t="shared" si="8"/>
        <v/>
      </c>
      <c r="BV549" s="228"/>
      <c r="BW549" s="228"/>
      <c r="BX549" s="228"/>
      <c r="BY549" s="228"/>
      <c r="BZ549" s="228"/>
      <c r="CA549" s="228"/>
      <c r="CB549" s="228"/>
      <c r="CC549" s="228"/>
      <c r="CD549" s="228"/>
      <c r="CE549" s="228"/>
      <c r="CF549" s="228"/>
      <c r="CG549" s="228"/>
      <c r="CH549" s="228"/>
      <c r="CI549" s="228"/>
      <c r="CJ549" s="228"/>
      <c r="CK549" s="228"/>
      <c r="CL549" s="228"/>
      <c r="CM549" s="228"/>
      <c r="CN549" s="228"/>
      <c r="CO549" s="228"/>
      <c r="CP549" s="228"/>
      <c r="CQ549" s="228"/>
      <c r="CR549" s="228"/>
      <c r="CS549" s="228"/>
      <c r="CT549" s="228"/>
      <c r="CU549" s="228"/>
      <c r="CV549" s="228"/>
      <c r="CW549" s="228"/>
      <c r="CX549" s="228"/>
      <c r="CY549" s="228"/>
      <c r="CZ549" s="228"/>
      <c r="DA549" s="228"/>
      <c r="DB549" s="228"/>
    </row>
    <row r="550" spans="1:106" s="198" customFormat="1" ht="31.5" customHeight="1" x14ac:dyDescent="0.3">
      <c r="A550" s="194"/>
      <c r="B550" s="171"/>
      <c r="C550" s="257"/>
      <c r="D550" s="171"/>
      <c r="E550" s="171"/>
      <c r="F550" s="171"/>
      <c r="G550" s="197"/>
      <c r="L550" s="258"/>
      <c r="M550" s="259"/>
      <c r="N550" s="260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72"/>
      <c r="Z550" s="172"/>
      <c r="AA550" s="193"/>
      <c r="AB550" s="193"/>
      <c r="AC550" s="193"/>
      <c r="AD550" s="193"/>
      <c r="AE550" s="193"/>
      <c r="AF550" s="193"/>
      <c r="AG550" s="193"/>
      <c r="AH550" s="193"/>
      <c r="AI550" s="193"/>
      <c r="AJ550" s="193"/>
      <c r="AK550" s="172"/>
      <c r="AL550" s="172"/>
      <c r="AM550" s="193"/>
      <c r="AN550" s="193"/>
      <c r="AO550" s="223"/>
      <c r="AP550" s="183"/>
      <c r="AQ550" s="184"/>
      <c r="AR550" s="182"/>
      <c r="AS550" s="182"/>
      <c r="AT550" s="185"/>
      <c r="AU550" s="185"/>
      <c r="AV550" s="185"/>
      <c r="AW550" s="185"/>
      <c r="AX550" s="185"/>
      <c r="AY550" s="185"/>
      <c r="AZ550" s="185"/>
      <c r="BA550" s="185"/>
      <c r="BB550" s="185"/>
      <c r="BC550" s="186"/>
      <c r="BD550" s="181"/>
      <c r="BE550" s="187"/>
      <c r="BF550" s="188"/>
      <c r="BG550" s="173"/>
      <c r="BH550" s="173"/>
      <c r="BI550" s="173"/>
      <c r="BJ550" s="173"/>
      <c r="BK550" s="173"/>
      <c r="BL550" s="28"/>
      <c r="BM550" s="228"/>
      <c r="BN550" s="228"/>
      <c r="BO550" s="228"/>
      <c r="BP550" s="228"/>
      <c r="BQ550" s="228"/>
      <c r="BR550" s="228"/>
      <c r="BS550" s="228"/>
      <c r="BT550" s="228"/>
      <c r="BU550" s="228" t="str">
        <f t="shared" si="8"/>
        <v/>
      </c>
      <c r="BV550" s="228"/>
      <c r="BW550" s="228"/>
      <c r="BX550" s="228"/>
      <c r="BY550" s="228"/>
      <c r="BZ550" s="228"/>
      <c r="CA550" s="228"/>
      <c r="CB550" s="228"/>
      <c r="CC550" s="228"/>
      <c r="CD550" s="228"/>
      <c r="CE550" s="228"/>
      <c r="CF550" s="228"/>
      <c r="CG550" s="228"/>
      <c r="CH550" s="228"/>
      <c r="CI550" s="228"/>
      <c r="CJ550" s="228"/>
      <c r="CK550" s="228"/>
      <c r="CL550" s="228"/>
      <c r="CM550" s="228"/>
      <c r="CN550" s="228"/>
      <c r="CO550" s="228"/>
      <c r="CP550" s="228"/>
      <c r="CQ550" s="228"/>
      <c r="CR550" s="228"/>
      <c r="CS550" s="228"/>
      <c r="CT550" s="228"/>
      <c r="CU550" s="228"/>
      <c r="CV550" s="228"/>
      <c r="CW550" s="228"/>
      <c r="CX550" s="228"/>
      <c r="CY550" s="228"/>
      <c r="CZ550" s="228"/>
      <c r="DA550" s="228"/>
      <c r="DB550" s="228"/>
    </row>
    <row r="551" spans="1:106" s="198" customFormat="1" ht="31.5" customHeight="1" x14ac:dyDescent="0.3">
      <c r="A551" s="194"/>
      <c r="B551" s="171"/>
      <c r="C551" s="257"/>
      <c r="D551" s="171"/>
      <c r="E551" s="171"/>
      <c r="F551" s="171"/>
      <c r="G551" s="197"/>
      <c r="L551" s="258"/>
      <c r="M551" s="259"/>
      <c r="N551" s="260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72"/>
      <c r="Z551" s="172"/>
      <c r="AA551" s="193"/>
      <c r="AB551" s="193"/>
      <c r="AC551" s="193"/>
      <c r="AD551" s="193"/>
      <c r="AE551" s="193"/>
      <c r="AF551" s="193"/>
      <c r="AG551" s="193"/>
      <c r="AH551" s="193"/>
      <c r="AI551" s="193"/>
      <c r="AJ551" s="193"/>
      <c r="AK551" s="172"/>
      <c r="AL551" s="172"/>
      <c r="AM551" s="193"/>
      <c r="AN551" s="193"/>
      <c r="AO551" s="223"/>
      <c r="AP551" s="183"/>
      <c r="AQ551" s="184"/>
      <c r="AR551" s="182"/>
      <c r="AS551" s="182"/>
      <c r="AT551" s="185"/>
      <c r="AU551" s="185"/>
      <c r="AV551" s="185"/>
      <c r="AW551" s="185"/>
      <c r="AX551" s="185"/>
      <c r="AY551" s="185"/>
      <c r="AZ551" s="185"/>
      <c r="BA551" s="185"/>
      <c r="BB551" s="185"/>
      <c r="BC551" s="186"/>
      <c r="BD551" s="181"/>
      <c r="BE551" s="187"/>
      <c r="BF551" s="188"/>
      <c r="BG551" s="173"/>
      <c r="BH551" s="173"/>
      <c r="BI551" s="173"/>
      <c r="BJ551" s="173"/>
      <c r="BK551" s="173"/>
      <c r="BL551" s="28"/>
      <c r="BM551" s="228"/>
      <c r="BN551" s="228"/>
      <c r="BO551" s="228"/>
      <c r="BP551" s="228"/>
      <c r="BQ551" s="228"/>
      <c r="BR551" s="228"/>
      <c r="BS551" s="228"/>
      <c r="BT551" s="228"/>
      <c r="BU551" s="228" t="str">
        <f t="shared" si="8"/>
        <v/>
      </c>
      <c r="BV551" s="228"/>
      <c r="BW551" s="228"/>
      <c r="BX551" s="228"/>
      <c r="BY551" s="228"/>
      <c r="BZ551" s="228"/>
      <c r="CA551" s="228"/>
      <c r="CB551" s="228"/>
      <c r="CC551" s="228"/>
      <c r="CD551" s="228"/>
      <c r="CE551" s="228"/>
      <c r="CF551" s="228"/>
      <c r="CG551" s="228"/>
      <c r="CH551" s="228"/>
      <c r="CI551" s="228"/>
      <c r="CJ551" s="228"/>
      <c r="CK551" s="228"/>
      <c r="CL551" s="228"/>
      <c r="CM551" s="228"/>
      <c r="CN551" s="228"/>
      <c r="CO551" s="228"/>
      <c r="CP551" s="228"/>
      <c r="CQ551" s="228"/>
      <c r="CR551" s="228"/>
      <c r="CS551" s="228"/>
      <c r="CT551" s="228"/>
      <c r="CU551" s="228"/>
      <c r="CV551" s="228"/>
      <c r="CW551" s="228"/>
      <c r="CX551" s="228"/>
      <c r="CY551" s="228"/>
      <c r="CZ551" s="228"/>
      <c r="DA551" s="228"/>
      <c r="DB551" s="228"/>
    </row>
    <row r="552" spans="1:106" s="198" customFormat="1" ht="31.5" customHeight="1" x14ac:dyDescent="0.3">
      <c r="A552" s="194"/>
      <c r="B552" s="171"/>
      <c r="C552" s="257"/>
      <c r="D552" s="171"/>
      <c r="E552" s="171"/>
      <c r="F552" s="171"/>
      <c r="G552" s="197"/>
      <c r="L552" s="258"/>
      <c r="M552" s="259"/>
      <c r="N552" s="260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72"/>
      <c r="Z552" s="172"/>
      <c r="AA552" s="193"/>
      <c r="AB552" s="193"/>
      <c r="AC552" s="193"/>
      <c r="AD552" s="193"/>
      <c r="AE552" s="193"/>
      <c r="AF552" s="193"/>
      <c r="AG552" s="193"/>
      <c r="AH552" s="193"/>
      <c r="AI552" s="193"/>
      <c r="AJ552" s="193"/>
      <c r="AK552" s="172"/>
      <c r="AL552" s="172"/>
      <c r="AM552" s="193"/>
      <c r="AN552" s="193"/>
      <c r="AO552" s="223"/>
      <c r="AP552" s="183"/>
      <c r="AQ552" s="184"/>
      <c r="AR552" s="182"/>
      <c r="AS552" s="182"/>
      <c r="AT552" s="185"/>
      <c r="AU552" s="185"/>
      <c r="AV552" s="185"/>
      <c r="AW552" s="185"/>
      <c r="AX552" s="185"/>
      <c r="AY552" s="185"/>
      <c r="AZ552" s="185"/>
      <c r="BA552" s="185"/>
      <c r="BB552" s="185"/>
      <c r="BC552" s="186"/>
      <c r="BD552" s="181"/>
      <c r="BE552" s="187"/>
      <c r="BF552" s="188"/>
      <c r="BG552" s="173"/>
      <c r="BH552" s="173"/>
      <c r="BI552" s="173"/>
      <c r="BJ552" s="173"/>
      <c r="BK552" s="173"/>
      <c r="BL552" s="28"/>
      <c r="BM552" s="228"/>
      <c r="BN552" s="228"/>
      <c r="BO552" s="228"/>
      <c r="BP552" s="228"/>
      <c r="BQ552" s="228"/>
      <c r="BR552" s="228"/>
      <c r="BS552" s="228"/>
      <c r="BT552" s="228"/>
      <c r="BU552" s="228" t="str">
        <f t="shared" si="8"/>
        <v/>
      </c>
      <c r="BV552" s="228"/>
      <c r="BW552" s="228"/>
      <c r="BX552" s="228"/>
      <c r="BY552" s="228"/>
      <c r="BZ552" s="228"/>
      <c r="CA552" s="228"/>
      <c r="CB552" s="228"/>
      <c r="CC552" s="228"/>
      <c r="CD552" s="228"/>
      <c r="CE552" s="228"/>
      <c r="CF552" s="228"/>
      <c r="CG552" s="228"/>
      <c r="CH552" s="228"/>
      <c r="CI552" s="228"/>
      <c r="CJ552" s="228"/>
      <c r="CK552" s="228"/>
      <c r="CL552" s="228"/>
      <c r="CM552" s="228"/>
      <c r="CN552" s="228"/>
      <c r="CO552" s="228"/>
      <c r="CP552" s="228"/>
      <c r="CQ552" s="228"/>
      <c r="CR552" s="228"/>
      <c r="CS552" s="228"/>
      <c r="CT552" s="228"/>
      <c r="CU552" s="228"/>
      <c r="CV552" s="228"/>
      <c r="CW552" s="228"/>
      <c r="CX552" s="228"/>
      <c r="CY552" s="228"/>
      <c r="CZ552" s="228"/>
      <c r="DA552" s="228"/>
      <c r="DB552" s="228"/>
    </row>
    <row r="553" spans="1:106" s="198" customFormat="1" ht="31.5" customHeight="1" x14ac:dyDescent="0.3">
      <c r="A553" s="194"/>
      <c r="B553" s="171"/>
      <c r="C553" s="257"/>
      <c r="D553" s="171"/>
      <c r="E553" s="171"/>
      <c r="F553" s="171"/>
      <c r="G553" s="197"/>
      <c r="L553" s="258"/>
      <c r="M553" s="259"/>
      <c r="N553" s="260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72"/>
      <c r="Z553" s="172"/>
      <c r="AA553" s="193"/>
      <c r="AB553" s="193"/>
      <c r="AC553" s="193"/>
      <c r="AD553" s="193"/>
      <c r="AE553" s="193"/>
      <c r="AF553" s="193"/>
      <c r="AG553" s="193"/>
      <c r="AH553" s="193"/>
      <c r="AI553" s="193"/>
      <c r="AJ553" s="193"/>
      <c r="AK553" s="172"/>
      <c r="AL553" s="172"/>
      <c r="AM553" s="193"/>
      <c r="AN553" s="193"/>
      <c r="AO553" s="223"/>
      <c r="AP553" s="183"/>
      <c r="AQ553" s="184"/>
      <c r="AR553" s="182"/>
      <c r="AS553" s="182"/>
      <c r="AT553" s="185"/>
      <c r="AU553" s="185"/>
      <c r="AV553" s="185"/>
      <c r="AW553" s="185"/>
      <c r="AX553" s="185"/>
      <c r="AY553" s="185"/>
      <c r="AZ553" s="185"/>
      <c r="BA553" s="185"/>
      <c r="BB553" s="185"/>
      <c r="BC553" s="186"/>
      <c r="BD553" s="181"/>
      <c r="BE553" s="187"/>
      <c r="BF553" s="188"/>
      <c r="BG553" s="173"/>
      <c r="BH553" s="173"/>
      <c r="BI553" s="173"/>
      <c r="BJ553" s="173"/>
      <c r="BK553" s="173"/>
      <c r="BL553" s="28"/>
      <c r="BM553" s="228"/>
      <c r="BN553" s="228"/>
      <c r="BO553" s="228"/>
      <c r="BP553" s="228"/>
      <c r="BQ553" s="228"/>
      <c r="BR553" s="228"/>
      <c r="BS553" s="228"/>
      <c r="BT553" s="228"/>
      <c r="BU553" s="228" t="str">
        <f t="shared" si="8"/>
        <v/>
      </c>
      <c r="BV553" s="228"/>
      <c r="BW553" s="228"/>
      <c r="BX553" s="228"/>
      <c r="BY553" s="228"/>
      <c r="BZ553" s="228"/>
      <c r="CA553" s="228"/>
      <c r="CB553" s="228"/>
      <c r="CC553" s="228"/>
      <c r="CD553" s="228"/>
      <c r="CE553" s="228"/>
      <c r="CF553" s="228"/>
      <c r="CG553" s="228"/>
      <c r="CH553" s="228"/>
      <c r="CI553" s="228"/>
      <c r="CJ553" s="228"/>
      <c r="CK553" s="228"/>
      <c r="CL553" s="228"/>
      <c r="CM553" s="228"/>
      <c r="CN553" s="228"/>
      <c r="CO553" s="228"/>
      <c r="CP553" s="228"/>
      <c r="CQ553" s="228"/>
      <c r="CR553" s="228"/>
      <c r="CS553" s="228"/>
      <c r="CT553" s="228"/>
      <c r="CU553" s="228"/>
      <c r="CV553" s="228"/>
      <c r="CW553" s="228"/>
      <c r="CX553" s="228"/>
      <c r="CY553" s="228"/>
      <c r="CZ553" s="228"/>
      <c r="DA553" s="228"/>
      <c r="DB553" s="228"/>
    </row>
    <row r="554" spans="1:106" s="198" customFormat="1" ht="31.5" customHeight="1" x14ac:dyDescent="0.3">
      <c r="A554" s="194"/>
      <c r="B554" s="171"/>
      <c r="C554" s="257"/>
      <c r="D554" s="171"/>
      <c r="E554" s="171"/>
      <c r="F554" s="171"/>
      <c r="G554" s="197"/>
      <c r="L554" s="258"/>
      <c r="M554" s="259"/>
      <c r="N554" s="260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72"/>
      <c r="Z554" s="172"/>
      <c r="AA554" s="193"/>
      <c r="AB554" s="193"/>
      <c r="AC554" s="193"/>
      <c r="AD554" s="193"/>
      <c r="AE554" s="193"/>
      <c r="AF554" s="193"/>
      <c r="AG554" s="193"/>
      <c r="AH554" s="193"/>
      <c r="AI554" s="193"/>
      <c r="AJ554" s="193"/>
      <c r="AK554" s="172"/>
      <c r="AL554" s="172"/>
      <c r="AM554" s="193"/>
      <c r="AN554" s="193"/>
      <c r="AO554" s="223"/>
      <c r="AP554" s="183"/>
      <c r="AQ554" s="184"/>
      <c r="AR554" s="182"/>
      <c r="AS554" s="182"/>
      <c r="AT554" s="185"/>
      <c r="AU554" s="185"/>
      <c r="AV554" s="185"/>
      <c r="AW554" s="185"/>
      <c r="AX554" s="185"/>
      <c r="AY554" s="185"/>
      <c r="AZ554" s="185"/>
      <c r="BA554" s="185"/>
      <c r="BB554" s="185"/>
      <c r="BC554" s="186"/>
      <c r="BD554" s="181"/>
      <c r="BE554" s="187"/>
      <c r="BF554" s="188"/>
      <c r="BG554" s="173"/>
      <c r="BH554" s="173"/>
      <c r="BI554" s="173"/>
      <c r="BJ554" s="173"/>
      <c r="BK554" s="173"/>
      <c r="BL554" s="28"/>
      <c r="BM554" s="228"/>
      <c r="BN554" s="228"/>
      <c r="BO554" s="228"/>
      <c r="BP554" s="228"/>
      <c r="BQ554" s="228"/>
      <c r="BR554" s="228"/>
      <c r="BS554" s="228"/>
      <c r="BT554" s="228"/>
      <c r="BU554" s="228" t="str">
        <f t="shared" si="8"/>
        <v/>
      </c>
      <c r="BV554" s="228"/>
      <c r="BW554" s="228"/>
      <c r="BX554" s="228"/>
      <c r="BY554" s="228"/>
      <c r="BZ554" s="228"/>
      <c r="CA554" s="228"/>
      <c r="CB554" s="228"/>
      <c r="CC554" s="228"/>
      <c r="CD554" s="228"/>
      <c r="CE554" s="228"/>
      <c r="CF554" s="228"/>
      <c r="CG554" s="228"/>
      <c r="CH554" s="228"/>
      <c r="CI554" s="228"/>
      <c r="CJ554" s="228"/>
      <c r="CK554" s="228"/>
      <c r="CL554" s="228"/>
      <c r="CM554" s="228"/>
      <c r="CN554" s="228"/>
      <c r="CO554" s="228"/>
      <c r="CP554" s="228"/>
      <c r="CQ554" s="228"/>
      <c r="CR554" s="228"/>
      <c r="CS554" s="228"/>
      <c r="CT554" s="228"/>
      <c r="CU554" s="228"/>
      <c r="CV554" s="228"/>
      <c r="CW554" s="228"/>
      <c r="CX554" s="228"/>
      <c r="CY554" s="228"/>
      <c r="CZ554" s="228"/>
      <c r="DA554" s="228"/>
      <c r="DB554" s="228"/>
    </row>
    <row r="555" spans="1:106" s="198" customFormat="1" ht="31.5" customHeight="1" x14ac:dyDescent="0.3">
      <c r="A555" s="194"/>
      <c r="B555" s="171"/>
      <c r="C555" s="257"/>
      <c r="D555" s="171"/>
      <c r="E555" s="171"/>
      <c r="F555" s="171"/>
      <c r="G555" s="197"/>
      <c r="L555" s="258"/>
      <c r="M555" s="259"/>
      <c r="N555" s="260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72"/>
      <c r="Z555" s="172"/>
      <c r="AA555" s="193"/>
      <c r="AB555" s="193"/>
      <c r="AC555" s="193"/>
      <c r="AD555" s="193"/>
      <c r="AE555" s="193"/>
      <c r="AF555" s="193"/>
      <c r="AG555" s="193"/>
      <c r="AH555" s="193"/>
      <c r="AI555" s="193"/>
      <c r="AJ555" s="193"/>
      <c r="AK555" s="172"/>
      <c r="AL555" s="172"/>
      <c r="AM555" s="193"/>
      <c r="AN555" s="193"/>
      <c r="AO555" s="223"/>
      <c r="AP555" s="183"/>
      <c r="AQ555" s="184"/>
      <c r="AR555" s="182"/>
      <c r="AS555" s="182"/>
      <c r="AT555" s="185"/>
      <c r="AU555" s="185"/>
      <c r="AV555" s="185"/>
      <c r="AW555" s="185"/>
      <c r="AX555" s="185"/>
      <c r="AY555" s="185"/>
      <c r="AZ555" s="185"/>
      <c r="BA555" s="185"/>
      <c r="BB555" s="185"/>
      <c r="BC555" s="186"/>
      <c r="BD555" s="181"/>
      <c r="BE555" s="187"/>
      <c r="BF555" s="188"/>
      <c r="BG555" s="173"/>
      <c r="BH555" s="173"/>
      <c r="BI555" s="173"/>
      <c r="BJ555" s="173"/>
      <c r="BK555" s="173"/>
      <c r="BL555" s="28"/>
      <c r="BM555" s="228"/>
      <c r="BN555" s="228"/>
      <c r="BO555" s="228"/>
      <c r="BP555" s="228"/>
      <c r="BQ555" s="228"/>
      <c r="BR555" s="228"/>
      <c r="BS555" s="228"/>
      <c r="BT555" s="228"/>
      <c r="BU555" s="228" t="str">
        <f t="shared" si="8"/>
        <v/>
      </c>
      <c r="BV555" s="228"/>
      <c r="BW555" s="228"/>
      <c r="BX555" s="228"/>
      <c r="BY555" s="228"/>
      <c r="BZ555" s="228"/>
      <c r="CA555" s="228"/>
      <c r="CB555" s="228"/>
      <c r="CC555" s="228"/>
      <c r="CD555" s="228"/>
      <c r="CE555" s="228"/>
      <c r="CF555" s="228"/>
      <c r="CG555" s="228"/>
      <c r="CH555" s="228"/>
      <c r="CI555" s="228"/>
      <c r="CJ555" s="228"/>
      <c r="CK555" s="228"/>
      <c r="CL555" s="228"/>
      <c r="CM555" s="228"/>
      <c r="CN555" s="228"/>
      <c r="CO555" s="228"/>
      <c r="CP555" s="228"/>
      <c r="CQ555" s="228"/>
      <c r="CR555" s="228"/>
      <c r="CS555" s="228"/>
      <c r="CT555" s="228"/>
      <c r="CU555" s="228"/>
      <c r="CV555" s="228"/>
      <c r="CW555" s="228"/>
      <c r="CX555" s="228"/>
      <c r="CY555" s="228"/>
      <c r="CZ555" s="228"/>
      <c r="DA555" s="228"/>
      <c r="DB555" s="228"/>
    </row>
    <row r="556" spans="1:106" s="198" customFormat="1" ht="31.5" customHeight="1" x14ac:dyDescent="0.3">
      <c r="A556" s="194"/>
      <c r="B556" s="171"/>
      <c r="C556" s="257"/>
      <c r="D556" s="171"/>
      <c r="E556" s="171"/>
      <c r="F556" s="171"/>
      <c r="G556" s="197"/>
      <c r="L556" s="258"/>
      <c r="M556" s="259"/>
      <c r="N556" s="260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72"/>
      <c r="Z556" s="172"/>
      <c r="AA556" s="193"/>
      <c r="AB556" s="193"/>
      <c r="AC556" s="193"/>
      <c r="AD556" s="193"/>
      <c r="AE556" s="193"/>
      <c r="AF556" s="193"/>
      <c r="AG556" s="193"/>
      <c r="AH556" s="193"/>
      <c r="AI556" s="193"/>
      <c r="AJ556" s="193"/>
      <c r="AK556" s="172"/>
      <c r="AL556" s="172"/>
      <c r="AM556" s="193"/>
      <c r="AN556" s="193"/>
      <c r="AO556" s="223"/>
      <c r="AP556" s="183"/>
      <c r="AQ556" s="184"/>
      <c r="AR556" s="182"/>
      <c r="AS556" s="182"/>
      <c r="AT556" s="185"/>
      <c r="AU556" s="185"/>
      <c r="AV556" s="185"/>
      <c r="AW556" s="185"/>
      <c r="AX556" s="185"/>
      <c r="AY556" s="185"/>
      <c r="AZ556" s="185"/>
      <c r="BA556" s="185"/>
      <c r="BB556" s="185"/>
      <c r="BC556" s="186"/>
      <c r="BD556" s="181"/>
      <c r="BE556" s="187"/>
      <c r="BF556" s="188"/>
      <c r="BG556" s="173"/>
      <c r="BH556" s="173"/>
      <c r="BI556" s="173"/>
      <c r="BJ556" s="173"/>
      <c r="BK556" s="173"/>
      <c r="BL556" s="28"/>
      <c r="BM556" s="228"/>
      <c r="BN556" s="228"/>
      <c r="BO556" s="228"/>
      <c r="BP556" s="228"/>
      <c r="BQ556" s="228"/>
      <c r="BR556" s="228"/>
      <c r="BS556" s="228"/>
      <c r="BT556" s="228"/>
      <c r="BU556" s="228" t="str">
        <f t="shared" si="8"/>
        <v/>
      </c>
      <c r="BV556" s="228"/>
      <c r="BW556" s="228"/>
      <c r="BX556" s="228"/>
      <c r="BY556" s="228"/>
      <c r="BZ556" s="228"/>
      <c r="CA556" s="228"/>
      <c r="CB556" s="228"/>
      <c r="CC556" s="228"/>
      <c r="CD556" s="228"/>
      <c r="CE556" s="228"/>
      <c r="CF556" s="228"/>
      <c r="CG556" s="228"/>
      <c r="CH556" s="228"/>
      <c r="CI556" s="228"/>
      <c r="CJ556" s="228"/>
      <c r="CK556" s="228"/>
      <c r="CL556" s="228"/>
      <c r="CM556" s="228"/>
      <c r="CN556" s="228"/>
      <c r="CO556" s="228"/>
      <c r="CP556" s="228"/>
      <c r="CQ556" s="228"/>
      <c r="CR556" s="228"/>
      <c r="CS556" s="228"/>
      <c r="CT556" s="228"/>
      <c r="CU556" s="228"/>
      <c r="CV556" s="228"/>
      <c r="CW556" s="228"/>
      <c r="CX556" s="228"/>
      <c r="CY556" s="228"/>
      <c r="CZ556" s="228"/>
      <c r="DA556" s="228"/>
      <c r="DB556" s="228"/>
    </row>
    <row r="557" spans="1:106" s="198" customFormat="1" ht="31.5" customHeight="1" x14ac:dyDescent="0.3">
      <c r="A557" s="194"/>
      <c r="B557" s="171"/>
      <c r="C557" s="257"/>
      <c r="D557" s="171"/>
      <c r="E557" s="171"/>
      <c r="F557" s="171"/>
      <c r="G557" s="197"/>
      <c r="L557" s="258"/>
      <c r="M557" s="259"/>
      <c r="N557" s="260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72"/>
      <c r="Z557" s="172"/>
      <c r="AA557" s="193"/>
      <c r="AB557" s="193"/>
      <c r="AC557" s="193"/>
      <c r="AD557" s="193"/>
      <c r="AE557" s="193"/>
      <c r="AF557" s="193"/>
      <c r="AG557" s="193"/>
      <c r="AH557" s="193"/>
      <c r="AI557" s="193"/>
      <c r="AJ557" s="193"/>
      <c r="AK557" s="172"/>
      <c r="AL557" s="172"/>
      <c r="AM557" s="193"/>
      <c r="AN557" s="193"/>
      <c r="AO557" s="223"/>
      <c r="AP557" s="183"/>
      <c r="AQ557" s="184"/>
      <c r="AR557" s="182"/>
      <c r="AS557" s="182"/>
      <c r="AT557" s="185"/>
      <c r="AU557" s="185"/>
      <c r="AV557" s="185"/>
      <c r="AW557" s="185"/>
      <c r="AX557" s="185"/>
      <c r="AY557" s="185"/>
      <c r="AZ557" s="185"/>
      <c r="BA557" s="185"/>
      <c r="BB557" s="185"/>
      <c r="BC557" s="186"/>
      <c r="BD557" s="181"/>
      <c r="BE557" s="187"/>
      <c r="BF557" s="188"/>
      <c r="BG557" s="173"/>
      <c r="BH557" s="173"/>
      <c r="BI557" s="173"/>
      <c r="BJ557" s="173"/>
      <c r="BK557" s="173"/>
      <c r="BL557" s="28"/>
      <c r="BM557" s="228"/>
      <c r="BN557" s="228"/>
      <c r="BO557" s="228"/>
      <c r="BP557" s="228"/>
      <c r="BQ557" s="228"/>
      <c r="BR557" s="228"/>
      <c r="BS557" s="228"/>
      <c r="BT557" s="228"/>
      <c r="BU557" s="228" t="str">
        <f t="shared" si="8"/>
        <v/>
      </c>
      <c r="BV557" s="228"/>
      <c r="BW557" s="228"/>
      <c r="BX557" s="228"/>
      <c r="BY557" s="228"/>
      <c r="BZ557" s="228"/>
      <c r="CA557" s="228"/>
      <c r="CB557" s="228"/>
      <c r="CC557" s="228"/>
      <c r="CD557" s="228"/>
      <c r="CE557" s="228"/>
      <c r="CF557" s="228"/>
      <c r="CG557" s="228"/>
      <c r="CH557" s="228"/>
      <c r="CI557" s="228"/>
      <c r="CJ557" s="228"/>
      <c r="CK557" s="228"/>
      <c r="CL557" s="228"/>
      <c r="CM557" s="228"/>
      <c r="CN557" s="228"/>
      <c r="CO557" s="228"/>
      <c r="CP557" s="228"/>
      <c r="CQ557" s="228"/>
      <c r="CR557" s="228"/>
      <c r="CS557" s="228"/>
      <c r="CT557" s="228"/>
      <c r="CU557" s="228"/>
      <c r="CV557" s="228"/>
      <c r="CW557" s="228"/>
      <c r="CX557" s="228"/>
      <c r="CY557" s="228"/>
      <c r="CZ557" s="228"/>
      <c r="DA557" s="228"/>
      <c r="DB557" s="228"/>
    </row>
    <row r="558" spans="1:106" s="198" customFormat="1" ht="31.5" customHeight="1" x14ac:dyDescent="0.3">
      <c r="A558" s="194"/>
      <c r="B558" s="171"/>
      <c r="C558" s="257"/>
      <c r="D558" s="171"/>
      <c r="E558" s="171"/>
      <c r="F558" s="171"/>
      <c r="G558" s="197"/>
      <c r="L558" s="258"/>
      <c r="M558" s="259"/>
      <c r="N558" s="260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72"/>
      <c r="Z558" s="172"/>
      <c r="AA558" s="193"/>
      <c r="AB558" s="193"/>
      <c r="AC558" s="193"/>
      <c r="AD558" s="193"/>
      <c r="AE558" s="193"/>
      <c r="AF558" s="193"/>
      <c r="AG558" s="193"/>
      <c r="AH558" s="193"/>
      <c r="AI558" s="193"/>
      <c r="AJ558" s="193"/>
      <c r="AK558" s="172"/>
      <c r="AL558" s="172"/>
      <c r="AM558" s="193"/>
      <c r="AN558" s="193"/>
      <c r="AO558" s="223"/>
      <c r="AP558" s="183"/>
      <c r="AQ558" s="184"/>
      <c r="AR558" s="182"/>
      <c r="AS558" s="182"/>
      <c r="AT558" s="185"/>
      <c r="AU558" s="185"/>
      <c r="AV558" s="185"/>
      <c r="AW558" s="185"/>
      <c r="AX558" s="185"/>
      <c r="AY558" s="185"/>
      <c r="AZ558" s="185"/>
      <c r="BA558" s="185"/>
      <c r="BB558" s="185"/>
      <c r="BC558" s="186"/>
      <c r="BD558" s="181"/>
      <c r="BE558" s="187"/>
      <c r="BF558" s="188"/>
      <c r="BG558" s="173"/>
      <c r="BH558" s="173"/>
      <c r="BI558" s="173"/>
      <c r="BJ558" s="173"/>
      <c r="BK558" s="173"/>
      <c r="BL558" s="28"/>
      <c r="BM558" s="228"/>
      <c r="BN558" s="228"/>
      <c r="BO558" s="228"/>
      <c r="BP558" s="228"/>
      <c r="BQ558" s="228"/>
      <c r="BR558" s="228"/>
      <c r="BS558" s="228"/>
      <c r="BT558" s="228"/>
      <c r="BU558" s="228" t="str">
        <f t="shared" si="8"/>
        <v/>
      </c>
      <c r="BV558" s="228"/>
      <c r="BW558" s="228"/>
      <c r="BX558" s="228"/>
      <c r="BY558" s="228"/>
      <c r="BZ558" s="228"/>
      <c r="CA558" s="228"/>
      <c r="CB558" s="228"/>
      <c r="CC558" s="228"/>
      <c r="CD558" s="228"/>
      <c r="CE558" s="228"/>
      <c r="CF558" s="228"/>
      <c r="CG558" s="228"/>
      <c r="CH558" s="228"/>
      <c r="CI558" s="228"/>
      <c r="CJ558" s="228"/>
      <c r="CK558" s="228"/>
      <c r="CL558" s="228"/>
      <c r="CM558" s="228"/>
      <c r="CN558" s="228"/>
      <c r="CO558" s="228"/>
      <c r="CP558" s="228"/>
      <c r="CQ558" s="228"/>
      <c r="CR558" s="228"/>
      <c r="CS558" s="228"/>
      <c r="CT558" s="228"/>
      <c r="CU558" s="228"/>
      <c r="CV558" s="228"/>
      <c r="CW558" s="228"/>
      <c r="CX558" s="228"/>
      <c r="CY558" s="228"/>
      <c r="CZ558" s="228"/>
      <c r="DA558" s="228"/>
      <c r="DB558" s="228"/>
    </row>
    <row r="559" spans="1:106" s="198" customFormat="1" ht="31.5" customHeight="1" x14ac:dyDescent="0.3">
      <c r="A559" s="194"/>
      <c r="B559" s="171"/>
      <c r="C559" s="257"/>
      <c r="D559" s="171"/>
      <c r="E559" s="171"/>
      <c r="F559" s="171"/>
      <c r="G559" s="197"/>
      <c r="L559" s="258"/>
      <c r="M559" s="259"/>
      <c r="N559" s="260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72"/>
      <c r="Z559" s="172"/>
      <c r="AA559" s="193"/>
      <c r="AB559" s="193"/>
      <c r="AC559" s="193"/>
      <c r="AD559" s="193"/>
      <c r="AE559" s="193"/>
      <c r="AF559" s="193"/>
      <c r="AG559" s="193"/>
      <c r="AH559" s="193"/>
      <c r="AI559" s="193"/>
      <c r="AJ559" s="193"/>
      <c r="AK559" s="172"/>
      <c r="AL559" s="172"/>
      <c r="AM559" s="193"/>
      <c r="AN559" s="193"/>
      <c r="AO559" s="223"/>
      <c r="AP559" s="183"/>
      <c r="AQ559" s="184"/>
      <c r="AR559" s="182"/>
      <c r="AS559" s="182"/>
      <c r="AT559" s="185"/>
      <c r="AU559" s="185"/>
      <c r="AV559" s="185"/>
      <c r="AW559" s="185"/>
      <c r="AX559" s="185"/>
      <c r="AY559" s="185"/>
      <c r="AZ559" s="185"/>
      <c r="BA559" s="185"/>
      <c r="BB559" s="185"/>
      <c r="BC559" s="186"/>
      <c r="BD559" s="181"/>
      <c r="BE559" s="187"/>
      <c r="BF559" s="188"/>
      <c r="BG559" s="173"/>
      <c r="BH559" s="173"/>
      <c r="BI559" s="173"/>
      <c r="BJ559" s="173"/>
      <c r="BK559" s="173"/>
      <c r="BL559" s="28"/>
      <c r="BM559" s="228"/>
      <c r="BN559" s="228"/>
      <c r="BO559" s="228"/>
      <c r="BP559" s="228"/>
      <c r="BQ559" s="228"/>
      <c r="BR559" s="228"/>
      <c r="BS559" s="228"/>
      <c r="BT559" s="228"/>
      <c r="BU559" s="228" t="str">
        <f t="shared" si="8"/>
        <v/>
      </c>
      <c r="BV559" s="228"/>
      <c r="BW559" s="228"/>
      <c r="BX559" s="228"/>
      <c r="BY559" s="228"/>
      <c r="BZ559" s="228"/>
      <c r="CA559" s="228"/>
      <c r="CB559" s="228"/>
      <c r="CC559" s="228"/>
      <c r="CD559" s="228"/>
      <c r="CE559" s="228"/>
      <c r="CF559" s="228"/>
      <c r="CG559" s="228"/>
      <c r="CH559" s="228"/>
      <c r="CI559" s="228"/>
      <c r="CJ559" s="228"/>
      <c r="CK559" s="228"/>
      <c r="CL559" s="228"/>
      <c r="CM559" s="228"/>
      <c r="CN559" s="228"/>
      <c r="CO559" s="228"/>
      <c r="CP559" s="228"/>
      <c r="CQ559" s="228"/>
      <c r="CR559" s="228"/>
      <c r="CS559" s="228"/>
      <c r="CT559" s="228"/>
      <c r="CU559" s="228"/>
      <c r="CV559" s="228"/>
      <c r="CW559" s="228"/>
      <c r="CX559" s="228"/>
      <c r="CY559" s="228"/>
      <c r="CZ559" s="228"/>
      <c r="DA559" s="228"/>
      <c r="DB559" s="228"/>
    </row>
    <row r="560" spans="1:106" s="198" customFormat="1" ht="31.5" customHeight="1" x14ac:dyDescent="0.3">
      <c r="A560" s="194"/>
      <c r="B560" s="171"/>
      <c r="C560" s="257"/>
      <c r="D560" s="171"/>
      <c r="E560" s="171"/>
      <c r="F560" s="171"/>
      <c r="G560" s="197"/>
      <c r="L560" s="258"/>
      <c r="M560" s="259"/>
      <c r="N560" s="260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72"/>
      <c r="Z560" s="172"/>
      <c r="AA560" s="193"/>
      <c r="AB560" s="193"/>
      <c r="AC560" s="193"/>
      <c r="AD560" s="193"/>
      <c r="AE560" s="193"/>
      <c r="AF560" s="193"/>
      <c r="AG560" s="193"/>
      <c r="AH560" s="193"/>
      <c r="AI560" s="193"/>
      <c r="AJ560" s="193"/>
      <c r="AK560" s="172"/>
      <c r="AL560" s="172"/>
      <c r="AM560" s="193"/>
      <c r="AN560" s="193"/>
      <c r="AO560" s="223"/>
      <c r="AP560" s="183"/>
      <c r="AQ560" s="184"/>
      <c r="AR560" s="182"/>
      <c r="AS560" s="182"/>
      <c r="AT560" s="185"/>
      <c r="AU560" s="185"/>
      <c r="AV560" s="185"/>
      <c r="AW560" s="185"/>
      <c r="AX560" s="185"/>
      <c r="AY560" s="185"/>
      <c r="AZ560" s="185"/>
      <c r="BA560" s="185"/>
      <c r="BB560" s="185"/>
      <c r="BC560" s="186"/>
      <c r="BD560" s="181"/>
      <c r="BE560" s="187"/>
      <c r="BF560" s="188"/>
      <c r="BG560" s="173"/>
      <c r="BH560" s="173"/>
      <c r="BI560" s="173"/>
      <c r="BJ560" s="173"/>
      <c r="BK560" s="173"/>
      <c r="BL560" s="28"/>
      <c r="BM560" s="228"/>
      <c r="BN560" s="228"/>
      <c r="BO560" s="228"/>
      <c r="BP560" s="228"/>
      <c r="BQ560" s="228"/>
      <c r="BR560" s="228"/>
      <c r="BS560" s="228"/>
      <c r="BT560" s="228"/>
      <c r="BU560" s="228" t="str">
        <f t="shared" si="8"/>
        <v/>
      </c>
      <c r="BV560" s="228"/>
      <c r="BW560" s="228"/>
      <c r="BX560" s="228"/>
      <c r="BY560" s="228"/>
      <c r="BZ560" s="228"/>
      <c r="CA560" s="228"/>
      <c r="CB560" s="228"/>
      <c r="CC560" s="228"/>
      <c r="CD560" s="228"/>
      <c r="CE560" s="228"/>
      <c r="CF560" s="228"/>
      <c r="CG560" s="228"/>
      <c r="CH560" s="228"/>
      <c r="CI560" s="228"/>
      <c r="CJ560" s="228"/>
      <c r="CK560" s="228"/>
      <c r="CL560" s="228"/>
      <c r="CM560" s="228"/>
      <c r="CN560" s="228"/>
      <c r="CO560" s="228"/>
      <c r="CP560" s="228"/>
      <c r="CQ560" s="228"/>
      <c r="CR560" s="228"/>
      <c r="CS560" s="228"/>
      <c r="CT560" s="228"/>
      <c r="CU560" s="228"/>
      <c r="CV560" s="228"/>
      <c r="CW560" s="228"/>
      <c r="CX560" s="228"/>
      <c r="CY560" s="228"/>
      <c r="CZ560" s="228"/>
      <c r="DA560" s="228"/>
      <c r="DB560" s="228"/>
    </row>
    <row r="561" spans="1:106" s="198" customFormat="1" ht="31.5" customHeight="1" x14ac:dyDescent="0.3">
      <c r="A561" s="194"/>
      <c r="B561" s="171"/>
      <c r="C561" s="257"/>
      <c r="D561" s="171"/>
      <c r="E561" s="171"/>
      <c r="F561" s="171"/>
      <c r="G561" s="197"/>
      <c r="L561" s="258"/>
      <c r="M561" s="259"/>
      <c r="N561" s="260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72"/>
      <c r="Z561" s="172"/>
      <c r="AA561" s="193"/>
      <c r="AB561" s="193"/>
      <c r="AC561" s="193"/>
      <c r="AD561" s="193"/>
      <c r="AE561" s="193"/>
      <c r="AF561" s="193"/>
      <c r="AG561" s="193"/>
      <c r="AH561" s="193"/>
      <c r="AI561" s="193"/>
      <c r="AJ561" s="193"/>
      <c r="AK561" s="172"/>
      <c r="AL561" s="172"/>
      <c r="AM561" s="193"/>
      <c r="AN561" s="193"/>
      <c r="AO561" s="223"/>
      <c r="AP561" s="183"/>
      <c r="AQ561" s="184"/>
      <c r="AR561" s="182"/>
      <c r="AS561" s="182"/>
      <c r="AT561" s="185"/>
      <c r="AU561" s="185"/>
      <c r="AV561" s="185"/>
      <c r="AW561" s="185"/>
      <c r="AX561" s="185"/>
      <c r="AY561" s="185"/>
      <c r="AZ561" s="185"/>
      <c r="BA561" s="185"/>
      <c r="BB561" s="185"/>
      <c r="BC561" s="186"/>
      <c r="BD561" s="181"/>
      <c r="BE561" s="187"/>
      <c r="BF561" s="188"/>
      <c r="BG561" s="173"/>
      <c r="BH561" s="173"/>
      <c r="BI561" s="173"/>
      <c r="BJ561" s="173"/>
      <c r="BK561" s="173"/>
      <c r="BL561" s="28"/>
      <c r="BM561" s="228"/>
      <c r="BN561" s="228"/>
      <c r="BO561" s="228"/>
      <c r="BP561" s="228"/>
      <c r="BQ561" s="228"/>
      <c r="BR561" s="228"/>
      <c r="BS561" s="228"/>
      <c r="BT561" s="228"/>
      <c r="BU561" s="228" t="str">
        <f t="shared" si="8"/>
        <v/>
      </c>
      <c r="BV561" s="228"/>
      <c r="BW561" s="228"/>
      <c r="BX561" s="228"/>
      <c r="BY561" s="228"/>
      <c r="BZ561" s="228"/>
      <c r="CA561" s="228"/>
      <c r="CB561" s="228"/>
      <c r="CC561" s="228"/>
      <c r="CD561" s="228"/>
      <c r="CE561" s="228"/>
      <c r="CF561" s="228"/>
      <c r="CG561" s="228"/>
      <c r="CH561" s="228"/>
      <c r="CI561" s="228"/>
      <c r="CJ561" s="228"/>
      <c r="CK561" s="228"/>
      <c r="CL561" s="228"/>
      <c r="CM561" s="228"/>
      <c r="CN561" s="228"/>
      <c r="CO561" s="228"/>
      <c r="CP561" s="228"/>
      <c r="CQ561" s="228"/>
      <c r="CR561" s="228"/>
      <c r="CS561" s="228"/>
      <c r="CT561" s="228"/>
      <c r="CU561" s="228"/>
      <c r="CV561" s="228"/>
      <c r="CW561" s="228"/>
      <c r="CX561" s="228"/>
      <c r="CY561" s="228"/>
      <c r="CZ561" s="228"/>
      <c r="DA561" s="228"/>
      <c r="DB561" s="228"/>
    </row>
    <row r="562" spans="1:106" s="198" customFormat="1" ht="31.5" customHeight="1" x14ac:dyDescent="0.3">
      <c r="A562" s="194"/>
      <c r="B562" s="171"/>
      <c r="C562" s="257"/>
      <c r="D562" s="171"/>
      <c r="E562" s="171"/>
      <c r="F562" s="171"/>
      <c r="G562" s="197"/>
      <c r="L562" s="258"/>
      <c r="M562" s="259"/>
      <c r="N562" s="260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72"/>
      <c r="Z562" s="172"/>
      <c r="AA562" s="193"/>
      <c r="AB562" s="193"/>
      <c r="AC562" s="193"/>
      <c r="AD562" s="193"/>
      <c r="AE562" s="193"/>
      <c r="AF562" s="193"/>
      <c r="AG562" s="193"/>
      <c r="AH562" s="193"/>
      <c r="AI562" s="193"/>
      <c r="AJ562" s="193"/>
      <c r="AK562" s="172"/>
      <c r="AL562" s="172"/>
      <c r="AM562" s="193"/>
      <c r="AN562" s="193"/>
      <c r="AO562" s="223"/>
      <c r="AP562" s="183"/>
      <c r="AQ562" s="184"/>
      <c r="AR562" s="182"/>
      <c r="AS562" s="182"/>
      <c r="AT562" s="185"/>
      <c r="AU562" s="185"/>
      <c r="AV562" s="185"/>
      <c r="AW562" s="185"/>
      <c r="AX562" s="185"/>
      <c r="AY562" s="185"/>
      <c r="AZ562" s="185"/>
      <c r="BA562" s="185"/>
      <c r="BB562" s="185"/>
      <c r="BC562" s="186"/>
      <c r="BD562" s="181"/>
      <c r="BE562" s="187"/>
      <c r="BF562" s="188"/>
      <c r="BG562" s="173"/>
      <c r="BH562" s="173"/>
      <c r="BI562" s="173"/>
      <c r="BJ562" s="173"/>
      <c r="BK562" s="173"/>
      <c r="BL562" s="28"/>
      <c r="BM562" s="228"/>
      <c r="BN562" s="228"/>
      <c r="BO562" s="228"/>
      <c r="BP562" s="228"/>
      <c r="BQ562" s="228"/>
      <c r="BR562" s="228"/>
      <c r="BS562" s="228"/>
      <c r="BT562" s="228"/>
      <c r="BU562" s="228" t="str">
        <f t="shared" si="8"/>
        <v/>
      </c>
      <c r="BV562" s="228"/>
      <c r="BW562" s="228"/>
      <c r="BX562" s="228"/>
      <c r="BY562" s="228"/>
      <c r="BZ562" s="228"/>
      <c r="CA562" s="228"/>
      <c r="CB562" s="228"/>
      <c r="CC562" s="228"/>
      <c r="CD562" s="228"/>
      <c r="CE562" s="228"/>
      <c r="CF562" s="228"/>
      <c r="CG562" s="228"/>
      <c r="CH562" s="228"/>
      <c r="CI562" s="228"/>
      <c r="CJ562" s="228"/>
      <c r="CK562" s="228"/>
      <c r="CL562" s="228"/>
      <c r="CM562" s="228"/>
      <c r="CN562" s="228"/>
      <c r="CO562" s="228"/>
      <c r="CP562" s="228"/>
      <c r="CQ562" s="228"/>
      <c r="CR562" s="228"/>
      <c r="CS562" s="228"/>
      <c r="CT562" s="228"/>
      <c r="CU562" s="228"/>
      <c r="CV562" s="228"/>
      <c r="CW562" s="228"/>
      <c r="CX562" s="228"/>
      <c r="CY562" s="228"/>
      <c r="CZ562" s="228"/>
      <c r="DA562" s="228"/>
      <c r="DB562" s="228"/>
    </row>
    <row r="563" spans="1:106" s="198" customFormat="1" ht="31.5" customHeight="1" x14ac:dyDescent="0.3">
      <c r="A563" s="194"/>
      <c r="B563" s="171"/>
      <c r="C563" s="257"/>
      <c r="D563" s="171"/>
      <c r="E563" s="171"/>
      <c r="F563" s="171"/>
      <c r="G563" s="197"/>
      <c r="L563" s="258"/>
      <c r="M563" s="259"/>
      <c r="N563" s="260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72"/>
      <c r="Z563" s="172"/>
      <c r="AA563" s="193"/>
      <c r="AB563" s="193"/>
      <c r="AC563" s="193"/>
      <c r="AD563" s="193"/>
      <c r="AE563" s="193"/>
      <c r="AF563" s="193"/>
      <c r="AG563" s="193"/>
      <c r="AH563" s="193"/>
      <c r="AI563" s="193"/>
      <c r="AJ563" s="193"/>
      <c r="AK563" s="172"/>
      <c r="AL563" s="172"/>
      <c r="AM563" s="193"/>
      <c r="AN563" s="193"/>
      <c r="AO563" s="223"/>
      <c r="AP563" s="183"/>
      <c r="AQ563" s="184"/>
      <c r="AR563" s="182"/>
      <c r="AS563" s="182"/>
      <c r="AT563" s="185"/>
      <c r="AU563" s="185"/>
      <c r="AV563" s="185"/>
      <c r="AW563" s="185"/>
      <c r="AX563" s="185"/>
      <c r="AY563" s="185"/>
      <c r="AZ563" s="185"/>
      <c r="BA563" s="185"/>
      <c r="BB563" s="185"/>
      <c r="BC563" s="186"/>
      <c r="BD563" s="181"/>
      <c r="BE563" s="187"/>
      <c r="BF563" s="188"/>
      <c r="BG563" s="173"/>
      <c r="BH563" s="173"/>
      <c r="BI563" s="173"/>
      <c r="BJ563" s="173"/>
      <c r="BK563" s="173"/>
      <c r="BL563" s="28"/>
      <c r="BM563" s="228"/>
      <c r="BN563" s="228"/>
      <c r="BO563" s="228"/>
      <c r="BP563" s="228"/>
      <c r="BQ563" s="228"/>
      <c r="BR563" s="228"/>
      <c r="BS563" s="228"/>
      <c r="BT563" s="228"/>
      <c r="BU563" s="228" t="str">
        <f t="shared" si="8"/>
        <v/>
      </c>
      <c r="BV563" s="228"/>
      <c r="BW563" s="228"/>
      <c r="BX563" s="228"/>
      <c r="BY563" s="228"/>
      <c r="BZ563" s="228"/>
      <c r="CA563" s="228"/>
      <c r="CB563" s="228"/>
      <c r="CC563" s="228"/>
      <c r="CD563" s="228"/>
      <c r="CE563" s="228"/>
      <c r="CF563" s="228"/>
      <c r="CG563" s="228"/>
      <c r="CH563" s="228"/>
      <c r="CI563" s="228"/>
      <c r="CJ563" s="228"/>
      <c r="CK563" s="228"/>
      <c r="CL563" s="228"/>
      <c r="CM563" s="228"/>
      <c r="CN563" s="228"/>
      <c r="CO563" s="228"/>
      <c r="CP563" s="228"/>
      <c r="CQ563" s="228"/>
      <c r="CR563" s="228"/>
      <c r="CS563" s="228"/>
      <c r="CT563" s="228"/>
      <c r="CU563" s="228"/>
      <c r="CV563" s="228"/>
      <c r="CW563" s="228"/>
      <c r="CX563" s="228"/>
      <c r="CY563" s="228"/>
      <c r="CZ563" s="228"/>
      <c r="DA563" s="228"/>
      <c r="DB563" s="228"/>
    </row>
    <row r="564" spans="1:106" s="198" customFormat="1" ht="31.5" customHeight="1" x14ac:dyDescent="0.3">
      <c r="A564" s="194"/>
      <c r="B564" s="171"/>
      <c r="C564" s="257"/>
      <c r="D564" s="171"/>
      <c r="E564" s="171"/>
      <c r="F564" s="171"/>
      <c r="G564" s="197"/>
      <c r="L564" s="258"/>
      <c r="M564" s="259"/>
      <c r="N564" s="260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72"/>
      <c r="Z564" s="172"/>
      <c r="AA564" s="193"/>
      <c r="AB564" s="193"/>
      <c r="AC564" s="193"/>
      <c r="AD564" s="193"/>
      <c r="AE564" s="193"/>
      <c r="AF564" s="193"/>
      <c r="AG564" s="193"/>
      <c r="AH564" s="193"/>
      <c r="AI564" s="193"/>
      <c r="AJ564" s="193"/>
      <c r="AK564" s="172"/>
      <c r="AL564" s="172"/>
      <c r="AM564" s="193"/>
      <c r="AN564" s="193"/>
      <c r="AO564" s="223"/>
      <c r="AP564" s="183"/>
      <c r="AQ564" s="184"/>
      <c r="AR564" s="182"/>
      <c r="AS564" s="182"/>
      <c r="AT564" s="185"/>
      <c r="AU564" s="185"/>
      <c r="AV564" s="185"/>
      <c r="AW564" s="185"/>
      <c r="AX564" s="185"/>
      <c r="AY564" s="185"/>
      <c r="AZ564" s="185"/>
      <c r="BA564" s="185"/>
      <c r="BB564" s="185"/>
      <c r="BC564" s="186"/>
      <c r="BD564" s="181"/>
      <c r="BE564" s="187"/>
      <c r="BF564" s="188"/>
      <c r="BG564" s="173"/>
      <c r="BH564" s="173"/>
      <c r="BI564" s="173"/>
      <c r="BJ564" s="173"/>
      <c r="BK564" s="173"/>
      <c r="BL564" s="28"/>
      <c r="BM564" s="228"/>
      <c r="BN564" s="228"/>
      <c r="BO564" s="228"/>
      <c r="BP564" s="228"/>
      <c r="BQ564" s="228"/>
      <c r="BR564" s="228"/>
      <c r="BS564" s="228"/>
      <c r="BT564" s="228"/>
      <c r="BU564" s="228" t="str">
        <f t="shared" si="8"/>
        <v/>
      </c>
      <c r="BV564" s="228"/>
      <c r="BW564" s="228"/>
      <c r="BX564" s="228"/>
      <c r="BY564" s="228"/>
      <c r="BZ564" s="228"/>
      <c r="CA564" s="228"/>
      <c r="CB564" s="228"/>
      <c r="CC564" s="228"/>
      <c r="CD564" s="228"/>
      <c r="CE564" s="228"/>
      <c r="CF564" s="228"/>
      <c r="CG564" s="228"/>
      <c r="CH564" s="228"/>
      <c r="CI564" s="228"/>
      <c r="CJ564" s="228"/>
      <c r="CK564" s="228"/>
      <c r="CL564" s="228"/>
      <c r="CM564" s="228"/>
      <c r="CN564" s="228"/>
      <c r="CO564" s="228"/>
      <c r="CP564" s="228"/>
      <c r="CQ564" s="228"/>
      <c r="CR564" s="228"/>
      <c r="CS564" s="228"/>
      <c r="CT564" s="228"/>
      <c r="CU564" s="228"/>
      <c r="CV564" s="228"/>
      <c r="CW564" s="228"/>
      <c r="CX564" s="228"/>
      <c r="CY564" s="228"/>
      <c r="CZ564" s="228"/>
      <c r="DA564" s="228"/>
      <c r="DB564" s="228"/>
    </row>
    <row r="565" spans="1:106" s="198" customFormat="1" ht="31.5" customHeight="1" x14ac:dyDescent="0.3">
      <c r="A565" s="194"/>
      <c r="B565" s="171"/>
      <c r="C565" s="257"/>
      <c r="D565" s="171"/>
      <c r="E565" s="171"/>
      <c r="F565" s="171"/>
      <c r="G565" s="197"/>
      <c r="L565" s="258"/>
      <c r="M565" s="259"/>
      <c r="N565" s="260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72"/>
      <c r="Z565" s="172"/>
      <c r="AA565" s="193"/>
      <c r="AB565" s="193"/>
      <c r="AC565" s="193"/>
      <c r="AD565" s="193"/>
      <c r="AE565" s="193"/>
      <c r="AF565" s="193"/>
      <c r="AG565" s="193"/>
      <c r="AH565" s="193"/>
      <c r="AI565" s="193"/>
      <c r="AJ565" s="193"/>
      <c r="AK565" s="172"/>
      <c r="AL565" s="172"/>
      <c r="AM565" s="193"/>
      <c r="AN565" s="193"/>
      <c r="AO565" s="223"/>
      <c r="AP565" s="183"/>
      <c r="AQ565" s="184"/>
      <c r="AR565" s="182"/>
      <c r="AS565" s="182"/>
      <c r="AT565" s="185"/>
      <c r="AU565" s="185"/>
      <c r="AV565" s="185"/>
      <c r="AW565" s="185"/>
      <c r="AX565" s="185"/>
      <c r="AY565" s="185"/>
      <c r="AZ565" s="185"/>
      <c r="BA565" s="185"/>
      <c r="BB565" s="185"/>
      <c r="BC565" s="186"/>
      <c r="BD565" s="181"/>
      <c r="BE565" s="187"/>
      <c r="BF565" s="188"/>
      <c r="BG565" s="173"/>
      <c r="BH565" s="173"/>
      <c r="BI565" s="173"/>
      <c r="BJ565" s="173"/>
      <c r="BK565" s="173"/>
      <c r="BL565" s="28"/>
      <c r="BM565" s="228"/>
      <c r="BN565" s="228"/>
      <c r="BO565" s="228"/>
      <c r="BP565" s="228"/>
      <c r="BQ565" s="228"/>
      <c r="BR565" s="228"/>
      <c r="BS565" s="228"/>
      <c r="BT565" s="228"/>
      <c r="BU565" s="228" t="str">
        <f t="shared" si="8"/>
        <v/>
      </c>
      <c r="BV565" s="228"/>
      <c r="BW565" s="228"/>
      <c r="BX565" s="228"/>
      <c r="BY565" s="228"/>
      <c r="BZ565" s="228"/>
      <c r="CA565" s="228"/>
      <c r="CB565" s="228"/>
      <c r="CC565" s="228"/>
      <c r="CD565" s="228"/>
      <c r="CE565" s="228"/>
      <c r="CF565" s="228"/>
      <c r="CG565" s="228"/>
      <c r="CH565" s="228"/>
      <c r="CI565" s="228"/>
      <c r="CJ565" s="228"/>
      <c r="CK565" s="228"/>
      <c r="CL565" s="228"/>
      <c r="CM565" s="228"/>
      <c r="CN565" s="228"/>
      <c r="CO565" s="228"/>
      <c r="CP565" s="228"/>
      <c r="CQ565" s="228"/>
      <c r="CR565" s="228"/>
      <c r="CS565" s="228"/>
      <c r="CT565" s="228"/>
      <c r="CU565" s="228"/>
      <c r="CV565" s="228"/>
      <c r="CW565" s="228"/>
      <c r="CX565" s="228"/>
      <c r="CY565" s="228"/>
      <c r="CZ565" s="228"/>
      <c r="DA565" s="228"/>
      <c r="DB565" s="228"/>
    </row>
    <row r="566" spans="1:106" s="198" customFormat="1" ht="31.5" customHeight="1" x14ac:dyDescent="0.3">
      <c r="A566" s="194"/>
      <c r="B566" s="171"/>
      <c r="C566" s="257"/>
      <c r="D566" s="171"/>
      <c r="E566" s="171"/>
      <c r="F566" s="171"/>
      <c r="G566" s="197"/>
      <c r="L566" s="258"/>
      <c r="M566" s="259"/>
      <c r="N566" s="260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72"/>
      <c r="Z566" s="172"/>
      <c r="AA566" s="193"/>
      <c r="AB566" s="193"/>
      <c r="AC566" s="193"/>
      <c r="AD566" s="193"/>
      <c r="AE566" s="193"/>
      <c r="AF566" s="193"/>
      <c r="AG566" s="193"/>
      <c r="AH566" s="193"/>
      <c r="AI566" s="193"/>
      <c r="AJ566" s="193"/>
      <c r="AK566" s="172"/>
      <c r="AL566" s="172"/>
      <c r="AM566" s="193"/>
      <c r="AN566" s="193"/>
      <c r="AO566" s="223"/>
      <c r="AP566" s="183"/>
      <c r="AQ566" s="184"/>
      <c r="AR566" s="182"/>
      <c r="AS566" s="182"/>
      <c r="AT566" s="185"/>
      <c r="AU566" s="185"/>
      <c r="AV566" s="185"/>
      <c r="AW566" s="185"/>
      <c r="AX566" s="185"/>
      <c r="AY566" s="185"/>
      <c r="AZ566" s="185"/>
      <c r="BA566" s="185"/>
      <c r="BB566" s="185"/>
      <c r="BC566" s="186"/>
      <c r="BD566" s="181"/>
      <c r="BE566" s="187"/>
      <c r="BF566" s="188"/>
      <c r="BG566" s="173"/>
      <c r="BH566" s="173"/>
      <c r="BI566" s="173"/>
      <c r="BJ566" s="173"/>
      <c r="BK566" s="173"/>
      <c r="BL566" s="28"/>
      <c r="BM566" s="228"/>
      <c r="BN566" s="228"/>
      <c r="BO566" s="228"/>
      <c r="BP566" s="228"/>
      <c r="BQ566" s="228"/>
      <c r="BR566" s="228"/>
      <c r="BS566" s="228"/>
      <c r="BT566" s="228"/>
      <c r="BU566" s="228" t="str">
        <f t="shared" si="8"/>
        <v/>
      </c>
      <c r="BV566" s="228"/>
      <c r="BW566" s="228"/>
      <c r="BX566" s="228"/>
      <c r="BY566" s="228"/>
      <c r="BZ566" s="228"/>
      <c r="CA566" s="228"/>
      <c r="CB566" s="228"/>
      <c r="CC566" s="228"/>
      <c r="CD566" s="228"/>
      <c r="CE566" s="228"/>
      <c r="CF566" s="228"/>
      <c r="CG566" s="228"/>
      <c r="CH566" s="228"/>
      <c r="CI566" s="228"/>
      <c r="CJ566" s="228"/>
      <c r="CK566" s="228"/>
      <c r="CL566" s="228"/>
      <c r="CM566" s="228"/>
      <c r="CN566" s="228"/>
      <c r="CO566" s="228"/>
      <c r="CP566" s="228"/>
      <c r="CQ566" s="228"/>
      <c r="CR566" s="228"/>
      <c r="CS566" s="228"/>
      <c r="CT566" s="228"/>
      <c r="CU566" s="228"/>
      <c r="CV566" s="228"/>
      <c r="CW566" s="228"/>
      <c r="CX566" s="228"/>
      <c r="CY566" s="228"/>
      <c r="CZ566" s="228"/>
      <c r="DA566" s="228"/>
      <c r="DB566" s="228"/>
    </row>
    <row r="567" spans="1:106" s="198" customFormat="1" ht="31.5" customHeight="1" x14ac:dyDescent="0.3">
      <c r="A567" s="194"/>
      <c r="B567" s="171"/>
      <c r="C567" s="257"/>
      <c r="D567" s="171"/>
      <c r="E567" s="171"/>
      <c r="F567" s="171"/>
      <c r="G567" s="197"/>
      <c r="L567" s="258"/>
      <c r="M567" s="259"/>
      <c r="N567" s="260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72"/>
      <c r="Z567" s="172"/>
      <c r="AA567" s="193"/>
      <c r="AB567" s="193"/>
      <c r="AC567" s="193"/>
      <c r="AD567" s="193"/>
      <c r="AE567" s="193"/>
      <c r="AF567" s="193"/>
      <c r="AG567" s="193"/>
      <c r="AH567" s="193"/>
      <c r="AI567" s="193"/>
      <c r="AJ567" s="193"/>
      <c r="AK567" s="172"/>
      <c r="AL567" s="172"/>
      <c r="AM567" s="193"/>
      <c r="AN567" s="193"/>
      <c r="AO567" s="223"/>
      <c r="AP567" s="183"/>
      <c r="AQ567" s="184"/>
      <c r="AR567" s="182"/>
      <c r="AS567" s="182"/>
      <c r="AT567" s="185"/>
      <c r="AU567" s="185"/>
      <c r="AV567" s="185"/>
      <c r="AW567" s="185"/>
      <c r="AX567" s="185"/>
      <c r="AY567" s="185"/>
      <c r="AZ567" s="185"/>
      <c r="BA567" s="185"/>
      <c r="BB567" s="185"/>
      <c r="BC567" s="186"/>
      <c r="BD567" s="181"/>
      <c r="BE567" s="187"/>
      <c r="BF567" s="188"/>
      <c r="BG567" s="173"/>
      <c r="BH567" s="173"/>
      <c r="BI567" s="173"/>
      <c r="BJ567" s="173"/>
      <c r="BK567" s="173"/>
      <c r="BL567" s="28"/>
      <c r="BM567" s="228"/>
      <c r="BN567" s="228"/>
      <c r="BO567" s="228"/>
      <c r="BP567" s="228"/>
      <c r="BQ567" s="228"/>
      <c r="BR567" s="228"/>
      <c r="BS567" s="228"/>
      <c r="BT567" s="228"/>
      <c r="BU567" s="228" t="str">
        <f t="shared" si="8"/>
        <v/>
      </c>
      <c r="BV567" s="228"/>
      <c r="BW567" s="228"/>
      <c r="BX567" s="228"/>
      <c r="BY567" s="228"/>
      <c r="BZ567" s="228"/>
      <c r="CA567" s="228"/>
      <c r="CB567" s="228"/>
      <c r="CC567" s="228"/>
      <c r="CD567" s="228"/>
      <c r="CE567" s="228"/>
      <c r="CF567" s="228"/>
      <c r="CG567" s="228"/>
      <c r="CH567" s="228"/>
      <c r="CI567" s="228"/>
      <c r="CJ567" s="228"/>
      <c r="CK567" s="228"/>
      <c r="CL567" s="228"/>
      <c r="CM567" s="228"/>
      <c r="CN567" s="228"/>
      <c r="CO567" s="228"/>
      <c r="CP567" s="228"/>
      <c r="CQ567" s="228"/>
      <c r="CR567" s="228"/>
      <c r="CS567" s="228"/>
      <c r="CT567" s="228"/>
      <c r="CU567" s="228"/>
      <c r="CV567" s="228"/>
      <c r="CW567" s="228"/>
      <c r="CX567" s="228"/>
      <c r="CY567" s="228"/>
      <c r="CZ567" s="228"/>
      <c r="DA567" s="228"/>
      <c r="DB567" s="228"/>
    </row>
    <row r="568" spans="1:106" s="198" customFormat="1" ht="31.5" customHeight="1" x14ac:dyDescent="0.3">
      <c r="A568" s="194"/>
      <c r="B568" s="171"/>
      <c r="C568" s="257"/>
      <c r="D568" s="171"/>
      <c r="E568" s="171"/>
      <c r="F568" s="171"/>
      <c r="G568" s="197"/>
      <c r="L568" s="258"/>
      <c r="M568" s="259"/>
      <c r="N568" s="260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72"/>
      <c r="Z568" s="172"/>
      <c r="AA568" s="193"/>
      <c r="AB568" s="193"/>
      <c r="AC568" s="193"/>
      <c r="AD568" s="193"/>
      <c r="AE568" s="193"/>
      <c r="AF568" s="193"/>
      <c r="AG568" s="193"/>
      <c r="AH568" s="193"/>
      <c r="AI568" s="193"/>
      <c r="AJ568" s="193"/>
      <c r="AK568" s="172"/>
      <c r="AL568" s="172"/>
      <c r="AM568" s="193"/>
      <c r="AN568" s="193"/>
      <c r="AO568" s="223"/>
      <c r="AP568" s="183"/>
      <c r="AQ568" s="184"/>
      <c r="AR568" s="182"/>
      <c r="AS568" s="182"/>
      <c r="AT568" s="185"/>
      <c r="AU568" s="185"/>
      <c r="AV568" s="185"/>
      <c r="AW568" s="185"/>
      <c r="AX568" s="185"/>
      <c r="AY568" s="185"/>
      <c r="AZ568" s="185"/>
      <c r="BA568" s="185"/>
      <c r="BB568" s="185"/>
      <c r="BC568" s="186"/>
      <c r="BD568" s="181"/>
      <c r="BE568" s="187"/>
      <c r="BF568" s="188"/>
      <c r="BG568" s="173"/>
      <c r="BH568" s="173"/>
      <c r="BI568" s="173"/>
      <c r="BJ568" s="173"/>
      <c r="BK568" s="173"/>
      <c r="BL568" s="28"/>
      <c r="BM568" s="228"/>
      <c r="BN568" s="228"/>
      <c r="BO568" s="228"/>
      <c r="BP568" s="228"/>
      <c r="BQ568" s="228"/>
      <c r="BR568" s="228"/>
      <c r="BS568" s="228"/>
      <c r="BT568" s="228"/>
      <c r="BU568" s="228" t="str">
        <f t="shared" si="8"/>
        <v/>
      </c>
      <c r="BV568" s="228"/>
      <c r="BW568" s="228"/>
      <c r="BX568" s="228"/>
      <c r="BY568" s="228"/>
      <c r="BZ568" s="228"/>
      <c r="CA568" s="228"/>
      <c r="CB568" s="228"/>
      <c r="CC568" s="228"/>
      <c r="CD568" s="228"/>
      <c r="CE568" s="228"/>
      <c r="CF568" s="228"/>
      <c r="CG568" s="228"/>
      <c r="CH568" s="228"/>
      <c r="CI568" s="228"/>
      <c r="CJ568" s="228"/>
      <c r="CK568" s="228"/>
      <c r="CL568" s="228"/>
      <c r="CM568" s="228"/>
      <c r="CN568" s="228"/>
      <c r="CO568" s="228"/>
      <c r="CP568" s="228"/>
      <c r="CQ568" s="228"/>
      <c r="CR568" s="228"/>
      <c r="CS568" s="228"/>
      <c r="CT568" s="228"/>
      <c r="CU568" s="228"/>
      <c r="CV568" s="228"/>
      <c r="CW568" s="228"/>
      <c r="CX568" s="228"/>
      <c r="CY568" s="228"/>
      <c r="CZ568" s="228"/>
      <c r="DA568" s="228"/>
      <c r="DB568" s="228"/>
    </row>
    <row r="569" spans="1:106" s="198" customFormat="1" ht="31.5" customHeight="1" x14ac:dyDescent="0.3">
      <c r="A569" s="194"/>
      <c r="B569" s="171"/>
      <c r="C569" s="257"/>
      <c r="D569" s="171"/>
      <c r="E569" s="171"/>
      <c r="F569" s="171"/>
      <c r="G569" s="197"/>
      <c r="L569" s="258"/>
      <c r="M569" s="259"/>
      <c r="N569" s="260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72"/>
      <c r="Z569" s="172"/>
      <c r="AA569" s="193"/>
      <c r="AB569" s="193"/>
      <c r="AC569" s="193"/>
      <c r="AD569" s="193"/>
      <c r="AE569" s="193"/>
      <c r="AF569" s="193"/>
      <c r="AG569" s="193"/>
      <c r="AH569" s="193"/>
      <c r="AI569" s="193"/>
      <c r="AJ569" s="193"/>
      <c r="AK569" s="172"/>
      <c r="AL569" s="172"/>
      <c r="AM569" s="193"/>
      <c r="AN569" s="193"/>
      <c r="AO569" s="223"/>
      <c r="AP569" s="183"/>
      <c r="AQ569" s="184"/>
      <c r="AR569" s="182"/>
      <c r="AS569" s="182"/>
      <c r="AT569" s="185"/>
      <c r="AU569" s="185"/>
      <c r="AV569" s="185"/>
      <c r="AW569" s="185"/>
      <c r="AX569" s="185"/>
      <c r="AY569" s="185"/>
      <c r="AZ569" s="185"/>
      <c r="BA569" s="185"/>
      <c r="BB569" s="185"/>
      <c r="BC569" s="186"/>
      <c r="BD569" s="181"/>
      <c r="BE569" s="187"/>
      <c r="BF569" s="188"/>
      <c r="BG569" s="173"/>
      <c r="BH569" s="173"/>
      <c r="BI569" s="173"/>
      <c r="BJ569" s="173"/>
      <c r="BK569" s="173"/>
      <c r="BL569" s="28"/>
      <c r="BM569" s="228"/>
      <c r="BN569" s="228"/>
      <c r="BO569" s="228"/>
      <c r="BP569" s="228"/>
      <c r="BQ569" s="228"/>
      <c r="BR569" s="228"/>
      <c r="BS569" s="228"/>
      <c r="BT569" s="228"/>
      <c r="BU569" s="228" t="str">
        <f t="shared" si="8"/>
        <v/>
      </c>
      <c r="BV569" s="228"/>
      <c r="BW569" s="228"/>
      <c r="BX569" s="228"/>
      <c r="BY569" s="228"/>
      <c r="BZ569" s="228"/>
      <c r="CA569" s="228"/>
      <c r="CB569" s="228"/>
      <c r="CC569" s="228"/>
      <c r="CD569" s="228"/>
      <c r="CE569" s="228"/>
      <c r="CF569" s="228"/>
      <c r="CG569" s="228"/>
      <c r="CH569" s="228"/>
      <c r="CI569" s="228"/>
      <c r="CJ569" s="228"/>
      <c r="CK569" s="228"/>
      <c r="CL569" s="228"/>
      <c r="CM569" s="228"/>
      <c r="CN569" s="228"/>
      <c r="CO569" s="228"/>
      <c r="CP569" s="228"/>
      <c r="CQ569" s="228"/>
      <c r="CR569" s="228"/>
      <c r="CS569" s="228"/>
      <c r="CT569" s="228"/>
      <c r="CU569" s="228"/>
      <c r="CV569" s="228"/>
      <c r="CW569" s="228"/>
      <c r="CX569" s="228"/>
      <c r="CY569" s="228"/>
      <c r="CZ569" s="228"/>
      <c r="DA569" s="228"/>
      <c r="DB569" s="228"/>
    </row>
    <row r="570" spans="1:106" s="198" customFormat="1" ht="31.5" customHeight="1" x14ac:dyDescent="0.3">
      <c r="A570" s="194"/>
      <c r="B570" s="171"/>
      <c r="C570" s="257"/>
      <c r="D570" s="171"/>
      <c r="E570" s="171"/>
      <c r="F570" s="171"/>
      <c r="G570" s="197"/>
      <c r="L570" s="258"/>
      <c r="M570" s="259"/>
      <c r="N570" s="260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72"/>
      <c r="Z570" s="172"/>
      <c r="AA570" s="193"/>
      <c r="AB570" s="193"/>
      <c r="AC570" s="193"/>
      <c r="AD570" s="193"/>
      <c r="AE570" s="193"/>
      <c r="AF570" s="193"/>
      <c r="AG570" s="193"/>
      <c r="AH570" s="193"/>
      <c r="AI570" s="193"/>
      <c r="AJ570" s="193"/>
      <c r="AK570" s="172"/>
      <c r="AL570" s="172"/>
      <c r="AM570" s="193"/>
      <c r="AN570" s="193"/>
      <c r="AO570" s="223"/>
      <c r="AP570" s="183"/>
      <c r="AQ570" s="184"/>
      <c r="AR570" s="182"/>
      <c r="AS570" s="182"/>
      <c r="AT570" s="185"/>
      <c r="AU570" s="185"/>
      <c r="AV570" s="185"/>
      <c r="AW570" s="185"/>
      <c r="AX570" s="185"/>
      <c r="AY570" s="185"/>
      <c r="AZ570" s="185"/>
      <c r="BA570" s="185"/>
      <c r="BB570" s="185"/>
      <c r="BC570" s="186"/>
      <c r="BD570" s="181"/>
      <c r="BE570" s="187"/>
      <c r="BF570" s="188"/>
      <c r="BG570" s="173"/>
      <c r="BH570" s="173"/>
      <c r="BI570" s="173"/>
      <c r="BJ570" s="173"/>
      <c r="BK570" s="173"/>
      <c r="BL570" s="28"/>
      <c r="BM570" s="228"/>
      <c r="BN570" s="228"/>
      <c r="BO570" s="228"/>
      <c r="BP570" s="228"/>
      <c r="BQ570" s="228"/>
      <c r="BR570" s="228"/>
      <c r="BS570" s="228"/>
      <c r="BT570" s="228"/>
      <c r="BU570" s="228" t="str">
        <f t="shared" si="8"/>
        <v/>
      </c>
      <c r="BV570" s="228"/>
      <c r="BW570" s="228"/>
      <c r="BX570" s="228"/>
      <c r="BY570" s="228"/>
      <c r="BZ570" s="228"/>
      <c r="CA570" s="228"/>
      <c r="CB570" s="228"/>
      <c r="CC570" s="228"/>
      <c r="CD570" s="228"/>
      <c r="CE570" s="228"/>
      <c r="CF570" s="228"/>
      <c r="CG570" s="228"/>
      <c r="CH570" s="228"/>
      <c r="CI570" s="228"/>
      <c r="CJ570" s="228"/>
      <c r="CK570" s="228"/>
      <c r="CL570" s="228"/>
      <c r="CM570" s="228"/>
      <c r="CN570" s="228"/>
      <c r="CO570" s="228"/>
      <c r="CP570" s="228"/>
      <c r="CQ570" s="228"/>
      <c r="CR570" s="228"/>
      <c r="CS570" s="228"/>
      <c r="CT570" s="228"/>
      <c r="CU570" s="228"/>
      <c r="CV570" s="228"/>
      <c r="CW570" s="228"/>
      <c r="CX570" s="228"/>
      <c r="CY570" s="228"/>
      <c r="CZ570" s="228"/>
      <c r="DA570" s="228"/>
      <c r="DB570" s="228"/>
    </row>
    <row r="571" spans="1:106" s="198" customFormat="1" ht="31.5" customHeight="1" x14ac:dyDescent="0.3">
      <c r="A571" s="194"/>
      <c r="B571" s="171"/>
      <c r="C571" s="257"/>
      <c r="D571" s="171"/>
      <c r="E571" s="171"/>
      <c r="F571" s="171"/>
      <c r="G571" s="197"/>
      <c r="L571" s="258"/>
      <c r="M571" s="259"/>
      <c r="N571" s="260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72"/>
      <c r="Z571" s="172"/>
      <c r="AA571" s="193"/>
      <c r="AB571" s="193"/>
      <c r="AC571" s="193"/>
      <c r="AD571" s="193"/>
      <c r="AE571" s="193"/>
      <c r="AF571" s="193"/>
      <c r="AG571" s="193"/>
      <c r="AH571" s="193"/>
      <c r="AI571" s="193"/>
      <c r="AJ571" s="193"/>
      <c r="AK571" s="172"/>
      <c r="AL571" s="172"/>
      <c r="AM571" s="193"/>
      <c r="AN571" s="193"/>
      <c r="AO571" s="223"/>
      <c r="AP571" s="183"/>
      <c r="AQ571" s="184"/>
      <c r="AR571" s="182"/>
      <c r="AS571" s="182"/>
      <c r="AT571" s="185"/>
      <c r="AU571" s="185"/>
      <c r="AV571" s="185"/>
      <c r="AW571" s="185"/>
      <c r="AX571" s="185"/>
      <c r="AY571" s="185"/>
      <c r="AZ571" s="185"/>
      <c r="BA571" s="185"/>
      <c r="BB571" s="185"/>
      <c r="BC571" s="186"/>
      <c r="BD571" s="181"/>
      <c r="BE571" s="187"/>
      <c r="BF571" s="188"/>
      <c r="BG571" s="173"/>
      <c r="BH571" s="173"/>
      <c r="BI571" s="173"/>
      <c r="BJ571" s="173"/>
      <c r="BK571" s="173"/>
      <c r="BL571" s="28"/>
      <c r="BM571" s="228"/>
      <c r="BN571" s="228"/>
      <c r="BO571" s="228"/>
      <c r="BP571" s="228"/>
      <c r="BQ571" s="228"/>
      <c r="BR571" s="228"/>
      <c r="BS571" s="228"/>
      <c r="BT571" s="228"/>
      <c r="BU571" s="228" t="str">
        <f t="shared" si="8"/>
        <v/>
      </c>
      <c r="BV571" s="228"/>
      <c r="BW571" s="228"/>
      <c r="BX571" s="228"/>
      <c r="BY571" s="228"/>
      <c r="BZ571" s="228"/>
      <c r="CA571" s="228"/>
      <c r="CB571" s="228"/>
      <c r="CC571" s="228"/>
      <c r="CD571" s="228"/>
      <c r="CE571" s="228"/>
      <c r="CF571" s="228"/>
      <c r="CG571" s="228"/>
      <c r="CH571" s="228"/>
      <c r="CI571" s="228"/>
      <c r="CJ571" s="228"/>
      <c r="CK571" s="228"/>
      <c r="CL571" s="228"/>
      <c r="CM571" s="228"/>
      <c r="CN571" s="228"/>
      <c r="CO571" s="228"/>
      <c r="CP571" s="228"/>
      <c r="CQ571" s="228"/>
      <c r="CR571" s="228"/>
      <c r="CS571" s="228"/>
      <c r="CT571" s="228"/>
      <c r="CU571" s="228"/>
      <c r="CV571" s="228"/>
      <c r="CW571" s="228"/>
      <c r="CX571" s="228"/>
      <c r="CY571" s="228"/>
      <c r="CZ571" s="228"/>
      <c r="DA571" s="228"/>
      <c r="DB571" s="228"/>
    </row>
    <row r="572" spans="1:106" s="198" customFormat="1" ht="31.5" customHeight="1" x14ac:dyDescent="0.3">
      <c r="A572" s="194"/>
      <c r="B572" s="171"/>
      <c r="C572" s="257"/>
      <c r="D572" s="171"/>
      <c r="E572" s="171"/>
      <c r="F572" s="171"/>
      <c r="G572" s="197"/>
      <c r="L572" s="258"/>
      <c r="M572" s="259"/>
      <c r="N572" s="260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72"/>
      <c r="Z572" s="172"/>
      <c r="AA572" s="193"/>
      <c r="AB572" s="193"/>
      <c r="AC572" s="193"/>
      <c r="AD572" s="193"/>
      <c r="AE572" s="193"/>
      <c r="AF572" s="193"/>
      <c r="AG572" s="193"/>
      <c r="AH572" s="193"/>
      <c r="AI572" s="193"/>
      <c r="AJ572" s="193"/>
      <c r="AK572" s="172"/>
      <c r="AL572" s="172"/>
      <c r="AM572" s="193"/>
      <c r="AN572" s="193"/>
      <c r="AO572" s="223"/>
      <c r="AP572" s="183"/>
      <c r="AQ572" s="184"/>
      <c r="AR572" s="182"/>
      <c r="AS572" s="182"/>
      <c r="AT572" s="185"/>
      <c r="AU572" s="185"/>
      <c r="AV572" s="185"/>
      <c r="AW572" s="185"/>
      <c r="AX572" s="185"/>
      <c r="AY572" s="185"/>
      <c r="AZ572" s="185"/>
      <c r="BA572" s="185"/>
      <c r="BB572" s="185"/>
      <c r="BC572" s="186"/>
      <c r="BD572" s="181"/>
      <c r="BE572" s="187"/>
      <c r="BF572" s="188"/>
      <c r="BG572" s="173"/>
      <c r="BH572" s="173"/>
      <c r="BI572" s="173"/>
      <c r="BJ572" s="173"/>
      <c r="BK572" s="173"/>
      <c r="BL572" s="28"/>
      <c r="BM572" s="228"/>
      <c r="BN572" s="228"/>
      <c r="BO572" s="228"/>
      <c r="BP572" s="228"/>
      <c r="BQ572" s="228"/>
      <c r="BR572" s="228"/>
      <c r="BS572" s="228"/>
      <c r="BT572" s="228"/>
      <c r="BU572" s="228" t="str">
        <f t="shared" si="8"/>
        <v/>
      </c>
      <c r="BV572" s="228"/>
      <c r="BW572" s="228"/>
      <c r="BX572" s="228"/>
      <c r="BY572" s="228"/>
      <c r="BZ572" s="228"/>
      <c r="CA572" s="228"/>
      <c r="CB572" s="228"/>
      <c r="CC572" s="228"/>
      <c r="CD572" s="228"/>
      <c r="CE572" s="228"/>
      <c r="CF572" s="228"/>
      <c r="CG572" s="228"/>
      <c r="CH572" s="228"/>
      <c r="CI572" s="228"/>
      <c r="CJ572" s="228"/>
      <c r="CK572" s="228"/>
      <c r="CL572" s="228"/>
      <c r="CM572" s="228"/>
      <c r="CN572" s="228"/>
      <c r="CO572" s="228"/>
      <c r="CP572" s="228"/>
      <c r="CQ572" s="228"/>
      <c r="CR572" s="228"/>
      <c r="CS572" s="228"/>
      <c r="CT572" s="228"/>
      <c r="CU572" s="228"/>
      <c r="CV572" s="228"/>
      <c r="CW572" s="228"/>
      <c r="CX572" s="228"/>
      <c r="CY572" s="228"/>
      <c r="CZ572" s="228"/>
      <c r="DA572" s="228"/>
      <c r="DB572" s="228"/>
    </row>
    <row r="573" spans="1:106" s="198" customFormat="1" ht="31.5" customHeight="1" x14ac:dyDescent="0.3">
      <c r="A573" s="194"/>
      <c r="B573" s="171"/>
      <c r="C573" s="257"/>
      <c r="D573" s="171"/>
      <c r="E573" s="171"/>
      <c r="F573" s="171"/>
      <c r="G573" s="197"/>
      <c r="L573" s="258"/>
      <c r="M573" s="259"/>
      <c r="N573" s="260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72"/>
      <c r="Z573" s="172"/>
      <c r="AA573" s="193"/>
      <c r="AB573" s="193"/>
      <c r="AC573" s="193"/>
      <c r="AD573" s="193"/>
      <c r="AE573" s="193"/>
      <c r="AF573" s="193"/>
      <c r="AG573" s="193"/>
      <c r="AH573" s="193"/>
      <c r="AI573" s="193"/>
      <c r="AJ573" s="193"/>
      <c r="AK573" s="172"/>
      <c r="AL573" s="172"/>
      <c r="AM573" s="193"/>
      <c r="AN573" s="193"/>
      <c r="AO573" s="223"/>
      <c r="AP573" s="183"/>
      <c r="AQ573" s="184"/>
      <c r="AR573" s="182"/>
      <c r="AS573" s="182"/>
      <c r="AT573" s="185"/>
      <c r="AU573" s="185"/>
      <c r="AV573" s="185"/>
      <c r="AW573" s="185"/>
      <c r="AX573" s="185"/>
      <c r="AY573" s="185"/>
      <c r="AZ573" s="185"/>
      <c r="BA573" s="185"/>
      <c r="BB573" s="185"/>
      <c r="BC573" s="186"/>
      <c r="BD573" s="181"/>
      <c r="BE573" s="187"/>
      <c r="BF573" s="188"/>
      <c r="BG573" s="173"/>
      <c r="BH573" s="173"/>
      <c r="BI573" s="173"/>
      <c r="BJ573" s="173"/>
      <c r="BK573" s="173"/>
      <c r="BL573" s="28"/>
      <c r="BM573" s="228"/>
      <c r="BN573" s="228"/>
      <c r="BO573" s="228"/>
      <c r="BP573" s="228"/>
      <c r="BQ573" s="228"/>
      <c r="BR573" s="228"/>
      <c r="BS573" s="228"/>
      <c r="BT573" s="228"/>
      <c r="BU573" s="228" t="str">
        <f t="shared" si="8"/>
        <v/>
      </c>
      <c r="BV573" s="228"/>
      <c r="BW573" s="228"/>
      <c r="BX573" s="228"/>
      <c r="BY573" s="228"/>
      <c r="BZ573" s="228"/>
      <c r="CA573" s="228"/>
      <c r="CB573" s="228"/>
      <c r="CC573" s="228"/>
      <c r="CD573" s="228"/>
      <c r="CE573" s="228"/>
      <c r="CF573" s="228"/>
      <c r="CG573" s="228"/>
      <c r="CH573" s="228"/>
      <c r="CI573" s="228"/>
      <c r="CJ573" s="228"/>
      <c r="CK573" s="228"/>
      <c r="CL573" s="228"/>
      <c r="CM573" s="228"/>
      <c r="CN573" s="228"/>
      <c r="CO573" s="228"/>
      <c r="CP573" s="228"/>
      <c r="CQ573" s="228"/>
      <c r="CR573" s="228"/>
      <c r="CS573" s="228"/>
      <c r="CT573" s="228"/>
      <c r="CU573" s="228"/>
      <c r="CV573" s="228"/>
      <c r="CW573" s="228"/>
      <c r="CX573" s="228"/>
      <c r="CY573" s="228"/>
      <c r="CZ573" s="228"/>
      <c r="DA573" s="228"/>
      <c r="DB573" s="228"/>
    </row>
    <row r="574" spans="1:106" s="198" customFormat="1" ht="31.5" customHeight="1" x14ac:dyDescent="0.3">
      <c r="A574" s="194"/>
      <c r="B574" s="171"/>
      <c r="C574" s="257"/>
      <c r="D574" s="171"/>
      <c r="E574" s="171"/>
      <c r="F574" s="171"/>
      <c r="G574" s="197"/>
      <c r="L574" s="258"/>
      <c r="M574" s="259"/>
      <c r="N574" s="260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72"/>
      <c r="Z574" s="172"/>
      <c r="AA574" s="193"/>
      <c r="AB574" s="193"/>
      <c r="AC574" s="193"/>
      <c r="AD574" s="193"/>
      <c r="AE574" s="193"/>
      <c r="AF574" s="193"/>
      <c r="AG574" s="193"/>
      <c r="AH574" s="193"/>
      <c r="AI574" s="193"/>
      <c r="AJ574" s="193"/>
      <c r="AK574" s="172"/>
      <c r="AL574" s="172"/>
      <c r="AM574" s="193"/>
      <c r="AN574" s="193"/>
      <c r="AO574" s="223"/>
      <c r="AP574" s="183"/>
      <c r="AQ574" s="184"/>
      <c r="AR574" s="182"/>
      <c r="AS574" s="182"/>
      <c r="AT574" s="185"/>
      <c r="AU574" s="185"/>
      <c r="AV574" s="185"/>
      <c r="AW574" s="185"/>
      <c r="AX574" s="185"/>
      <c r="AY574" s="185"/>
      <c r="AZ574" s="185"/>
      <c r="BA574" s="185"/>
      <c r="BB574" s="185"/>
      <c r="BC574" s="186"/>
      <c r="BD574" s="181"/>
      <c r="BE574" s="187"/>
      <c r="BF574" s="188"/>
      <c r="BG574" s="173"/>
      <c r="BH574" s="173"/>
      <c r="BI574" s="173"/>
      <c r="BJ574" s="173"/>
      <c r="BK574" s="173"/>
      <c r="BL574" s="28"/>
      <c r="BM574" s="228"/>
      <c r="BN574" s="228"/>
      <c r="BO574" s="228"/>
      <c r="BP574" s="228"/>
      <c r="BQ574" s="228"/>
      <c r="BR574" s="228"/>
      <c r="BS574" s="228"/>
      <c r="BT574" s="228"/>
      <c r="BU574" s="228" t="str">
        <f t="shared" si="8"/>
        <v/>
      </c>
      <c r="BV574" s="228"/>
      <c r="BW574" s="228"/>
      <c r="BX574" s="228"/>
      <c r="BY574" s="228"/>
      <c r="BZ574" s="228"/>
      <c r="CA574" s="228"/>
      <c r="CB574" s="228"/>
      <c r="CC574" s="228"/>
      <c r="CD574" s="228"/>
      <c r="CE574" s="228"/>
      <c r="CF574" s="228"/>
      <c r="CG574" s="228"/>
      <c r="CH574" s="228"/>
      <c r="CI574" s="228"/>
      <c r="CJ574" s="228"/>
      <c r="CK574" s="228"/>
      <c r="CL574" s="228"/>
      <c r="CM574" s="228"/>
      <c r="CN574" s="228"/>
      <c r="CO574" s="228"/>
      <c r="CP574" s="228"/>
      <c r="CQ574" s="228"/>
      <c r="CR574" s="228"/>
      <c r="CS574" s="228"/>
      <c r="CT574" s="228"/>
      <c r="CU574" s="228"/>
      <c r="CV574" s="228"/>
      <c r="CW574" s="228"/>
      <c r="CX574" s="228"/>
      <c r="CY574" s="228"/>
      <c r="CZ574" s="228"/>
      <c r="DA574" s="228"/>
      <c r="DB574" s="228"/>
    </row>
    <row r="575" spans="1:106" s="198" customFormat="1" ht="31.5" customHeight="1" x14ac:dyDescent="0.3">
      <c r="A575" s="194"/>
      <c r="B575" s="171"/>
      <c r="C575" s="257"/>
      <c r="D575" s="171"/>
      <c r="E575" s="171"/>
      <c r="F575" s="171"/>
      <c r="G575" s="197"/>
      <c r="L575" s="258"/>
      <c r="M575" s="259"/>
      <c r="N575" s="260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72"/>
      <c r="Z575" s="172"/>
      <c r="AA575" s="193"/>
      <c r="AB575" s="193"/>
      <c r="AC575" s="193"/>
      <c r="AD575" s="193"/>
      <c r="AE575" s="193"/>
      <c r="AF575" s="193"/>
      <c r="AG575" s="193"/>
      <c r="AH575" s="193"/>
      <c r="AI575" s="193"/>
      <c r="AJ575" s="193"/>
      <c r="AK575" s="172"/>
      <c r="AL575" s="172"/>
      <c r="AM575" s="193"/>
      <c r="AN575" s="193"/>
      <c r="AO575" s="223"/>
      <c r="AP575" s="183"/>
      <c r="AQ575" s="184"/>
      <c r="AR575" s="182"/>
      <c r="AS575" s="182"/>
      <c r="AT575" s="185"/>
      <c r="AU575" s="185"/>
      <c r="AV575" s="185"/>
      <c r="AW575" s="185"/>
      <c r="AX575" s="185"/>
      <c r="AY575" s="185"/>
      <c r="AZ575" s="185"/>
      <c r="BA575" s="185"/>
      <c r="BB575" s="185"/>
      <c r="BC575" s="186"/>
      <c r="BD575" s="181"/>
      <c r="BE575" s="187"/>
      <c r="BF575" s="188"/>
      <c r="BG575" s="173"/>
      <c r="BH575" s="173"/>
      <c r="BI575" s="173"/>
      <c r="BJ575" s="173"/>
      <c r="BK575" s="173"/>
      <c r="BL575" s="28"/>
      <c r="BM575" s="228"/>
      <c r="BN575" s="228"/>
      <c r="BO575" s="228"/>
      <c r="BP575" s="228"/>
      <c r="BQ575" s="228"/>
      <c r="BR575" s="228"/>
      <c r="BS575" s="228"/>
      <c r="BT575" s="228"/>
      <c r="BU575" s="228" t="str">
        <f t="shared" si="8"/>
        <v/>
      </c>
      <c r="BV575" s="228"/>
      <c r="BW575" s="228"/>
      <c r="BX575" s="228"/>
      <c r="BY575" s="228"/>
      <c r="BZ575" s="228"/>
      <c r="CA575" s="228"/>
      <c r="CB575" s="228"/>
      <c r="CC575" s="228"/>
      <c r="CD575" s="228"/>
      <c r="CE575" s="228"/>
      <c r="CF575" s="228"/>
      <c r="CG575" s="228"/>
      <c r="CH575" s="228"/>
      <c r="CI575" s="228"/>
      <c r="CJ575" s="228"/>
      <c r="CK575" s="228"/>
      <c r="CL575" s="228"/>
      <c r="CM575" s="228"/>
      <c r="CN575" s="228"/>
      <c r="CO575" s="228"/>
      <c r="CP575" s="228"/>
      <c r="CQ575" s="228"/>
      <c r="CR575" s="228"/>
      <c r="CS575" s="228"/>
      <c r="CT575" s="228"/>
      <c r="CU575" s="228"/>
      <c r="CV575" s="228"/>
      <c r="CW575" s="228"/>
      <c r="CX575" s="228"/>
      <c r="CY575" s="228"/>
      <c r="CZ575" s="228"/>
      <c r="DA575" s="228"/>
      <c r="DB575" s="228"/>
    </row>
    <row r="576" spans="1:106" s="198" customFormat="1" ht="31.5" customHeight="1" x14ac:dyDescent="0.3">
      <c r="A576" s="194"/>
      <c r="B576" s="171"/>
      <c r="C576" s="257"/>
      <c r="D576" s="171"/>
      <c r="E576" s="171"/>
      <c r="F576" s="171"/>
      <c r="G576" s="197"/>
      <c r="L576" s="258"/>
      <c r="M576" s="259"/>
      <c r="N576" s="260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72"/>
      <c r="Z576" s="172"/>
      <c r="AA576" s="193"/>
      <c r="AB576" s="193"/>
      <c r="AC576" s="193"/>
      <c r="AD576" s="193"/>
      <c r="AE576" s="193"/>
      <c r="AF576" s="193"/>
      <c r="AG576" s="193"/>
      <c r="AH576" s="193"/>
      <c r="AI576" s="193"/>
      <c r="AJ576" s="193"/>
      <c r="AK576" s="172"/>
      <c r="AL576" s="172"/>
      <c r="AM576" s="193"/>
      <c r="AN576" s="193"/>
      <c r="AO576" s="223"/>
      <c r="AP576" s="183"/>
      <c r="AQ576" s="184"/>
      <c r="AR576" s="182"/>
      <c r="AS576" s="182"/>
      <c r="AT576" s="185"/>
      <c r="AU576" s="185"/>
      <c r="AV576" s="185"/>
      <c r="AW576" s="185"/>
      <c r="AX576" s="185"/>
      <c r="AY576" s="185"/>
      <c r="AZ576" s="185"/>
      <c r="BA576" s="185"/>
      <c r="BB576" s="185"/>
      <c r="BC576" s="186"/>
      <c r="BD576" s="181"/>
      <c r="BE576" s="187"/>
      <c r="BF576" s="188"/>
      <c r="BG576" s="173"/>
      <c r="BH576" s="173"/>
      <c r="BI576" s="173"/>
      <c r="BJ576" s="173"/>
      <c r="BK576" s="173"/>
      <c r="BL576" s="28"/>
      <c r="BM576" s="228"/>
      <c r="BN576" s="228"/>
      <c r="BO576" s="228"/>
      <c r="BP576" s="228"/>
      <c r="BQ576" s="228"/>
      <c r="BR576" s="228"/>
      <c r="BS576" s="228"/>
      <c r="BT576" s="228"/>
      <c r="BU576" s="228" t="str">
        <f t="shared" si="8"/>
        <v/>
      </c>
      <c r="BV576" s="228"/>
      <c r="BW576" s="228"/>
      <c r="BX576" s="228"/>
      <c r="BY576" s="228"/>
      <c r="BZ576" s="228"/>
      <c r="CA576" s="228"/>
      <c r="CB576" s="228"/>
      <c r="CC576" s="228"/>
      <c r="CD576" s="228"/>
      <c r="CE576" s="228"/>
      <c r="CF576" s="228"/>
      <c r="CG576" s="228"/>
      <c r="CH576" s="228"/>
      <c r="CI576" s="228"/>
      <c r="CJ576" s="228"/>
      <c r="CK576" s="228"/>
      <c r="CL576" s="228"/>
      <c r="CM576" s="228"/>
      <c r="CN576" s="228"/>
      <c r="CO576" s="228"/>
      <c r="CP576" s="228"/>
      <c r="CQ576" s="228"/>
      <c r="CR576" s="228"/>
      <c r="CS576" s="228"/>
      <c r="CT576" s="228"/>
      <c r="CU576" s="228"/>
      <c r="CV576" s="228"/>
      <c r="CW576" s="228"/>
      <c r="CX576" s="228"/>
      <c r="CY576" s="228"/>
      <c r="CZ576" s="228"/>
      <c r="DA576" s="228"/>
      <c r="DB576" s="228"/>
    </row>
    <row r="577" spans="1:106" s="198" customFormat="1" ht="31.5" customHeight="1" x14ac:dyDescent="0.3">
      <c r="A577" s="194"/>
      <c r="B577" s="171"/>
      <c r="C577" s="257"/>
      <c r="D577" s="171"/>
      <c r="E577" s="171"/>
      <c r="F577" s="171"/>
      <c r="G577" s="197"/>
      <c r="L577" s="258"/>
      <c r="M577" s="259"/>
      <c r="N577" s="260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72"/>
      <c r="Z577" s="172"/>
      <c r="AA577" s="193"/>
      <c r="AB577" s="193"/>
      <c r="AC577" s="193"/>
      <c r="AD577" s="193"/>
      <c r="AE577" s="193"/>
      <c r="AF577" s="193"/>
      <c r="AG577" s="193"/>
      <c r="AH577" s="193"/>
      <c r="AI577" s="193"/>
      <c r="AJ577" s="193"/>
      <c r="AK577" s="172"/>
      <c r="AL577" s="172"/>
      <c r="AM577" s="193"/>
      <c r="AN577" s="193"/>
      <c r="AO577" s="223"/>
      <c r="AP577" s="183"/>
      <c r="AQ577" s="184"/>
      <c r="AR577" s="182"/>
      <c r="AS577" s="182"/>
      <c r="AT577" s="185"/>
      <c r="AU577" s="185"/>
      <c r="AV577" s="185"/>
      <c r="AW577" s="185"/>
      <c r="AX577" s="185"/>
      <c r="AY577" s="185"/>
      <c r="AZ577" s="185"/>
      <c r="BA577" s="185"/>
      <c r="BB577" s="185"/>
      <c r="BC577" s="186"/>
      <c r="BD577" s="181"/>
      <c r="BE577" s="187"/>
      <c r="BF577" s="188"/>
      <c r="BG577" s="173"/>
      <c r="BH577" s="173"/>
      <c r="BI577" s="173"/>
      <c r="BJ577" s="173"/>
      <c r="BK577" s="173"/>
      <c r="BL577" s="28"/>
      <c r="BM577" s="228"/>
      <c r="BN577" s="228"/>
      <c r="BO577" s="228"/>
      <c r="BP577" s="228"/>
      <c r="BQ577" s="228"/>
      <c r="BR577" s="228"/>
      <c r="BS577" s="228"/>
      <c r="BT577" s="228"/>
      <c r="BU577" s="228" t="str">
        <f t="shared" si="8"/>
        <v/>
      </c>
      <c r="BV577" s="228"/>
      <c r="BW577" s="228"/>
      <c r="BX577" s="228"/>
      <c r="BY577" s="228"/>
      <c r="BZ577" s="228"/>
      <c r="CA577" s="228"/>
      <c r="CB577" s="228"/>
      <c r="CC577" s="228"/>
      <c r="CD577" s="228"/>
      <c r="CE577" s="228"/>
      <c r="CF577" s="228"/>
      <c r="CG577" s="228"/>
      <c r="CH577" s="228"/>
      <c r="CI577" s="228"/>
      <c r="CJ577" s="228"/>
      <c r="CK577" s="228"/>
      <c r="CL577" s="228"/>
      <c r="CM577" s="228"/>
      <c r="CN577" s="228"/>
      <c r="CO577" s="228"/>
      <c r="CP577" s="228"/>
      <c r="CQ577" s="228"/>
      <c r="CR577" s="228"/>
      <c r="CS577" s="228"/>
      <c r="CT577" s="228"/>
      <c r="CU577" s="228"/>
      <c r="CV577" s="228"/>
      <c r="CW577" s="228"/>
      <c r="CX577" s="228"/>
      <c r="CY577" s="228"/>
      <c r="CZ577" s="228"/>
      <c r="DA577" s="228"/>
      <c r="DB577" s="228"/>
    </row>
    <row r="578" spans="1:106" s="198" customFormat="1" ht="31.5" customHeight="1" x14ac:dyDescent="0.3">
      <c r="A578" s="194"/>
      <c r="B578" s="171"/>
      <c r="C578" s="257"/>
      <c r="D578" s="171"/>
      <c r="E578" s="171"/>
      <c r="F578" s="171"/>
      <c r="G578" s="197"/>
      <c r="L578" s="258"/>
      <c r="M578" s="259"/>
      <c r="N578" s="260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72"/>
      <c r="Z578" s="172"/>
      <c r="AA578" s="193"/>
      <c r="AB578" s="193"/>
      <c r="AC578" s="193"/>
      <c r="AD578" s="193"/>
      <c r="AE578" s="193"/>
      <c r="AF578" s="193"/>
      <c r="AG578" s="193"/>
      <c r="AH578" s="193"/>
      <c r="AI578" s="193"/>
      <c r="AJ578" s="193"/>
      <c r="AK578" s="172"/>
      <c r="AL578" s="172"/>
      <c r="AM578" s="193"/>
      <c r="AN578" s="193"/>
      <c r="AO578" s="223"/>
      <c r="AP578" s="183"/>
      <c r="AQ578" s="184"/>
      <c r="AR578" s="182"/>
      <c r="AS578" s="182"/>
      <c r="AT578" s="185"/>
      <c r="AU578" s="185"/>
      <c r="AV578" s="185"/>
      <c r="AW578" s="185"/>
      <c r="AX578" s="185"/>
      <c r="AY578" s="185"/>
      <c r="AZ578" s="185"/>
      <c r="BA578" s="185"/>
      <c r="BB578" s="185"/>
      <c r="BC578" s="186"/>
      <c r="BD578" s="181"/>
      <c r="BE578" s="187"/>
      <c r="BF578" s="188"/>
      <c r="BG578" s="173"/>
      <c r="BH578" s="173"/>
      <c r="BI578" s="173"/>
      <c r="BJ578" s="173"/>
      <c r="BK578" s="173"/>
      <c r="BL578" s="28"/>
      <c r="BM578" s="228"/>
      <c r="BN578" s="228"/>
      <c r="BO578" s="228"/>
      <c r="BP578" s="228"/>
      <c r="BQ578" s="228"/>
      <c r="BR578" s="228"/>
      <c r="BS578" s="228"/>
      <c r="BT578" s="228"/>
      <c r="BU578" s="228" t="str">
        <f t="shared" si="8"/>
        <v/>
      </c>
      <c r="BV578" s="228"/>
      <c r="BW578" s="228"/>
      <c r="BX578" s="228"/>
      <c r="BY578" s="228"/>
      <c r="BZ578" s="228"/>
      <c r="CA578" s="228"/>
      <c r="CB578" s="228"/>
      <c r="CC578" s="228"/>
      <c r="CD578" s="228"/>
      <c r="CE578" s="228"/>
      <c r="CF578" s="228"/>
      <c r="CG578" s="228"/>
      <c r="CH578" s="228"/>
      <c r="CI578" s="228"/>
      <c r="CJ578" s="228"/>
      <c r="CK578" s="228"/>
      <c r="CL578" s="228"/>
      <c r="CM578" s="228"/>
      <c r="CN578" s="228"/>
      <c r="CO578" s="228"/>
      <c r="CP578" s="228"/>
      <c r="CQ578" s="228"/>
      <c r="CR578" s="228"/>
      <c r="CS578" s="228"/>
      <c r="CT578" s="228"/>
      <c r="CU578" s="228"/>
      <c r="CV578" s="228"/>
      <c r="CW578" s="228"/>
      <c r="CX578" s="228"/>
      <c r="CY578" s="228"/>
      <c r="CZ578" s="228"/>
      <c r="DA578" s="228"/>
      <c r="DB578" s="228"/>
    </row>
    <row r="579" spans="1:106" s="198" customFormat="1" ht="31.5" customHeight="1" x14ac:dyDescent="0.3">
      <c r="A579" s="194"/>
      <c r="B579" s="171"/>
      <c r="C579" s="257"/>
      <c r="D579" s="171"/>
      <c r="E579" s="171"/>
      <c r="F579" s="171"/>
      <c r="G579" s="197"/>
      <c r="L579" s="258"/>
      <c r="M579" s="259"/>
      <c r="N579" s="260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72"/>
      <c r="Z579" s="172"/>
      <c r="AA579" s="193"/>
      <c r="AB579" s="193"/>
      <c r="AC579" s="193"/>
      <c r="AD579" s="193"/>
      <c r="AE579" s="193"/>
      <c r="AF579" s="193"/>
      <c r="AG579" s="193"/>
      <c r="AH579" s="193"/>
      <c r="AI579" s="193"/>
      <c r="AJ579" s="193"/>
      <c r="AK579" s="172"/>
      <c r="AL579" s="172"/>
      <c r="AM579" s="193"/>
      <c r="AN579" s="193"/>
      <c r="AO579" s="223"/>
      <c r="AP579" s="183"/>
      <c r="AQ579" s="184"/>
      <c r="AR579" s="182"/>
      <c r="AS579" s="182"/>
      <c r="AT579" s="185"/>
      <c r="AU579" s="185"/>
      <c r="AV579" s="185"/>
      <c r="AW579" s="185"/>
      <c r="AX579" s="185"/>
      <c r="AY579" s="185"/>
      <c r="AZ579" s="185"/>
      <c r="BA579" s="185"/>
      <c r="BB579" s="185"/>
      <c r="BC579" s="186"/>
      <c r="BD579" s="181"/>
      <c r="BE579" s="187"/>
      <c r="BF579" s="188"/>
      <c r="BG579" s="173"/>
      <c r="BH579" s="173"/>
      <c r="BI579" s="173"/>
      <c r="BJ579" s="173"/>
      <c r="BK579" s="173"/>
      <c r="BL579" s="28"/>
      <c r="BM579" s="228"/>
      <c r="BN579" s="228"/>
      <c r="BO579" s="228"/>
      <c r="BP579" s="228"/>
      <c r="BQ579" s="228"/>
      <c r="BR579" s="228"/>
      <c r="BS579" s="228"/>
      <c r="BT579" s="228"/>
      <c r="BU579" s="228" t="str">
        <f t="shared" si="8"/>
        <v/>
      </c>
      <c r="BV579" s="228"/>
      <c r="BW579" s="228"/>
      <c r="BX579" s="228"/>
      <c r="BY579" s="228"/>
      <c r="BZ579" s="228"/>
      <c r="CA579" s="228"/>
      <c r="CB579" s="228"/>
      <c r="CC579" s="228"/>
      <c r="CD579" s="228"/>
      <c r="CE579" s="228"/>
      <c r="CF579" s="228"/>
      <c r="CG579" s="228"/>
      <c r="CH579" s="228"/>
      <c r="CI579" s="228"/>
      <c r="CJ579" s="228"/>
      <c r="CK579" s="228"/>
      <c r="CL579" s="228"/>
      <c r="CM579" s="228"/>
      <c r="CN579" s="228"/>
      <c r="CO579" s="228"/>
      <c r="CP579" s="228"/>
      <c r="CQ579" s="228"/>
      <c r="CR579" s="228"/>
      <c r="CS579" s="228"/>
      <c r="CT579" s="228"/>
      <c r="CU579" s="228"/>
      <c r="CV579" s="228"/>
      <c r="CW579" s="228"/>
      <c r="CX579" s="228"/>
      <c r="CY579" s="228"/>
      <c r="CZ579" s="228"/>
      <c r="DA579" s="228"/>
      <c r="DB579" s="228"/>
    </row>
    <row r="580" spans="1:106" s="198" customFormat="1" ht="31.5" customHeight="1" x14ac:dyDescent="0.3">
      <c r="A580" s="194"/>
      <c r="B580" s="171"/>
      <c r="C580" s="257"/>
      <c r="D580" s="171"/>
      <c r="E580" s="171"/>
      <c r="F580" s="171"/>
      <c r="G580" s="197"/>
      <c r="L580" s="258"/>
      <c r="M580" s="259"/>
      <c r="N580" s="260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72"/>
      <c r="Z580" s="172"/>
      <c r="AA580" s="193"/>
      <c r="AB580" s="193"/>
      <c r="AC580" s="193"/>
      <c r="AD580" s="193"/>
      <c r="AE580" s="193"/>
      <c r="AF580" s="193"/>
      <c r="AG580" s="193"/>
      <c r="AH580" s="193"/>
      <c r="AI580" s="193"/>
      <c r="AJ580" s="193"/>
      <c r="AK580" s="172"/>
      <c r="AL580" s="172"/>
      <c r="AM580" s="193"/>
      <c r="AN580" s="193"/>
      <c r="AO580" s="223"/>
      <c r="AP580" s="183"/>
      <c r="AQ580" s="184"/>
      <c r="AR580" s="182"/>
      <c r="AS580" s="182"/>
      <c r="AT580" s="185"/>
      <c r="AU580" s="185"/>
      <c r="AV580" s="185"/>
      <c r="AW580" s="185"/>
      <c r="AX580" s="185"/>
      <c r="AY580" s="185"/>
      <c r="AZ580" s="185"/>
      <c r="BA580" s="185"/>
      <c r="BB580" s="185"/>
      <c r="BC580" s="186"/>
      <c r="BD580" s="181"/>
      <c r="BE580" s="187"/>
      <c r="BF580" s="188"/>
      <c r="BG580" s="173"/>
      <c r="BH580" s="173"/>
      <c r="BI580" s="173"/>
      <c r="BJ580" s="173"/>
      <c r="BK580" s="173"/>
      <c r="BL580" s="28"/>
      <c r="BM580" s="228"/>
      <c r="BN580" s="228"/>
      <c r="BO580" s="228"/>
      <c r="BP580" s="228"/>
      <c r="BQ580" s="228"/>
      <c r="BR580" s="228"/>
      <c r="BS580" s="228"/>
      <c r="BT580" s="228"/>
      <c r="BU580" s="228" t="str">
        <f t="shared" ref="BU580:BU585" si="9">IFERROR(ROUND(STDEV(AN580,L580),1),"")</f>
        <v/>
      </c>
      <c r="BV580" s="228"/>
      <c r="BW580" s="228"/>
      <c r="BX580" s="228"/>
      <c r="BY580" s="228"/>
      <c r="BZ580" s="228"/>
      <c r="CA580" s="228"/>
      <c r="CB580" s="228"/>
      <c r="CC580" s="228"/>
      <c r="CD580" s="228"/>
      <c r="CE580" s="228"/>
      <c r="CF580" s="228"/>
      <c r="CG580" s="228"/>
      <c r="CH580" s="228"/>
      <c r="CI580" s="228"/>
      <c r="CJ580" s="228"/>
      <c r="CK580" s="228"/>
      <c r="CL580" s="228"/>
      <c r="CM580" s="228"/>
      <c r="CN580" s="228"/>
      <c r="CO580" s="228"/>
      <c r="CP580" s="228"/>
      <c r="CQ580" s="228"/>
      <c r="CR580" s="228"/>
      <c r="CS580" s="228"/>
      <c r="CT580" s="228"/>
      <c r="CU580" s="228"/>
      <c r="CV580" s="228"/>
      <c r="CW580" s="228"/>
      <c r="CX580" s="228"/>
      <c r="CY580" s="228"/>
      <c r="CZ580" s="228"/>
      <c r="DA580" s="228"/>
      <c r="DB580" s="228"/>
    </row>
    <row r="581" spans="1:106" s="198" customFormat="1" ht="31.5" customHeight="1" x14ac:dyDescent="0.3">
      <c r="A581" s="194"/>
      <c r="B581" s="171"/>
      <c r="C581" s="257"/>
      <c r="D581" s="171"/>
      <c r="E581" s="171"/>
      <c r="F581" s="171"/>
      <c r="G581" s="197"/>
      <c r="L581" s="258"/>
      <c r="M581" s="259"/>
      <c r="N581" s="260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72"/>
      <c r="Z581" s="172"/>
      <c r="AA581" s="193"/>
      <c r="AB581" s="193"/>
      <c r="AC581" s="193"/>
      <c r="AD581" s="193"/>
      <c r="AE581" s="193"/>
      <c r="AF581" s="193"/>
      <c r="AG581" s="193"/>
      <c r="AH581" s="193"/>
      <c r="AI581" s="193"/>
      <c r="AJ581" s="193"/>
      <c r="AK581" s="172"/>
      <c r="AL581" s="172"/>
      <c r="AM581" s="193"/>
      <c r="AN581" s="193"/>
      <c r="AO581" s="223"/>
      <c r="AP581" s="183"/>
      <c r="AQ581" s="184"/>
      <c r="AR581" s="182"/>
      <c r="AS581" s="182"/>
      <c r="AT581" s="185"/>
      <c r="AU581" s="185"/>
      <c r="AV581" s="185"/>
      <c r="AW581" s="185"/>
      <c r="AX581" s="185"/>
      <c r="AY581" s="185"/>
      <c r="AZ581" s="185"/>
      <c r="BA581" s="185"/>
      <c r="BB581" s="185"/>
      <c r="BC581" s="186"/>
      <c r="BD581" s="181"/>
      <c r="BE581" s="187"/>
      <c r="BF581" s="188"/>
      <c r="BG581" s="173"/>
      <c r="BH581" s="173"/>
      <c r="BI581" s="173"/>
      <c r="BJ581" s="173"/>
      <c r="BK581" s="173"/>
      <c r="BL581" s="28"/>
      <c r="BM581" s="228"/>
      <c r="BN581" s="228"/>
      <c r="BO581" s="228"/>
      <c r="BP581" s="228"/>
      <c r="BQ581" s="228"/>
      <c r="BR581" s="228"/>
      <c r="BS581" s="228"/>
      <c r="BT581" s="228"/>
      <c r="BU581" s="228" t="str">
        <f t="shared" si="9"/>
        <v/>
      </c>
      <c r="BV581" s="228"/>
      <c r="BW581" s="228"/>
      <c r="BX581" s="228"/>
      <c r="BY581" s="228"/>
      <c r="BZ581" s="228"/>
      <c r="CA581" s="228"/>
      <c r="CB581" s="228"/>
      <c r="CC581" s="228"/>
      <c r="CD581" s="228"/>
      <c r="CE581" s="228"/>
      <c r="CF581" s="228"/>
      <c r="CG581" s="228"/>
      <c r="CH581" s="228"/>
      <c r="CI581" s="228"/>
      <c r="CJ581" s="228"/>
      <c r="CK581" s="228"/>
      <c r="CL581" s="228"/>
      <c r="CM581" s="228"/>
      <c r="CN581" s="228"/>
      <c r="CO581" s="228"/>
      <c r="CP581" s="228"/>
      <c r="CQ581" s="228"/>
      <c r="CR581" s="228"/>
      <c r="CS581" s="228"/>
      <c r="CT581" s="228"/>
      <c r="CU581" s="228"/>
      <c r="CV581" s="228"/>
      <c r="CW581" s="228"/>
      <c r="CX581" s="228"/>
      <c r="CY581" s="228"/>
      <c r="CZ581" s="228"/>
      <c r="DA581" s="228"/>
      <c r="DB581" s="228"/>
    </row>
    <row r="582" spans="1:106" s="198" customFormat="1" ht="31.5" customHeight="1" x14ac:dyDescent="0.3">
      <c r="A582" s="194"/>
      <c r="B582" s="171"/>
      <c r="C582" s="257"/>
      <c r="D582" s="171"/>
      <c r="E582" s="171"/>
      <c r="F582" s="171"/>
      <c r="G582" s="197"/>
      <c r="L582" s="258"/>
      <c r="M582" s="259"/>
      <c r="N582" s="260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72"/>
      <c r="Z582" s="172"/>
      <c r="AA582" s="193"/>
      <c r="AB582" s="193"/>
      <c r="AC582" s="193"/>
      <c r="AD582" s="193"/>
      <c r="AE582" s="193"/>
      <c r="AF582" s="193"/>
      <c r="AG582" s="193"/>
      <c r="AH582" s="193"/>
      <c r="AI582" s="193"/>
      <c r="AJ582" s="193"/>
      <c r="AK582" s="172"/>
      <c r="AL582" s="172"/>
      <c r="AM582" s="193"/>
      <c r="AN582" s="193"/>
      <c r="AO582" s="223"/>
      <c r="AP582" s="183"/>
      <c r="AQ582" s="184"/>
      <c r="AR582" s="182"/>
      <c r="AS582" s="182"/>
      <c r="AT582" s="185"/>
      <c r="AU582" s="185"/>
      <c r="AV582" s="185"/>
      <c r="AW582" s="185"/>
      <c r="AX582" s="185"/>
      <c r="AY582" s="185"/>
      <c r="AZ582" s="185"/>
      <c r="BA582" s="185"/>
      <c r="BB582" s="185"/>
      <c r="BC582" s="186"/>
      <c r="BD582" s="181"/>
      <c r="BE582" s="187"/>
      <c r="BF582" s="188"/>
      <c r="BG582" s="173"/>
      <c r="BH582" s="173"/>
      <c r="BI582" s="173"/>
      <c r="BJ582" s="173"/>
      <c r="BK582" s="173"/>
      <c r="BL582" s="28"/>
      <c r="BM582" s="228"/>
      <c r="BN582" s="228"/>
      <c r="BO582" s="228"/>
      <c r="BP582" s="228"/>
      <c r="BQ582" s="228"/>
      <c r="BR582" s="228"/>
      <c r="BS582" s="228"/>
      <c r="BT582" s="228"/>
      <c r="BU582" s="228" t="str">
        <f t="shared" si="9"/>
        <v/>
      </c>
      <c r="BV582" s="228"/>
      <c r="BW582" s="228"/>
      <c r="BX582" s="228"/>
      <c r="BY582" s="228"/>
      <c r="BZ582" s="228"/>
      <c r="CA582" s="228"/>
      <c r="CB582" s="228"/>
      <c r="CC582" s="228"/>
      <c r="CD582" s="228"/>
      <c r="CE582" s="228"/>
      <c r="CF582" s="228"/>
      <c r="CG582" s="228"/>
      <c r="CH582" s="228"/>
      <c r="CI582" s="228"/>
      <c r="CJ582" s="228"/>
      <c r="CK582" s="228"/>
      <c r="CL582" s="228"/>
      <c r="CM582" s="228"/>
      <c r="CN582" s="228"/>
      <c r="CO582" s="228"/>
      <c r="CP582" s="228"/>
      <c r="CQ582" s="228"/>
      <c r="CR582" s="228"/>
      <c r="CS582" s="228"/>
      <c r="CT582" s="228"/>
      <c r="CU582" s="228"/>
      <c r="CV582" s="228"/>
      <c r="CW582" s="228"/>
      <c r="CX582" s="228"/>
      <c r="CY582" s="228"/>
      <c r="CZ582" s="228"/>
      <c r="DA582" s="228"/>
      <c r="DB582" s="228"/>
    </row>
    <row r="583" spans="1:106" s="198" customFormat="1" ht="31.5" customHeight="1" x14ac:dyDescent="0.3">
      <c r="A583" s="194"/>
      <c r="B583" s="171"/>
      <c r="C583" s="257"/>
      <c r="D583" s="171"/>
      <c r="E583" s="171"/>
      <c r="F583" s="171"/>
      <c r="G583" s="197"/>
      <c r="L583" s="258"/>
      <c r="M583" s="259"/>
      <c r="N583" s="260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72"/>
      <c r="Z583" s="172"/>
      <c r="AA583" s="193"/>
      <c r="AB583" s="193"/>
      <c r="AC583" s="193"/>
      <c r="AD583" s="193"/>
      <c r="AE583" s="193"/>
      <c r="AF583" s="193"/>
      <c r="AG583" s="193"/>
      <c r="AH583" s="193"/>
      <c r="AI583" s="193"/>
      <c r="AJ583" s="193"/>
      <c r="AK583" s="172"/>
      <c r="AL583" s="172"/>
      <c r="AM583" s="193"/>
      <c r="AN583" s="193"/>
      <c r="AO583" s="223"/>
      <c r="AP583" s="183"/>
      <c r="AQ583" s="184"/>
      <c r="AR583" s="182"/>
      <c r="AS583" s="182"/>
      <c r="AT583" s="185"/>
      <c r="AU583" s="185"/>
      <c r="AV583" s="185"/>
      <c r="AW583" s="185"/>
      <c r="AX583" s="185"/>
      <c r="AY583" s="185"/>
      <c r="AZ583" s="185"/>
      <c r="BA583" s="185"/>
      <c r="BB583" s="185"/>
      <c r="BC583" s="186"/>
      <c r="BD583" s="181"/>
      <c r="BE583" s="187"/>
      <c r="BF583" s="188"/>
      <c r="BG583" s="173"/>
      <c r="BH583" s="173"/>
      <c r="BI583" s="173"/>
      <c r="BJ583" s="173"/>
      <c r="BK583" s="173"/>
      <c r="BL583" s="28"/>
      <c r="BM583" s="228"/>
      <c r="BN583" s="228"/>
      <c r="BO583" s="228"/>
      <c r="BP583" s="228"/>
      <c r="BQ583" s="228"/>
      <c r="BR583" s="228"/>
      <c r="BS583" s="228"/>
      <c r="BT583" s="228"/>
      <c r="BU583" s="228" t="str">
        <f t="shared" si="9"/>
        <v/>
      </c>
      <c r="BV583" s="228"/>
      <c r="BW583" s="228"/>
      <c r="BX583" s="228"/>
      <c r="BY583" s="228"/>
      <c r="BZ583" s="228"/>
      <c r="CA583" s="228"/>
      <c r="CB583" s="228"/>
      <c r="CC583" s="228"/>
      <c r="CD583" s="228"/>
      <c r="CE583" s="228"/>
      <c r="CF583" s="228"/>
      <c r="CG583" s="228"/>
      <c r="CH583" s="228"/>
      <c r="CI583" s="228"/>
      <c r="CJ583" s="228"/>
      <c r="CK583" s="228"/>
      <c r="CL583" s="228"/>
      <c r="CM583" s="228"/>
      <c r="CN583" s="228"/>
      <c r="CO583" s="228"/>
      <c r="CP583" s="228"/>
      <c r="CQ583" s="228"/>
      <c r="CR583" s="228"/>
      <c r="CS583" s="228"/>
      <c r="CT583" s="228"/>
      <c r="CU583" s="228"/>
      <c r="CV583" s="228"/>
      <c r="CW583" s="228"/>
      <c r="CX583" s="228"/>
      <c r="CY583" s="228"/>
      <c r="CZ583" s="228"/>
      <c r="DA583" s="228"/>
      <c r="DB583" s="228"/>
    </row>
    <row r="584" spans="1:106" s="198" customFormat="1" ht="31.5" customHeight="1" x14ac:dyDescent="0.3">
      <c r="A584" s="194"/>
      <c r="B584" s="171"/>
      <c r="C584" s="257"/>
      <c r="D584" s="171"/>
      <c r="E584" s="171"/>
      <c r="F584" s="171"/>
      <c r="G584" s="197"/>
      <c r="L584" s="258"/>
      <c r="M584" s="259"/>
      <c r="N584" s="260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72"/>
      <c r="Z584" s="172"/>
      <c r="AA584" s="193"/>
      <c r="AB584" s="193"/>
      <c r="AC584" s="193"/>
      <c r="AD584" s="193"/>
      <c r="AE584" s="193"/>
      <c r="AF584" s="193"/>
      <c r="AG584" s="193"/>
      <c r="AH584" s="193"/>
      <c r="AI584" s="193"/>
      <c r="AJ584" s="193"/>
      <c r="AK584" s="172"/>
      <c r="AL584" s="172"/>
      <c r="AM584" s="193"/>
      <c r="AN584" s="193"/>
      <c r="AO584" s="223"/>
      <c r="AP584" s="183"/>
      <c r="AQ584" s="184"/>
      <c r="AR584" s="182"/>
      <c r="AS584" s="182"/>
      <c r="AT584" s="185"/>
      <c r="AU584" s="185"/>
      <c r="AV584" s="185"/>
      <c r="AW584" s="185"/>
      <c r="AX584" s="185"/>
      <c r="AY584" s="185"/>
      <c r="AZ584" s="185"/>
      <c r="BA584" s="185"/>
      <c r="BB584" s="185"/>
      <c r="BC584" s="186"/>
      <c r="BD584" s="181"/>
      <c r="BE584" s="187"/>
      <c r="BF584" s="188"/>
      <c r="BG584" s="173"/>
      <c r="BH584" s="173"/>
      <c r="BI584" s="173"/>
      <c r="BJ584" s="173"/>
      <c r="BK584" s="173"/>
      <c r="BL584" s="28"/>
      <c r="BM584" s="228"/>
      <c r="BN584" s="228"/>
      <c r="BO584" s="228"/>
      <c r="BP584" s="228"/>
      <c r="BQ584" s="228"/>
      <c r="BR584" s="228"/>
      <c r="BS584" s="228"/>
      <c r="BT584" s="228"/>
      <c r="BU584" s="228" t="str">
        <f t="shared" si="9"/>
        <v/>
      </c>
      <c r="BV584" s="228"/>
      <c r="BW584" s="228"/>
      <c r="BX584" s="228"/>
      <c r="BY584" s="228"/>
      <c r="BZ584" s="228"/>
      <c r="CA584" s="228"/>
      <c r="CB584" s="228"/>
      <c r="CC584" s="228"/>
      <c r="CD584" s="228"/>
      <c r="CE584" s="228"/>
      <c r="CF584" s="228"/>
      <c r="CG584" s="228"/>
      <c r="CH584" s="228"/>
      <c r="CI584" s="228"/>
      <c r="CJ584" s="228"/>
      <c r="CK584" s="228"/>
      <c r="CL584" s="228"/>
      <c r="CM584" s="228"/>
      <c r="CN584" s="228"/>
      <c r="CO584" s="228"/>
      <c r="CP584" s="228"/>
      <c r="CQ584" s="228"/>
      <c r="CR584" s="228"/>
      <c r="CS584" s="228"/>
      <c r="CT584" s="228"/>
      <c r="CU584" s="228"/>
      <c r="CV584" s="228"/>
      <c r="CW584" s="228"/>
      <c r="CX584" s="228"/>
      <c r="CY584" s="228"/>
      <c r="CZ584" s="228"/>
      <c r="DA584" s="228"/>
      <c r="DB584" s="228"/>
    </row>
    <row r="585" spans="1:106" s="198" customFormat="1" ht="31.5" customHeight="1" x14ac:dyDescent="0.3">
      <c r="A585" s="194"/>
      <c r="B585" s="171"/>
      <c r="C585" s="257"/>
      <c r="D585" s="171"/>
      <c r="E585" s="171"/>
      <c r="F585" s="171"/>
      <c r="G585" s="197"/>
      <c r="L585" s="258"/>
      <c r="M585" s="259"/>
      <c r="N585" s="260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72"/>
      <c r="Z585" s="172"/>
      <c r="AA585" s="193"/>
      <c r="AB585" s="193"/>
      <c r="AC585" s="193"/>
      <c r="AD585" s="193"/>
      <c r="AE585" s="193"/>
      <c r="AF585" s="193"/>
      <c r="AG585" s="193"/>
      <c r="AH585" s="193"/>
      <c r="AI585" s="193"/>
      <c r="AJ585" s="193"/>
      <c r="AK585" s="172"/>
      <c r="AL585" s="172"/>
      <c r="AM585" s="193"/>
      <c r="AN585" s="193"/>
      <c r="AO585" s="223"/>
      <c r="AP585" s="183"/>
      <c r="AQ585" s="184"/>
      <c r="AR585" s="182"/>
      <c r="AS585" s="182"/>
      <c r="AT585" s="185"/>
      <c r="AU585" s="185"/>
      <c r="AV585" s="185"/>
      <c r="AW585" s="185"/>
      <c r="AX585" s="185"/>
      <c r="AY585" s="185"/>
      <c r="AZ585" s="185"/>
      <c r="BA585" s="185"/>
      <c r="BB585" s="185"/>
      <c r="BC585" s="186"/>
      <c r="BD585" s="181"/>
      <c r="BE585" s="187"/>
      <c r="BF585" s="188"/>
      <c r="BG585" s="173"/>
      <c r="BH585" s="173"/>
      <c r="BI585" s="173"/>
      <c r="BJ585" s="173"/>
      <c r="BK585" s="173"/>
      <c r="BL585" s="28"/>
      <c r="BM585" s="228"/>
      <c r="BN585" s="228"/>
      <c r="BO585" s="228"/>
      <c r="BP585" s="228"/>
      <c r="BQ585" s="228"/>
      <c r="BR585" s="228"/>
      <c r="BS585" s="228"/>
      <c r="BT585" s="228"/>
      <c r="BU585" s="228" t="str">
        <f t="shared" si="9"/>
        <v/>
      </c>
      <c r="BV585" s="228"/>
      <c r="BW585" s="228"/>
      <c r="BX585" s="228"/>
      <c r="BY585" s="228"/>
      <c r="BZ585" s="228"/>
      <c r="CA585" s="228"/>
      <c r="CB585" s="228"/>
      <c r="CC585" s="228"/>
      <c r="CD585" s="228"/>
      <c r="CE585" s="228"/>
      <c r="CF585" s="228"/>
      <c r="CG585" s="228"/>
      <c r="CH585" s="228"/>
      <c r="CI585" s="228"/>
      <c r="CJ585" s="228"/>
      <c r="CK585" s="228"/>
      <c r="CL585" s="228"/>
      <c r="CM585" s="228"/>
      <c r="CN585" s="228"/>
      <c r="CO585" s="228"/>
      <c r="CP585" s="228"/>
      <c r="CQ585" s="228"/>
      <c r="CR585" s="228"/>
      <c r="CS585" s="228"/>
      <c r="CT585" s="228"/>
      <c r="CU585" s="228"/>
      <c r="CV585" s="228"/>
      <c r="CW585" s="228"/>
      <c r="CX585" s="228"/>
      <c r="CY585" s="228"/>
      <c r="CZ585" s="228"/>
      <c r="DA585" s="228"/>
      <c r="DB585" s="228"/>
    </row>
    <row r="586" spans="1:106" s="198" customFormat="1" ht="31.5" customHeight="1" x14ac:dyDescent="0.3">
      <c r="A586" s="194"/>
      <c r="B586" s="171"/>
      <c r="C586" s="257"/>
      <c r="D586" s="171"/>
      <c r="E586" s="171"/>
      <c r="F586" s="171"/>
      <c r="G586" s="197"/>
      <c r="L586" s="258"/>
      <c r="M586" s="259"/>
      <c r="N586" s="260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72"/>
      <c r="Z586" s="172"/>
      <c r="AA586" s="193"/>
      <c r="AB586" s="193"/>
      <c r="AC586" s="193"/>
      <c r="AD586" s="193"/>
      <c r="AE586" s="193"/>
      <c r="AF586" s="193"/>
      <c r="AG586" s="193"/>
      <c r="AH586" s="193"/>
      <c r="AI586" s="193"/>
      <c r="AJ586" s="193"/>
      <c r="AK586" s="172"/>
      <c r="AL586" s="172"/>
      <c r="AM586" s="193"/>
      <c r="AN586" s="193"/>
      <c r="AO586" s="223"/>
      <c r="AP586" s="183"/>
      <c r="AQ586" s="184"/>
      <c r="AR586" s="182"/>
      <c r="AS586" s="182"/>
      <c r="AT586" s="185"/>
      <c r="AU586" s="185"/>
      <c r="AV586" s="185"/>
      <c r="AW586" s="185"/>
      <c r="AX586" s="185"/>
      <c r="AY586" s="185"/>
      <c r="AZ586" s="185"/>
      <c r="BA586" s="185"/>
      <c r="BB586" s="185"/>
      <c r="BC586" s="186"/>
      <c r="BD586" s="181"/>
      <c r="BE586" s="187"/>
      <c r="BF586" s="188"/>
      <c r="BG586" s="173"/>
      <c r="BH586" s="173"/>
      <c r="BI586" s="173"/>
      <c r="BJ586" s="173"/>
      <c r="BK586" s="173"/>
      <c r="BL586" s="28"/>
      <c r="BM586" s="228"/>
      <c r="BN586" s="228"/>
      <c r="BO586" s="228"/>
      <c r="BP586" s="228"/>
      <c r="BQ586" s="228"/>
      <c r="BR586" s="228"/>
      <c r="BS586" s="228"/>
      <c r="BT586" s="228"/>
      <c r="BU586" s="228"/>
      <c r="BV586" s="228"/>
      <c r="BW586" s="228"/>
      <c r="BX586" s="228"/>
      <c r="BY586" s="228"/>
      <c r="BZ586" s="228"/>
      <c r="CA586" s="228"/>
      <c r="CB586" s="228"/>
      <c r="CC586" s="228"/>
      <c r="CD586" s="228"/>
      <c r="CE586" s="228"/>
      <c r="CF586" s="228"/>
      <c r="CG586" s="228"/>
      <c r="CH586" s="228"/>
      <c r="CI586" s="228"/>
      <c r="CJ586" s="228"/>
      <c r="CK586" s="228"/>
      <c r="CL586" s="228"/>
      <c r="CM586" s="228"/>
      <c r="CN586" s="228"/>
      <c r="CO586" s="228"/>
      <c r="CP586" s="228"/>
      <c r="CQ586" s="228"/>
      <c r="CR586" s="228"/>
      <c r="CS586" s="228"/>
      <c r="CT586" s="228"/>
      <c r="CU586" s="228"/>
      <c r="CV586" s="228"/>
      <c r="CW586" s="228"/>
      <c r="CX586" s="228"/>
      <c r="CY586" s="228"/>
      <c r="CZ586" s="228"/>
      <c r="DA586" s="228"/>
      <c r="DB586" s="228"/>
    </row>
    <row r="587" spans="1:106" s="198" customFormat="1" ht="31.5" customHeight="1" x14ac:dyDescent="0.3">
      <c r="A587" s="194"/>
      <c r="B587" s="171"/>
      <c r="C587" s="257"/>
      <c r="D587" s="171"/>
      <c r="E587" s="171"/>
      <c r="F587" s="171"/>
      <c r="G587" s="197"/>
      <c r="L587" s="258"/>
      <c r="M587" s="259"/>
      <c r="N587" s="260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72"/>
      <c r="Z587" s="172"/>
      <c r="AA587" s="193"/>
      <c r="AB587" s="193"/>
      <c r="AC587" s="193"/>
      <c r="AD587" s="193"/>
      <c r="AE587" s="193"/>
      <c r="AF587" s="193"/>
      <c r="AG587" s="193"/>
      <c r="AH587" s="193"/>
      <c r="AI587" s="193"/>
      <c r="AJ587" s="193"/>
      <c r="AK587" s="172"/>
      <c r="AL587" s="172"/>
      <c r="AM587" s="193"/>
      <c r="AN587" s="193"/>
      <c r="AO587" s="223"/>
      <c r="AP587" s="183"/>
      <c r="AQ587" s="184"/>
      <c r="AR587" s="182"/>
      <c r="AS587" s="182"/>
      <c r="AT587" s="185"/>
      <c r="AU587" s="185"/>
      <c r="AV587" s="185"/>
      <c r="AW587" s="185"/>
      <c r="AX587" s="185"/>
      <c r="AY587" s="185"/>
      <c r="AZ587" s="185"/>
      <c r="BA587" s="185"/>
      <c r="BB587" s="185"/>
      <c r="BC587" s="186"/>
      <c r="BD587" s="181"/>
      <c r="BE587" s="187"/>
      <c r="BF587" s="188"/>
      <c r="BG587" s="173"/>
      <c r="BH587" s="173"/>
      <c r="BI587" s="173"/>
      <c r="BJ587" s="173"/>
      <c r="BK587" s="173"/>
      <c r="BL587" s="28"/>
      <c r="BM587" s="228"/>
      <c r="BN587" s="228"/>
      <c r="BO587" s="228"/>
      <c r="BP587" s="228"/>
      <c r="BQ587" s="228"/>
      <c r="BR587" s="228"/>
      <c r="BS587" s="228"/>
      <c r="BT587" s="228"/>
      <c r="BU587" s="228"/>
      <c r="BV587" s="228"/>
      <c r="BW587" s="228"/>
      <c r="BX587" s="228"/>
      <c r="BY587" s="228"/>
      <c r="BZ587" s="228"/>
      <c r="CA587" s="228"/>
      <c r="CB587" s="228"/>
      <c r="CC587" s="228"/>
      <c r="CD587" s="228"/>
      <c r="CE587" s="228"/>
      <c r="CF587" s="228"/>
      <c r="CG587" s="228"/>
      <c r="CH587" s="228"/>
      <c r="CI587" s="228"/>
      <c r="CJ587" s="228"/>
      <c r="CK587" s="228"/>
      <c r="CL587" s="228"/>
      <c r="CM587" s="228"/>
      <c r="CN587" s="228"/>
      <c r="CO587" s="228"/>
      <c r="CP587" s="228"/>
      <c r="CQ587" s="228"/>
      <c r="CR587" s="228"/>
      <c r="CS587" s="228"/>
      <c r="CT587" s="228"/>
      <c r="CU587" s="228"/>
      <c r="CV587" s="228"/>
      <c r="CW587" s="228"/>
      <c r="CX587" s="228"/>
      <c r="CY587" s="228"/>
      <c r="CZ587" s="228"/>
      <c r="DA587" s="228"/>
      <c r="DB587" s="228"/>
    </row>
    <row r="588" spans="1:106" s="198" customFormat="1" ht="31.5" customHeight="1" x14ac:dyDescent="0.3">
      <c r="A588" s="194"/>
      <c r="B588" s="171"/>
      <c r="C588" s="257"/>
      <c r="D588" s="171"/>
      <c r="E588" s="171"/>
      <c r="F588" s="171"/>
      <c r="G588" s="197"/>
      <c r="L588" s="258"/>
      <c r="M588" s="259"/>
      <c r="N588" s="260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72"/>
      <c r="Z588" s="172"/>
      <c r="AA588" s="193"/>
      <c r="AB588" s="193"/>
      <c r="AC588" s="193"/>
      <c r="AD588" s="193"/>
      <c r="AE588" s="193"/>
      <c r="AF588" s="193"/>
      <c r="AG588" s="193"/>
      <c r="AH588" s="193"/>
      <c r="AI588" s="193"/>
      <c r="AJ588" s="193"/>
      <c r="AK588" s="172"/>
      <c r="AL588" s="172"/>
      <c r="AM588" s="193"/>
      <c r="AN588" s="193"/>
      <c r="AO588" s="223"/>
      <c r="AP588" s="183"/>
      <c r="AQ588" s="184"/>
      <c r="AR588" s="182"/>
      <c r="AS588" s="182"/>
      <c r="AT588" s="185"/>
      <c r="AU588" s="185"/>
      <c r="AV588" s="185"/>
      <c r="AW588" s="185"/>
      <c r="AX588" s="185"/>
      <c r="AY588" s="185"/>
      <c r="AZ588" s="185"/>
      <c r="BA588" s="185"/>
      <c r="BB588" s="185"/>
      <c r="BC588" s="186"/>
      <c r="BD588" s="181"/>
      <c r="BE588" s="187"/>
      <c r="BF588" s="188"/>
      <c r="BG588" s="173"/>
      <c r="BH588" s="173"/>
      <c r="BI588" s="173"/>
      <c r="BJ588" s="173"/>
      <c r="BK588" s="173"/>
      <c r="BL588" s="28"/>
      <c r="BM588" s="228"/>
      <c r="BN588" s="228"/>
      <c r="BO588" s="228"/>
      <c r="BP588" s="228"/>
      <c r="BQ588" s="228"/>
      <c r="BR588" s="228"/>
      <c r="BS588" s="228"/>
      <c r="BT588" s="228"/>
      <c r="BU588" s="228"/>
      <c r="BV588" s="228"/>
      <c r="BW588" s="228"/>
      <c r="BX588" s="228"/>
      <c r="BY588" s="228"/>
      <c r="BZ588" s="228"/>
      <c r="CA588" s="228"/>
      <c r="CB588" s="228"/>
      <c r="CC588" s="228"/>
      <c r="CD588" s="228"/>
      <c r="CE588" s="228"/>
      <c r="CF588" s="228"/>
      <c r="CG588" s="228"/>
      <c r="CH588" s="228"/>
      <c r="CI588" s="228"/>
      <c r="CJ588" s="228"/>
      <c r="CK588" s="228"/>
      <c r="CL588" s="228"/>
      <c r="CM588" s="228"/>
      <c r="CN588" s="228"/>
      <c r="CO588" s="228"/>
      <c r="CP588" s="228"/>
      <c r="CQ588" s="228"/>
      <c r="CR588" s="228"/>
      <c r="CS588" s="228"/>
      <c r="CT588" s="228"/>
      <c r="CU588" s="228"/>
      <c r="CV588" s="228"/>
      <c r="CW588" s="228"/>
      <c r="CX588" s="228"/>
      <c r="CY588" s="228"/>
      <c r="CZ588" s="228"/>
      <c r="DA588" s="228"/>
      <c r="DB588" s="228"/>
    </row>
    <row r="589" spans="1:106" s="198" customFormat="1" ht="31.5" customHeight="1" x14ac:dyDescent="0.3">
      <c r="A589" s="194"/>
      <c r="B589" s="171"/>
      <c r="C589" s="257"/>
      <c r="D589" s="171"/>
      <c r="E589" s="171"/>
      <c r="F589" s="171"/>
      <c r="G589" s="197"/>
      <c r="L589" s="258"/>
      <c r="M589" s="259"/>
      <c r="N589" s="260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72"/>
      <c r="Z589" s="172"/>
      <c r="AA589" s="193"/>
      <c r="AB589" s="193"/>
      <c r="AC589" s="193"/>
      <c r="AD589" s="193"/>
      <c r="AE589" s="193"/>
      <c r="AF589" s="193"/>
      <c r="AG589" s="193"/>
      <c r="AH589" s="193"/>
      <c r="AI589" s="193"/>
      <c r="AJ589" s="193"/>
      <c r="AK589" s="172"/>
      <c r="AL589" s="172"/>
      <c r="AM589" s="193"/>
      <c r="AN589" s="193"/>
      <c r="AO589" s="223"/>
      <c r="AP589" s="183"/>
      <c r="AQ589" s="184"/>
      <c r="AR589" s="182"/>
      <c r="AS589" s="182"/>
      <c r="AT589" s="185"/>
      <c r="AU589" s="185"/>
      <c r="AV589" s="185"/>
      <c r="AW589" s="185"/>
      <c r="AX589" s="185"/>
      <c r="AY589" s="185"/>
      <c r="AZ589" s="185"/>
      <c r="BA589" s="185"/>
      <c r="BB589" s="185"/>
      <c r="BC589" s="186"/>
      <c r="BD589" s="181"/>
      <c r="BE589" s="187"/>
      <c r="BF589" s="188"/>
      <c r="BG589" s="173"/>
      <c r="BH589" s="173"/>
      <c r="BI589" s="173"/>
      <c r="BJ589" s="173"/>
      <c r="BK589" s="173"/>
      <c r="BL589" s="28"/>
      <c r="BM589" s="228"/>
      <c r="BN589" s="228"/>
      <c r="BO589" s="228"/>
      <c r="BP589" s="228"/>
      <c r="BQ589" s="228"/>
      <c r="BR589" s="228"/>
      <c r="BS589" s="228"/>
      <c r="BT589" s="228"/>
      <c r="BU589" s="228"/>
      <c r="BV589" s="228"/>
      <c r="BW589" s="228"/>
      <c r="BX589" s="228"/>
      <c r="BY589" s="228"/>
      <c r="BZ589" s="228"/>
      <c r="CA589" s="228"/>
      <c r="CB589" s="228"/>
      <c r="CC589" s="228"/>
      <c r="CD589" s="228"/>
      <c r="CE589" s="228"/>
      <c r="CF589" s="228"/>
      <c r="CG589" s="228"/>
      <c r="CH589" s="228"/>
      <c r="CI589" s="228"/>
      <c r="CJ589" s="228"/>
      <c r="CK589" s="228"/>
      <c r="CL589" s="228"/>
      <c r="CM589" s="228"/>
      <c r="CN589" s="228"/>
      <c r="CO589" s="228"/>
      <c r="CP589" s="228"/>
      <c r="CQ589" s="228"/>
      <c r="CR589" s="228"/>
      <c r="CS589" s="228"/>
      <c r="CT589" s="228"/>
      <c r="CU589" s="228"/>
      <c r="CV589" s="228"/>
      <c r="CW589" s="228"/>
      <c r="CX589" s="228"/>
      <c r="CY589" s="228"/>
      <c r="CZ589" s="228"/>
      <c r="DA589" s="228"/>
      <c r="DB589" s="228"/>
    </row>
    <row r="590" spans="1:106" s="198" customFormat="1" ht="31.5" customHeight="1" x14ac:dyDescent="0.3">
      <c r="A590" s="194"/>
      <c r="B590" s="171"/>
      <c r="C590" s="257"/>
      <c r="D590" s="171"/>
      <c r="E590" s="171"/>
      <c r="F590" s="171"/>
      <c r="G590" s="197"/>
      <c r="L590" s="258"/>
      <c r="M590" s="259"/>
      <c r="N590" s="260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72"/>
      <c r="Z590" s="172"/>
      <c r="AA590" s="193"/>
      <c r="AB590" s="193"/>
      <c r="AC590" s="193"/>
      <c r="AD590" s="193"/>
      <c r="AE590" s="193"/>
      <c r="AF590" s="193"/>
      <c r="AG590" s="193"/>
      <c r="AH590" s="193"/>
      <c r="AI590" s="193"/>
      <c r="AJ590" s="193"/>
      <c r="AK590" s="172"/>
      <c r="AL590" s="172"/>
      <c r="AM590" s="193"/>
      <c r="AN590" s="193"/>
      <c r="AO590" s="223"/>
      <c r="AP590" s="183"/>
      <c r="AQ590" s="184"/>
      <c r="AR590" s="182"/>
      <c r="AS590" s="182"/>
      <c r="AT590" s="185"/>
      <c r="AU590" s="185"/>
      <c r="AV590" s="185"/>
      <c r="AW590" s="185"/>
      <c r="AX590" s="185"/>
      <c r="AY590" s="185"/>
      <c r="AZ590" s="185"/>
      <c r="BA590" s="185"/>
      <c r="BB590" s="185"/>
      <c r="BC590" s="186"/>
      <c r="BD590" s="181"/>
      <c r="BE590" s="187"/>
      <c r="BF590" s="188"/>
      <c r="BG590" s="173"/>
      <c r="BH590" s="173"/>
      <c r="BI590" s="173"/>
      <c r="BJ590" s="173"/>
      <c r="BK590" s="173"/>
      <c r="BL590" s="28"/>
      <c r="BM590" s="228"/>
      <c r="BN590" s="228"/>
      <c r="BO590" s="228"/>
      <c r="BP590" s="228"/>
      <c r="BQ590" s="228"/>
      <c r="BR590" s="228"/>
      <c r="BS590" s="228"/>
      <c r="BT590" s="228"/>
      <c r="BU590" s="228"/>
      <c r="BV590" s="228"/>
      <c r="BW590" s="228"/>
      <c r="BX590" s="228"/>
      <c r="BY590" s="228"/>
      <c r="BZ590" s="228"/>
      <c r="CA590" s="228"/>
      <c r="CB590" s="228"/>
      <c r="CC590" s="228"/>
      <c r="CD590" s="228"/>
      <c r="CE590" s="228"/>
      <c r="CF590" s="228"/>
      <c r="CG590" s="228"/>
      <c r="CH590" s="228"/>
      <c r="CI590" s="228"/>
      <c r="CJ590" s="228"/>
      <c r="CK590" s="228"/>
      <c r="CL590" s="228"/>
      <c r="CM590" s="228"/>
      <c r="CN590" s="228"/>
      <c r="CO590" s="228"/>
      <c r="CP590" s="228"/>
      <c r="CQ590" s="228"/>
      <c r="CR590" s="228"/>
      <c r="CS590" s="228"/>
      <c r="CT590" s="228"/>
      <c r="CU590" s="228"/>
      <c r="CV590" s="228"/>
      <c r="CW590" s="228"/>
      <c r="CX590" s="228"/>
      <c r="CY590" s="228"/>
      <c r="CZ590" s="228"/>
      <c r="DA590" s="228"/>
      <c r="DB590" s="228"/>
    </row>
    <row r="591" spans="1:106" s="198" customFormat="1" ht="31.5" customHeight="1" x14ac:dyDescent="0.3">
      <c r="A591" s="194"/>
      <c r="B591" s="171"/>
      <c r="C591" s="257"/>
      <c r="D591" s="171"/>
      <c r="E591" s="171"/>
      <c r="F591" s="171"/>
      <c r="G591" s="197"/>
      <c r="L591" s="258"/>
      <c r="M591" s="259"/>
      <c r="N591" s="260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72"/>
      <c r="Z591" s="172"/>
      <c r="AA591" s="193"/>
      <c r="AB591" s="193"/>
      <c r="AC591" s="193"/>
      <c r="AD591" s="193"/>
      <c r="AE591" s="193"/>
      <c r="AF591" s="193"/>
      <c r="AG591" s="193"/>
      <c r="AH591" s="193"/>
      <c r="AI591" s="193"/>
      <c r="AJ591" s="193"/>
      <c r="AK591" s="172"/>
      <c r="AL591" s="172"/>
      <c r="AM591" s="193"/>
      <c r="AN591" s="193"/>
      <c r="AO591" s="223"/>
      <c r="AP591" s="183"/>
      <c r="AQ591" s="184"/>
      <c r="AR591" s="182"/>
      <c r="AS591" s="182"/>
      <c r="AT591" s="185"/>
      <c r="AU591" s="185"/>
      <c r="AV591" s="185"/>
      <c r="AW591" s="185"/>
      <c r="AX591" s="185"/>
      <c r="AY591" s="185"/>
      <c r="AZ591" s="185"/>
      <c r="BA591" s="185"/>
      <c r="BB591" s="185"/>
      <c r="BC591" s="186"/>
      <c r="BD591" s="181"/>
      <c r="BE591" s="187"/>
      <c r="BF591" s="188"/>
      <c r="BG591" s="173"/>
      <c r="BH591" s="173"/>
      <c r="BI591" s="173"/>
      <c r="BJ591" s="173"/>
      <c r="BK591" s="173"/>
      <c r="BL591" s="28"/>
      <c r="BM591" s="228"/>
      <c r="BN591" s="228"/>
      <c r="BO591" s="228"/>
      <c r="BP591" s="228"/>
      <c r="BQ591" s="228"/>
      <c r="BR591" s="228"/>
      <c r="BS591" s="228"/>
      <c r="BT591" s="228"/>
      <c r="BU591" s="228"/>
      <c r="BV591" s="228"/>
      <c r="BW591" s="228"/>
      <c r="BX591" s="228"/>
      <c r="BY591" s="228"/>
      <c r="BZ591" s="228"/>
      <c r="CA591" s="228"/>
      <c r="CB591" s="228"/>
      <c r="CC591" s="228"/>
      <c r="CD591" s="228"/>
      <c r="CE591" s="228"/>
      <c r="CF591" s="228"/>
      <c r="CG591" s="228"/>
      <c r="CH591" s="228"/>
      <c r="CI591" s="228"/>
      <c r="CJ591" s="228"/>
      <c r="CK591" s="228"/>
      <c r="CL591" s="228"/>
      <c r="CM591" s="228"/>
      <c r="CN591" s="228"/>
      <c r="CO591" s="228"/>
      <c r="CP591" s="228"/>
      <c r="CQ591" s="228"/>
      <c r="CR591" s="228"/>
      <c r="CS591" s="228"/>
      <c r="CT591" s="228"/>
      <c r="CU591" s="228"/>
      <c r="CV591" s="228"/>
      <c r="CW591" s="228"/>
      <c r="CX591" s="228"/>
      <c r="CY591" s="228"/>
      <c r="CZ591" s="228"/>
      <c r="DA591" s="228"/>
      <c r="DB591" s="228"/>
    </row>
    <row r="592" spans="1:106" s="198" customFormat="1" ht="31.5" customHeight="1" x14ac:dyDescent="0.3">
      <c r="A592" s="194"/>
      <c r="B592" s="171"/>
      <c r="C592" s="257"/>
      <c r="D592" s="171"/>
      <c r="E592" s="171"/>
      <c r="F592" s="171"/>
      <c r="G592" s="197"/>
      <c r="L592" s="258"/>
      <c r="M592" s="259"/>
      <c r="N592" s="260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72"/>
      <c r="Z592" s="172"/>
      <c r="AA592" s="193"/>
      <c r="AB592" s="193"/>
      <c r="AC592" s="193"/>
      <c r="AD592" s="193"/>
      <c r="AE592" s="193"/>
      <c r="AF592" s="193"/>
      <c r="AG592" s="193"/>
      <c r="AH592" s="193"/>
      <c r="AI592" s="193"/>
      <c r="AJ592" s="193"/>
      <c r="AK592" s="172"/>
      <c r="AL592" s="172"/>
      <c r="AM592" s="193"/>
      <c r="AN592" s="193"/>
      <c r="AO592" s="223"/>
      <c r="AP592" s="183"/>
      <c r="AQ592" s="184"/>
      <c r="AR592" s="182"/>
      <c r="AS592" s="182"/>
      <c r="AT592" s="185"/>
      <c r="AU592" s="185"/>
      <c r="AV592" s="185"/>
      <c r="AW592" s="185"/>
      <c r="AX592" s="185"/>
      <c r="AY592" s="185"/>
      <c r="AZ592" s="185"/>
      <c r="BA592" s="185"/>
      <c r="BB592" s="185"/>
      <c r="BC592" s="186"/>
      <c r="BD592" s="181"/>
      <c r="BE592" s="187"/>
      <c r="BF592" s="188"/>
      <c r="BG592" s="173"/>
      <c r="BH592" s="173"/>
      <c r="BI592" s="173"/>
      <c r="BJ592" s="173"/>
      <c r="BK592" s="173"/>
      <c r="BL592" s="28"/>
      <c r="BM592" s="228"/>
      <c r="BN592" s="228"/>
      <c r="BO592" s="228"/>
      <c r="BP592" s="228"/>
      <c r="BQ592" s="228"/>
      <c r="BR592" s="228"/>
      <c r="BS592" s="228"/>
      <c r="BT592" s="228"/>
      <c r="BU592" s="228"/>
      <c r="BV592" s="228"/>
      <c r="BW592" s="228"/>
      <c r="BX592" s="228"/>
      <c r="BY592" s="228"/>
      <c r="BZ592" s="228"/>
      <c r="CA592" s="228"/>
      <c r="CB592" s="228"/>
      <c r="CC592" s="228"/>
      <c r="CD592" s="228"/>
      <c r="CE592" s="228"/>
      <c r="CF592" s="228"/>
      <c r="CG592" s="228"/>
      <c r="CH592" s="228"/>
      <c r="CI592" s="228"/>
      <c r="CJ592" s="228"/>
      <c r="CK592" s="228"/>
      <c r="CL592" s="228"/>
      <c r="CM592" s="228"/>
      <c r="CN592" s="228"/>
      <c r="CO592" s="228"/>
      <c r="CP592" s="228"/>
      <c r="CQ592" s="228"/>
      <c r="CR592" s="228"/>
      <c r="CS592" s="228"/>
      <c r="CT592" s="228"/>
      <c r="CU592" s="228"/>
      <c r="CV592" s="228"/>
      <c r="CW592" s="228"/>
      <c r="CX592" s="228"/>
      <c r="CY592" s="228"/>
      <c r="CZ592" s="228"/>
      <c r="DA592" s="228"/>
      <c r="DB592" s="228"/>
    </row>
    <row r="593" spans="1:106" s="198" customFormat="1" ht="31.5" customHeight="1" x14ac:dyDescent="0.3">
      <c r="A593" s="194"/>
      <c r="B593" s="171"/>
      <c r="C593" s="257"/>
      <c r="D593" s="171"/>
      <c r="E593" s="171"/>
      <c r="F593" s="171"/>
      <c r="G593" s="197"/>
      <c r="L593" s="258"/>
      <c r="M593" s="259"/>
      <c r="N593" s="260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72"/>
      <c r="Z593" s="172"/>
      <c r="AA593" s="193"/>
      <c r="AB593" s="193"/>
      <c r="AC593" s="193"/>
      <c r="AD593" s="193"/>
      <c r="AE593" s="193"/>
      <c r="AF593" s="193"/>
      <c r="AG593" s="193"/>
      <c r="AH593" s="193"/>
      <c r="AI593" s="193"/>
      <c r="AJ593" s="193"/>
      <c r="AK593" s="172"/>
      <c r="AL593" s="172"/>
      <c r="AM593" s="193"/>
      <c r="AN593" s="193"/>
      <c r="AO593" s="223"/>
      <c r="AP593" s="183"/>
      <c r="AQ593" s="184"/>
      <c r="AR593" s="182"/>
      <c r="AS593" s="182"/>
      <c r="AT593" s="185"/>
      <c r="AU593" s="185"/>
      <c r="AV593" s="185"/>
      <c r="AW593" s="185"/>
      <c r="AX593" s="185"/>
      <c r="AY593" s="185"/>
      <c r="AZ593" s="185"/>
      <c r="BA593" s="185"/>
      <c r="BB593" s="185"/>
      <c r="BC593" s="186"/>
      <c r="BD593" s="181"/>
      <c r="BE593" s="187"/>
      <c r="BF593" s="188"/>
      <c r="BG593" s="173"/>
      <c r="BH593" s="173"/>
      <c r="BI593" s="173"/>
      <c r="BJ593" s="173"/>
      <c r="BK593" s="173"/>
      <c r="BL593" s="28"/>
      <c r="BM593" s="228"/>
      <c r="BN593" s="228"/>
      <c r="BO593" s="228"/>
      <c r="BP593" s="228"/>
      <c r="BQ593" s="228"/>
      <c r="BR593" s="228"/>
      <c r="BS593" s="228"/>
      <c r="BT593" s="228"/>
      <c r="BU593" s="228"/>
      <c r="BV593" s="228"/>
      <c r="BW593" s="228"/>
      <c r="BX593" s="228"/>
      <c r="BY593" s="228"/>
      <c r="BZ593" s="228"/>
      <c r="CA593" s="228"/>
      <c r="CB593" s="228"/>
      <c r="CC593" s="228"/>
      <c r="CD593" s="228"/>
      <c r="CE593" s="228"/>
      <c r="CF593" s="228"/>
      <c r="CG593" s="228"/>
      <c r="CH593" s="228"/>
      <c r="CI593" s="228"/>
      <c r="CJ593" s="228"/>
      <c r="CK593" s="228"/>
      <c r="CL593" s="228"/>
      <c r="CM593" s="228"/>
      <c r="CN593" s="228"/>
      <c r="CO593" s="228"/>
      <c r="CP593" s="228"/>
      <c r="CQ593" s="228"/>
      <c r="CR593" s="228"/>
      <c r="CS593" s="228"/>
      <c r="CT593" s="228"/>
      <c r="CU593" s="228"/>
      <c r="CV593" s="228"/>
      <c r="CW593" s="228"/>
      <c r="CX593" s="228"/>
      <c r="CY593" s="228"/>
      <c r="CZ593" s="228"/>
      <c r="DA593" s="228"/>
      <c r="DB593" s="228"/>
    </row>
    <row r="594" spans="1:106" s="198" customFormat="1" ht="31.5" customHeight="1" x14ac:dyDescent="0.3">
      <c r="A594" s="194"/>
      <c r="B594" s="171"/>
      <c r="C594" s="257"/>
      <c r="D594" s="171"/>
      <c r="E594" s="171"/>
      <c r="F594" s="171"/>
      <c r="G594" s="197"/>
      <c r="L594" s="258"/>
      <c r="M594" s="259"/>
      <c r="N594" s="260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72"/>
      <c r="Z594" s="172"/>
      <c r="AA594" s="193"/>
      <c r="AB594" s="193"/>
      <c r="AC594" s="193"/>
      <c r="AD594" s="193"/>
      <c r="AE594" s="193"/>
      <c r="AF594" s="193"/>
      <c r="AG594" s="193"/>
      <c r="AH594" s="193"/>
      <c r="AI594" s="193"/>
      <c r="AJ594" s="193"/>
      <c r="AK594" s="172"/>
      <c r="AL594" s="172"/>
      <c r="AM594" s="193"/>
      <c r="AN594" s="193"/>
      <c r="AO594" s="223"/>
      <c r="AP594" s="183"/>
      <c r="AQ594" s="184"/>
      <c r="AR594" s="182"/>
      <c r="AS594" s="182"/>
      <c r="AT594" s="185"/>
      <c r="AU594" s="185"/>
      <c r="AV594" s="185"/>
      <c r="AW594" s="185"/>
      <c r="AX594" s="185"/>
      <c r="AY594" s="185"/>
      <c r="AZ594" s="185"/>
      <c r="BA594" s="185"/>
      <c r="BB594" s="185"/>
      <c r="BC594" s="186"/>
      <c r="BD594" s="181"/>
      <c r="BE594" s="187"/>
      <c r="BF594" s="188"/>
      <c r="BG594" s="173"/>
      <c r="BH594" s="173"/>
      <c r="BI594" s="173"/>
      <c r="BJ594" s="173"/>
      <c r="BK594" s="173"/>
      <c r="BL594" s="28"/>
      <c r="BM594" s="228"/>
      <c r="BN594" s="228"/>
      <c r="BO594" s="228"/>
      <c r="BP594" s="228"/>
      <c r="BQ594" s="228"/>
      <c r="BR594" s="228"/>
      <c r="BS594" s="228"/>
      <c r="BT594" s="228"/>
      <c r="BU594" s="228"/>
      <c r="BV594" s="228"/>
      <c r="BW594" s="228"/>
      <c r="BX594" s="228"/>
      <c r="BY594" s="228"/>
      <c r="BZ594" s="228"/>
      <c r="CA594" s="228"/>
      <c r="CB594" s="228"/>
      <c r="CC594" s="228"/>
      <c r="CD594" s="228"/>
      <c r="CE594" s="228"/>
      <c r="CF594" s="228"/>
      <c r="CG594" s="228"/>
      <c r="CH594" s="228"/>
      <c r="CI594" s="228"/>
      <c r="CJ594" s="228"/>
      <c r="CK594" s="228"/>
      <c r="CL594" s="228"/>
      <c r="CM594" s="228"/>
      <c r="CN594" s="228"/>
      <c r="CO594" s="228"/>
      <c r="CP594" s="228"/>
      <c r="CQ594" s="228"/>
      <c r="CR594" s="228"/>
      <c r="CS594" s="228"/>
      <c r="CT594" s="228"/>
      <c r="CU594" s="228"/>
      <c r="CV594" s="228"/>
      <c r="CW594" s="228"/>
      <c r="CX594" s="228"/>
      <c r="CY594" s="228"/>
      <c r="CZ594" s="228"/>
      <c r="DA594" s="228"/>
      <c r="DB594" s="228"/>
    </row>
    <row r="595" spans="1:106" s="198" customFormat="1" ht="31.5" customHeight="1" x14ac:dyDescent="0.3">
      <c r="A595" s="194"/>
      <c r="B595" s="171"/>
      <c r="C595" s="257"/>
      <c r="D595" s="171"/>
      <c r="E595" s="171"/>
      <c r="F595" s="171"/>
      <c r="G595" s="197"/>
      <c r="L595" s="258"/>
      <c r="M595" s="259"/>
      <c r="N595" s="260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72"/>
      <c r="Z595" s="172"/>
      <c r="AA595" s="193"/>
      <c r="AB595" s="193"/>
      <c r="AC595" s="193"/>
      <c r="AD595" s="193"/>
      <c r="AE595" s="193"/>
      <c r="AF595" s="193"/>
      <c r="AG595" s="193"/>
      <c r="AH595" s="193"/>
      <c r="AI595" s="193"/>
      <c r="AJ595" s="193"/>
      <c r="AK595" s="172"/>
      <c r="AL595" s="172"/>
      <c r="AM595" s="193"/>
      <c r="AN595" s="193"/>
      <c r="AO595" s="223"/>
      <c r="AP595" s="183"/>
      <c r="AQ595" s="184"/>
      <c r="AR595" s="182"/>
      <c r="AS595" s="182"/>
      <c r="AT595" s="185"/>
      <c r="AU595" s="185"/>
      <c r="AV595" s="185"/>
      <c r="AW595" s="185"/>
      <c r="AX595" s="185"/>
      <c r="AY595" s="185"/>
      <c r="AZ595" s="185"/>
      <c r="BA595" s="185"/>
      <c r="BB595" s="185"/>
      <c r="BC595" s="186"/>
      <c r="BD595" s="181"/>
      <c r="BE595" s="187"/>
      <c r="BF595" s="188"/>
      <c r="BG595" s="173"/>
      <c r="BH595" s="173"/>
      <c r="BI595" s="173"/>
      <c r="BJ595" s="173"/>
      <c r="BK595" s="173"/>
      <c r="BL595" s="28"/>
      <c r="BM595" s="228"/>
      <c r="BN595" s="228"/>
      <c r="BO595" s="228"/>
      <c r="BP595" s="228"/>
      <c r="BQ595" s="228"/>
      <c r="BR595" s="228"/>
      <c r="BS595" s="228"/>
      <c r="BT595" s="228"/>
      <c r="BU595" s="228"/>
      <c r="BV595" s="228"/>
      <c r="BW595" s="228"/>
      <c r="BX595" s="228"/>
      <c r="BY595" s="228"/>
      <c r="BZ595" s="228"/>
      <c r="CA595" s="228"/>
      <c r="CB595" s="228"/>
      <c r="CC595" s="228"/>
      <c r="CD595" s="228"/>
      <c r="CE595" s="228"/>
      <c r="CF595" s="228"/>
      <c r="CG595" s="228"/>
      <c r="CH595" s="228"/>
      <c r="CI595" s="228"/>
      <c r="CJ595" s="228"/>
      <c r="CK595" s="228"/>
      <c r="CL595" s="228"/>
      <c r="CM595" s="228"/>
      <c r="CN595" s="228"/>
      <c r="CO595" s="228"/>
      <c r="CP595" s="228"/>
      <c r="CQ595" s="228"/>
      <c r="CR595" s="228"/>
      <c r="CS595" s="228"/>
      <c r="CT595" s="228"/>
      <c r="CU595" s="228"/>
      <c r="CV595" s="228"/>
      <c r="CW595" s="228"/>
      <c r="CX595" s="228"/>
      <c r="CY595" s="228"/>
      <c r="CZ595" s="228"/>
      <c r="DA595" s="228"/>
      <c r="DB595" s="228"/>
    </row>
    <row r="596" spans="1:106" s="198" customFormat="1" ht="31.5" customHeight="1" x14ac:dyDescent="0.3">
      <c r="A596" s="194"/>
      <c r="B596" s="171"/>
      <c r="C596" s="257"/>
      <c r="D596" s="171"/>
      <c r="E596" s="171"/>
      <c r="F596" s="171"/>
      <c r="G596" s="197"/>
      <c r="L596" s="258"/>
      <c r="M596" s="259"/>
      <c r="N596" s="260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72"/>
      <c r="Z596" s="172"/>
      <c r="AA596" s="193"/>
      <c r="AB596" s="193"/>
      <c r="AC596" s="193"/>
      <c r="AD596" s="193"/>
      <c r="AE596" s="193"/>
      <c r="AF596" s="193"/>
      <c r="AG596" s="193"/>
      <c r="AH596" s="193"/>
      <c r="AI596" s="193"/>
      <c r="AJ596" s="193"/>
      <c r="AK596" s="172"/>
      <c r="AL596" s="172"/>
      <c r="AM596" s="193"/>
      <c r="AN596" s="193"/>
      <c r="AO596" s="223"/>
      <c r="AP596" s="183"/>
      <c r="AQ596" s="184"/>
      <c r="AR596" s="182"/>
      <c r="AS596" s="182"/>
      <c r="AT596" s="185"/>
      <c r="AU596" s="185"/>
      <c r="AV596" s="185"/>
      <c r="AW596" s="185"/>
      <c r="AX596" s="185"/>
      <c r="AY596" s="185"/>
      <c r="AZ596" s="185"/>
      <c r="BA596" s="185"/>
      <c r="BB596" s="185"/>
      <c r="BC596" s="186"/>
      <c r="BD596" s="181"/>
      <c r="BE596" s="187"/>
      <c r="BF596" s="188"/>
      <c r="BG596" s="173"/>
      <c r="BH596" s="173"/>
      <c r="BI596" s="173"/>
      <c r="BJ596" s="173"/>
      <c r="BK596" s="173"/>
      <c r="BL596" s="28"/>
      <c r="BM596" s="228"/>
      <c r="BN596" s="228"/>
      <c r="BO596" s="228"/>
      <c r="BP596" s="228"/>
      <c r="BQ596" s="228"/>
      <c r="BR596" s="228"/>
      <c r="BS596" s="228"/>
      <c r="BT596" s="228"/>
      <c r="BU596" s="228"/>
      <c r="BV596" s="228"/>
      <c r="BW596" s="228"/>
      <c r="BX596" s="228"/>
      <c r="BY596" s="228"/>
      <c r="BZ596" s="228"/>
      <c r="CA596" s="228"/>
      <c r="CB596" s="228"/>
      <c r="CC596" s="228"/>
      <c r="CD596" s="228"/>
      <c r="CE596" s="228"/>
      <c r="CF596" s="228"/>
      <c r="CG596" s="228"/>
      <c r="CH596" s="228"/>
      <c r="CI596" s="228"/>
      <c r="CJ596" s="228"/>
      <c r="CK596" s="228"/>
      <c r="CL596" s="228"/>
      <c r="CM596" s="228"/>
      <c r="CN596" s="228"/>
      <c r="CO596" s="228"/>
      <c r="CP596" s="228"/>
      <c r="CQ596" s="228"/>
      <c r="CR596" s="228"/>
      <c r="CS596" s="228"/>
      <c r="CT596" s="228"/>
      <c r="CU596" s="228"/>
      <c r="CV596" s="228"/>
      <c r="CW596" s="228"/>
      <c r="CX596" s="228"/>
      <c r="CY596" s="228"/>
      <c r="CZ596" s="228"/>
      <c r="DA596" s="228"/>
      <c r="DB596" s="228"/>
    </row>
    <row r="597" spans="1:106" s="198" customFormat="1" ht="31.5" customHeight="1" x14ac:dyDescent="0.3">
      <c r="A597" s="194"/>
      <c r="B597" s="171"/>
      <c r="C597" s="257"/>
      <c r="D597" s="171"/>
      <c r="E597" s="171"/>
      <c r="F597" s="171"/>
      <c r="G597" s="197"/>
      <c r="L597" s="258"/>
      <c r="M597" s="259"/>
      <c r="N597" s="260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72"/>
      <c r="Z597" s="172"/>
      <c r="AA597" s="193"/>
      <c r="AB597" s="193"/>
      <c r="AC597" s="193"/>
      <c r="AD597" s="193"/>
      <c r="AE597" s="193"/>
      <c r="AF597" s="193"/>
      <c r="AG597" s="193"/>
      <c r="AH597" s="193"/>
      <c r="AI597" s="193"/>
      <c r="AJ597" s="193"/>
      <c r="AK597" s="172"/>
      <c r="AL597" s="172"/>
      <c r="AM597" s="193"/>
      <c r="AN597" s="193"/>
      <c r="AO597" s="223"/>
      <c r="AP597" s="183"/>
      <c r="AQ597" s="184"/>
      <c r="AR597" s="182"/>
      <c r="AS597" s="182"/>
      <c r="AT597" s="185"/>
      <c r="AU597" s="185"/>
      <c r="AV597" s="185"/>
      <c r="AW597" s="185"/>
      <c r="AX597" s="185"/>
      <c r="AY597" s="185"/>
      <c r="AZ597" s="185"/>
      <c r="BA597" s="185"/>
      <c r="BB597" s="185"/>
      <c r="BC597" s="186"/>
      <c r="BD597" s="181"/>
      <c r="BE597" s="187"/>
      <c r="BF597" s="188"/>
      <c r="BG597" s="173"/>
      <c r="BH597" s="173"/>
      <c r="BI597" s="173"/>
      <c r="BJ597" s="173"/>
      <c r="BK597" s="173"/>
      <c r="BL597" s="28"/>
      <c r="BM597" s="228"/>
      <c r="BN597" s="228"/>
      <c r="BO597" s="228"/>
      <c r="BP597" s="228"/>
      <c r="BQ597" s="228"/>
      <c r="BR597" s="228"/>
      <c r="BS597" s="228"/>
      <c r="BT597" s="228"/>
      <c r="BU597" s="228"/>
      <c r="BV597" s="228"/>
      <c r="BW597" s="228"/>
      <c r="BX597" s="228"/>
      <c r="BY597" s="228"/>
      <c r="BZ597" s="228"/>
      <c r="CA597" s="228"/>
      <c r="CB597" s="228"/>
      <c r="CC597" s="228"/>
      <c r="CD597" s="228"/>
      <c r="CE597" s="228"/>
      <c r="CF597" s="228"/>
      <c r="CG597" s="228"/>
      <c r="CH597" s="228"/>
      <c r="CI597" s="228"/>
      <c r="CJ597" s="228"/>
      <c r="CK597" s="228"/>
      <c r="CL597" s="228"/>
      <c r="CM597" s="228"/>
      <c r="CN597" s="228"/>
      <c r="CO597" s="228"/>
      <c r="CP597" s="228"/>
      <c r="CQ597" s="228"/>
      <c r="CR597" s="228"/>
      <c r="CS597" s="228"/>
      <c r="CT597" s="228"/>
      <c r="CU597" s="228"/>
      <c r="CV597" s="228"/>
      <c r="CW597" s="228"/>
      <c r="CX597" s="228"/>
      <c r="CY597" s="228"/>
      <c r="CZ597" s="228"/>
      <c r="DA597" s="228"/>
      <c r="DB597" s="228"/>
    </row>
    <row r="598" spans="1:106" s="198" customFormat="1" ht="31.5" customHeight="1" x14ac:dyDescent="0.3">
      <c r="A598" s="194"/>
      <c r="B598" s="171"/>
      <c r="C598" s="257"/>
      <c r="D598" s="171"/>
      <c r="E598" s="171"/>
      <c r="F598" s="171"/>
      <c r="G598" s="197"/>
      <c r="L598" s="258"/>
      <c r="M598" s="259"/>
      <c r="N598" s="260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72"/>
      <c r="Z598" s="172"/>
      <c r="AA598" s="193"/>
      <c r="AB598" s="193"/>
      <c r="AC598" s="193"/>
      <c r="AD598" s="193"/>
      <c r="AE598" s="193"/>
      <c r="AF598" s="193"/>
      <c r="AG598" s="193"/>
      <c r="AH598" s="193"/>
      <c r="AI598" s="193"/>
      <c r="AJ598" s="193"/>
      <c r="AK598" s="172"/>
      <c r="AL598" s="172"/>
      <c r="AM598" s="193"/>
      <c r="AN598" s="193"/>
      <c r="AO598" s="223"/>
      <c r="AP598" s="183"/>
      <c r="AQ598" s="184"/>
      <c r="AR598" s="182"/>
      <c r="AS598" s="182"/>
      <c r="AT598" s="185"/>
      <c r="AU598" s="185"/>
      <c r="AV598" s="185"/>
      <c r="AW598" s="185"/>
      <c r="AX598" s="185"/>
      <c r="AY598" s="185"/>
      <c r="AZ598" s="185"/>
      <c r="BA598" s="185"/>
      <c r="BB598" s="185"/>
      <c r="BC598" s="186"/>
      <c r="BD598" s="181"/>
      <c r="BE598" s="187"/>
      <c r="BF598" s="188"/>
      <c r="BG598" s="173"/>
      <c r="BH598" s="173"/>
      <c r="BI598" s="173"/>
      <c r="BJ598" s="173"/>
      <c r="BK598" s="173"/>
      <c r="BL598" s="28"/>
      <c r="BM598" s="228"/>
      <c r="BN598" s="228"/>
      <c r="BO598" s="228"/>
      <c r="BP598" s="228"/>
      <c r="BQ598" s="228"/>
      <c r="BR598" s="228"/>
      <c r="BS598" s="228"/>
      <c r="BT598" s="228"/>
      <c r="BU598" s="228"/>
      <c r="BV598" s="228"/>
      <c r="BW598" s="228"/>
      <c r="BX598" s="228"/>
      <c r="BY598" s="228"/>
      <c r="BZ598" s="228"/>
      <c r="CA598" s="228"/>
      <c r="CB598" s="228"/>
      <c r="CC598" s="228"/>
      <c r="CD598" s="228"/>
      <c r="CE598" s="228"/>
      <c r="CF598" s="228"/>
      <c r="CG598" s="228"/>
      <c r="CH598" s="228"/>
      <c r="CI598" s="228"/>
      <c r="CJ598" s="228"/>
      <c r="CK598" s="228"/>
      <c r="CL598" s="228"/>
      <c r="CM598" s="228"/>
      <c r="CN598" s="228"/>
      <c r="CO598" s="228"/>
      <c r="CP598" s="228"/>
      <c r="CQ598" s="228"/>
      <c r="CR598" s="228"/>
      <c r="CS598" s="228"/>
      <c r="CT598" s="228"/>
      <c r="CU598" s="228"/>
      <c r="CV598" s="228"/>
      <c r="CW598" s="228"/>
      <c r="CX598" s="228"/>
      <c r="CY598" s="228"/>
      <c r="CZ598" s="228"/>
      <c r="DA598" s="228"/>
      <c r="DB598" s="228"/>
    </row>
    <row r="599" spans="1:106" s="198" customFormat="1" ht="31.5" customHeight="1" x14ac:dyDescent="0.3">
      <c r="A599" s="194"/>
      <c r="B599" s="171"/>
      <c r="C599" s="257"/>
      <c r="D599" s="171"/>
      <c r="E599" s="171"/>
      <c r="F599" s="171"/>
      <c r="G599" s="197"/>
      <c r="L599" s="258"/>
      <c r="M599" s="259"/>
      <c r="N599" s="260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72"/>
      <c r="Z599" s="172"/>
      <c r="AA599" s="193"/>
      <c r="AB599" s="193"/>
      <c r="AC599" s="193"/>
      <c r="AD599" s="193"/>
      <c r="AE599" s="193"/>
      <c r="AF599" s="193"/>
      <c r="AG599" s="193"/>
      <c r="AH599" s="193"/>
      <c r="AI599" s="193"/>
      <c r="AJ599" s="193"/>
      <c r="AK599" s="172"/>
      <c r="AL599" s="172"/>
      <c r="AM599" s="193"/>
      <c r="AN599" s="193"/>
      <c r="AO599" s="223"/>
      <c r="AP599" s="183"/>
      <c r="AQ599" s="184"/>
      <c r="AR599" s="182"/>
      <c r="AS599" s="182"/>
      <c r="AT599" s="185"/>
      <c r="AU599" s="185"/>
      <c r="AV599" s="185"/>
      <c r="AW599" s="185"/>
      <c r="AX599" s="185"/>
      <c r="AY599" s="185"/>
      <c r="AZ599" s="185"/>
      <c r="BA599" s="185"/>
      <c r="BB599" s="185"/>
      <c r="BC599" s="186"/>
      <c r="BD599" s="181"/>
      <c r="BE599" s="187"/>
      <c r="BF599" s="188"/>
      <c r="BG599" s="173"/>
      <c r="BH599" s="173"/>
      <c r="BI599" s="173"/>
      <c r="BJ599" s="173"/>
      <c r="BK599" s="173"/>
      <c r="BL599" s="28"/>
      <c r="BM599" s="228"/>
      <c r="BN599" s="228"/>
      <c r="BO599" s="228"/>
      <c r="BP599" s="228"/>
      <c r="BQ599" s="228"/>
      <c r="BR599" s="228"/>
      <c r="BS599" s="228"/>
      <c r="BT599" s="228"/>
      <c r="BU599" s="228"/>
      <c r="BV599" s="228"/>
      <c r="BW599" s="228"/>
      <c r="BX599" s="228"/>
      <c r="BY599" s="228"/>
      <c r="BZ599" s="228"/>
      <c r="CA599" s="228"/>
      <c r="CB599" s="228"/>
      <c r="CC599" s="228"/>
      <c r="CD599" s="228"/>
      <c r="CE599" s="228"/>
      <c r="CF599" s="228"/>
      <c r="CG599" s="228"/>
      <c r="CH599" s="228"/>
      <c r="CI599" s="228"/>
      <c r="CJ599" s="228"/>
      <c r="CK599" s="228"/>
      <c r="CL599" s="228"/>
      <c r="CM599" s="228"/>
      <c r="CN599" s="228"/>
      <c r="CO599" s="228"/>
      <c r="CP599" s="228"/>
      <c r="CQ599" s="228"/>
      <c r="CR599" s="228"/>
      <c r="CS599" s="228"/>
      <c r="CT599" s="228"/>
      <c r="CU599" s="228"/>
      <c r="CV599" s="228"/>
      <c r="CW599" s="228"/>
      <c r="CX599" s="228"/>
      <c r="CY599" s="228"/>
      <c r="CZ599" s="228"/>
      <c r="DA599" s="228"/>
      <c r="DB599" s="228"/>
    </row>
    <row r="600" spans="1:106" s="198" customFormat="1" ht="31.5" customHeight="1" x14ac:dyDescent="0.3">
      <c r="A600" s="194"/>
      <c r="B600" s="171"/>
      <c r="C600" s="257"/>
      <c r="D600" s="171"/>
      <c r="E600" s="171"/>
      <c r="F600" s="171"/>
      <c r="G600" s="197"/>
      <c r="L600" s="258"/>
      <c r="M600" s="259"/>
      <c r="N600" s="260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72"/>
      <c r="Z600" s="172"/>
      <c r="AA600" s="193"/>
      <c r="AB600" s="193"/>
      <c r="AC600" s="193"/>
      <c r="AD600" s="193"/>
      <c r="AE600" s="193"/>
      <c r="AF600" s="193"/>
      <c r="AG600" s="193"/>
      <c r="AH600" s="193"/>
      <c r="AI600" s="193"/>
      <c r="AJ600" s="193"/>
      <c r="AK600" s="172"/>
      <c r="AL600" s="172"/>
      <c r="AM600" s="193"/>
      <c r="AN600" s="193"/>
      <c r="AO600" s="223"/>
      <c r="AP600" s="183"/>
      <c r="AQ600" s="184"/>
      <c r="AR600" s="182"/>
      <c r="AS600" s="182"/>
      <c r="AT600" s="185"/>
      <c r="AU600" s="185"/>
      <c r="AV600" s="185"/>
      <c r="AW600" s="185"/>
      <c r="AX600" s="185"/>
      <c r="AY600" s="185"/>
      <c r="AZ600" s="185"/>
      <c r="BA600" s="185"/>
      <c r="BB600" s="185"/>
      <c r="BC600" s="186"/>
      <c r="BD600" s="181"/>
      <c r="BE600" s="187"/>
      <c r="BF600" s="188"/>
      <c r="BG600" s="173"/>
      <c r="BH600" s="173"/>
      <c r="BI600" s="173"/>
      <c r="BJ600" s="173"/>
      <c r="BK600" s="173"/>
      <c r="BL600" s="28"/>
      <c r="BM600" s="228"/>
      <c r="BN600" s="228"/>
      <c r="BO600" s="228"/>
      <c r="BP600" s="228"/>
      <c r="BQ600" s="228"/>
      <c r="BR600" s="228"/>
      <c r="BS600" s="228"/>
      <c r="BT600" s="228"/>
      <c r="BU600" s="228"/>
      <c r="BV600" s="228"/>
      <c r="BW600" s="228"/>
      <c r="BX600" s="228"/>
      <c r="BY600" s="228"/>
      <c r="BZ600" s="228"/>
      <c r="CA600" s="228"/>
      <c r="CB600" s="228"/>
      <c r="CC600" s="228"/>
      <c r="CD600" s="228"/>
      <c r="CE600" s="228"/>
      <c r="CF600" s="228"/>
      <c r="CG600" s="228"/>
      <c r="CH600" s="228"/>
      <c r="CI600" s="228"/>
      <c r="CJ600" s="228"/>
      <c r="CK600" s="228"/>
      <c r="CL600" s="228"/>
      <c r="CM600" s="228"/>
      <c r="CN600" s="228"/>
      <c r="CO600" s="228"/>
      <c r="CP600" s="228"/>
      <c r="CQ600" s="228"/>
      <c r="CR600" s="228"/>
      <c r="CS600" s="228"/>
      <c r="CT600" s="228"/>
      <c r="CU600" s="228"/>
      <c r="CV600" s="228"/>
      <c r="CW600" s="228"/>
      <c r="CX600" s="228"/>
      <c r="CY600" s="228"/>
      <c r="CZ600" s="228"/>
      <c r="DA600" s="228"/>
      <c r="DB600" s="228"/>
    </row>
    <row r="601" spans="1:106" s="198" customFormat="1" ht="31.5" customHeight="1" x14ac:dyDescent="0.3">
      <c r="A601" s="194"/>
      <c r="B601" s="171"/>
      <c r="C601" s="257"/>
      <c r="D601" s="171"/>
      <c r="E601" s="171"/>
      <c r="F601" s="171"/>
      <c r="G601" s="197"/>
      <c r="L601" s="258"/>
      <c r="M601" s="259"/>
      <c r="N601" s="260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72"/>
      <c r="Z601" s="172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72"/>
      <c r="AL601" s="172"/>
      <c r="AM601" s="193"/>
      <c r="AN601" s="193"/>
      <c r="AO601" s="223"/>
      <c r="AP601" s="183"/>
      <c r="AQ601" s="184"/>
      <c r="AR601" s="182"/>
      <c r="AS601" s="182"/>
      <c r="AT601" s="185"/>
      <c r="AU601" s="185"/>
      <c r="AV601" s="185"/>
      <c r="AW601" s="185"/>
      <c r="AX601" s="185"/>
      <c r="AY601" s="185"/>
      <c r="AZ601" s="185"/>
      <c r="BA601" s="185"/>
      <c r="BB601" s="185"/>
      <c r="BC601" s="186"/>
      <c r="BD601" s="181"/>
      <c r="BE601" s="187"/>
      <c r="BF601" s="188"/>
      <c r="BG601" s="173"/>
      <c r="BH601" s="173"/>
      <c r="BI601" s="173"/>
      <c r="BJ601" s="173"/>
      <c r="BK601" s="173"/>
      <c r="BL601" s="28"/>
      <c r="BM601" s="228"/>
      <c r="BN601" s="228"/>
      <c r="BO601" s="228"/>
      <c r="BP601" s="228"/>
      <c r="BQ601" s="228"/>
      <c r="BR601" s="228"/>
      <c r="BS601" s="228"/>
      <c r="BT601" s="228"/>
      <c r="BU601" s="228"/>
      <c r="BV601" s="228"/>
      <c r="BW601" s="228"/>
      <c r="BX601" s="228"/>
      <c r="BY601" s="228"/>
      <c r="BZ601" s="228"/>
      <c r="CA601" s="228"/>
      <c r="CB601" s="228"/>
      <c r="CC601" s="228"/>
      <c r="CD601" s="228"/>
      <c r="CE601" s="228"/>
      <c r="CF601" s="228"/>
      <c r="CG601" s="228"/>
      <c r="CH601" s="228"/>
      <c r="CI601" s="228"/>
      <c r="CJ601" s="228"/>
      <c r="CK601" s="228"/>
      <c r="CL601" s="228"/>
      <c r="CM601" s="228"/>
      <c r="CN601" s="228"/>
      <c r="CO601" s="228"/>
      <c r="CP601" s="228"/>
      <c r="CQ601" s="228"/>
      <c r="CR601" s="228"/>
      <c r="CS601" s="228"/>
      <c r="CT601" s="228"/>
      <c r="CU601" s="228"/>
      <c r="CV601" s="228"/>
      <c r="CW601" s="228"/>
      <c r="CX601" s="228"/>
      <c r="CY601" s="228"/>
      <c r="CZ601" s="228"/>
      <c r="DA601" s="228"/>
      <c r="DB601" s="228"/>
    </row>
    <row r="602" spans="1:106" s="198" customFormat="1" ht="31.5" customHeight="1" x14ac:dyDescent="0.3">
      <c r="A602" s="194"/>
      <c r="B602" s="171"/>
      <c r="C602" s="257"/>
      <c r="D602" s="171"/>
      <c r="E602" s="171"/>
      <c r="F602" s="171"/>
      <c r="G602" s="197"/>
      <c r="L602" s="258"/>
      <c r="M602" s="259"/>
      <c r="N602" s="260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72"/>
      <c r="Z602" s="172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72"/>
      <c r="AL602" s="172"/>
      <c r="AM602" s="193"/>
      <c r="AN602" s="193"/>
      <c r="AO602" s="223"/>
      <c r="AP602" s="183"/>
      <c r="AQ602" s="184"/>
      <c r="AR602" s="182"/>
      <c r="AS602" s="182"/>
      <c r="AT602" s="185"/>
      <c r="AU602" s="185"/>
      <c r="AV602" s="185"/>
      <c r="AW602" s="185"/>
      <c r="AX602" s="185"/>
      <c r="AY602" s="185"/>
      <c r="AZ602" s="185"/>
      <c r="BA602" s="185"/>
      <c r="BB602" s="185"/>
      <c r="BC602" s="186"/>
      <c r="BD602" s="181"/>
      <c r="BE602" s="187"/>
      <c r="BF602" s="188"/>
      <c r="BG602" s="173"/>
      <c r="BH602" s="173"/>
      <c r="BI602" s="173"/>
      <c r="BJ602" s="173"/>
      <c r="BK602" s="173"/>
      <c r="BL602" s="28"/>
      <c r="BM602" s="228"/>
      <c r="BN602" s="228"/>
      <c r="BO602" s="228"/>
      <c r="BP602" s="228"/>
      <c r="BQ602" s="228"/>
      <c r="BR602" s="228"/>
      <c r="BS602" s="228"/>
      <c r="BT602" s="228"/>
      <c r="BU602" s="228"/>
      <c r="BV602" s="228"/>
      <c r="BW602" s="228"/>
      <c r="BX602" s="228"/>
      <c r="BY602" s="228"/>
      <c r="BZ602" s="228"/>
      <c r="CA602" s="228"/>
      <c r="CB602" s="228"/>
      <c r="CC602" s="228"/>
      <c r="CD602" s="228"/>
      <c r="CE602" s="228"/>
      <c r="CF602" s="228"/>
      <c r="CG602" s="228"/>
      <c r="CH602" s="228"/>
      <c r="CI602" s="228"/>
      <c r="CJ602" s="228"/>
      <c r="CK602" s="228"/>
      <c r="CL602" s="228"/>
      <c r="CM602" s="228"/>
      <c r="CN602" s="228"/>
      <c r="CO602" s="228"/>
      <c r="CP602" s="228"/>
      <c r="CQ602" s="228"/>
      <c r="CR602" s="228"/>
      <c r="CS602" s="228"/>
      <c r="CT602" s="228"/>
      <c r="CU602" s="228"/>
      <c r="CV602" s="228"/>
      <c r="CW602" s="228"/>
      <c r="CX602" s="228"/>
      <c r="CY602" s="228"/>
      <c r="CZ602" s="228"/>
      <c r="DA602" s="228"/>
      <c r="DB602" s="228"/>
    </row>
    <row r="603" spans="1:106" s="198" customFormat="1" ht="31.5" customHeight="1" x14ac:dyDescent="0.3">
      <c r="A603" s="194"/>
      <c r="B603" s="171"/>
      <c r="C603" s="257"/>
      <c r="D603" s="171"/>
      <c r="E603" s="171"/>
      <c r="F603" s="171"/>
      <c r="G603" s="197"/>
      <c r="L603" s="258"/>
      <c r="M603" s="259"/>
      <c r="N603" s="260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72"/>
      <c r="Z603" s="172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72"/>
      <c r="AL603" s="172"/>
      <c r="AM603" s="193"/>
      <c r="AN603" s="193"/>
      <c r="AO603" s="223"/>
      <c r="AP603" s="183"/>
      <c r="AQ603" s="184"/>
      <c r="AR603" s="182"/>
      <c r="AS603" s="182"/>
      <c r="AT603" s="185"/>
      <c r="AU603" s="185"/>
      <c r="AV603" s="185"/>
      <c r="AW603" s="185"/>
      <c r="AX603" s="185"/>
      <c r="AY603" s="185"/>
      <c r="AZ603" s="185"/>
      <c r="BA603" s="185"/>
      <c r="BB603" s="185"/>
      <c r="BC603" s="186"/>
      <c r="BD603" s="181"/>
      <c r="BE603" s="187"/>
      <c r="BF603" s="188"/>
      <c r="BG603" s="173"/>
      <c r="BH603" s="173"/>
      <c r="BI603" s="173"/>
      <c r="BJ603" s="173"/>
      <c r="BK603" s="173"/>
      <c r="BL603" s="28"/>
      <c r="BM603" s="228"/>
      <c r="BN603" s="228"/>
      <c r="BO603" s="228"/>
      <c r="BP603" s="228"/>
      <c r="BQ603" s="228"/>
      <c r="BR603" s="228"/>
      <c r="BS603" s="228"/>
      <c r="BT603" s="228"/>
      <c r="BU603" s="228"/>
      <c r="BV603" s="228"/>
      <c r="BW603" s="228"/>
      <c r="BX603" s="228"/>
      <c r="BY603" s="228"/>
      <c r="BZ603" s="228"/>
      <c r="CA603" s="228"/>
      <c r="CB603" s="228"/>
      <c r="CC603" s="228"/>
      <c r="CD603" s="228"/>
      <c r="CE603" s="228"/>
      <c r="CF603" s="228"/>
      <c r="CG603" s="228"/>
      <c r="CH603" s="228"/>
      <c r="CI603" s="228"/>
      <c r="CJ603" s="228"/>
      <c r="CK603" s="228"/>
      <c r="CL603" s="228"/>
      <c r="CM603" s="228"/>
      <c r="CN603" s="228"/>
      <c r="CO603" s="228"/>
      <c r="CP603" s="228"/>
      <c r="CQ603" s="228"/>
      <c r="CR603" s="228"/>
      <c r="CS603" s="228"/>
      <c r="CT603" s="228"/>
      <c r="CU603" s="228"/>
      <c r="CV603" s="228"/>
      <c r="CW603" s="228"/>
      <c r="CX603" s="228"/>
      <c r="CY603" s="228"/>
      <c r="CZ603" s="228"/>
      <c r="DA603" s="228"/>
      <c r="DB603" s="228"/>
    </row>
    <row r="604" spans="1:106" s="198" customFormat="1" ht="31.5" customHeight="1" x14ac:dyDescent="0.3">
      <c r="A604" s="194"/>
      <c r="B604" s="171"/>
      <c r="C604" s="257"/>
      <c r="D604" s="171"/>
      <c r="E604" s="171"/>
      <c r="F604" s="171"/>
      <c r="G604" s="197"/>
      <c r="L604" s="258"/>
      <c r="M604" s="259"/>
      <c r="N604" s="260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72"/>
      <c r="Z604" s="172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72"/>
      <c r="AL604" s="172"/>
      <c r="AM604" s="193"/>
      <c r="AN604" s="193"/>
      <c r="AO604" s="223"/>
      <c r="AP604" s="183"/>
      <c r="AQ604" s="184"/>
      <c r="AR604" s="182"/>
      <c r="AS604" s="182"/>
      <c r="AT604" s="185"/>
      <c r="AU604" s="185"/>
      <c r="AV604" s="185"/>
      <c r="AW604" s="185"/>
      <c r="AX604" s="185"/>
      <c r="AY604" s="185"/>
      <c r="AZ604" s="185"/>
      <c r="BA604" s="185"/>
      <c r="BB604" s="185"/>
      <c r="BC604" s="186"/>
      <c r="BD604" s="181"/>
      <c r="BE604" s="187"/>
      <c r="BF604" s="188"/>
      <c r="BG604" s="173"/>
      <c r="BH604" s="173"/>
      <c r="BI604" s="173"/>
      <c r="BJ604" s="173"/>
      <c r="BK604" s="173"/>
      <c r="BL604" s="28"/>
      <c r="BM604" s="228"/>
      <c r="BN604" s="228"/>
      <c r="BO604" s="228"/>
      <c r="BP604" s="228"/>
      <c r="BQ604" s="228"/>
      <c r="BR604" s="228"/>
      <c r="BS604" s="228"/>
      <c r="BT604" s="228"/>
      <c r="BU604" s="228"/>
      <c r="BV604" s="228"/>
      <c r="BW604" s="228"/>
      <c r="BX604" s="228"/>
      <c r="BY604" s="228"/>
      <c r="BZ604" s="228"/>
      <c r="CA604" s="228"/>
      <c r="CB604" s="228"/>
      <c r="CC604" s="228"/>
      <c r="CD604" s="228"/>
      <c r="CE604" s="228"/>
      <c r="CF604" s="228"/>
      <c r="CG604" s="228"/>
      <c r="CH604" s="228"/>
      <c r="CI604" s="228"/>
      <c r="CJ604" s="228"/>
      <c r="CK604" s="228"/>
      <c r="CL604" s="228"/>
      <c r="CM604" s="228"/>
      <c r="CN604" s="228"/>
      <c r="CO604" s="228"/>
      <c r="CP604" s="228"/>
      <c r="CQ604" s="228"/>
      <c r="CR604" s="228"/>
      <c r="CS604" s="228"/>
      <c r="CT604" s="228"/>
      <c r="CU604" s="228"/>
      <c r="CV604" s="228"/>
      <c r="CW604" s="228"/>
      <c r="CX604" s="228"/>
      <c r="CY604" s="228"/>
      <c r="CZ604" s="228"/>
      <c r="DA604" s="228"/>
      <c r="DB604" s="228"/>
    </row>
    <row r="605" spans="1:106" s="198" customFormat="1" ht="31.5" customHeight="1" x14ac:dyDescent="0.3">
      <c r="A605" s="194"/>
      <c r="B605" s="171"/>
      <c r="C605" s="257"/>
      <c r="D605" s="171"/>
      <c r="E605" s="171"/>
      <c r="F605" s="171"/>
      <c r="G605" s="197"/>
      <c r="L605" s="258"/>
      <c r="M605" s="259"/>
      <c r="N605" s="260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72"/>
      <c r="Z605" s="172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72"/>
      <c r="AL605" s="172"/>
      <c r="AM605" s="193"/>
      <c r="AN605" s="193"/>
      <c r="AO605" s="223"/>
      <c r="AP605" s="183"/>
      <c r="AQ605" s="184"/>
      <c r="AR605" s="182"/>
      <c r="AS605" s="182"/>
      <c r="AT605" s="185"/>
      <c r="AU605" s="185"/>
      <c r="AV605" s="185"/>
      <c r="AW605" s="185"/>
      <c r="AX605" s="185"/>
      <c r="AY605" s="185"/>
      <c r="AZ605" s="185"/>
      <c r="BA605" s="185"/>
      <c r="BB605" s="185"/>
      <c r="BC605" s="186"/>
      <c r="BD605" s="181"/>
      <c r="BE605" s="187"/>
      <c r="BF605" s="188"/>
      <c r="BG605" s="173"/>
      <c r="BH605" s="173"/>
      <c r="BI605" s="173"/>
      <c r="BJ605" s="173"/>
      <c r="BK605" s="173"/>
      <c r="BL605" s="28"/>
      <c r="BM605" s="228"/>
      <c r="BN605" s="228"/>
      <c r="BO605" s="228"/>
      <c r="BP605" s="228"/>
      <c r="BQ605" s="228"/>
      <c r="BR605" s="228"/>
      <c r="BS605" s="228"/>
      <c r="BT605" s="228"/>
      <c r="BU605" s="228"/>
      <c r="BV605" s="228"/>
      <c r="BW605" s="228"/>
      <c r="BX605" s="228"/>
      <c r="BY605" s="228"/>
      <c r="BZ605" s="228"/>
      <c r="CA605" s="228"/>
      <c r="CB605" s="228"/>
      <c r="CC605" s="228"/>
      <c r="CD605" s="228"/>
      <c r="CE605" s="228"/>
      <c r="CF605" s="228"/>
      <c r="CG605" s="228"/>
      <c r="CH605" s="228"/>
      <c r="CI605" s="228"/>
      <c r="CJ605" s="228"/>
      <c r="CK605" s="228"/>
      <c r="CL605" s="228"/>
      <c r="CM605" s="228"/>
      <c r="CN605" s="228"/>
      <c r="CO605" s="228"/>
      <c r="CP605" s="228"/>
      <c r="CQ605" s="228"/>
      <c r="CR605" s="228"/>
      <c r="CS605" s="228"/>
      <c r="CT605" s="228"/>
      <c r="CU605" s="228"/>
      <c r="CV605" s="228"/>
      <c r="CW605" s="228"/>
      <c r="CX605" s="228"/>
      <c r="CY605" s="228"/>
      <c r="CZ605" s="228"/>
      <c r="DA605" s="228"/>
      <c r="DB605" s="228"/>
    </row>
    <row r="606" spans="1:106" s="198" customFormat="1" ht="31.5" customHeight="1" x14ac:dyDescent="0.3">
      <c r="A606" s="194"/>
      <c r="B606" s="171"/>
      <c r="C606" s="257"/>
      <c r="D606" s="171"/>
      <c r="E606" s="171"/>
      <c r="F606" s="171"/>
      <c r="G606" s="197"/>
      <c r="L606" s="258"/>
      <c r="M606" s="259"/>
      <c r="N606" s="260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72"/>
      <c r="Z606" s="172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72"/>
      <c r="AL606" s="172"/>
      <c r="AM606" s="193"/>
      <c r="AN606" s="193"/>
      <c r="AO606" s="223"/>
      <c r="AP606" s="183"/>
      <c r="AQ606" s="184"/>
      <c r="AR606" s="182"/>
      <c r="AS606" s="182"/>
      <c r="AT606" s="185"/>
      <c r="AU606" s="185"/>
      <c r="AV606" s="185"/>
      <c r="AW606" s="185"/>
      <c r="AX606" s="185"/>
      <c r="AY606" s="185"/>
      <c r="AZ606" s="185"/>
      <c r="BA606" s="185"/>
      <c r="BB606" s="185"/>
      <c r="BC606" s="186"/>
      <c r="BD606" s="181"/>
      <c r="BE606" s="187"/>
      <c r="BF606" s="188"/>
      <c r="BG606" s="173"/>
      <c r="BH606" s="173"/>
      <c r="BI606" s="173"/>
      <c r="BJ606" s="173"/>
      <c r="BK606" s="173"/>
      <c r="BL606" s="28"/>
      <c r="BM606" s="228"/>
      <c r="BN606" s="228"/>
      <c r="BO606" s="228"/>
      <c r="BP606" s="228"/>
      <c r="BQ606" s="228"/>
      <c r="BR606" s="228"/>
      <c r="BS606" s="228"/>
      <c r="BT606" s="228"/>
      <c r="BU606" s="228"/>
      <c r="BV606" s="228"/>
      <c r="BW606" s="228"/>
      <c r="BX606" s="228"/>
      <c r="BY606" s="228"/>
      <c r="BZ606" s="228"/>
      <c r="CA606" s="228"/>
      <c r="CB606" s="228"/>
      <c r="CC606" s="228"/>
      <c r="CD606" s="228"/>
      <c r="CE606" s="228"/>
      <c r="CF606" s="228"/>
      <c r="CG606" s="228"/>
      <c r="CH606" s="228"/>
      <c r="CI606" s="228"/>
      <c r="CJ606" s="228"/>
      <c r="CK606" s="228"/>
      <c r="CL606" s="228"/>
      <c r="CM606" s="228"/>
      <c r="CN606" s="228"/>
      <c r="CO606" s="228"/>
      <c r="CP606" s="228"/>
      <c r="CQ606" s="228"/>
      <c r="CR606" s="228"/>
      <c r="CS606" s="228"/>
      <c r="CT606" s="228"/>
      <c r="CU606" s="228"/>
      <c r="CV606" s="228"/>
      <c r="CW606" s="228"/>
      <c r="CX606" s="228"/>
      <c r="CY606" s="228"/>
      <c r="CZ606" s="228"/>
      <c r="DA606" s="228"/>
      <c r="DB606" s="228"/>
    </row>
    <row r="607" spans="1:106" s="198" customFormat="1" ht="31.5" customHeight="1" x14ac:dyDescent="0.3">
      <c r="A607" s="194"/>
      <c r="B607" s="171"/>
      <c r="C607" s="257"/>
      <c r="D607" s="171"/>
      <c r="E607" s="171"/>
      <c r="F607" s="171"/>
      <c r="G607" s="197"/>
      <c r="L607" s="258"/>
      <c r="M607" s="259"/>
      <c r="N607" s="260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72"/>
      <c r="Z607" s="172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72"/>
      <c r="AL607" s="172"/>
      <c r="AM607" s="193"/>
      <c r="AN607" s="193"/>
      <c r="AO607" s="223"/>
      <c r="AP607" s="183"/>
      <c r="AQ607" s="184"/>
      <c r="AR607" s="182"/>
      <c r="AS607" s="182"/>
      <c r="AT607" s="185"/>
      <c r="AU607" s="185"/>
      <c r="AV607" s="185"/>
      <c r="AW607" s="185"/>
      <c r="AX607" s="185"/>
      <c r="AY607" s="185"/>
      <c r="AZ607" s="185"/>
      <c r="BA607" s="185"/>
      <c r="BB607" s="185"/>
      <c r="BC607" s="186"/>
      <c r="BD607" s="181"/>
      <c r="BE607" s="187"/>
      <c r="BF607" s="188"/>
      <c r="BG607" s="173"/>
      <c r="BH607" s="173"/>
      <c r="BI607" s="173"/>
      <c r="BJ607" s="173"/>
      <c r="BK607" s="173"/>
      <c r="BL607" s="28"/>
      <c r="BM607" s="228"/>
      <c r="BN607" s="228"/>
      <c r="BO607" s="228"/>
      <c r="BP607" s="228"/>
      <c r="BQ607" s="228"/>
      <c r="BR607" s="228"/>
      <c r="BS607" s="228"/>
      <c r="BT607" s="228"/>
      <c r="BU607" s="228"/>
      <c r="BV607" s="228"/>
      <c r="BW607" s="228"/>
      <c r="BX607" s="228"/>
      <c r="BY607" s="228"/>
      <c r="BZ607" s="228"/>
      <c r="CA607" s="228"/>
      <c r="CB607" s="228"/>
      <c r="CC607" s="228"/>
      <c r="CD607" s="228"/>
      <c r="CE607" s="228"/>
      <c r="CF607" s="228"/>
      <c r="CG607" s="228"/>
      <c r="CH607" s="228"/>
      <c r="CI607" s="228"/>
      <c r="CJ607" s="228"/>
      <c r="CK607" s="228"/>
      <c r="CL607" s="228"/>
      <c r="CM607" s="228"/>
      <c r="CN607" s="228"/>
      <c r="CO607" s="228"/>
      <c r="CP607" s="228"/>
      <c r="CQ607" s="228"/>
      <c r="CR607" s="228"/>
      <c r="CS607" s="228"/>
      <c r="CT607" s="228"/>
      <c r="CU607" s="228"/>
      <c r="CV607" s="228"/>
      <c r="CW607" s="228"/>
      <c r="CX607" s="228"/>
      <c r="CY607" s="228"/>
      <c r="CZ607" s="228"/>
      <c r="DA607" s="228"/>
      <c r="DB607" s="228"/>
    </row>
    <row r="608" spans="1:106" s="198" customFormat="1" ht="31.5" customHeight="1" x14ac:dyDescent="0.3">
      <c r="A608" s="194"/>
      <c r="B608" s="171"/>
      <c r="C608" s="257"/>
      <c r="D608" s="171"/>
      <c r="E608" s="171"/>
      <c r="F608" s="171"/>
      <c r="G608" s="197"/>
      <c r="L608" s="258"/>
      <c r="M608" s="259"/>
      <c r="N608" s="260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72"/>
      <c r="Z608" s="172"/>
      <c r="AA608" s="193"/>
      <c r="AB608" s="193"/>
      <c r="AC608" s="193"/>
      <c r="AD608" s="193"/>
      <c r="AE608" s="193"/>
      <c r="AF608" s="193"/>
      <c r="AG608" s="193"/>
      <c r="AH608" s="193"/>
      <c r="AI608" s="193"/>
      <c r="AJ608" s="193"/>
      <c r="AK608" s="172"/>
      <c r="AL608" s="172"/>
      <c r="AM608" s="193"/>
      <c r="AN608" s="193"/>
      <c r="AO608" s="223"/>
      <c r="AP608" s="183"/>
      <c r="AQ608" s="184"/>
      <c r="AR608" s="182"/>
      <c r="AS608" s="182"/>
      <c r="AT608" s="185"/>
      <c r="AU608" s="185"/>
      <c r="AV608" s="185"/>
      <c r="AW608" s="185"/>
      <c r="AX608" s="185"/>
      <c r="AY608" s="185"/>
      <c r="AZ608" s="185"/>
      <c r="BA608" s="185"/>
      <c r="BB608" s="185"/>
      <c r="BC608" s="186"/>
      <c r="BD608" s="181"/>
      <c r="BE608" s="187"/>
      <c r="BF608" s="188"/>
      <c r="BG608" s="173"/>
      <c r="BH608" s="173"/>
      <c r="BI608" s="173"/>
      <c r="BJ608" s="173"/>
      <c r="BK608" s="173"/>
      <c r="BL608" s="28"/>
      <c r="BM608" s="228"/>
      <c r="BN608" s="228"/>
      <c r="BO608" s="228"/>
      <c r="BP608" s="228"/>
      <c r="BQ608" s="228"/>
      <c r="BR608" s="228"/>
      <c r="BS608" s="228"/>
      <c r="BT608" s="228"/>
      <c r="BU608" s="228"/>
      <c r="BV608" s="228"/>
      <c r="BW608" s="228"/>
      <c r="BX608" s="228"/>
      <c r="BY608" s="228"/>
      <c r="BZ608" s="228"/>
      <c r="CA608" s="228"/>
      <c r="CB608" s="228"/>
      <c r="CC608" s="228"/>
      <c r="CD608" s="228"/>
      <c r="CE608" s="228"/>
      <c r="CF608" s="228"/>
      <c r="CG608" s="228"/>
      <c r="CH608" s="228"/>
      <c r="CI608" s="228"/>
      <c r="CJ608" s="228"/>
      <c r="CK608" s="228"/>
      <c r="CL608" s="228"/>
      <c r="CM608" s="228"/>
      <c r="CN608" s="228"/>
      <c r="CO608" s="228"/>
      <c r="CP608" s="228"/>
      <c r="CQ608" s="228"/>
      <c r="CR608" s="228"/>
      <c r="CS608" s="228"/>
      <c r="CT608" s="228"/>
      <c r="CU608" s="228"/>
      <c r="CV608" s="228"/>
      <c r="CW608" s="228"/>
      <c r="CX608" s="228"/>
      <c r="CY608" s="228"/>
      <c r="CZ608" s="228"/>
      <c r="DA608" s="228"/>
      <c r="DB608" s="228"/>
    </row>
    <row r="609" spans="1:106" s="198" customFormat="1" ht="31.5" customHeight="1" x14ac:dyDescent="0.3">
      <c r="A609" s="194"/>
      <c r="B609" s="171"/>
      <c r="C609" s="257"/>
      <c r="D609" s="171"/>
      <c r="E609" s="171"/>
      <c r="F609" s="171"/>
      <c r="G609" s="197"/>
      <c r="L609" s="258"/>
      <c r="M609" s="259"/>
      <c r="N609" s="260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72"/>
      <c r="Z609" s="172"/>
      <c r="AA609" s="193"/>
      <c r="AB609" s="193"/>
      <c r="AC609" s="193"/>
      <c r="AD609" s="193"/>
      <c r="AE609" s="193"/>
      <c r="AF609" s="193"/>
      <c r="AG609" s="193"/>
      <c r="AH609" s="193"/>
      <c r="AI609" s="193"/>
      <c r="AJ609" s="193"/>
      <c r="AK609" s="172"/>
      <c r="AL609" s="172"/>
      <c r="AM609" s="193"/>
      <c r="AN609" s="193"/>
      <c r="AO609" s="223"/>
      <c r="AP609" s="183"/>
      <c r="AQ609" s="184"/>
      <c r="AR609" s="182"/>
      <c r="AS609" s="182"/>
      <c r="AT609" s="185"/>
      <c r="AU609" s="185"/>
      <c r="AV609" s="185"/>
      <c r="AW609" s="185"/>
      <c r="AX609" s="185"/>
      <c r="AY609" s="185"/>
      <c r="AZ609" s="185"/>
      <c r="BA609" s="185"/>
      <c r="BB609" s="185"/>
      <c r="BC609" s="186"/>
      <c r="BD609" s="181"/>
      <c r="BE609" s="187"/>
      <c r="BF609" s="188"/>
      <c r="BG609" s="173"/>
      <c r="BH609" s="173"/>
      <c r="BI609" s="173"/>
      <c r="BJ609" s="173"/>
      <c r="BK609" s="173"/>
      <c r="BL609" s="28"/>
      <c r="BM609" s="228"/>
      <c r="BN609" s="228"/>
      <c r="BO609" s="228"/>
      <c r="BP609" s="228"/>
      <c r="BQ609" s="228"/>
      <c r="BR609" s="228"/>
      <c r="BS609" s="228"/>
      <c r="BT609" s="228"/>
      <c r="BU609" s="228"/>
      <c r="BV609" s="228"/>
      <c r="BW609" s="228"/>
      <c r="BX609" s="228"/>
      <c r="BY609" s="228"/>
      <c r="BZ609" s="228"/>
      <c r="CA609" s="228"/>
      <c r="CB609" s="228"/>
      <c r="CC609" s="228"/>
      <c r="CD609" s="228"/>
      <c r="CE609" s="228"/>
      <c r="CF609" s="228"/>
      <c r="CG609" s="228"/>
      <c r="CH609" s="228"/>
      <c r="CI609" s="228"/>
      <c r="CJ609" s="228"/>
      <c r="CK609" s="228"/>
      <c r="CL609" s="228"/>
      <c r="CM609" s="228"/>
      <c r="CN609" s="228"/>
      <c r="CO609" s="228"/>
      <c r="CP609" s="228"/>
      <c r="CQ609" s="228"/>
      <c r="CR609" s="228"/>
      <c r="CS609" s="228"/>
      <c r="CT609" s="228"/>
      <c r="CU609" s="228"/>
      <c r="CV609" s="228"/>
      <c r="CW609" s="228"/>
      <c r="CX609" s="228"/>
      <c r="CY609" s="228"/>
      <c r="CZ609" s="228"/>
      <c r="DA609" s="228"/>
      <c r="DB609" s="228"/>
    </row>
    <row r="610" spans="1:106" s="198" customFormat="1" ht="31.5" customHeight="1" x14ac:dyDescent="0.3">
      <c r="A610" s="194"/>
      <c r="B610" s="171"/>
      <c r="C610" s="257"/>
      <c r="D610" s="171"/>
      <c r="E610" s="171"/>
      <c r="F610" s="171"/>
      <c r="G610" s="197"/>
      <c r="L610" s="258"/>
      <c r="M610" s="259"/>
      <c r="N610" s="260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72"/>
      <c r="Z610" s="172"/>
      <c r="AA610" s="193"/>
      <c r="AB610" s="193"/>
      <c r="AC610" s="193"/>
      <c r="AD610" s="193"/>
      <c r="AE610" s="193"/>
      <c r="AF610" s="193"/>
      <c r="AG610" s="193"/>
      <c r="AH610" s="193"/>
      <c r="AI610" s="193"/>
      <c r="AJ610" s="193"/>
      <c r="AK610" s="172"/>
      <c r="AL610" s="172"/>
      <c r="AM610" s="193"/>
      <c r="AN610" s="193"/>
      <c r="AO610" s="223"/>
      <c r="AP610" s="183"/>
      <c r="AQ610" s="184"/>
      <c r="AR610" s="182"/>
      <c r="AS610" s="182"/>
      <c r="AT610" s="185"/>
      <c r="AU610" s="185"/>
      <c r="AV610" s="185"/>
      <c r="AW610" s="185"/>
      <c r="AX610" s="185"/>
      <c r="AY610" s="185"/>
      <c r="AZ610" s="185"/>
      <c r="BA610" s="185"/>
      <c r="BB610" s="185"/>
      <c r="BC610" s="186"/>
      <c r="BD610" s="181"/>
      <c r="BE610" s="187"/>
      <c r="BF610" s="188"/>
      <c r="BG610" s="173"/>
      <c r="BH610" s="173"/>
      <c r="BI610" s="173"/>
      <c r="BJ610" s="173"/>
      <c r="BK610" s="173"/>
      <c r="BL610" s="28"/>
      <c r="BM610" s="228"/>
      <c r="BN610" s="228"/>
      <c r="BO610" s="228"/>
      <c r="BP610" s="228"/>
      <c r="BQ610" s="228"/>
      <c r="BR610" s="228"/>
      <c r="BS610" s="228"/>
      <c r="BT610" s="228"/>
      <c r="BU610" s="228"/>
      <c r="BV610" s="228"/>
      <c r="BW610" s="228"/>
      <c r="BX610" s="228"/>
      <c r="BY610" s="228"/>
      <c r="BZ610" s="228"/>
      <c r="CA610" s="228"/>
      <c r="CB610" s="228"/>
      <c r="CC610" s="228"/>
      <c r="CD610" s="228"/>
      <c r="CE610" s="228"/>
      <c r="CF610" s="228"/>
      <c r="CG610" s="228"/>
      <c r="CH610" s="228"/>
      <c r="CI610" s="228"/>
      <c r="CJ610" s="228"/>
      <c r="CK610" s="228"/>
      <c r="CL610" s="228"/>
      <c r="CM610" s="228"/>
      <c r="CN610" s="228"/>
      <c r="CO610" s="228"/>
      <c r="CP610" s="228"/>
      <c r="CQ610" s="228"/>
      <c r="CR610" s="228"/>
      <c r="CS610" s="228"/>
      <c r="CT610" s="228"/>
      <c r="CU610" s="228"/>
      <c r="CV610" s="228"/>
      <c r="CW610" s="228"/>
      <c r="CX610" s="228"/>
      <c r="CY610" s="228"/>
      <c r="CZ610" s="228"/>
      <c r="DA610" s="228"/>
      <c r="DB610" s="228"/>
    </row>
    <row r="611" spans="1:106" s="198" customFormat="1" ht="31.5" customHeight="1" x14ac:dyDescent="0.3">
      <c r="A611" s="194"/>
      <c r="B611" s="171"/>
      <c r="C611" s="257"/>
      <c r="D611" s="171"/>
      <c r="E611" s="171"/>
      <c r="F611" s="171"/>
      <c r="G611" s="197"/>
      <c r="L611" s="258"/>
      <c r="M611" s="259"/>
      <c r="N611" s="260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72"/>
      <c r="Z611" s="172"/>
      <c r="AA611" s="193"/>
      <c r="AB611" s="193"/>
      <c r="AC611" s="193"/>
      <c r="AD611" s="193"/>
      <c r="AE611" s="193"/>
      <c r="AF611" s="193"/>
      <c r="AG611" s="193"/>
      <c r="AH611" s="193"/>
      <c r="AI611" s="193"/>
      <c r="AJ611" s="193"/>
      <c r="AK611" s="172"/>
      <c r="AL611" s="172"/>
      <c r="AM611" s="193"/>
      <c r="AN611" s="193"/>
      <c r="AO611" s="223"/>
      <c r="AP611" s="183"/>
      <c r="AQ611" s="184"/>
      <c r="AR611" s="182"/>
      <c r="AS611" s="182"/>
      <c r="AT611" s="185"/>
      <c r="AU611" s="185"/>
      <c r="AV611" s="185"/>
      <c r="AW611" s="185"/>
      <c r="AX611" s="185"/>
      <c r="AY611" s="185"/>
      <c r="AZ611" s="185"/>
      <c r="BA611" s="185"/>
      <c r="BB611" s="185"/>
      <c r="BC611" s="186"/>
      <c r="BD611" s="181"/>
      <c r="BE611" s="187"/>
      <c r="BF611" s="188"/>
      <c r="BG611" s="173"/>
      <c r="BH611" s="173"/>
      <c r="BI611" s="173"/>
      <c r="BJ611" s="173"/>
      <c r="BK611" s="173"/>
      <c r="BL611" s="28"/>
      <c r="BM611" s="228"/>
      <c r="BN611" s="228"/>
      <c r="BO611" s="228"/>
      <c r="BP611" s="228"/>
      <c r="BQ611" s="228"/>
      <c r="BR611" s="228"/>
      <c r="BS611" s="228"/>
      <c r="BT611" s="228"/>
      <c r="BU611" s="228"/>
      <c r="BV611" s="228"/>
      <c r="BW611" s="228"/>
      <c r="BX611" s="228"/>
      <c r="BY611" s="228"/>
      <c r="BZ611" s="228"/>
      <c r="CA611" s="228"/>
      <c r="CB611" s="228"/>
      <c r="CC611" s="228"/>
      <c r="CD611" s="228"/>
      <c r="CE611" s="228"/>
      <c r="CF611" s="228"/>
      <c r="CG611" s="228"/>
      <c r="CH611" s="228"/>
      <c r="CI611" s="228"/>
      <c r="CJ611" s="228"/>
      <c r="CK611" s="228"/>
      <c r="CL611" s="228"/>
      <c r="CM611" s="228"/>
      <c r="CN611" s="228"/>
      <c r="CO611" s="228"/>
      <c r="CP611" s="228"/>
      <c r="CQ611" s="228"/>
      <c r="CR611" s="228"/>
      <c r="CS611" s="228"/>
      <c r="CT611" s="228"/>
      <c r="CU611" s="228"/>
      <c r="CV611" s="228"/>
      <c r="CW611" s="228"/>
      <c r="CX611" s="228"/>
      <c r="CY611" s="228"/>
      <c r="CZ611" s="228"/>
      <c r="DA611" s="228"/>
      <c r="DB611" s="228"/>
    </row>
    <row r="612" spans="1:106" s="198" customFormat="1" ht="31.5" customHeight="1" x14ac:dyDescent="0.3">
      <c r="A612" s="194"/>
      <c r="B612" s="171"/>
      <c r="C612" s="257"/>
      <c r="D612" s="171"/>
      <c r="E612" s="171"/>
      <c r="F612" s="171"/>
      <c r="G612" s="197"/>
      <c r="L612" s="258"/>
      <c r="M612" s="259"/>
      <c r="N612" s="260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72"/>
      <c r="Z612" s="172"/>
      <c r="AA612" s="193"/>
      <c r="AB612" s="193"/>
      <c r="AC612" s="193"/>
      <c r="AD612" s="193"/>
      <c r="AE612" s="193"/>
      <c r="AF612" s="193"/>
      <c r="AG612" s="193"/>
      <c r="AH612" s="193"/>
      <c r="AI612" s="193"/>
      <c r="AJ612" s="193"/>
      <c r="AK612" s="172"/>
      <c r="AL612" s="172"/>
      <c r="AM612" s="193"/>
      <c r="AN612" s="193"/>
      <c r="AO612" s="223"/>
      <c r="AP612" s="183"/>
      <c r="AQ612" s="184"/>
      <c r="AR612" s="182"/>
      <c r="AS612" s="182"/>
      <c r="AT612" s="185"/>
      <c r="AU612" s="185"/>
      <c r="AV612" s="185"/>
      <c r="AW612" s="185"/>
      <c r="AX612" s="185"/>
      <c r="AY612" s="185"/>
      <c r="AZ612" s="185"/>
      <c r="BA612" s="185"/>
      <c r="BB612" s="185"/>
      <c r="BC612" s="186"/>
      <c r="BD612" s="181"/>
      <c r="BE612" s="187"/>
      <c r="BF612" s="188"/>
      <c r="BG612" s="173"/>
      <c r="BH612" s="173"/>
      <c r="BI612" s="173"/>
      <c r="BJ612" s="173"/>
      <c r="BK612" s="173"/>
      <c r="BL612" s="28"/>
      <c r="BM612" s="228"/>
      <c r="BN612" s="228"/>
      <c r="BO612" s="228"/>
      <c r="BP612" s="228"/>
      <c r="BQ612" s="228"/>
      <c r="BR612" s="228"/>
      <c r="BS612" s="228"/>
      <c r="BT612" s="228"/>
      <c r="BU612" s="228"/>
      <c r="BV612" s="228"/>
      <c r="BW612" s="228"/>
      <c r="BX612" s="228"/>
      <c r="BY612" s="228"/>
      <c r="BZ612" s="228"/>
      <c r="CA612" s="228"/>
      <c r="CB612" s="228"/>
      <c r="CC612" s="228"/>
      <c r="CD612" s="228"/>
      <c r="CE612" s="228"/>
      <c r="CF612" s="228"/>
      <c r="CG612" s="228"/>
      <c r="CH612" s="228"/>
      <c r="CI612" s="228"/>
      <c r="CJ612" s="228"/>
      <c r="CK612" s="228"/>
      <c r="CL612" s="228"/>
      <c r="CM612" s="228"/>
      <c r="CN612" s="228"/>
      <c r="CO612" s="228"/>
      <c r="CP612" s="228"/>
      <c r="CQ612" s="228"/>
      <c r="CR612" s="228"/>
      <c r="CS612" s="228"/>
      <c r="CT612" s="228"/>
      <c r="CU612" s="228"/>
      <c r="CV612" s="228"/>
      <c r="CW612" s="228"/>
      <c r="CX612" s="228"/>
      <c r="CY612" s="228"/>
      <c r="CZ612" s="228"/>
      <c r="DA612" s="228"/>
      <c r="DB612" s="228"/>
    </row>
    <row r="613" spans="1:106" s="198" customFormat="1" ht="31.5" customHeight="1" x14ac:dyDescent="0.3">
      <c r="A613" s="194"/>
      <c r="B613" s="171"/>
      <c r="C613" s="257"/>
      <c r="D613" s="171"/>
      <c r="E613" s="171"/>
      <c r="F613" s="171"/>
      <c r="G613" s="197"/>
      <c r="L613" s="258"/>
      <c r="M613" s="259"/>
      <c r="N613" s="260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72"/>
      <c r="Z613" s="172"/>
      <c r="AA613" s="193"/>
      <c r="AB613" s="193"/>
      <c r="AC613" s="193"/>
      <c r="AD613" s="193"/>
      <c r="AE613" s="193"/>
      <c r="AF613" s="193"/>
      <c r="AG613" s="193"/>
      <c r="AH613" s="193"/>
      <c r="AI613" s="193"/>
      <c r="AJ613" s="193"/>
      <c r="AK613" s="172"/>
      <c r="AL613" s="172"/>
      <c r="AM613" s="193"/>
      <c r="AN613" s="193"/>
      <c r="AO613" s="223"/>
      <c r="AP613" s="183"/>
      <c r="AQ613" s="184"/>
      <c r="AR613" s="182"/>
      <c r="AS613" s="182"/>
      <c r="AT613" s="185"/>
      <c r="AU613" s="185"/>
      <c r="AV613" s="185"/>
      <c r="AW613" s="185"/>
      <c r="AX613" s="185"/>
      <c r="AY613" s="185"/>
      <c r="AZ613" s="185"/>
      <c r="BA613" s="185"/>
      <c r="BB613" s="185"/>
      <c r="BC613" s="186"/>
      <c r="BD613" s="181"/>
      <c r="BE613" s="187"/>
      <c r="BF613" s="188"/>
      <c r="BG613" s="173"/>
      <c r="BH613" s="173"/>
      <c r="BI613" s="173"/>
      <c r="BJ613" s="173"/>
      <c r="BK613" s="173"/>
      <c r="BL613" s="28"/>
      <c r="BM613" s="228"/>
      <c r="BN613" s="228"/>
      <c r="BO613" s="228"/>
      <c r="BP613" s="228"/>
      <c r="BQ613" s="228"/>
      <c r="BR613" s="228"/>
      <c r="BS613" s="228"/>
      <c r="BT613" s="228"/>
      <c r="BU613" s="228"/>
      <c r="BV613" s="228"/>
      <c r="BW613" s="228"/>
      <c r="BX613" s="228"/>
      <c r="BY613" s="228"/>
      <c r="BZ613" s="228"/>
      <c r="CA613" s="228"/>
      <c r="CB613" s="228"/>
      <c r="CC613" s="228"/>
      <c r="CD613" s="228"/>
      <c r="CE613" s="228"/>
      <c r="CF613" s="228"/>
      <c r="CG613" s="228"/>
      <c r="CH613" s="228"/>
      <c r="CI613" s="228"/>
      <c r="CJ613" s="228"/>
      <c r="CK613" s="228"/>
      <c r="CL613" s="228"/>
      <c r="CM613" s="228"/>
      <c r="CN613" s="228"/>
      <c r="CO613" s="228"/>
      <c r="CP613" s="228"/>
      <c r="CQ613" s="228"/>
      <c r="CR613" s="228"/>
      <c r="CS613" s="228"/>
      <c r="CT613" s="228"/>
      <c r="CU613" s="228"/>
      <c r="CV613" s="228"/>
      <c r="CW613" s="228"/>
      <c r="CX613" s="228"/>
      <c r="CY613" s="228"/>
      <c r="CZ613" s="228"/>
      <c r="DA613" s="228"/>
      <c r="DB613" s="228"/>
    </row>
    <row r="614" spans="1:106" s="198" customFormat="1" ht="31.5" customHeight="1" x14ac:dyDescent="0.3">
      <c r="A614" s="194"/>
      <c r="B614" s="171"/>
      <c r="C614" s="257"/>
      <c r="D614" s="171"/>
      <c r="E614" s="171"/>
      <c r="F614" s="171"/>
      <c r="G614" s="197"/>
      <c r="L614" s="258"/>
      <c r="M614" s="259"/>
      <c r="N614" s="260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72"/>
      <c r="Z614" s="172"/>
      <c r="AA614" s="193"/>
      <c r="AB614" s="193"/>
      <c r="AC614" s="193"/>
      <c r="AD614" s="193"/>
      <c r="AE614" s="193"/>
      <c r="AF614" s="193"/>
      <c r="AG614" s="193"/>
      <c r="AH614" s="193"/>
      <c r="AI614" s="193"/>
      <c r="AJ614" s="193"/>
      <c r="AK614" s="172"/>
      <c r="AL614" s="172"/>
      <c r="AM614" s="193"/>
      <c r="AN614" s="193"/>
      <c r="AO614" s="223"/>
      <c r="AP614" s="183"/>
      <c r="AQ614" s="184"/>
      <c r="AR614" s="182"/>
      <c r="AS614" s="182"/>
      <c r="AT614" s="185"/>
      <c r="AU614" s="185"/>
      <c r="AV614" s="185"/>
      <c r="AW614" s="185"/>
      <c r="AX614" s="185"/>
      <c r="AY614" s="185"/>
      <c r="AZ614" s="185"/>
      <c r="BA614" s="185"/>
      <c r="BB614" s="185"/>
      <c r="BC614" s="186"/>
      <c r="BD614" s="181"/>
      <c r="BE614" s="187"/>
      <c r="BF614" s="188"/>
      <c r="BG614" s="173"/>
      <c r="BH614" s="173"/>
      <c r="BI614" s="173"/>
      <c r="BJ614" s="173"/>
      <c r="BK614" s="173"/>
      <c r="BL614" s="28"/>
      <c r="BM614" s="228"/>
      <c r="BN614" s="228"/>
      <c r="BO614" s="228"/>
      <c r="BP614" s="228"/>
      <c r="BQ614" s="228"/>
      <c r="BR614" s="228"/>
      <c r="BS614" s="228"/>
      <c r="BT614" s="228"/>
      <c r="BU614" s="228"/>
      <c r="BV614" s="228"/>
      <c r="BW614" s="228"/>
      <c r="BX614" s="228"/>
      <c r="BY614" s="228"/>
      <c r="BZ614" s="228"/>
      <c r="CA614" s="228"/>
      <c r="CB614" s="228"/>
      <c r="CC614" s="228"/>
      <c r="CD614" s="228"/>
      <c r="CE614" s="228"/>
      <c r="CF614" s="228"/>
      <c r="CG614" s="228"/>
      <c r="CH614" s="228"/>
      <c r="CI614" s="228"/>
      <c r="CJ614" s="228"/>
      <c r="CK614" s="228"/>
      <c r="CL614" s="228"/>
      <c r="CM614" s="228"/>
      <c r="CN614" s="228"/>
      <c r="CO614" s="228"/>
      <c r="CP614" s="228"/>
      <c r="CQ614" s="228"/>
      <c r="CR614" s="228"/>
      <c r="CS614" s="228"/>
      <c r="CT614" s="228"/>
      <c r="CU614" s="228"/>
      <c r="CV614" s="228"/>
      <c r="CW614" s="228"/>
      <c r="CX614" s="228"/>
      <c r="CY614" s="228"/>
      <c r="CZ614" s="228"/>
      <c r="DA614" s="228"/>
      <c r="DB614" s="228"/>
    </row>
    <row r="615" spans="1:106" s="198" customFormat="1" ht="31.5" customHeight="1" x14ac:dyDescent="0.3">
      <c r="A615" s="194"/>
      <c r="B615" s="171"/>
      <c r="C615" s="257"/>
      <c r="D615" s="171"/>
      <c r="E615" s="171"/>
      <c r="F615" s="171"/>
      <c r="G615" s="197"/>
      <c r="L615" s="258"/>
      <c r="M615" s="259"/>
      <c r="N615" s="260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72"/>
      <c r="Z615" s="172"/>
      <c r="AA615" s="193"/>
      <c r="AB615" s="193"/>
      <c r="AC615" s="193"/>
      <c r="AD615" s="193"/>
      <c r="AE615" s="193"/>
      <c r="AF615" s="193"/>
      <c r="AG615" s="193"/>
      <c r="AH615" s="193"/>
      <c r="AI615" s="193"/>
      <c r="AJ615" s="193"/>
      <c r="AK615" s="172"/>
      <c r="AL615" s="172"/>
      <c r="AM615" s="193"/>
      <c r="AN615" s="193"/>
      <c r="AO615" s="223"/>
      <c r="AP615" s="183"/>
      <c r="AQ615" s="184"/>
      <c r="AR615" s="182"/>
      <c r="AS615" s="182"/>
      <c r="AT615" s="185"/>
      <c r="AU615" s="185"/>
      <c r="AV615" s="185"/>
      <c r="AW615" s="185"/>
      <c r="AX615" s="185"/>
      <c r="AY615" s="185"/>
      <c r="AZ615" s="185"/>
      <c r="BA615" s="185"/>
      <c r="BB615" s="185"/>
      <c r="BC615" s="186"/>
      <c r="BD615" s="181"/>
      <c r="BE615" s="187"/>
      <c r="BF615" s="188"/>
      <c r="BG615" s="173"/>
      <c r="BH615" s="173"/>
      <c r="BI615" s="173"/>
      <c r="BJ615" s="173"/>
      <c r="BK615" s="173"/>
      <c r="BL615" s="28"/>
      <c r="BM615" s="228"/>
      <c r="BN615" s="228"/>
      <c r="BO615" s="228"/>
      <c r="BP615" s="228"/>
      <c r="BQ615" s="228"/>
      <c r="BR615" s="228"/>
      <c r="BS615" s="228"/>
      <c r="BT615" s="228"/>
      <c r="BU615" s="228"/>
      <c r="BV615" s="228"/>
      <c r="BW615" s="228"/>
      <c r="BX615" s="228"/>
      <c r="BY615" s="228"/>
      <c r="BZ615" s="228"/>
      <c r="CA615" s="228"/>
      <c r="CB615" s="228"/>
      <c r="CC615" s="228"/>
      <c r="CD615" s="228"/>
      <c r="CE615" s="228"/>
      <c r="CF615" s="228"/>
      <c r="CG615" s="228"/>
      <c r="CH615" s="228"/>
      <c r="CI615" s="228"/>
      <c r="CJ615" s="228"/>
      <c r="CK615" s="228"/>
      <c r="CL615" s="228"/>
      <c r="CM615" s="228"/>
      <c r="CN615" s="228"/>
      <c r="CO615" s="228"/>
      <c r="CP615" s="228"/>
      <c r="CQ615" s="228"/>
      <c r="CR615" s="228"/>
      <c r="CS615" s="228"/>
      <c r="CT615" s="228"/>
      <c r="CU615" s="228"/>
      <c r="CV615" s="228"/>
      <c r="CW615" s="228"/>
      <c r="CX615" s="228"/>
      <c r="CY615" s="228"/>
      <c r="CZ615" s="228"/>
      <c r="DA615" s="228"/>
      <c r="DB615" s="228"/>
    </row>
    <row r="616" spans="1:106" s="198" customFormat="1" ht="31.5" customHeight="1" x14ac:dyDescent="0.3">
      <c r="A616" s="194"/>
      <c r="B616" s="171"/>
      <c r="C616" s="257"/>
      <c r="D616" s="171"/>
      <c r="E616" s="171"/>
      <c r="F616" s="171"/>
      <c r="G616" s="197"/>
      <c r="L616" s="258"/>
      <c r="M616" s="259"/>
      <c r="N616" s="260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72"/>
      <c r="Z616" s="172"/>
      <c r="AA616" s="193"/>
      <c r="AB616" s="193"/>
      <c r="AC616" s="193"/>
      <c r="AD616" s="193"/>
      <c r="AE616" s="193"/>
      <c r="AF616" s="193"/>
      <c r="AG616" s="193"/>
      <c r="AH616" s="193"/>
      <c r="AI616" s="193"/>
      <c r="AJ616" s="193"/>
      <c r="AK616" s="172"/>
      <c r="AL616" s="172"/>
      <c r="AM616" s="193"/>
      <c r="AN616" s="193"/>
      <c r="AO616" s="223"/>
      <c r="AP616" s="183"/>
      <c r="AQ616" s="184"/>
      <c r="AR616" s="182"/>
      <c r="AS616" s="182"/>
      <c r="AT616" s="185"/>
      <c r="AU616" s="185"/>
      <c r="AV616" s="185"/>
      <c r="AW616" s="185"/>
      <c r="AX616" s="185"/>
      <c r="AY616" s="185"/>
      <c r="AZ616" s="185"/>
      <c r="BA616" s="185"/>
      <c r="BB616" s="185"/>
      <c r="BC616" s="186"/>
      <c r="BD616" s="181"/>
      <c r="BE616" s="187"/>
      <c r="BF616" s="188"/>
      <c r="BG616" s="173"/>
      <c r="BH616" s="173"/>
      <c r="BI616" s="173"/>
      <c r="BJ616" s="173"/>
      <c r="BK616" s="173"/>
      <c r="BL616" s="28"/>
      <c r="BM616" s="228"/>
      <c r="BN616" s="228"/>
      <c r="BO616" s="228"/>
      <c r="BP616" s="228"/>
      <c r="BQ616" s="228"/>
      <c r="BR616" s="228"/>
      <c r="BS616" s="228"/>
      <c r="BT616" s="228"/>
      <c r="BU616" s="228"/>
      <c r="BV616" s="228"/>
      <c r="BW616" s="228"/>
      <c r="BX616" s="228"/>
      <c r="BY616" s="228"/>
      <c r="BZ616" s="228"/>
      <c r="CA616" s="228"/>
      <c r="CB616" s="228"/>
      <c r="CC616" s="228"/>
      <c r="CD616" s="228"/>
      <c r="CE616" s="228"/>
      <c r="CF616" s="228"/>
      <c r="CG616" s="228"/>
      <c r="CH616" s="228"/>
      <c r="CI616" s="228"/>
      <c r="CJ616" s="228"/>
      <c r="CK616" s="228"/>
      <c r="CL616" s="228"/>
      <c r="CM616" s="228"/>
      <c r="CN616" s="228"/>
      <c r="CO616" s="228"/>
      <c r="CP616" s="228"/>
      <c r="CQ616" s="228"/>
      <c r="CR616" s="228"/>
      <c r="CS616" s="228"/>
      <c r="CT616" s="228"/>
      <c r="CU616" s="228"/>
      <c r="CV616" s="228"/>
      <c r="CW616" s="228"/>
      <c r="CX616" s="228"/>
      <c r="CY616" s="228"/>
      <c r="CZ616" s="228"/>
      <c r="DA616" s="228"/>
      <c r="DB616" s="228"/>
    </row>
    <row r="617" spans="1:106" s="198" customFormat="1" ht="31.5" customHeight="1" x14ac:dyDescent="0.3">
      <c r="A617" s="194"/>
      <c r="B617" s="171"/>
      <c r="C617" s="257"/>
      <c r="D617" s="171"/>
      <c r="E617" s="171"/>
      <c r="F617" s="171"/>
      <c r="G617" s="197"/>
      <c r="L617" s="258"/>
      <c r="M617" s="259"/>
      <c r="N617" s="260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72"/>
      <c r="Z617" s="172"/>
      <c r="AA617" s="193"/>
      <c r="AB617" s="193"/>
      <c r="AC617" s="193"/>
      <c r="AD617" s="193"/>
      <c r="AE617" s="193"/>
      <c r="AF617" s="193"/>
      <c r="AG617" s="193"/>
      <c r="AH617" s="193"/>
      <c r="AI617" s="193"/>
      <c r="AJ617" s="193"/>
      <c r="AK617" s="172"/>
      <c r="AL617" s="172"/>
      <c r="AM617" s="193"/>
      <c r="AN617" s="193"/>
      <c r="AO617" s="223"/>
      <c r="AP617" s="183"/>
      <c r="AQ617" s="184"/>
      <c r="AR617" s="182"/>
      <c r="AS617" s="182"/>
      <c r="AT617" s="185"/>
      <c r="AU617" s="185"/>
      <c r="AV617" s="185"/>
      <c r="AW617" s="185"/>
      <c r="AX617" s="185"/>
      <c r="AY617" s="185"/>
      <c r="AZ617" s="185"/>
      <c r="BA617" s="185"/>
      <c r="BB617" s="185"/>
      <c r="BC617" s="186"/>
      <c r="BD617" s="181"/>
      <c r="BE617" s="187"/>
      <c r="BF617" s="188"/>
      <c r="BG617" s="173"/>
      <c r="BH617" s="173"/>
      <c r="BI617" s="173"/>
      <c r="BJ617" s="173"/>
      <c r="BK617" s="173"/>
      <c r="BL617" s="28"/>
      <c r="BM617" s="228"/>
      <c r="BN617" s="228"/>
      <c r="BO617" s="228"/>
      <c r="BP617" s="228"/>
      <c r="BQ617" s="228"/>
      <c r="BR617" s="228"/>
      <c r="BS617" s="228"/>
      <c r="BT617" s="228"/>
      <c r="BU617" s="228"/>
      <c r="BV617" s="228"/>
      <c r="BW617" s="228"/>
      <c r="BX617" s="228"/>
      <c r="BY617" s="228"/>
      <c r="BZ617" s="228"/>
      <c r="CA617" s="228"/>
      <c r="CB617" s="228"/>
      <c r="CC617" s="228"/>
      <c r="CD617" s="228"/>
      <c r="CE617" s="228"/>
      <c r="CF617" s="228"/>
      <c r="CG617" s="228"/>
      <c r="CH617" s="228"/>
      <c r="CI617" s="228"/>
      <c r="CJ617" s="228"/>
      <c r="CK617" s="228"/>
      <c r="CL617" s="228"/>
      <c r="CM617" s="228"/>
      <c r="CN617" s="228"/>
      <c r="CO617" s="228"/>
      <c r="CP617" s="228"/>
      <c r="CQ617" s="228"/>
      <c r="CR617" s="228"/>
      <c r="CS617" s="228"/>
      <c r="CT617" s="228"/>
      <c r="CU617" s="228"/>
      <c r="CV617" s="228"/>
      <c r="CW617" s="228"/>
      <c r="CX617" s="228"/>
      <c r="CY617" s="228"/>
      <c r="CZ617" s="228"/>
      <c r="DA617" s="228"/>
      <c r="DB617" s="228"/>
    </row>
    <row r="618" spans="1:106" s="198" customFormat="1" ht="31.5" customHeight="1" x14ac:dyDescent="0.3">
      <c r="A618" s="194"/>
      <c r="B618" s="171"/>
      <c r="C618" s="257"/>
      <c r="D618" s="171"/>
      <c r="E618" s="171"/>
      <c r="F618" s="171"/>
      <c r="G618" s="197"/>
      <c r="L618" s="258"/>
      <c r="M618" s="259"/>
      <c r="N618" s="260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72"/>
      <c r="Z618" s="172"/>
      <c r="AA618" s="193"/>
      <c r="AB618" s="193"/>
      <c r="AC618" s="193"/>
      <c r="AD618" s="193"/>
      <c r="AE618" s="193"/>
      <c r="AF618" s="193"/>
      <c r="AG618" s="193"/>
      <c r="AH618" s="193"/>
      <c r="AI618" s="193"/>
      <c r="AJ618" s="193"/>
      <c r="AK618" s="172"/>
      <c r="AL618" s="172"/>
      <c r="AM618" s="193"/>
      <c r="AN618" s="193"/>
      <c r="AO618" s="223"/>
      <c r="AP618" s="183"/>
      <c r="AQ618" s="184"/>
      <c r="AR618" s="182"/>
      <c r="AS618" s="182"/>
      <c r="AT618" s="185"/>
      <c r="AU618" s="185"/>
      <c r="AV618" s="185"/>
      <c r="AW618" s="185"/>
      <c r="AX618" s="185"/>
      <c r="AY618" s="185"/>
      <c r="AZ618" s="185"/>
      <c r="BA618" s="185"/>
      <c r="BB618" s="185"/>
      <c r="BC618" s="186"/>
      <c r="BD618" s="181"/>
      <c r="BE618" s="187"/>
      <c r="BF618" s="188"/>
      <c r="BG618" s="173"/>
      <c r="BH618" s="173"/>
      <c r="BI618" s="173"/>
      <c r="BJ618" s="173"/>
      <c r="BK618" s="173"/>
      <c r="BL618" s="28"/>
      <c r="BM618" s="228"/>
      <c r="BN618" s="228"/>
      <c r="BO618" s="228"/>
      <c r="BP618" s="228"/>
      <c r="BQ618" s="228"/>
      <c r="BR618" s="228"/>
      <c r="BS618" s="228"/>
      <c r="BT618" s="228"/>
      <c r="BU618" s="228"/>
      <c r="BV618" s="228"/>
      <c r="BW618" s="228"/>
      <c r="BX618" s="228"/>
      <c r="BY618" s="228"/>
      <c r="BZ618" s="228"/>
      <c r="CA618" s="228"/>
      <c r="CB618" s="228"/>
      <c r="CC618" s="228"/>
      <c r="CD618" s="228"/>
      <c r="CE618" s="228"/>
      <c r="CF618" s="228"/>
      <c r="CG618" s="228"/>
      <c r="CH618" s="228"/>
      <c r="CI618" s="228"/>
      <c r="CJ618" s="228"/>
      <c r="CK618" s="228"/>
      <c r="CL618" s="228"/>
      <c r="CM618" s="228"/>
      <c r="CN618" s="228"/>
      <c r="CO618" s="228"/>
      <c r="CP618" s="228"/>
      <c r="CQ618" s="228"/>
      <c r="CR618" s="228"/>
      <c r="CS618" s="228"/>
      <c r="CT618" s="228"/>
      <c r="CU618" s="228"/>
      <c r="CV618" s="228"/>
      <c r="CW618" s="228"/>
      <c r="CX618" s="228"/>
      <c r="CY618" s="228"/>
      <c r="CZ618" s="228"/>
      <c r="DA618" s="228"/>
      <c r="DB618" s="228"/>
    </row>
    <row r="619" spans="1:106" s="198" customFormat="1" ht="31.5" customHeight="1" x14ac:dyDescent="0.3">
      <c r="A619" s="194"/>
      <c r="B619" s="171"/>
      <c r="C619" s="257"/>
      <c r="D619" s="171"/>
      <c r="E619" s="171"/>
      <c r="F619" s="171"/>
      <c r="G619" s="197"/>
      <c r="L619" s="258"/>
      <c r="M619" s="259"/>
      <c r="N619" s="260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72"/>
      <c r="Z619" s="172"/>
      <c r="AA619" s="193"/>
      <c r="AB619" s="193"/>
      <c r="AC619" s="193"/>
      <c r="AD619" s="193"/>
      <c r="AE619" s="193"/>
      <c r="AF619" s="193"/>
      <c r="AG619" s="193"/>
      <c r="AH619" s="193"/>
      <c r="AI619" s="193"/>
      <c r="AJ619" s="193"/>
      <c r="AK619" s="172"/>
      <c r="AL619" s="172"/>
      <c r="AM619" s="193"/>
      <c r="AN619" s="193"/>
      <c r="AO619" s="223"/>
      <c r="AP619" s="183"/>
      <c r="AQ619" s="184"/>
      <c r="AR619" s="182"/>
      <c r="AS619" s="182"/>
      <c r="AT619" s="185"/>
      <c r="AU619" s="185"/>
      <c r="AV619" s="185"/>
      <c r="AW619" s="185"/>
      <c r="AX619" s="185"/>
      <c r="AY619" s="185"/>
      <c r="AZ619" s="185"/>
      <c r="BA619" s="185"/>
      <c r="BB619" s="185"/>
      <c r="BC619" s="186"/>
      <c r="BD619" s="181"/>
      <c r="BE619" s="187"/>
      <c r="BF619" s="188"/>
      <c r="BG619" s="173"/>
      <c r="BH619" s="173"/>
      <c r="BI619" s="173"/>
      <c r="BJ619" s="173"/>
      <c r="BK619" s="173"/>
      <c r="BL619" s="28"/>
      <c r="BM619" s="228"/>
      <c r="BN619" s="228"/>
      <c r="BO619" s="228"/>
      <c r="BP619" s="228"/>
      <c r="BQ619" s="228"/>
      <c r="BR619" s="228"/>
      <c r="BS619" s="228"/>
      <c r="BT619" s="228"/>
      <c r="BU619" s="228"/>
      <c r="BV619" s="228"/>
      <c r="BW619" s="228"/>
      <c r="BX619" s="228"/>
      <c r="BY619" s="228"/>
      <c r="BZ619" s="228"/>
      <c r="CA619" s="228"/>
      <c r="CB619" s="228"/>
      <c r="CC619" s="228"/>
      <c r="CD619" s="228"/>
      <c r="CE619" s="228"/>
      <c r="CF619" s="228"/>
      <c r="CG619" s="228"/>
      <c r="CH619" s="228"/>
      <c r="CI619" s="228"/>
      <c r="CJ619" s="228"/>
      <c r="CK619" s="228"/>
      <c r="CL619" s="228"/>
      <c r="CM619" s="228"/>
      <c r="CN619" s="228"/>
      <c r="CO619" s="228"/>
      <c r="CP619" s="228"/>
      <c r="CQ619" s="228"/>
      <c r="CR619" s="228"/>
      <c r="CS619" s="228"/>
      <c r="CT619" s="228"/>
      <c r="CU619" s="228"/>
      <c r="CV619" s="228"/>
      <c r="CW619" s="228"/>
      <c r="CX619" s="228"/>
      <c r="CY619" s="228"/>
      <c r="CZ619" s="228"/>
      <c r="DA619" s="228"/>
      <c r="DB619" s="228"/>
    </row>
    <row r="620" spans="1:106" s="198" customFormat="1" ht="31.5" customHeight="1" x14ac:dyDescent="0.3">
      <c r="A620" s="194"/>
      <c r="B620" s="171"/>
      <c r="C620" s="257"/>
      <c r="D620" s="171"/>
      <c r="E620" s="171"/>
      <c r="F620" s="171"/>
      <c r="G620" s="197"/>
      <c r="L620" s="258"/>
      <c r="M620" s="259"/>
      <c r="N620" s="260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72"/>
      <c r="Z620" s="172"/>
      <c r="AA620" s="193"/>
      <c r="AB620" s="193"/>
      <c r="AC620" s="193"/>
      <c r="AD620" s="193"/>
      <c r="AE620" s="193"/>
      <c r="AF620" s="193"/>
      <c r="AG620" s="193"/>
      <c r="AH620" s="193"/>
      <c r="AI620" s="193"/>
      <c r="AJ620" s="193"/>
      <c r="AK620" s="172"/>
      <c r="AL620" s="172"/>
      <c r="AM620" s="193"/>
      <c r="AN620" s="193"/>
      <c r="AO620" s="223"/>
      <c r="AP620" s="183"/>
      <c r="AQ620" s="184"/>
      <c r="AR620" s="182"/>
      <c r="AS620" s="182"/>
      <c r="AT620" s="185"/>
      <c r="AU620" s="185"/>
      <c r="AV620" s="185"/>
      <c r="AW620" s="185"/>
      <c r="AX620" s="185"/>
      <c r="AY620" s="185"/>
      <c r="AZ620" s="185"/>
      <c r="BA620" s="185"/>
      <c r="BB620" s="185"/>
      <c r="BC620" s="186"/>
      <c r="BD620" s="181"/>
      <c r="BE620" s="187"/>
      <c r="BF620" s="188"/>
      <c r="BG620" s="173"/>
      <c r="BH620" s="173"/>
      <c r="BI620" s="173"/>
      <c r="BJ620" s="173"/>
      <c r="BK620" s="173"/>
      <c r="BL620" s="28"/>
      <c r="BM620" s="228"/>
      <c r="BN620" s="228"/>
      <c r="BO620" s="228"/>
      <c r="BP620" s="228"/>
      <c r="BQ620" s="228"/>
      <c r="BR620" s="228"/>
      <c r="BS620" s="228"/>
      <c r="BT620" s="228"/>
      <c r="BU620" s="228"/>
      <c r="BV620" s="228"/>
      <c r="BW620" s="228"/>
      <c r="BX620" s="228"/>
      <c r="BY620" s="228"/>
      <c r="BZ620" s="228"/>
      <c r="CA620" s="228"/>
      <c r="CB620" s="228"/>
      <c r="CC620" s="228"/>
      <c r="CD620" s="228"/>
      <c r="CE620" s="228"/>
      <c r="CF620" s="228"/>
      <c r="CG620" s="228"/>
      <c r="CH620" s="228"/>
      <c r="CI620" s="228"/>
      <c r="CJ620" s="228"/>
      <c r="CK620" s="228"/>
      <c r="CL620" s="228"/>
      <c r="CM620" s="228"/>
      <c r="CN620" s="228"/>
      <c r="CO620" s="228"/>
      <c r="CP620" s="228"/>
      <c r="CQ620" s="228"/>
      <c r="CR620" s="228"/>
      <c r="CS620" s="228"/>
      <c r="CT620" s="228"/>
      <c r="CU620" s="228"/>
      <c r="CV620" s="228"/>
      <c r="CW620" s="228"/>
      <c r="CX620" s="228"/>
      <c r="CY620" s="228"/>
      <c r="CZ620" s="228"/>
      <c r="DA620" s="228"/>
      <c r="DB620" s="228"/>
    </row>
    <row r="621" spans="1:106" s="198" customFormat="1" ht="31.5" customHeight="1" x14ac:dyDescent="0.3">
      <c r="A621" s="194"/>
      <c r="B621" s="171"/>
      <c r="C621" s="257"/>
      <c r="D621" s="171"/>
      <c r="E621" s="171"/>
      <c r="F621" s="171"/>
      <c r="G621" s="197"/>
      <c r="L621" s="258"/>
      <c r="M621" s="259"/>
      <c r="N621" s="260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72"/>
      <c r="Z621" s="172"/>
      <c r="AA621" s="193"/>
      <c r="AB621" s="193"/>
      <c r="AC621" s="193"/>
      <c r="AD621" s="193"/>
      <c r="AE621" s="193"/>
      <c r="AF621" s="193"/>
      <c r="AG621" s="193"/>
      <c r="AH621" s="193"/>
      <c r="AI621" s="193"/>
      <c r="AJ621" s="193"/>
      <c r="AK621" s="172"/>
      <c r="AL621" s="172"/>
      <c r="AM621" s="193"/>
      <c r="AN621" s="193"/>
      <c r="AO621" s="223"/>
      <c r="AP621" s="183"/>
      <c r="AQ621" s="184"/>
      <c r="AR621" s="182"/>
      <c r="AS621" s="182"/>
      <c r="AT621" s="185"/>
      <c r="AU621" s="185"/>
      <c r="AV621" s="185"/>
      <c r="AW621" s="185"/>
      <c r="AX621" s="185"/>
      <c r="AY621" s="185"/>
      <c r="AZ621" s="185"/>
      <c r="BA621" s="185"/>
      <c r="BB621" s="185"/>
      <c r="BC621" s="186"/>
      <c r="BD621" s="181"/>
      <c r="BE621" s="187"/>
      <c r="BF621" s="188"/>
      <c r="BG621" s="173"/>
      <c r="BH621" s="173"/>
      <c r="BI621" s="173"/>
      <c r="BJ621" s="173"/>
      <c r="BK621" s="173"/>
      <c r="BL621" s="28"/>
      <c r="BM621" s="228"/>
      <c r="BN621" s="228"/>
      <c r="BO621" s="228"/>
      <c r="BP621" s="228"/>
      <c r="BQ621" s="228"/>
      <c r="BR621" s="228"/>
      <c r="BS621" s="228"/>
      <c r="BT621" s="228"/>
      <c r="BU621" s="228"/>
      <c r="BV621" s="228"/>
      <c r="BW621" s="228"/>
      <c r="BX621" s="228"/>
      <c r="BY621" s="228"/>
      <c r="BZ621" s="228"/>
      <c r="CA621" s="228"/>
      <c r="CB621" s="228"/>
      <c r="CC621" s="228"/>
      <c r="CD621" s="228"/>
      <c r="CE621" s="228"/>
      <c r="CF621" s="228"/>
      <c r="CG621" s="228"/>
      <c r="CH621" s="228"/>
      <c r="CI621" s="228"/>
      <c r="CJ621" s="228"/>
      <c r="CK621" s="228"/>
      <c r="CL621" s="228"/>
      <c r="CM621" s="228"/>
      <c r="CN621" s="228"/>
      <c r="CO621" s="228"/>
      <c r="CP621" s="228"/>
      <c r="CQ621" s="228"/>
      <c r="CR621" s="228"/>
      <c r="CS621" s="228"/>
      <c r="CT621" s="228"/>
      <c r="CU621" s="228"/>
      <c r="CV621" s="228"/>
      <c r="CW621" s="228"/>
      <c r="CX621" s="228"/>
      <c r="CY621" s="228"/>
      <c r="CZ621" s="228"/>
      <c r="DA621" s="228"/>
      <c r="DB621" s="228"/>
    </row>
    <row r="622" spans="1:106" s="198" customFormat="1" ht="31.5" customHeight="1" x14ac:dyDescent="0.3">
      <c r="A622" s="194"/>
      <c r="B622" s="171"/>
      <c r="C622" s="257"/>
      <c r="D622" s="171"/>
      <c r="E622" s="171"/>
      <c r="F622" s="171"/>
      <c r="G622" s="197"/>
      <c r="L622" s="258"/>
      <c r="M622" s="259"/>
      <c r="N622" s="260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72"/>
      <c r="Z622" s="172"/>
      <c r="AA622" s="193"/>
      <c r="AB622" s="193"/>
      <c r="AC622" s="193"/>
      <c r="AD622" s="193"/>
      <c r="AE622" s="193"/>
      <c r="AF622" s="193"/>
      <c r="AG622" s="193"/>
      <c r="AH622" s="193"/>
      <c r="AI622" s="193"/>
      <c r="AJ622" s="193"/>
      <c r="AK622" s="172"/>
      <c r="AL622" s="172"/>
      <c r="AM622" s="193"/>
      <c r="AN622" s="193"/>
      <c r="AO622" s="223"/>
      <c r="AP622" s="183"/>
      <c r="AQ622" s="184"/>
      <c r="AR622" s="182"/>
      <c r="AS622" s="182"/>
      <c r="AT622" s="185"/>
      <c r="AU622" s="185"/>
      <c r="AV622" s="185"/>
      <c r="AW622" s="185"/>
      <c r="AX622" s="185"/>
      <c r="AY622" s="185"/>
      <c r="AZ622" s="185"/>
      <c r="BA622" s="185"/>
      <c r="BB622" s="185"/>
      <c r="BC622" s="186"/>
      <c r="BD622" s="181"/>
      <c r="BE622" s="187"/>
      <c r="BF622" s="188"/>
      <c r="BG622" s="173"/>
      <c r="BH622" s="173"/>
      <c r="BI622" s="173"/>
      <c r="BJ622" s="173"/>
      <c r="BK622" s="173"/>
      <c r="BL622" s="28"/>
      <c r="BM622" s="228"/>
      <c r="BN622" s="228"/>
      <c r="BO622" s="228"/>
      <c r="BP622" s="228"/>
      <c r="BQ622" s="228"/>
      <c r="BR622" s="228"/>
      <c r="BS622" s="228"/>
      <c r="BT622" s="228"/>
      <c r="BU622" s="228"/>
      <c r="BV622" s="228"/>
      <c r="BW622" s="228"/>
      <c r="BX622" s="228"/>
      <c r="BY622" s="228"/>
      <c r="BZ622" s="228"/>
      <c r="CA622" s="228"/>
      <c r="CB622" s="228"/>
      <c r="CC622" s="228"/>
      <c r="CD622" s="228"/>
      <c r="CE622" s="228"/>
      <c r="CF622" s="228"/>
      <c r="CG622" s="228"/>
      <c r="CH622" s="228"/>
      <c r="CI622" s="228"/>
      <c r="CJ622" s="228"/>
      <c r="CK622" s="228"/>
      <c r="CL622" s="228"/>
      <c r="CM622" s="228"/>
      <c r="CN622" s="228"/>
      <c r="CO622" s="228"/>
      <c r="CP622" s="228"/>
      <c r="CQ622" s="228"/>
      <c r="CR622" s="228"/>
      <c r="CS622" s="228"/>
      <c r="CT622" s="228"/>
      <c r="CU622" s="228"/>
      <c r="CV622" s="228"/>
      <c r="CW622" s="228"/>
      <c r="CX622" s="228"/>
      <c r="CY622" s="228"/>
      <c r="CZ622" s="228"/>
      <c r="DA622" s="228"/>
      <c r="DB622" s="228"/>
    </row>
    <row r="623" spans="1:106" s="198" customFormat="1" ht="31.5" customHeight="1" x14ac:dyDescent="0.3">
      <c r="A623" s="194"/>
      <c r="B623" s="171"/>
      <c r="C623" s="257"/>
      <c r="D623" s="171"/>
      <c r="E623" s="171"/>
      <c r="F623" s="171"/>
      <c r="G623" s="197"/>
      <c r="L623" s="258"/>
      <c r="M623" s="259"/>
      <c r="N623" s="260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72"/>
      <c r="Z623" s="172"/>
      <c r="AA623" s="193"/>
      <c r="AB623" s="193"/>
      <c r="AC623" s="193"/>
      <c r="AD623" s="193"/>
      <c r="AE623" s="193"/>
      <c r="AF623" s="193"/>
      <c r="AG623" s="193"/>
      <c r="AH623" s="193"/>
      <c r="AI623" s="193"/>
      <c r="AJ623" s="193"/>
      <c r="AK623" s="172"/>
      <c r="AL623" s="172"/>
      <c r="AM623" s="193"/>
      <c r="AN623" s="193"/>
      <c r="AO623" s="223"/>
      <c r="AP623" s="183"/>
      <c r="AQ623" s="184"/>
      <c r="AR623" s="182"/>
      <c r="AS623" s="182"/>
      <c r="AT623" s="185"/>
      <c r="AU623" s="185"/>
      <c r="AV623" s="185"/>
      <c r="AW623" s="185"/>
      <c r="AX623" s="185"/>
      <c r="AY623" s="185"/>
      <c r="AZ623" s="185"/>
      <c r="BA623" s="185"/>
      <c r="BB623" s="185"/>
      <c r="BC623" s="186"/>
      <c r="BD623" s="181"/>
      <c r="BE623" s="187"/>
      <c r="BF623" s="188"/>
      <c r="BG623" s="173"/>
      <c r="BH623" s="173"/>
      <c r="BI623" s="173"/>
      <c r="BJ623" s="173"/>
      <c r="BK623" s="173"/>
      <c r="BL623" s="28"/>
      <c r="BM623" s="228"/>
      <c r="BN623" s="228"/>
      <c r="BO623" s="228"/>
      <c r="BP623" s="228"/>
      <c r="BQ623" s="228"/>
      <c r="BR623" s="228"/>
      <c r="BS623" s="228"/>
      <c r="BT623" s="228"/>
      <c r="BU623" s="228"/>
      <c r="BV623" s="228"/>
      <c r="BW623" s="228"/>
      <c r="BX623" s="228"/>
      <c r="BY623" s="228"/>
      <c r="BZ623" s="228"/>
      <c r="CA623" s="228"/>
      <c r="CB623" s="228"/>
      <c r="CC623" s="228"/>
      <c r="CD623" s="228"/>
      <c r="CE623" s="228"/>
      <c r="CF623" s="228"/>
      <c r="CG623" s="228"/>
      <c r="CH623" s="228"/>
      <c r="CI623" s="228"/>
      <c r="CJ623" s="228"/>
      <c r="CK623" s="228"/>
      <c r="CL623" s="228"/>
      <c r="CM623" s="228"/>
      <c r="CN623" s="228"/>
      <c r="CO623" s="228"/>
      <c r="CP623" s="228"/>
      <c r="CQ623" s="228"/>
      <c r="CR623" s="228"/>
      <c r="CS623" s="228"/>
      <c r="CT623" s="228"/>
      <c r="CU623" s="228"/>
      <c r="CV623" s="228"/>
      <c r="CW623" s="228"/>
      <c r="CX623" s="228"/>
      <c r="CY623" s="228"/>
      <c r="CZ623" s="228"/>
      <c r="DA623" s="228"/>
      <c r="DB623" s="228"/>
    </row>
    <row r="624" spans="1:106" s="198" customFormat="1" ht="31.5" customHeight="1" x14ac:dyDescent="0.3">
      <c r="A624" s="194"/>
      <c r="B624" s="171"/>
      <c r="C624" s="257"/>
      <c r="D624" s="171"/>
      <c r="E624" s="171"/>
      <c r="F624" s="171"/>
      <c r="G624" s="197"/>
      <c r="L624" s="258"/>
      <c r="M624" s="259"/>
      <c r="N624" s="260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72"/>
      <c r="Z624" s="172"/>
      <c r="AA624" s="193"/>
      <c r="AB624" s="193"/>
      <c r="AC624" s="193"/>
      <c r="AD624" s="193"/>
      <c r="AE624" s="193"/>
      <c r="AF624" s="193"/>
      <c r="AG624" s="193"/>
      <c r="AH624" s="193"/>
      <c r="AI624" s="193"/>
      <c r="AJ624" s="193"/>
      <c r="AK624" s="172"/>
      <c r="AL624" s="172"/>
      <c r="AM624" s="193"/>
      <c r="AN624" s="193"/>
      <c r="AO624" s="223"/>
      <c r="AP624" s="183"/>
      <c r="AQ624" s="184"/>
      <c r="AR624" s="182"/>
      <c r="AS624" s="182"/>
      <c r="AT624" s="185"/>
      <c r="AU624" s="185"/>
      <c r="AV624" s="185"/>
      <c r="AW624" s="185"/>
      <c r="AX624" s="185"/>
      <c r="AY624" s="185"/>
      <c r="AZ624" s="185"/>
      <c r="BA624" s="185"/>
      <c r="BB624" s="185"/>
      <c r="BC624" s="186"/>
      <c r="BD624" s="181"/>
      <c r="BE624" s="187"/>
      <c r="BF624" s="188"/>
      <c r="BG624" s="173"/>
      <c r="BH624" s="173"/>
      <c r="BI624" s="173"/>
      <c r="BJ624" s="173"/>
      <c r="BK624" s="173"/>
      <c r="BL624" s="28"/>
      <c r="BM624" s="228"/>
      <c r="BN624" s="228"/>
      <c r="BO624" s="228"/>
      <c r="BP624" s="228"/>
      <c r="BQ624" s="228"/>
      <c r="BR624" s="228"/>
      <c r="BS624" s="228"/>
      <c r="BT624" s="228"/>
      <c r="BU624" s="228"/>
      <c r="BV624" s="228"/>
      <c r="BW624" s="228"/>
      <c r="BX624" s="228"/>
      <c r="BY624" s="228"/>
      <c r="BZ624" s="228"/>
      <c r="CA624" s="228"/>
      <c r="CB624" s="228"/>
      <c r="CC624" s="228"/>
      <c r="CD624" s="228"/>
      <c r="CE624" s="228"/>
      <c r="CF624" s="228"/>
      <c r="CG624" s="228"/>
      <c r="CH624" s="228"/>
      <c r="CI624" s="228"/>
      <c r="CJ624" s="228"/>
      <c r="CK624" s="228"/>
      <c r="CL624" s="228"/>
      <c r="CM624" s="228"/>
      <c r="CN624" s="228"/>
      <c r="CO624" s="228"/>
      <c r="CP624" s="228"/>
      <c r="CQ624" s="228"/>
      <c r="CR624" s="228"/>
      <c r="CS624" s="228"/>
      <c r="CT624" s="228"/>
      <c r="CU624" s="228"/>
      <c r="CV624" s="228"/>
      <c r="CW624" s="228"/>
      <c r="CX624" s="228"/>
      <c r="CY624" s="228"/>
      <c r="CZ624" s="228"/>
      <c r="DA624" s="228"/>
      <c r="DB624" s="228"/>
    </row>
    <row r="625" spans="1:106" s="198" customFormat="1" ht="31.5" customHeight="1" x14ac:dyDescent="0.3">
      <c r="A625" s="194"/>
      <c r="B625" s="171"/>
      <c r="C625" s="257"/>
      <c r="D625" s="171"/>
      <c r="E625" s="171"/>
      <c r="F625" s="171"/>
      <c r="G625" s="197"/>
      <c r="L625" s="258"/>
      <c r="M625" s="259"/>
      <c r="N625" s="260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72"/>
      <c r="Z625" s="172"/>
      <c r="AA625" s="193"/>
      <c r="AB625" s="193"/>
      <c r="AC625" s="193"/>
      <c r="AD625" s="193"/>
      <c r="AE625" s="193"/>
      <c r="AF625" s="193"/>
      <c r="AG625" s="193"/>
      <c r="AH625" s="193"/>
      <c r="AI625" s="193"/>
      <c r="AJ625" s="193"/>
      <c r="AK625" s="172"/>
      <c r="AL625" s="172"/>
      <c r="AM625" s="193"/>
      <c r="AN625" s="193"/>
      <c r="AO625" s="223"/>
      <c r="AP625" s="183"/>
      <c r="AQ625" s="184"/>
      <c r="AR625" s="182"/>
      <c r="AS625" s="182"/>
      <c r="AT625" s="185"/>
      <c r="AU625" s="185"/>
      <c r="AV625" s="185"/>
      <c r="AW625" s="185"/>
      <c r="AX625" s="185"/>
      <c r="AY625" s="185"/>
      <c r="AZ625" s="185"/>
      <c r="BA625" s="185"/>
      <c r="BB625" s="185"/>
      <c r="BC625" s="186"/>
      <c r="BD625" s="181"/>
      <c r="BE625" s="187"/>
      <c r="BF625" s="188"/>
      <c r="BG625" s="173"/>
      <c r="BH625" s="173"/>
      <c r="BI625" s="173"/>
      <c r="BJ625" s="173"/>
      <c r="BK625" s="173"/>
      <c r="BL625" s="28"/>
      <c r="BM625" s="228"/>
      <c r="BN625" s="228"/>
      <c r="BO625" s="228"/>
      <c r="BP625" s="228"/>
      <c r="BQ625" s="228"/>
      <c r="BR625" s="228"/>
      <c r="BS625" s="228"/>
      <c r="BT625" s="228"/>
      <c r="BU625" s="228"/>
      <c r="BV625" s="228"/>
      <c r="BW625" s="228"/>
      <c r="BX625" s="228"/>
      <c r="BY625" s="228"/>
      <c r="BZ625" s="228"/>
      <c r="CA625" s="228"/>
      <c r="CB625" s="228"/>
      <c r="CC625" s="228"/>
      <c r="CD625" s="228"/>
      <c r="CE625" s="228"/>
      <c r="CF625" s="228"/>
      <c r="CG625" s="228"/>
      <c r="CH625" s="228"/>
      <c r="CI625" s="228"/>
      <c r="CJ625" s="228"/>
      <c r="CK625" s="228"/>
      <c r="CL625" s="228"/>
      <c r="CM625" s="228"/>
      <c r="CN625" s="228"/>
      <c r="CO625" s="228"/>
      <c r="CP625" s="228"/>
      <c r="CQ625" s="228"/>
      <c r="CR625" s="228"/>
      <c r="CS625" s="228"/>
      <c r="CT625" s="228"/>
      <c r="CU625" s="228"/>
      <c r="CV625" s="228"/>
      <c r="CW625" s="228"/>
      <c r="CX625" s="228"/>
      <c r="CY625" s="228"/>
      <c r="CZ625" s="228"/>
      <c r="DA625" s="228"/>
      <c r="DB625" s="228"/>
    </row>
    <row r="626" spans="1:106" s="198" customFormat="1" ht="31.5" customHeight="1" x14ac:dyDescent="0.3">
      <c r="A626" s="194"/>
      <c r="B626" s="171"/>
      <c r="C626" s="257"/>
      <c r="D626" s="171"/>
      <c r="E626" s="171"/>
      <c r="F626" s="171"/>
      <c r="G626" s="197"/>
      <c r="L626" s="258"/>
      <c r="M626" s="259"/>
      <c r="N626" s="260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72"/>
      <c r="Z626" s="172"/>
      <c r="AA626" s="193"/>
      <c r="AB626" s="193"/>
      <c r="AC626" s="193"/>
      <c r="AD626" s="193"/>
      <c r="AE626" s="193"/>
      <c r="AF626" s="193"/>
      <c r="AG626" s="193"/>
      <c r="AH626" s="193"/>
      <c r="AI626" s="193"/>
      <c r="AJ626" s="193"/>
      <c r="AK626" s="172"/>
      <c r="AL626" s="172"/>
      <c r="AM626" s="193"/>
      <c r="AN626" s="193"/>
      <c r="AO626" s="223"/>
      <c r="AP626" s="183"/>
      <c r="AQ626" s="184"/>
      <c r="AR626" s="182"/>
      <c r="AS626" s="182"/>
      <c r="AT626" s="185"/>
      <c r="AU626" s="185"/>
      <c r="AV626" s="185"/>
      <c r="AW626" s="185"/>
      <c r="AX626" s="185"/>
      <c r="AY626" s="185"/>
      <c r="AZ626" s="185"/>
      <c r="BA626" s="185"/>
      <c r="BB626" s="185"/>
      <c r="BC626" s="186"/>
      <c r="BD626" s="181"/>
      <c r="BE626" s="187"/>
      <c r="BF626" s="188"/>
      <c r="BG626" s="173"/>
      <c r="BH626" s="173"/>
      <c r="BI626" s="173"/>
      <c r="BJ626" s="173"/>
      <c r="BK626" s="173"/>
      <c r="BL626" s="28"/>
      <c r="BM626" s="228"/>
      <c r="BN626" s="228"/>
      <c r="BO626" s="228"/>
      <c r="BP626" s="228"/>
      <c r="BQ626" s="228"/>
      <c r="BR626" s="228"/>
      <c r="BS626" s="228"/>
      <c r="BT626" s="228"/>
      <c r="BU626" s="228"/>
      <c r="BV626" s="228"/>
      <c r="BW626" s="228"/>
      <c r="BX626" s="228"/>
      <c r="BY626" s="228"/>
      <c r="BZ626" s="228"/>
      <c r="CA626" s="228"/>
      <c r="CB626" s="228"/>
      <c r="CC626" s="228"/>
      <c r="CD626" s="228"/>
      <c r="CE626" s="228"/>
      <c r="CF626" s="228"/>
      <c r="CG626" s="228"/>
      <c r="CH626" s="228"/>
      <c r="CI626" s="228"/>
      <c r="CJ626" s="228"/>
      <c r="CK626" s="228"/>
      <c r="CL626" s="228"/>
      <c r="CM626" s="228"/>
      <c r="CN626" s="228"/>
      <c r="CO626" s="228"/>
      <c r="CP626" s="228"/>
      <c r="CQ626" s="228"/>
      <c r="CR626" s="228"/>
      <c r="CS626" s="228"/>
      <c r="CT626" s="228"/>
      <c r="CU626" s="228"/>
      <c r="CV626" s="228"/>
      <c r="CW626" s="228"/>
      <c r="CX626" s="228"/>
      <c r="CY626" s="228"/>
      <c r="CZ626" s="228"/>
      <c r="DA626" s="228"/>
      <c r="DB626" s="228"/>
    </row>
    <row r="627" spans="1:106" s="198" customFormat="1" ht="31.5" customHeight="1" x14ac:dyDescent="0.3">
      <c r="A627" s="194"/>
      <c r="B627" s="171"/>
      <c r="C627" s="257"/>
      <c r="D627" s="171"/>
      <c r="E627" s="171"/>
      <c r="F627" s="171"/>
      <c r="G627" s="197"/>
      <c r="L627" s="258"/>
      <c r="M627" s="259"/>
      <c r="N627" s="260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72"/>
      <c r="Z627" s="172"/>
      <c r="AA627" s="193"/>
      <c r="AB627" s="193"/>
      <c r="AC627" s="193"/>
      <c r="AD627" s="193"/>
      <c r="AE627" s="193"/>
      <c r="AF627" s="193"/>
      <c r="AG627" s="193"/>
      <c r="AH627" s="193"/>
      <c r="AI627" s="193"/>
      <c r="AJ627" s="193"/>
      <c r="AK627" s="172"/>
      <c r="AL627" s="172"/>
      <c r="AM627" s="193"/>
      <c r="AN627" s="193"/>
      <c r="AO627" s="223"/>
      <c r="AP627" s="183"/>
      <c r="AQ627" s="184"/>
      <c r="AR627" s="182"/>
      <c r="AS627" s="182"/>
      <c r="AT627" s="185"/>
      <c r="AU627" s="185"/>
      <c r="AV627" s="185"/>
      <c r="AW627" s="185"/>
      <c r="AX627" s="185"/>
      <c r="AY627" s="185"/>
      <c r="AZ627" s="185"/>
      <c r="BA627" s="185"/>
      <c r="BB627" s="185"/>
      <c r="BC627" s="186"/>
      <c r="BD627" s="181"/>
      <c r="BE627" s="187"/>
      <c r="BF627" s="188"/>
      <c r="BG627" s="173"/>
      <c r="BH627" s="173"/>
      <c r="BI627" s="173"/>
      <c r="BJ627" s="173"/>
      <c r="BK627" s="173"/>
      <c r="BL627" s="28"/>
      <c r="BM627" s="228"/>
      <c r="BN627" s="228"/>
      <c r="BO627" s="228"/>
      <c r="BP627" s="228"/>
      <c r="BQ627" s="228"/>
      <c r="BR627" s="228"/>
      <c r="BS627" s="228"/>
      <c r="BT627" s="228"/>
      <c r="BU627" s="228"/>
      <c r="BV627" s="228"/>
      <c r="BW627" s="228"/>
      <c r="BX627" s="228"/>
      <c r="BY627" s="228"/>
      <c r="BZ627" s="228"/>
      <c r="CA627" s="228"/>
      <c r="CB627" s="228"/>
      <c r="CC627" s="228"/>
      <c r="CD627" s="228"/>
      <c r="CE627" s="228"/>
      <c r="CF627" s="228"/>
      <c r="CG627" s="228"/>
      <c r="CH627" s="228"/>
      <c r="CI627" s="228"/>
      <c r="CJ627" s="228"/>
      <c r="CK627" s="228"/>
      <c r="CL627" s="228"/>
      <c r="CM627" s="228"/>
      <c r="CN627" s="228"/>
      <c r="CO627" s="228"/>
      <c r="CP627" s="228"/>
      <c r="CQ627" s="228"/>
      <c r="CR627" s="228"/>
      <c r="CS627" s="228"/>
      <c r="CT627" s="228"/>
      <c r="CU627" s="228"/>
      <c r="CV627" s="228"/>
      <c r="CW627" s="228"/>
      <c r="CX627" s="228"/>
      <c r="CY627" s="228"/>
      <c r="CZ627" s="228"/>
      <c r="DA627" s="228"/>
      <c r="DB627" s="228"/>
    </row>
    <row r="628" spans="1:106" s="198" customFormat="1" ht="31.5" customHeight="1" x14ac:dyDescent="0.3">
      <c r="A628" s="194"/>
      <c r="B628" s="171"/>
      <c r="C628" s="257"/>
      <c r="D628" s="171"/>
      <c r="E628" s="171"/>
      <c r="F628" s="171"/>
      <c r="G628" s="197"/>
      <c r="L628" s="258"/>
      <c r="M628" s="259"/>
      <c r="N628" s="260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72"/>
      <c r="Z628" s="172"/>
      <c r="AA628" s="193"/>
      <c r="AB628" s="193"/>
      <c r="AC628" s="193"/>
      <c r="AD628" s="193"/>
      <c r="AE628" s="193"/>
      <c r="AF628" s="193"/>
      <c r="AG628" s="193"/>
      <c r="AH628" s="193"/>
      <c r="AI628" s="193"/>
      <c r="AJ628" s="193"/>
      <c r="AK628" s="172"/>
      <c r="AL628" s="172"/>
      <c r="AM628" s="193"/>
      <c r="AN628" s="193"/>
      <c r="AO628" s="223"/>
      <c r="AP628" s="183"/>
      <c r="AQ628" s="184"/>
      <c r="AR628" s="182"/>
      <c r="AS628" s="182"/>
      <c r="AT628" s="185"/>
      <c r="AU628" s="185"/>
      <c r="AV628" s="185"/>
      <c r="AW628" s="185"/>
      <c r="AX628" s="185"/>
      <c r="AY628" s="185"/>
      <c r="AZ628" s="185"/>
      <c r="BA628" s="185"/>
      <c r="BB628" s="185"/>
      <c r="BC628" s="186"/>
      <c r="BD628" s="181"/>
      <c r="BE628" s="187"/>
      <c r="BF628" s="188"/>
      <c r="BG628" s="173"/>
      <c r="BH628" s="173"/>
      <c r="BI628" s="173"/>
      <c r="BJ628" s="173"/>
      <c r="BK628" s="173"/>
      <c r="BL628" s="28"/>
      <c r="BM628" s="228"/>
      <c r="BN628" s="228"/>
      <c r="BO628" s="228"/>
      <c r="BP628" s="228"/>
      <c r="BQ628" s="228"/>
      <c r="BR628" s="228"/>
      <c r="BS628" s="228"/>
      <c r="BT628" s="228"/>
      <c r="BU628" s="228"/>
      <c r="BV628" s="228"/>
      <c r="BW628" s="228"/>
      <c r="BX628" s="228"/>
      <c r="BY628" s="228"/>
      <c r="BZ628" s="228"/>
      <c r="CA628" s="228"/>
      <c r="CB628" s="228"/>
      <c r="CC628" s="228"/>
      <c r="CD628" s="228"/>
      <c r="CE628" s="228"/>
      <c r="CF628" s="228"/>
      <c r="CG628" s="228"/>
      <c r="CH628" s="228"/>
      <c r="CI628" s="228"/>
      <c r="CJ628" s="228"/>
      <c r="CK628" s="228"/>
      <c r="CL628" s="228"/>
      <c r="CM628" s="228"/>
      <c r="CN628" s="228"/>
      <c r="CO628" s="228"/>
      <c r="CP628" s="228"/>
      <c r="CQ628" s="228"/>
      <c r="CR628" s="228"/>
      <c r="CS628" s="228"/>
      <c r="CT628" s="228"/>
      <c r="CU628" s="228"/>
      <c r="CV628" s="228"/>
      <c r="CW628" s="228"/>
      <c r="CX628" s="228"/>
      <c r="CY628" s="228"/>
      <c r="CZ628" s="228"/>
      <c r="DA628" s="228"/>
      <c r="DB628" s="228"/>
    </row>
    <row r="629" spans="1:106" s="198" customFormat="1" ht="31.5" customHeight="1" x14ac:dyDescent="0.3">
      <c r="A629" s="194"/>
      <c r="B629" s="171"/>
      <c r="C629" s="257"/>
      <c r="D629" s="171"/>
      <c r="E629" s="171"/>
      <c r="F629" s="171"/>
      <c r="G629" s="197"/>
      <c r="L629" s="258"/>
      <c r="M629" s="259"/>
      <c r="N629" s="260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72"/>
      <c r="Z629" s="172"/>
      <c r="AA629" s="193"/>
      <c r="AB629" s="193"/>
      <c r="AC629" s="193"/>
      <c r="AD629" s="193"/>
      <c r="AE629" s="193"/>
      <c r="AF629" s="193"/>
      <c r="AG629" s="193"/>
      <c r="AH629" s="193"/>
      <c r="AI629" s="193"/>
      <c r="AJ629" s="193"/>
      <c r="AK629" s="172"/>
      <c r="AL629" s="172"/>
      <c r="AM629" s="193"/>
      <c r="AN629" s="193"/>
      <c r="AO629" s="223"/>
      <c r="AP629" s="183"/>
      <c r="AQ629" s="184"/>
      <c r="AR629" s="182"/>
      <c r="AS629" s="182"/>
      <c r="AT629" s="185"/>
      <c r="AU629" s="185"/>
      <c r="AV629" s="185"/>
      <c r="AW629" s="185"/>
      <c r="AX629" s="185"/>
      <c r="AY629" s="185"/>
      <c r="AZ629" s="185"/>
      <c r="BA629" s="185"/>
      <c r="BB629" s="185"/>
      <c r="BC629" s="186"/>
      <c r="BD629" s="181"/>
      <c r="BE629" s="187"/>
      <c r="BF629" s="188"/>
      <c r="BG629" s="173"/>
      <c r="BH629" s="173"/>
      <c r="BI629" s="173"/>
      <c r="BJ629" s="173"/>
      <c r="BK629" s="173"/>
      <c r="BL629" s="28"/>
      <c r="BM629" s="228"/>
      <c r="BN629" s="228"/>
      <c r="BO629" s="228"/>
      <c r="BP629" s="228"/>
      <c r="BQ629" s="228"/>
      <c r="BR629" s="228"/>
      <c r="BS629" s="228"/>
      <c r="BT629" s="228"/>
      <c r="BU629" s="228"/>
      <c r="BV629" s="228"/>
      <c r="BW629" s="228"/>
      <c r="BX629" s="228"/>
      <c r="BY629" s="228"/>
      <c r="BZ629" s="228"/>
      <c r="CA629" s="228"/>
      <c r="CB629" s="228"/>
      <c r="CC629" s="228"/>
      <c r="CD629" s="228"/>
      <c r="CE629" s="228"/>
      <c r="CF629" s="228"/>
      <c r="CG629" s="228"/>
      <c r="CH629" s="228"/>
      <c r="CI629" s="228"/>
      <c r="CJ629" s="228"/>
      <c r="CK629" s="228"/>
      <c r="CL629" s="228"/>
      <c r="CM629" s="228"/>
      <c r="CN629" s="228"/>
      <c r="CO629" s="228"/>
      <c r="CP629" s="228"/>
      <c r="CQ629" s="228"/>
      <c r="CR629" s="228"/>
      <c r="CS629" s="228"/>
      <c r="CT629" s="228"/>
      <c r="CU629" s="228"/>
      <c r="CV629" s="228"/>
      <c r="CW629" s="228"/>
      <c r="CX629" s="228"/>
      <c r="CY629" s="228"/>
      <c r="CZ629" s="228"/>
      <c r="DA629" s="228"/>
      <c r="DB629" s="228"/>
    </row>
    <row r="630" spans="1:106" s="198" customFormat="1" ht="31.5" customHeight="1" x14ac:dyDescent="0.3">
      <c r="A630" s="194"/>
      <c r="B630" s="171"/>
      <c r="C630" s="257"/>
      <c r="D630" s="171"/>
      <c r="E630" s="171"/>
      <c r="F630" s="171"/>
      <c r="G630" s="197"/>
      <c r="L630" s="258"/>
      <c r="M630" s="259"/>
      <c r="N630" s="260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72"/>
      <c r="Z630" s="172"/>
      <c r="AA630" s="193"/>
      <c r="AB630" s="193"/>
      <c r="AC630" s="193"/>
      <c r="AD630" s="193"/>
      <c r="AE630" s="193"/>
      <c r="AF630" s="193"/>
      <c r="AG630" s="193"/>
      <c r="AH630" s="193"/>
      <c r="AI630" s="193"/>
      <c r="AJ630" s="193"/>
      <c r="AK630" s="172"/>
      <c r="AL630" s="172"/>
      <c r="AM630" s="193"/>
      <c r="AN630" s="193"/>
      <c r="AO630" s="223"/>
      <c r="AP630" s="183"/>
      <c r="AQ630" s="184"/>
      <c r="AR630" s="182"/>
      <c r="AS630" s="182"/>
      <c r="AT630" s="185"/>
      <c r="AU630" s="185"/>
      <c r="AV630" s="185"/>
      <c r="AW630" s="185"/>
      <c r="AX630" s="185"/>
      <c r="AY630" s="185"/>
      <c r="AZ630" s="185"/>
      <c r="BA630" s="185"/>
      <c r="BB630" s="185"/>
      <c r="BC630" s="186"/>
      <c r="BD630" s="181"/>
      <c r="BE630" s="187"/>
      <c r="BF630" s="188"/>
      <c r="BG630" s="173"/>
      <c r="BH630" s="173"/>
      <c r="BI630" s="173"/>
      <c r="BJ630" s="173"/>
      <c r="BK630" s="173"/>
      <c r="BL630" s="28"/>
      <c r="BM630" s="228"/>
      <c r="BN630" s="228"/>
      <c r="BO630" s="228"/>
      <c r="BP630" s="228"/>
      <c r="BQ630" s="228"/>
      <c r="BR630" s="228"/>
      <c r="BS630" s="228"/>
      <c r="BT630" s="228"/>
      <c r="BU630" s="228"/>
      <c r="BV630" s="228"/>
      <c r="BW630" s="228"/>
      <c r="BX630" s="228"/>
      <c r="BY630" s="228"/>
      <c r="BZ630" s="228"/>
      <c r="CA630" s="228"/>
      <c r="CB630" s="228"/>
      <c r="CC630" s="228"/>
      <c r="CD630" s="228"/>
      <c r="CE630" s="228"/>
      <c r="CF630" s="228"/>
      <c r="CG630" s="228"/>
      <c r="CH630" s="228"/>
      <c r="CI630" s="228"/>
      <c r="CJ630" s="228"/>
      <c r="CK630" s="228"/>
      <c r="CL630" s="228"/>
      <c r="CM630" s="228"/>
      <c r="CN630" s="228"/>
      <c r="CO630" s="228"/>
      <c r="CP630" s="228"/>
      <c r="CQ630" s="228"/>
      <c r="CR630" s="228"/>
      <c r="CS630" s="228"/>
      <c r="CT630" s="228"/>
      <c r="CU630" s="228"/>
      <c r="CV630" s="228"/>
      <c r="CW630" s="228"/>
      <c r="CX630" s="228"/>
      <c r="CY630" s="228"/>
      <c r="CZ630" s="228"/>
      <c r="DA630" s="228"/>
      <c r="DB630" s="228"/>
    </row>
    <row r="631" spans="1:106" s="198" customFormat="1" ht="31.5" customHeight="1" x14ac:dyDescent="0.3">
      <c r="A631" s="194"/>
      <c r="B631" s="171"/>
      <c r="C631" s="257"/>
      <c r="D631" s="171"/>
      <c r="E631" s="171"/>
      <c r="F631" s="171"/>
      <c r="G631" s="197"/>
      <c r="L631" s="258"/>
      <c r="M631" s="259"/>
      <c r="N631" s="260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72"/>
      <c r="Z631" s="172"/>
      <c r="AA631" s="193"/>
      <c r="AB631" s="193"/>
      <c r="AC631" s="193"/>
      <c r="AD631" s="193"/>
      <c r="AE631" s="193"/>
      <c r="AF631" s="193"/>
      <c r="AG631" s="193"/>
      <c r="AH631" s="193"/>
      <c r="AI631" s="193"/>
      <c r="AJ631" s="193"/>
      <c r="AK631" s="172"/>
      <c r="AL631" s="172"/>
      <c r="AM631" s="193"/>
      <c r="AN631" s="193"/>
      <c r="AO631" s="223"/>
      <c r="AP631" s="183"/>
      <c r="AQ631" s="184"/>
      <c r="AR631" s="182"/>
      <c r="AS631" s="182"/>
      <c r="AT631" s="185"/>
      <c r="AU631" s="185"/>
      <c r="AV631" s="185"/>
      <c r="AW631" s="185"/>
      <c r="AX631" s="185"/>
      <c r="AY631" s="185"/>
      <c r="AZ631" s="185"/>
      <c r="BA631" s="185"/>
      <c r="BB631" s="185"/>
      <c r="BC631" s="186"/>
      <c r="BD631" s="181"/>
      <c r="BE631" s="187"/>
      <c r="BF631" s="188"/>
      <c r="BG631" s="173"/>
      <c r="BH631" s="173"/>
      <c r="BI631" s="173"/>
      <c r="BJ631" s="173"/>
      <c r="BK631" s="173"/>
      <c r="BL631" s="28"/>
      <c r="BM631" s="228"/>
      <c r="BN631" s="228"/>
      <c r="BO631" s="228"/>
      <c r="BP631" s="228"/>
      <c r="BQ631" s="228"/>
      <c r="BR631" s="228"/>
      <c r="BS631" s="228"/>
      <c r="BT631" s="228"/>
      <c r="BU631" s="228"/>
      <c r="BV631" s="228"/>
      <c r="BW631" s="228"/>
      <c r="BX631" s="228"/>
      <c r="BY631" s="228"/>
      <c r="BZ631" s="228"/>
      <c r="CA631" s="228"/>
      <c r="CB631" s="228"/>
      <c r="CC631" s="228"/>
      <c r="CD631" s="228"/>
      <c r="CE631" s="228"/>
      <c r="CF631" s="228"/>
      <c r="CG631" s="228"/>
      <c r="CH631" s="228"/>
      <c r="CI631" s="228"/>
      <c r="CJ631" s="228"/>
      <c r="CK631" s="228"/>
      <c r="CL631" s="228"/>
      <c r="CM631" s="228"/>
      <c r="CN631" s="228"/>
      <c r="CO631" s="228"/>
      <c r="CP631" s="228"/>
      <c r="CQ631" s="228"/>
      <c r="CR631" s="228"/>
      <c r="CS631" s="228"/>
      <c r="CT631" s="228"/>
      <c r="CU631" s="228"/>
      <c r="CV631" s="228"/>
      <c r="CW631" s="228"/>
      <c r="CX631" s="228"/>
      <c r="CY631" s="228"/>
      <c r="CZ631" s="228"/>
      <c r="DA631" s="228"/>
      <c r="DB631" s="228"/>
    </row>
    <row r="632" spans="1:106" s="198" customFormat="1" ht="31.5" customHeight="1" x14ac:dyDescent="0.3">
      <c r="A632" s="194"/>
      <c r="B632" s="171"/>
      <c r="C632" s="257"/>
      <c r="D632" s="171"/>
      <c r="E632" s="171"/>
      <c r="F632" s="171"/>
      <c r="G632" s="197"/>
      <c r="L632" s="258"/>
      <c r="M632" s="259"/>
      <c r="N632" s="260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72"/>
      <c r="Z632" s="172"/>
      <c r="AA632" s="193"/>
      <c r="AB632" s="193"/>
      <c r="AC632" s="193"/>
      <c r="AD632" s="193"/>
      <c r="AE632" s="193"/>
      <c r="AF632" s="193"/>
      <c r="AG632" s="193"/>
      <c r="AH632" s="193"/>
      <c r="AI632" s="193"/>
      <c r="AJ632" s="193"/>
      <c r="AK632" s="172"/>
      <c r="AL632" s="172"/>
      <c r="AM632" s="193"/>
      <c r="AN632" s="193"/>
      <c r="AO632" s="223"/>
      <c r="AP632" s="183"/>
      <c r="AQ632" s="184"/>
      <c r="AR632" s="182"/>
      <c r="AS632" s="182"/>
      <c r="AT632" s="185"/>
      <c r="AU632" s="185"/>
      <c r="AV632" s="185"/>
      <c r="AW632" s="185"/>
      <c r="AX632" s="185"/>
      <c r="AY632" s="185"/>
      <c r="AZ632" s="185"/>
      <c r="BA632" s="185"/>
      <c r="BB632" s="185"/>
      <c r="BC632" s="186"/>
      <c r="BD632" s="181"/>
      <c r="BE632" s="187"/>
      <c r="BF632" s="188"/>
      <c r="BG632" s="173"/>
      <c r="BH632" s="173"/>
      <c r="BI632" s="173"/>
      <c r="BJ632" s="173"/>
      <c r="BK632" s="173"/>
      <c r="BL632" s="28"/>
      <c r="BM632" s="228"/>
      <c r="BN632" s="228"/>
      <c r="BO632" s="228"/>
      <c r="BP632" s="228"/>
      <c r="BQ632" s="228"/>
      <c r="BR632" s="228"/>
      <c r="BS632" s="228"/>
      <c r="BT632" s="228"/>
      <c r="BU632" s="228"/>
      <c r="BV632" s="228"/>
      <c r="BW632" s="228"/>
      <c r="BX632" s="228"/>
      <c r="BY632" s="228"/>
      <c r="BZ632" s="228"/>
      <c r="CA632" s="228"/>
      <c r="CB632" s="228"/>
      <c r="CC632" s="228"/>
      <c r="CD632" s="228"/>
      <c r="CE632" s="228"/>
      <c r="CF632" s="228"/>
      <c r="CG632" s="228"/>
      <c r="CH632" s="228"/>
      <c r="CI632" s="228"/>
      <c r="CJ632" s="228"/>
      <c r="CK632" s="228"/>
      <c r="CL632" s="228"/>
      <c r="CM632" s="228"/>
      <c r="CN632" s="228"/>
      <c r="CO632" s="228"/>
      <c r="CP632" s="228"/>
      <c r="CQ632" s="228"/>
      <c r="CR632" s="228"/>
      <c r="CS632" s="228"/>
      <c r="CT632" s="228"/>
      <c r="CU632" s="228"/>
      <c r="CV632" s="228"/>
      <c r="CW632" s="228"/>
      <c r="CX632" s="228"/>
      <c r="CY632" s="228"/>
      <c r="CZ632" s="228"/>
      <c r="DA632" s="228"/>
      <c r="DB632" s="228"/>
    </row>
    <row r="633" spans="1:106" s="198" customFormat="1" ht="31.5" customHeight="1" x14ac:dyDescent="0.3">
      <c r="A633" s="194"/>
      <c r="B633" s="171"/>
      <c r="C633" s="257"/>
      <c r="D633" s="171"/>
      <c r="E633" s="171"/>
      <c r="F633" s="171"/>
      <c r="G633" s="197"/>
      <c r="L633" s="258"/>
      <c r="M633" s="259"/>
      <c r="N633" s="260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72"/>
      <c r="Z633" s="172"/>
      <c r="AA633" s="193"/>
      <c r="AB633" s="193"/>
      <c r="AC633" s="193"/>
      <c r="AD633" s="193"/>
      <c r="AE633" s="193"/>
      <c r="AF633" s="193"/>
      <c r="AG633" s="193"/>
      <c r="AH633" s="193"/>
      <c r="AI633" s="193"/>
      <c r="AJ633" s="193"/>
      <c r="AK633" s="172"/>
      <c r="AL633" s="172"/>
      <c r="AM633" s="193"/>
      <c r="AN633" s="193"/>
      <c r="AO633" s="223"/>
      <c r="AP633" s="183"/>
      <c r="AQ633" s="184"/>
      <c r="AR633" s="182"/>
      <c r="AS633" s="182"/>
      <c r="AT633" s="185"/>
      <c r="AU633" s="185"/>
      <c r="AV633" s="185"/>
      <c r="AW633" s="185"/>
      <c r="AX633" s="185"/>
      <c r="AY633" s="185"/>
      <c r="AZ633" s="185"/>
      <c r="BA633" s="185"/>
      <c r="BB633" s="185"/>
      <c r="BC633" s="186"/>
      <c r="BD633" s="181"/>
      <c r="BE633" s="187"/>
      <c r="BF633" s="188"/>
      <c r="BG633" s="173"/>
      <c r="BH633" s="173"/>
      <c r="BI633" s="173"/>
      <c r="BJ633" s="173"/>
      <c r="BK633" s="173"/>
      <c r="BL633" s="28"/>
      <c r="BM633" s="228"/>
      <c r="BN633" s="228"/>
      <c r="BO633" s="228"/>
      <c r="BP633" s="228"/>
      <c r="BQ633" s="228"/>
      <c r="BR633" s="228"/>
      <c r="BS633" s="228"/>
      <c r="BT633" s="228"/>
      <c r="BU633" s="228"/>
      <c r="BV633" s="228"/>
      <c r="BW633" s="228"/>
      <c r="BX633" s="228"/>
      <c r="BY633" s="228"/>
      <c r="BZ633" s="228"/>
      <c r="CA633" s="228"/>
      <c r="CB633" s="228"/>
      <c r="CC633" s="228"/>
      <c r="CD633" s="228"/>
      <c r="CE633" s="228"/>
      <c r="CF633" s="228"/>
      <c r="CG633" s="228"/>
      <c r="CH633" s="228"/>
      <c r="CI633" s="228"/>
      <c r="CJ633" s="228"/>
      <c r="CK633" s="228"/>
      <c r="CL633" s="228"/>
      <c r="CM633" s="228"/>
      <c r="CN633" s="228"/>
      <c r="CO633" s="228"/>
      <c r="CP633" s="228"/>
      <c r="CQ633" s="228"/>
      <c r="CR633" s="228"/>
      <c r="CS633" s="228"/>
      <c r="CT633" s="228"/>
      <c r="CU633" s="228"/>
      <c r="CV633" s="228"/>
      <c r="CW633" s="228"/>
      <c r="CX633" s="228"/>
      <c r="CY633" s="228"/>
      <c r="CZ633" s="228"/>
      <c r="DA633" s="228"/>
      <c r="DB633" s="228"/>
    </row>
    <row r="634" spans="1:106" s="198" customFormat="1" ht="31.5" customHeight="1" x14ac:dyDescent="0.3">
      <c r="A634" s="194"/>
      <c r="B634" s="171"/>
      <c r="C634" s="257"/>
      <c r="D634" s="171"/>
      <c r="E634" s="171"/>
      <c r="F634" s="171"/>
      <c r="G634" s="197"/>
      <c r="L634" s="258"/>
      <c r="M634" s="259"/>
      <c r="N634" s="260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72"/>
      <c r="Z634" s="172"/>
      <c r="AA634" s="193"/>
      <c r="AB634" s="193"/>
      <c r="AC634" s="193"/>
      <c r="AD634" s="193"/>
      <c r="AE634" s="193"/>
      <c r="AF634" s="193"/>
      <c r="AG634" s="193"/>
      <c r="AH634" s="193"/>
      <c r="AI634" s="193"/>
      <c r="AJ634" s="193"/>
      <c r="AK634" s="172"/>
      <c r="AL634" s="172"/>
      <c r="AM634" s="193"/>
      <c r="AN634" s="193"/>
      <c r="AO634" s="223"/>
      <c r="AP634" s="183"/>
      <c r="AQ634" s="184"/>
      <c r="AR634" s="182"/>
      <c r="AS634" s="182"/>
      <c r="AT634" s="185"/>
      <c r="AU634" s="185"/>
      <c r="AV634" s="185"/>
      <c r="AW634" s="185"/>
      <c r="AX634" s="185"/>
      <c r="AY634" s="185"/>
      <c r="AZ634" s="185"/>
      <c r="BA634" s="185"/>
      <c r="BB634" s="185"/>
      <c r="BC634" s="186"/>
      <c r="BD634" s="181"/>
      <c r="BE634" s="187"/>
      <c r="BF634" s="188"/>
      <c r="BG634" s="173"/>
      <c r="BH634" s="173"/>
      <c r="BI634" s="173"/>
      <c r="BJ634" s="173"/>
      <c r="BK634" s="173"/>
      <c r="BL634" s="28"/>
      <c r="BM634" s="228"/>
      <c r="BN634" s="228"/>
      <c r="BO634" s="228"/>
      <c r="BP634" s="228"/>
      <c r="BQ634" s="228"/>
      <c r="BR634" s="228"/>
      <c r="BS634" s="228"/>
      <c r="BT634" s="228"/>
      <c r="BU634" s="228"/>
      <c r="BV634" s="228"/>
      <c r="BW634" s="228"/>
      <c r="BX634" s="228"/>
      <c r="BY634" s="228"/>
      <c r="BZ634" s="228"/>
      <c r="CA634" s="228"/>
      <c r="CB634" s="228"/>
      <c r="CC634" s="228"/>
      <c r="CD634" s="228"/>
      <c r="CE634" s="228"/>
      <c r="CF634" s="228"/>
      <c r="CG634" s="228"/>
      <c r="CH634" s="228"/>
      <c r="CI634" s="228"/>
      <c r="CJ634" s="228"/>
      <c r="CK634" s="228"/>
      <c r="CL634" s="228"/>
      <c r="CM634" s="228"/>
      <c r="CN634" s="228"/>
      <c r="CO634" s="228"/>
      <c r="CP634" s="228"/>
      <c r="CQ634" s="228"/>
      <c r="CR634" s="228"/>
      <c r="CS634" s="228"/>
      <c r="CT634" s="228"/>
      <c r="CU634" s="228"/>
      <c r="CV634" s="228"/>
      <c r="CW634" s="228"/>
      <c r="CX634" s="228"/>
      <c r="CY634" s="228"/>
      <c r="CZ634" s="228"/>
      <c r="DA634" s="228"/>
      <c r="DB634" s="228"/>
    </row>
    <row r="635" spans="1:106" s="198" customFormat="1" ht="31.5" customHeight="1" x14ac:dyDescent="0.3">
      <c r="A635" s="194"/>
      <c r="B635" s="171"/>
      <c r="C635" s="257"/>
      <c r="D635" s="171"/>
      <c r="E635" s="171"/>
      <c r="F635" s="171"/>
      <c r="G635" s="197"/>
      <c r="L635" s="258"/>
      <c r="M635" s="259"/>
      <c r="N635" s="260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72"/>
      <c r="Z635" s="172"/>
      <c r="AA635" s="193"/>
      <c r="AB635" s="193"/>
      <c r="AC635" s="193"/>
      <c r="AD635" s="193"/>
      <c r="AE635" s="193"/>
      <c r="AF635" s="193"/>
      <c r="AG635" s="193"/>
      <c r="AH635" s="193"/>
      <c r="AI635" s="193"/>
      <c r="AJ635" s="193"/>
      <c r="AK635" s="172"/>
      <c r="AL635" s="172"/>
      <c r="AM635" s="193"/>
      <c r="AN635" s="193"/>
      <c r="AO635" s="223"/>
      <c r="AP635" s="183"/>
      <c r="AQ635" s="184"/>
      <c r="AR635" s="182"/>
      <c r="AS635" s="182"/>
      <c r="AT635" s="185"/>
      <c r="AU635" s="185"/>
      <c r="AV635" s="185"/>
      <c r="AW635" s="185"/>
      <c r="AX635" s="185"/>
      <c r="AY635" s="185"/>
      <c r="AZ635" s="185"/>
      <c r="BA635" s="185"/>
      <c r="BB635" s="185"/>
      <c r="BC635" s="186"/>
      <c r="BD635" s="181"/>
      <c r="BE635" s="187"/>
      <c r="BF635" s="188"/>
      <c r="BG635" s="173"/>
      <c r="BH635" s="173"/>
      <c r="BI635" s="173"/>
      <c r="BJ635" s="173"/>
      <c r="BK635" s="173"/>
      <c r="BL635" s="28"/>
      <c r="BM635" s="228"/>
      <c r="BN635" s="228"/>
      <c r="BO635" s="228"/>
      <c r="BP635" s="228"/>
      <c r="BQ635" s="228"/>
      <c r="BR635" s="228"/>
      <c r="BS635" s="228"/>
      <c r="BT635" s="228"/>
      <c r="BU635" s="228"/>
      <c r="BV635" s="228"/>
      <c r="BW635" s="228"/>
      <c r="BX635" s="228"/>
      <c r="BY635" s="228"/>
      <c r="BZ635" s="228"/>
      <c r="CA635" s="228"/>
      <c r="CB635" s="228"/>
      <c r="CC635" s="228"/>
      <c r="CD635" s="228"/>
      <c r="CE635" s="228"/>
      <c r="CF635" s="228"/>
      <c r="CG635" s="228"/>
      <c r="CH635" s="228"/>
      <c r="CI635" s="228"/>
      <c r="CJ635" s="228"/>
      <c r="CK635" s="228"/>
      <c r="CL635" s="228"/>
      <c r="CM635" s="228"/>
      <c r="CN635" s="228"/>
      <c r="CO635" s="228"/>
      <c r="CP635" s="228"/>
      <c r="CQ635" s="228"/>
      <c r="CR635" s="228"/>
      <c r="CS635" s="228"/>
      <c r="CT635" s="228"/>
      <c r="CU635" s="228"/>
      <c r="CV635" s="228"/>
      <c r="CW635" s="228"/>
      <c r="CX635" s="228"/>
      <c r="CY635" s="228"/>
      <c r="CZ635" s="228"/>
      <c r="DA635" s="228"/>
      <c r="DB635" s="228"/>
    </row>
    <row r="636" spans="1:106" s="198" customFormat="1" ht="31.5" customHeight="1" x14ac:dyDescent="0.3">
      <c r="A636" s="194"/>
      <c r="B636" s="171"/>
      <c r="C636" s="257"/>
      <c r="D636" s="171"/>
      <c r="E636" s="171"/>
      <c r="F636" s="171"/>
      <c r="G636" s="197"/>
      <c r="L636" s="258"/>
      <c r="M636" s="259"/>
      <c r="N636" s="260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72"/>
      <c r="Z636" s="172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72"/>
      <c r="AL636" s="172"/>
      <c r="AM636" s="193"/>
      <c r="AN636" s="193"/>
      <c r="AO636" s="223"/>
      <c r="AP636" s="183"/>
      <c r="AQ636" s="184"/>
      <c r="AR636" s="182"/>
      <c r="AS636" s="182"/>
      <c r="AT636" s="185"/>
      <c r="AU636" s="185"/>
      <c r="AV636" s="185"/>
      <c r="AW636" s="185"/>
      <c r="AX636" s="185"/>
      <c r="AY636" s="185"/>
      <c r="AZ636" s="185"/>
      <c r="BA636" s="185"/>
      <c r="BB636" s="185"/>
      <c r="BC636" s="186"/>
      <c r="BD636" s="181"/>
      <c r="BE636" s="187"/>
      <c r="BF636" s="188"/>
      <c r="BG636" s="173"/>
      <c r="BH636" s="173"/>
      <c r="BI636" s="173"/>
      <c r="BJ636" s="173"/>
      <c r="BK636" s="173"/>
      <c r="BL636" s="28"/>
      <c r="BM636" s="228"/>
      <c r="BN636" s="228"/>
      <c r="BO636" s="228"/>
      <c r="BP636" s="228"/>
      <c r="BQ636" s="228"/>
      <c r="BR636" s="228"/>
      <c r="BS636" s="228"/>
      <c r="BT636" s="228"/>
      <c r="BU636" s="228"/>
      <c r="BV636" s="228"/>
      <c r="BW636" s="228"/>
      <c r="BX636" s="228"/>
      <c r="BY636" s="228"/>
      <c r="BZ636" s="228"/>
      <c r="CA636" s="228"/>
      <c r="CB636" s="228"/>
      <c r="CC636" s="228"/>
      <c r="CD636" s="228"/>
      <c r="CE636" s="228"/>
      <c r="CF636" s="228"/>
      <c r="CG636" s="228"/>
      <c r="CH636" s="228"/>
      <c r="CI636" s="228"/>
      <c r="CJ636" s="228"/>
      <c r="CK636" s="228"/>
      <c r="CL636" s="228"/>
      <c r="CM636" s="228"/>
      <c r="CN636" s="228"/>
      <c r="CO636" s="228"/>
      <c r="CP636" s="228"/>
      <c r="CQ636" s="228"/>
      <c r="CR636" s="228"/>
      <c r="CS636" s="228"/>
      <c r="CT636" s="228"/>
      <c r="CU636" s="228"/>
      <c r="CV636" s="228"/>
      <c r="CW636" s="228"/>
      <c r="CX636" s="228"/>
      <c r="CY636" s="228"/>
      <c r="CZ636" s="228"/>
      <c r="DA636" s="228"/>
      <c r="DB636" s="228"/>
    </row>
    <row r="637" spans="1:106" s="198" customFormat="1" ht="31.5" customHeight="1" x14ac:dyDescent="0.3">
      <c r="A637" s="194"/>
      <c r="B637" s="171"/>
      <c r="C637" s="257"/>
      <c r="D637" s="171"/>
      <c r="E637" s="171"/>
      <c r="F637" s="171"/>
      <c r="G637" s="197"/>
      <c r="L637" s="258"/>
      <c r="M637" s="259"/>
      <c r="N637" s="260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72"/>
      <c r="Z637" s="172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72"/>
      <c r="AL637" s="172"/>
      <c r="AM637" s="193"/>
      <c r="AN637" s="193"/>
      <c r="AO637" s="223"/>
      <c r="AP637" s="183"/>
      <c r="AQ637" s="184"/>
      <c r="AR637" s="182"/>
      <c r="AS637" s="182"/>
      <c r="AT637" s="185"/>
      <c r="AU637" s="185"/>
      <c r="AV637" s="185"/>
      <c r="AW637" s="185"/>
      <c r="AX637" s="185"/>
      <c r="AY637" s="185"/>
      <c r="AZ637" s="185"/>
      <c r="BA637" s="185"/>
      <c r="BB637" s="185"/>
      <c r="BC637" s="186"/>
      <c r="BD637" s="181"/>
      <c r="BE637" s="187"/>
      <c r="BF637" s="188"/>
      <c r="BG637" s="173"/>
      <c r="BH637" s="173"/>
      <c r="BI637" s="173"/>
      <c r="BJ637" s="173"/>
      <c r="BK637" s="173"/>
      <c r="BL637" s="28"/>
      <c r="BM637" s="228"/>
      <c r="BN637" s="228"/>
      <c r="BO637" s="228"/>
      <c r="BP637" s="228"/>
      <c r="BQ637" s="228"/>
      <c r="BR637" s="228"/>
      <c r="BS637" s="228"/>
      <c r="BT637" s="228"/>
      <c r="BU637" s="228"/>
      <c r="BV637" s="228"/>
      <c r="BW637" s="228"/>
      <c r="BX637" s="228"/>
      <c r="BY637" s="228"/>
      <c r="BZ637" s="228"/>
      <c r="CA637" s="228"/>
      <c r="CB637" s="228"/>
      <c r="CC637" s="228"/>
      <c r="CD637" s="228"/>
      <c r="CE637" s="228"/>
      <c r="CF637" s="228"/>
      <c r="CG637" s="228"/>
      <c r="CH637" s="228"/>
      <c r="CI637" s="228"/>
      <c r="CJ637" s="228"/>
      <c r="CK637" s="228"/>
      <c r="CL637" s="228"/>
      <c r="CM637" s="228"/>
      <c r="CN637" s="228"/>
      <c r="CO637" s="228"/>
      <c r="CP637" s="228"/>
      <c r="CQ637" s="228"/>
      <c r="CR637" s="228"/>
      <c r="CS637" s="228"/>
      <c r="CT637" s="228"/>
      <c r="CU637" s="228"/>
      <c r="CV637" s="228"/>
      <c r="CW637" s="228"/>
      <c r="CX637" s="228"/>
      <c r="CY637" s="228"/>
      <c r="CZ637" s="228"/>
      <c r="DA637" s="228"/>
      <c r="DB637" s="228"/>
    </row>
    <row r="638" spans="1:106" s="198" customFormat="1" ht="31.5" customHeight="1" x14ac:dyDescent="0.3">
      <c r="A638" s="194"/>
      <c r="B638" s="171"/>
      <c r="C638" s="257"/>
      <c r="D638" s="171"/>
      <c r="E638" s="171"/>
      <c r="F638" s="171"/>
      <c r="G638" s="197"/>
      <c r="L638" s="258"/>
      <c r="M638" s="259"/>
      <c r="N638" s="260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72"/>
      <c r="Z638" s="172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72"/>
      <c r="AL638" s="172"/>
      <c r="AM638" s="193"/>
      <c r="AN638" s="193"/>
      <c r="AO638" s="223"/>
      <c r="AP638" s="183"/>
      <c r="AQ638" s="184"/>
      <c r="AR638" s="182"/>
      <c r="AS638" s="182"/>
      <c r="AT638" s="185"/>
      <c r="AU638" s="185"/>
      <c r="AV638" s="185"/>
      <c r="AW638" s="185"/>
      <c r="AX638" s="185"/>
      <c r="AY638" s="185"/>
      <c r="AZ638" s="185"/>
      <c r="BA638" s="185"/>
      <c r="BB638" s="185"/>
      <c r="BC638" s="186"/>
      <c r="BD638" s="181"/>
      <c r="BE638" s="187"/>
      <c r="BF638" s="188"/>
      <c r="BG638" s="173"/>
      <c r="BH638" s="173"/>
      <c r="BI638" s="173"/>
      <c r="BJ638" s="173"/>
      <c r="BK638" s="173"/>
      <c r="BL638" s="28"/>
      <c r="BM638" s="228"/>
      <c r="BN638" s="228"/>
      <c r="BO638" s="228"/>
      <c r="BP638" s="228"/>
      <c r="BQ638" s="228"/>
      <c r="BR638" s="228"/>
      <c r="BS638" s="228"/>
      <c r="BT638" s="228"/>
      <c r="BU638" s="228"/>
      <c r="BV638" s="228"/>
      <c r="BW638" s="228"/>
      <c r="BX638" s="228"/>
      <c r="BY638" s="228"/>
      <c r="BZ638" s="228"/>
      <c r="CA638" s="228"/>
      <c r="CB638" s="228"/>
      <c r="CC638" s="228"/>
      <c r="CD638" s="228"/>
      <c r="CE638" s="228"/>
      <c r="CF638" s="228"/>
      <c r="CG638" s="228"/>
      <c r="CH638" s="228"/>
      <c r="CI638" s="228"/>
      <c r="CJ638" s="228"/>
      <c r="CK638" s="228"/>
      <c r="CL638" s="228"/>
      <c r="CM638" s="228"/>
      <c r="CN638" s="228"/>
      <c r="CO638" s="228"/>
      <c r="CP638" s="228"/>
      <c r="CQ638" s="228"/>
      <c r="CR638" s="228"/>
      <c r="CS638" s="228"/>
      <c r="CT638" s="228"/>
      <c r="CU638" s="228"/>
      <c r="CV638" s="228"/>
      <c r="CW638" s="228"/>
      <c r="CX638" s="228"/>
      <c r="CY638" s="228"/>
      <c r="CZ638" s="228"/>
      <c r="DA638" s="228"/>
      <c r="DB638" s="228"/>
    </row>
    <row r="639" spans="1:106" s="198" customFormat="1" ht="31.5" customHeight="1" x14ac:dyDescent="0.3">
      <c r="A639" s="194"/>
      <c r="B639" s="171"/>
      <c r="C639" s="257"/>
      <c r="D639" s="171"/>
      <c r="E639" s="171"/>
      <c r="F639" s="171"/>
      <c r="G639" s="197"/>
      <c r="L639" s="258"/>
      <c r="M639" s="259"/>
      <c r="N639" s="260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72"/>
      <c r="Z639" s="172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72"/>
      <c r="AL639" s="172"/>
      <c r="AM639" s="193"/>
      <c r="AN639" s="193"/>
      <c r="AO639" s="223"/>
      <c r="AP639" s="183"/>
      <c r="AQ639" s="184"/>
      <c r="AR639" s="182"/>
      <c r="AS639" s="182"/>
      <c r="AT639" s="185"/>
      <c r="AU639" s="185"/>
      <c r="AV639" s="185"/>
      <c r="AW639" s="185"/>
      <c r="AX639" s="185"/>
      <c r="AY639" s="185"/>
      <c r="AZ639" s="185"/>
      <c r="BA639" s="185"/>
      <c r="BB639" s="185"/>
      <c r="BC639" s="186"/>
      <c r="BD639" s="181"/>
      <c r="BE639" s="187"/>
      <c r="BF639" s="188"/>
      <c r="BG639" s="173"/>
      <c r="BH639" s="173"/>
      <c r="BI639" s="173"/>
      <c r="BJ639" s="173"/>
      <c r="BK639" s="173"/>
      <c r="BL639" s="28"/>
      <c r="BM639" s="228"/>
      <c r="BN639" s="228"/>
      <c r="BO639" s="228"/>
      <c r="BP639" s="228"/>
      <c r="BQ639" s="228"/>
      <c r="BR639" s="228"/>
      <c r="BS639" s="228"/>
      <c r="BT639" s="228"/>
      <c r="BU639" s="228"/>
      <c r="BV639" s="228"/>
      <c r="BW639" s="228"/>
      <c r="BX639" s="228"/>
      <c r="BY639" s="228"/>
      <c r="BZ639" s="228"/>
      <c r="CA639" s="228"/>
      <c r="CB639" s="228"/>
      <c r="CC639" s="228"/>
      <c r="CD639" s="228"/>
      <c r="CE639" s="228"/>
      <c r="CF639" s="228"/>
      <c r="CG639" s="228"/>
      <c r="CH639" s="228"/>
      <c r="CI639" s="228"/>
      <c r="CJ639" s="228"/>
      <c r="CK639" s="228"/>
      <c r="CL639" s="228"/>
      <c r="CM639" s="228"/>
      <c r="CN639" s="228"/>
      <c r="CO639" s="228"/>
      <c r="CP639" s="228"/>
      <c r="CQ639" s="228"/>
      <c r="CR639" s="228"/>
      <c r="CS639" s="228"/>
      <c r="CT639" s="228"/>
      <c r="CU639" s="228"/>
      <c r="CV639" s="228"/>
      <c r="CW639" s="228"/>
      <c r="CX639" s="228"/>
      <c r="CY639" s="228"/>
      <c r="CZ639" s="228"/>
      <c r="DA639" s="228"/>
      <c r="DB639" s="228"/>
    </row>
    <row r="640" spans="1:106" s="198" customFormat="1" ht="31.5" customHeight="1" x14ac:dyDescent="0.3">
      <c r="A640" s="194"/>
      <c r="B640" s="171"/>
      <c r="C640" s="257"/>
      <c r="D640" s="171"/>
      <c r="E640" s="171"/>
      <c r="F640" s="171"/>
      <c r="G640" s="197"/>
      <c r="L640" s="258"/>
      <c r="M640" s="259"/>
      <c r="N640" s="260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72"/>
      <c r="Z640" s="172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72"/>
      <c r="AL640" s="172"/>
      <c r="AM640" s="193"/>
      <c r="AN640" s="193"/>
      <c r="AO640" s="223"/>
      <c r="AP640" s="183"/>
      <c r="AQ640" s="184"/>
      <c r="AR640" s="182"/>
      <c r="AS640" s="182"/>
      <c r="AT640" s="185"/>
      <c r="AU640" s="185"/>
      <c r="AV640" s="185"/>
      <c r="AW640" s="185"/>
      <c r="AX640" s="185"/>
      <c r="AY640" s="185"/>
      <c r="AZ640" s="185"/>
      <c r="BA640" s="185"/>
      <c r="BB640" s="185"/>
      <c r="BC640" s="186"/>
      <c r="BD640" s="181"/>
      <c r="BE640" s="187"/>
      <c r="BF640" s="188"/>
      <c r="BG640" s="173"/>
      <c r="BH640" s="173"/>
      <c r="BI640" s="173"/>
      <c r="BJ640" s="173"/>
      <c r="BK640" s="173"/>
      <c r="BL640" s="28"/>
      <c r="BM640" s="228"/>
      <c r="BN640" s="228"/>
      <c r="BO640" s="228"/>
      <c r="BP640" s="228"/>
      <c r="BQ640" s="228"/>
      <c r="BR640" s="228"/>
      <c r="BS640" s="228"/>
      <c r="BT640" s="228"/>
      <c r="BU640" s="228"/>
      <c r="BV640" s="228"/>
      <c r="BW640" s="228"/>
      <c r="BX640" s="228"/>
      <c r="BY640" s="228"/>
      <c r="BZ640" s="228"/>
      <c r="CA640" s="228"/>
      <c r="CB640" s="228"/>
      <c r="CC640" s="228"/>
      <c r="CD640" s="228"/>
      <c r="CE640" s="228"/>
      <c r="CF640" s="228"/>
      <c r="CG640" s="228"/>
      <c r="CH640" s="228"/>
      <c r="CI640" s="228"/>
      <c r="CJ640" s="228"/>
      <c r="CK640" s="228"/>
      <c r="CL640" s="228"/>
      <c r="CM640" s="228"/>
      <c r="CN640" s="228"/>
      <c r="CO640" s="228"/>
      <c r="CP640" s="228"/>
      <c r="CQ640" s="228"/>
      <c r="CR640" s="228"/>
      <c r="CS640" s="228"/>
      <c r="CT640" s="228"/>
      <c r="CU640" s="228"/>
      <c r="CV640" s="228"/>
      <c r="CW640" s="228"/>
      <c r="CX640" s="228"/>
      <c r="CY640" s="228"/>
      <c r="CZ640" s="228"/>
      <c r="DA640" s="228"/>
      <c r="DB640" s="228"/>
    </row>
    <row r="641" spans="1:106" s="198" customFormat="1" ht="31.5" customHeight="1" x14ac:dyDescent="0.3">
      <c r="A641" s="194"/>
      <c r="B641" s="171"/>
      <c r="C641" s="257"/>
      <c r="D641" s="171"/>
      <c r="E641" s="171"/>
      <c r="F641" s="171"/>
      <c r="G641" s="197"/>
      <c r="L641" s="258"/>
      <c r="M641" s="259"/>
      <c r="N641" s="260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72"/>
      <c r="Z641" s="172"/>
      <c r="AA641" s="193"/>
      <c r="AB641" s="193"/>
      <c r="AC641" s="193"/>
      <c r="AD641" s="193"/>
      <c r="AE641" s="193"/>
      <c r="AF641" s="193"/>
      <c r="AG641" s="193"/>
      <c r="AH641" s="193"/>
      <c r="AI641" s="193"/>
      <c r="AJ641" s="193"/>
      <c r="AK641" s="172"/>
      <c r="AL641" s="172"/>
      <c r="AM641" s="193"/>
      <c r="AN641" s="193"/>
      <c r="AO641" s="223"/>
      <c r="AP641" s="183"/>
      <c r="AQ641" s="184"/>
      <c r="AR641" s="182"/>
      <c r="AS641" s="182"/>
      <c r="AT641" s="185"/>
      <c r="AU641" s="185"/>
      <c r="AV641" s="185"/>
      <c r="AW641" s="185"/>
      <c r="AX641" s="185"/>
      <c r="AY641" s="185"/>
      <c r="AZ641" s="185"/>
      <c r="BA641" s="185"/>
      <c r="BB641" s="185"/>
      <c r="BC641" s="186"/>
      <c r="BD641" s="181"/>
      <c r="BE641" s="187"/>
      <c r="BF641" s="188"/>
      <c r="BG641" s="173"/>
      <c r="BH641" s="173"/>
      <c r="BI641" s="173"/>
      <c r="BJ641" s="173"/>
      <c r="BK641" s="173"/>
      <c r="BL641" s="28"/>
      <c r="BM641" s="228"/>
      <c r="BN641" s="228"/>
      <c r="BO641" s="228"/>
      <c r="BP641" s="228"/>
      <c r="BQ641" s="228"/>
      <c r="BR641" s="228"/>
      <c r="BS641" s="228"/>
      <c r="BT641" s="228"/>
      <c r="BU641" s="228"/>
      <c r="BV641" s="228"/>
      <c r="BW641" s="228"/>
      <c r="BX641" s="228"/>
      <c r="BY641" s="228"/>
      <c r="BZ641" s="228"/>
      <c r="CA641" s="228"/>
      <c r="CB641" s="228"/>
      <c r="CC641" s="228"/>
      <c r="CD641" s="228"/>
      <c r="CE641" s="228"/>
      <c r="CF641" s="228"/>
      <c r="CG641" s="228"/>
      <c r="CH641" s="228"/>
      <c r="CI641" s="228"/>
      <c r="CJ641" s="228"/>
      <c r="CK641" s="228"/>
      <c r="CL641" s="228"/>
      <c r="CM641" s="228"/>
      <c r="CN641" s="228"/>
      <c r="CO641" s="228"/>
      <c r="CP641" s="228"/>
      <c r="CQ641" s="228"/>
      <c r="CR641" s="228"/>
      <c r="CS641" s="228"/>
      <c r="CT641" s="228"/>
      <c r="CU641" s="228"/>
      <c r="CV641" s="228"/>
      <c r="CW641" s="228"/>
      <c r="CX641" s="228"/>
      <c r="CY641" s="228"/>
      <c r="CZ641" s="228"/>
      <c r="DA641" s="228"/>
      <c r="DB641" s="228"/>
    </row>
    <row r="642" spans="1:106" s="198" customFormat="1" ht="31.5" customHeight="1" x14ac:dyDescent="0.3">
      <c r="A642" s="194"/>
      <c r="B642" s="171"/>
      <c r="C642" s="257"/>
      <c r="D642" s="171"/>
      <c r="E642" s="171"/>
      <c r="F642" s="171"/>
      <c r="G642" s="197"/>
      <c r="L642" s="258"/>
      <c r="M642" s="259"/>
      <c r="N642" s="260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72"/>
      <c r="Z642" s="172"/>
      <c r="AA642" s="193"/>
      <c r="AB642" s="193"/>
      <c r="AC642" s="193"/>
      <c r="AD642" s="193"/>
      <c r="AE642" s="193"/>
      <c r="AF642" s="193"/>
      <c r="AG642" s="193"/>
      <c r="AH642" s="193"/>
      <c r="AI642" s="193"/>
      <c r="AJ642" s="193"/>
      <c r="AK642" s="172"/>
      <c r="AL642" s="172"/>
      <c r="AM642" s="193"/>
      <c r="AN642" s="193"/>
      <c r="AO642" s="223"/>
      <c r="AP642" s="183"/>
      <c r="AQ642" s="184"/>
      <c r="AR642" s="182"/>
      <c r="AS642" s="182"/>
      <c r="AT642" s="185"/>
      <c r="AU642" s="185"/>
      <c r="AV642" s="185"/>
      <c r="AW642" s="185"/>
      <c r="AX642" s="185"/>
      <c r="AY642" s="185"/>
      <c r="AZ642" s="185"/>
      <c r="BA642" s="185"/>
      <c r="BB642" s="185"/>
      <c r="BC642" s="186"/>
      <c r="BD642" s="181"/>
      <c r="BE642" s="187"/>
      <c r="BF642" s="188"/>
      <c r="BG642" s="173"/>
      <c r="BH642" s="173"/>
      <c r="BI642" s="173"/>
      <c r="BJ642" s="173"/>
      <c r="BK642" s="173"/>
      <c r="BL642" s="28"/>
      <c r="BM642" s="228"/>
      <c r="BN642" s="228"/>
      <c r="BO642" s="228"/>
      <c r="BP642" s="228"/>
      <c r="BQ642" s="228"/>
      <c r="BR642" s="228"/>
      <c r="BS642" s="228"/>
      <c r="BT642" s="228"/>
      <c r="BU642" s="228"/>
      <c r="BV642" s="228"/>
      <c r="BW642" s="228"/>
      <c r="BX642" s="228"/>
      <c r="BY642" s="228"/>
      <c r="BZ642" s="228"/>
      <c r="CA642" s="228"/>
      <c r="CB642" s="228"/>
      <c r="CC642" s="228"/>
      <c r="CD642" s="228"/>
      <c r="CE642" s="228"/>
      <c r="CF642" s="228"/>
      <c r="CG642" s="228"/>
      <c r="CH642" s="228"/>
      <c r="CI642" s="228"/>
      <c r="CJ642" s="228"/>
      <c r="CK642" s="228"/>
      <c r="CL642" s="228"/>
      <c r="CM642" s="228"/>
      <c r="CN642" s="228"/>
      <c r="CO642" s="228"/>
      <c r="CP642" s="228"/>
      <c r="CQ642" s="228"/>
      <c r="CR642" s="228"/>
      <c r="CS642" s="228"/>
      <c r="CT642" s="228"/>
      <c r="CU642" s="228"/>
      <c r="CV642" s="228"/>
      <c r="CW642" s="228"/>
      <c r="CX642" s="228"/>
      <c r="CY642" s="228"/>
      <c r="CZ642" s="228"/>
      <c r="DA642" s="228"/>
      <c r="DB642" s="228"/>
    </row>
    <row r="643" spans="1:106" s="198" customFormat="1" ht="31.5" customHeight="1" x14ac:dyDescent="0.3">
      <c r="A643" s="194"/>
      <c r="B643" s="171"/>
      <c r="C643" s="257"/>
      <c r="D643" s="171"/>
      <c r="E643" s="171"/>
      <c r="F643" s="171"/>
      <c r="G643" s="197"/>
      <c r="L643" s="258"/>
      <c r="M643" s="259"/>
      <c r="N643" s="260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72"/>
      <c r="Z643" s="172"/>
      <c r="AA643" s="193"/>
      <c r="AB643" s="193"/>
      <c r="AC643" s="193"/>
      <c r="AD643" s="193"/>
      <c r="AE643" s="193"/>
      <c r="AF643" s="193"/>
      <c r="AG643" s="193"/>
      <c r="AH643" s="193"/>
      <c r="AI643" s="193"/>
      <c r="AJ643" s="193"/>
      <c r="AK643" s="172"/>
      <c r="AL643" s="172"/>
      <c r="AM643" s="193"/>
      <c r="AN643" s="193"/>
      <c r="AO643" s="223"/>
      <c r="AP643" s="183"/>
      <c r="AQ643" s="184"/>
      <c r="AR643" s="182"/>
      <c r="AS643" s="182"/>
      <c r="AT643" s="185"/>
      <c r="AU643" s="185"/>
      <c r="AV643" s="185"/>
      <c r="AW643" s="185"/>
      <c r="AX643" s="185"/>
      <c r="AY643" s="185"/>
      <c r="AZ643" s="185"/>
      <c r="BA643" s="185"/>
      <c r="BB643" s="185"/>
      <c r="BC643" s="186"/>
      <c r="BD643" s="181"/>
      <c r="BE643" s="187"/>
      <c r="BF643" s="188"/>
      <c r="BG643" s="173"/>
      <c r="BH643" s="173"/>
      <c r="BI643" s="173"/>
      <c r="BJ643" s="173"/>
      <c r="BK643" s="173"/>
      <c r="BL643" s="28"/>
      <c r="BM643" s="228"/>
      <c r="BN643" s="228"/>
      <c r="BO643" s="228"/>
      <c r="BP643" s="228"/>
      <c r="BQ643" s="228"/>
      <c r="BR643" s="228"/>
      <c r="BS643" s="228"/>
      <c r="BT643" s="228"/>
      <c r="BU643" s="228"/>
      <c r="BV643" s="228"/>
      <c r="BW643" s="228"/>
      <c r="BX643" s="228"/>
      <c r="BY643" s="228"/>
      <c r="BZ643" s="228"/>
      <c r="CA643" s="228"/>
      <c r="CB643" s="228"/>
      <c r="CC643" s="228"/>
      <c r="CD643" s="228"/>
      <c r="CE643" s="228"/>
      <c r="CF643" s="228"/>
      <c r="CG643" s="228"/>
      <c r="CH643" s="228"/>
      <c r="CI643" s="228"/>
      <c r="CJ643" s="228"/>
      <c r="CK643" s="228"/>
      <c r="CL643" s="228"/>
      <c r="CM643" s="228"/>
      <c r="CN643" s="228"/>
      <c r="CO643" s="228"/>
      <c r="CP643" s="228"/>
      <c r="CQ643" s="228"/>
      <c r="CR643" s="228"/>
      <c r="CS643" s="228"/>
      <c r="CT643" s="228"/>
      <c r="CU643" s="228"/>
      <c r="CV643" s="228"/>
      <c r="CW643" s="228"/>
      <c r="CX643" s="228"/>
      <c r="CY643" s="228"/>
      <c r="CZ643" s="228"/>
      <c r="DA643" s="228"/>
      <c r="DB643" s="228"/>
    </row>
    <row r="644" spans="1:106" s="198" customFormat="1" ht="31.5" customHeight="1" x14ac:dyDescent="0.3">
      <c r="A644" s="194"/>
      <c r="B644" s="171"/>
      <c r="C644" s="257"/>
      <c r="D644" s="171"/>
      <c r="E644" s="171"/>
      <c r="F644" s="171"/>
      <c r="G644" s="197"/>
      <c r="L644" s="258"/>
      <c r="M644" s="259"/>
      <c r="N644" s="260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72"/>
      <c r="Z644" s="172"/>
      <c r="AA644" s="193"/>
      <c r="AB644" s="193"/>
      <c r="AC644" s="193"/>
      <c r="AD644" s="193"/>
      <c r="AE644" s="193"/>
      <c r="AF644" s="193"/>
      <c r="AG644" s="193"/>
      <c r="AH644" s="193"/>
      <c r="AI644" s="193"/>
      <c r="AJ644" s="193"/>
      <c r="AK644" s="172"/>
      <c r="AL644" s="172"/>
      <c r="AM644" s="193"/>
      <c r="AN644" s="193"/>
      <c r="AO644" s="223"/>
      <c r="AP644" s="183"/>
      <c r="AQ644" s="184"/>
      <c r="AR644" s="182"/>
      <c r="AS644" s="182"/>
      <c r="AT644" s="185"/>
      <c r="AU644" s="185"/>
      <c r="AV644" s="185"/>
      <c r="AW644" s="185"/>
      <c r="AX644" s="185"/>
      <c r="AY644" s="185"/>
      <c r="AZ644" s="185"/>
      <c r="BA644" s="185"/>
      <c r="BB644" s="185"/>
      <c r="BC644" s="186"/>
      <c r="BD644" s="181"/>
      <c r="BE644" s="187"/>
      <c r="BF644" s="188"/>
      <c r="BG644" s="173"/>
      <c r="BH644" s="173"/>
      <c r="BI644" s="173"/>
      <c r="BJ644" s="173"/>
      <c r="BK644" s="173"/>
      <c r="BL644" s="28"/>
      <c r="BM644" s="228"/>
      <c r="BN644" s="228"/>
      <c r="BO644" s="228"/>
      <c r="BP644" s="228"/>
      <c r="BQ644" s="228"/>
      <c r="BR644" s="228"/>
      <c r="BS644" s="228"/>
      <c r="BT644" s="228"/>
      <c r="BU644" s="228"/>
      <c r="BV644" s="228"/>
      <c r="BW644" s="228"/>
      <c r="BX644" s="228"/>
      <c r="BY644" s="228"/>
      <c r="BZ644" s="228"/>
      <c r="CA644" s="228"/>
      <c r="CB644" s="228"/>
      <c r="CC644" s="228"/>
      <c r="CD644" s="228"/>
      <c r="CE644" s="228"/>
      <c r="CF644" s="228"/>
      <c r="CG644" s="228"/>
      <c r="CH644" s="228"/>
      <c r="CI644" s="228"/>
      <c r="CJ644" s="228"/>
      <c r="CK644" s="228"/>
      <c r="CL644" s="228"/>
      <c r="CM644" s="228"/>
      <c r="CN644" s="228"/>
      <c r="CO644" s="228"/>
      <c r="CP644" s="228"/>
      <c r="CQ644" s="228"/>
      <c r="CR644" s="228"/>
      <c r="CS644" s="228"/>
      <c r="CT644" s="228"/>
      <c r="CU644" s="228"/>
      <c r="CV644" s="228"/>
      <c r="CW644" s="228"/>
      <c r="CX644" s="228"/>
      <c r="CY644" s="228"/>
      <c r="CZ644" s="228"/>
      <c r="DA644" s="228"/>
      <c r="DB644" s="228"/>
    </row>
    <row r="645" spans="1:106" s="198" customFormat="1" ht="31.5" customHeight="1" x14ac:dyDescent="0.3">
      <c r="A645" s="194"/>
      <c r="B645" s="171"/>
      <c r="C645" s="257"/>
      <c r="D645" s="171"/>
      <c r="E645" s="171"/>
      <c r="F645" s="171"/>
      <c r="G645" s="197"/>
      <c r="L645" s="258"/>
      <c r="M645" s="259"/>
      <c r="N645" s="260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72"/>
      <c r="Z645" s="172"/>
      <c r="AA645" s="193"/>
      <c r="AB645" s="193"/>
      <c r="AC645" s="193"/>
      <c r="AD645" s="193"/>
      <c r="AE645" s="193"/>
      <c r="AF645" s="193"/>
      <c r="AG645" s="193"/>
      <c r="AH645" s="193"/>
      <c r="AI645" s="193"/>
      <c r="AJ645" s="193"/>
      <c r="AK645" s="172"/>
      <c r="AL645" s="172"/>
      <c r="AM645" s="193"/>
      <c r="AN645" s="193"/>
      <c r="AO645" s="223"/>
      <c r="AP645" s="183"/>
      <c r="AQ645" s="184"/>
      <c r="AR645" s="182"/>
      <c r="AS645" s="182"/>
      <c r="AT645" s="185"/>
      <c r="AU645" s="185"/>
      <c r="AV645" s="185"/>
      <c r="AW645" s="185"/>
      <c r="AX645" s="185"/>
      <c r="AY645" s="185"/>
      <c r="AZ645" s="185"/>
      <c r="BA645" s="185"/>
      <c r="BB645" s="185"/>
      <c r="BC645" s="186"/>
      <c r="BD645" s="181"/>
      <c r="BE645" s="187"/>
      <c r="BF645" s="188"/>
      <c r="BG645" s="173"/>
      <c r="BH645" s="173"/>
      <c r="BI645" s="173"/>
      <c r="BJ645" s="173"/>
      <c r="BK645" s="173"/>
      <c r="BL645" s="28"/>
      <c r="BM645" s="228"/>
      <c r="BN645" s="228"/>
      <c r="BO645" s="228"/>
      <c r="BP645" s="228"/>
      <c r="BQ645" s="228"/>
      <c r="BR645" s="228"/>
      <c r="BS645" s="228"/>
      <c r="BT645" s="228"/>
      <c r="BU645" s="228"/>
      <c r="BV645" s="228"/>
      <c r="BW645" s="228"/>
      <c r="BX645" s="228"/>
      <c r="BY645" s="228"/>
      <c r="BZ645" s="228"/>
      <c r="CA645" s="228"/>
      <c r="CB645" s="228"/>
      <c r="CC645" s="228"/>
      <c r="CD645" s="228"/>
      <c r="CE645" s="228"/>
      <c r="CF645" s="228"/>
      <c r="CG645" s="228"/>
      <c r="CH645" s="228"/>
      <c r="CI645" s="228"/>
      <c r="CJ645" s="228"/>
      <c r="CK645" s="228"/>
      <c r="CL645" s="228"/>
      <c r="CM645" s="228"/>
      <c r="CN645" s="228"/>
      <c r="CO645" s="228"/>
      <c r="CP645" s="228"/>
      <c r="CQ645" s="228"/>
      <c r="CR645" s="228"/>
      <c r="CS645" s="228"/>
      <c r="CT645" s="228"/>
      <c r="CU645" s="228"/>
      <c r="CV645" s="228"/>
      <c r="CW645" s="228"/>
      <c r="CX645" s="228"/>
      <c r="CY645" s="228"/>
      <c r="CZ645" s="228"/>
      <c r="DA645" s="228"/>
      <c r="DB645" s="228"/>
    </row>
    <row r="646" spans="1:106" s="198" customFormat="1" ht="31.5" customHeight="1" x14ac:dyDescent="0.3">
      <c r="A646" s="194"/>
      <c r="B646" s="171"/>
      <c r="C646" s="171"/>
      <c r="D646" s="171"/>
      <c r="E646" s="171"/>
      <c r="F646" s="171"/>
      <c r="G646" s="197"/>
      <c r="L646" s="258"/>
      <c r="M646" s="259"/>
      <c r="N646" s="260"/>
      <c r="O646" s="29"/>
      <c r="P646" s="171"/>
      <c r="Q646" s="171"/>
      <c r="R646" s="171"/>
      <c r="S646" s="171"/>
      <c r="T646" s="29"/>
      <c r="U646" s="171"/>
      <c r="V646" s="171"/>
      <c r="W646" s="171"/>
      <c r="X646" s="171"/>
      <c r="Y646" s="176"/>
      <c r="Z646" s="30"/>
      <c r="AA646" s="29"/>
      <c r="AB646" s="171"/>
      <c r="AC646" s="171"/>
      <c r="AD646" s="171"/>
      <c r="AE646" s="171"/>
      <c r="AF646" s="29"/>
      <c r="AG646" s="171"/>
      <c r="AH646" s="171"/>
      <c r="AI646" s="171"/>
      <c r="AJ646" s="171"/>
      <c r="AK646" s="176"/>
      <c r="AL646" s="30"/>
      <c r="AM646" s="194"/>
      <c r="AN646" s="194"/>
      <c r="AO646" s="251"/>
      <c r="AP646" s="183"/>
      <c r="AQ646" s="184"/>
      <c r="AR646" s="182"/>
      <c r="AS646" s="182"/>
      <c r="AT646" s="185"/>
      <c r="AU646" s="185"/>
      <c r="AV646" s="185"/>
      <c r="AW646" s="185"/>
      <c r="AX646" s="185"/>
      <c r="AY646" s="185"/>
      <c r="AZ646" s="185"/>
      <c r="BA646" s="185"/>
      <c r="BB646" s="185"/>
      <c r="BC646" s="186"/>
      <c r="BD646" s="181"/>
      <c r="BE646" s="187"/>
      <c r="BF646" s="188"/>
      <c r="BG646" s="173"/>
      <c r="BH646" s="173"/>
      <c r="BI646" s="173"/>
      <c r="BJ646" s="173"/>
      <c r="BK646" s="173"/>
      <c r="BL646" s="28"/>
      <c r="BM646" s="228"/>
      <c r="BN646" s="228"/>
      <c r="BO646" s="228"/>
      <c r="BP646" s="228"/>
      <c r="BQ646" s="228"/>
      <c r="BR646" s="228"/>
      <c r="BS646" s="228"/>
      <c r="BT646" s="228"/>
      <c r="BU646" s="228"/>
      <c r="BV646" s="228"/>
      <c r="BW646" s="228"/>
      <c r="BX646" s="228"/>
      <c r="BY646" s="228"/>
      <c r="BZ646" s="228"/>
      <c r="CA646" s="228"/>
      <c r="CB646" s="228"/>
      <c r="CC646" s="228"/>
      <c r="CD646" s="228"/>
      <c r="CE646" s="228"/>
      <c r="CF646" s="228"/>
      <c r="CG646" s="228"/>
      <c r="CH646" s="228"/>
      <c r="CI646" s="228"/>
      <c r="CJ646" s="228"/>
      <c r="CK646" s="228"/>
      <c r="CL646" s="228"/>
      <c r="CM646" s="228"/>
      <c r="CN646" s="228"/>
      <c r="CO646" s="228"/>
      <c r="CP646" s="228"/>
      <c r="CQ646" s="228"/>
      <c r="CR646" s="228"/>
      <c r="CS646" s="228"/>
      <c r="CT646" s="228"/>
      <c r="CU646" s="228"/>
      <c r="CV646" s="228"/>
      <c r="CW646" s="228"/>
      <c r="CX646" s="228"/>
      <c r="CY646" s="228"/>
      <c r="CZ646" s="228"/>
      <c r="DA646" s="228"/>
      <c r="DB646" s="228"/>
    </row>
    <row r="647" spans="1:106" s="198" customFormat="1" ht="31.5" customHeight="1" x14ac:dyDescent="0.3">
      <c r="A647" s="194"/>
      <c r="B647" s="171"/>
      <c r="C647" s="171"/>
      <c r="D647" s="171"/>
      <c r="E647" s="171"/>
      <c r="F647" s="171"/>
      <c r="G647" s="197"/>
      <c r="L647" s="258"/>
      <c r="M647" s="259"/>
      <c r="N647" s="260"/>
      <c r="O647" s="29"/>
      <c r="P647" s="171"/>
      <c r="Q647" s="171"/>
      <c r="R647" s="171"/>
      <c r="S647" s="171"/>
      <c r="T647" s="29"/>
      <c r="U647" s="171"/>
      <c r="V647" s="171"/>
      <c r="W647" s="171"/>
      <c r="X647" s="171"/>
      <c r="Y647" s="176"/>
      <c r="Z647" s="30"/>
      <c r="AA647" s="29"/>
      <c r="AB647" s="171"/>
      <c r="AC647" s="171"/>
      <c r="AD647" s="171"/>
      <c r="AE647" s="171"/>
      <c r="AF647" s="29"/>
      <c r="AG647" s="171"/>
      <c r="AH647" s="171"/>
      <c r="AI647" s="171"/>
      <c r="AJ647" s="171"/>
      <c r="AK647" s="176"/>
      <c r="AL647" s="30"/>
      <c r="AM647" s="194"/>
      <c r="AN647" s="194"/>
      <c r="AO647" s="251"/>
      <c r="AP647" s="183"/>
      <c r="AQ647" s="184"/>
      <c r="AR647" s="182"/>
      <c r="AS647" s="182"/>
      <c r="AT647" s="185"/>
      <c r="AU647" s="185"/>
      <c r="AV647" s="185"/>
      <c r="AW647" s="185"/>
      <c r="AX647" s="185"/>
      <c r="AY647" s="185"/>
      <c r="AZ647" s="185"/>
      <c r="BA647" s="185"/>
      <c r="BB647" s="185"/>
      <c r="BC647" s="186"/>
      <c r="BD647" s="181"/>
      <c r="BE647" s="187"/>
      <c r="BF647" s="188"/>
      <c r="BG647" s="173"/>
      <c r="BH647" s="173"/>
      <c r="BI647" s="173"/>
      <c r="BJ647" s="173"/>
      <c r="BK647" s="173"/>
      <c r="BL647" s="28"/>
      <c r="BM647" s="228"/>
      <c r="BN647" s="228"/>
      <c r="BO647" s="228"/>
      <c r="BP647" s="228"/>
      <c r="BQ647" s="228"/>
      <c r="BR647" s="228"/>
      <c r="BS647" s="228"/>
      <c r="BT647" s="228"/>
      <c r="BU647" s="228"/>
      <c r="BV647" s="228"/>
      <c r="BW647" s="228"/>
      <c r="BX647" s="228"/>
      <c r="BY647" s="228"/>
      <c r="BZ647" s="228"/>
      <c r="CA647" s="228"/>
      <c r="CB647" s="228"/>
      <c r="CC647" s="228"/>
      <c r="CD647" s="228"/>
      <c r="CE647" s="228"/>
      <c r="CF647" s="228"/>
      <c r="CG647" s="228"/>
      <c r="CH647" s="228"/>
      <c r="CI647" s="228"/>
      <c r="CJ647" s="228"/>
      <c r="CK647" s="228"/>
      <c r="CL647" s="228"/>
      <c r="CM647" s="228"/>
      <c r="CN647" s="228"/>
      <c r="CO647" s="228"/>
      <c r="CP647" s="228"/>
      <c r="CQ647" s="228"/>
      <c r="CR647" s="228"/>
      <c r="CS647" s="228"/>
      <c r="CT647" s="228"/>
      <c r="CU647" s="228"/>
      <c r="CV647" s="228"/>
      <c r="CW647" s="228"/>
      <c r="CX647" s="228"/>
      <c r="CY647" s="228"/>
      <c r="CZ647" s="228"/>
      <c r="DA647" s="228"/>
      <c r="DB647" s="228"/>
    </row>
    <row r="648" spans="1:106" s="198" customFormat="1" ht="31.5" customHeight="1" x14ac:dyDescent="0.3">
      <c r="A648" s="194"/>
      <c r="B648" s="171"/>
      <c r="C648" s="171"/>
      <c r="D648" s="171"/>
      <c r="E648" s="171"/>
      <c r="F648" s="171"/>
      <c r="G648" s="197"/>
      <c r="L648" s="258"/>
      <c r="M648" s="259"/>
      <c r="N648" s="260"/>
      <c r="O648" s="29"/>
      <c r="P648" s="171"/>
      <c r="Q648" s="171"/>
      <c r="R648" s="171"/>
      <c r="S648" s="171"/>
      <c r="T648" s="29"/>
      <c r="U648" s="171"/>
      <c r="V648" s="171"/>
      <c r="W648" s="171"/>
      <c r="X648" s="171"/>
      <c r="Y648" s="176"/>
      <c r="Z648" s="30"/>
      <c r="AA648" s="29"/>
      <c r="AB648" s="171"/>
      <c r="AC648" s="171"/>
      <c r="AD648" s="171"/>
      <c r="AE648" s="171"/>
      <c r="AF648" s="29"/>
      <c r="AG648" s="171"/>
      <c r="AH648" s="171"/>
      <c r="AI648" s="171"/>
      <c r="AJ648" s="171"/>
      <c r="AK648" s="176"/>
      <c r="AL648" s="30"/>
      <c r="AM648" s="194"/>
      <c r="AN648" s="194"/>
      <c r="AO648" s="251"/>
      <c r="AP648" s="183"/>
      <c r="AQ648" s="184"/>
      <c r="AR648" s="182"/>
      <c r="AS648" s="182"/>
      <c r="AT648" s="185"/>
      <c r="AU648" s="185"/>
      <c r="AV648" s="185"/>
      <c r="AW648" s="185"/>
      <c r="AX648" s="185"/>
      <c r="AY648" s="185"/>
      <c r="AZ648" s="185"/>
      <c r="BA648" s="185"/>
      <c r="BB648" s="185"/>
      <c r="BC648" s="186"/>
      <c r="BD648" s="181"/>
      <c r="BE648" s="187"/>
      <c r="BF648" s="188"/>
      <c r="BG648" s="173"/>
      <c r="BH648" s="173"/>
      <c r="BI648" s="173"/>
      <c r="BJ648" s="173"/>
      <c r="BK648" s="173"/>
      <c r="BL648" s="28"/>
      <c r="BM648" s="228"/>
      <c r="BN648" s="228"/>
      <c r="BO648" s="228"/>
      <c r="BP648" s="228"/>
      <c r="BQ648" s="228"/>
      <c r="BR648" s="228"/>
      <c r="BS648" s="228"/>
      <c r="BT648" s="228"/>
      <c r="BU648" s="228"/>
      <c r="BV648" s="228"/>
      <c r="BW648" s="228"/>
      <c r="BX648" s="228"/>
      <c r="BY648" s="228"/>
      <c r="BZ648" s="228"/>
      <c r="CA648" s="228"/>
      <c r="CB648" s="228"/>
      <c r="CC648" s="228"/>
      <c r="CD648" s="228"/>
      <c r="CE648" s="228"/>
      <c r="CF648" s="228"/>
      <c r="CG648" s="228"/>
      <c r="CH648" s="228"/>
      <c r="CI648" s="228"/>
      <c r="CJ648" s="228"/>
      <c r="CK648" s="228"/>
      <c r="CL648" s="228"/>
      <c r="CM648" s="228"/>
      <c r="CN648" s="228"/>
      <c r="CO648" s="228"/>
      <c r="CP648" s="228"/>
      <c r="CQ648" s="228"/>
      <c r="CR648" s="228"/>
      <c r="CS648" s="228"/>
      <c r="CT648" s="228"/>
      <c r="CU648" s="228"/>
      <c r="CV648" s="228"/>
      <c r="CW648" s="228"/>
      <c r="CX648" s="228"/>
      <c r="CY648" s="228"/>
      <c r="CZ648" s="228"/>
      <c r="DA648" s="228"/>
      <c r="DB648" s="228"/>
    </row>
    <row r="649" spans="1:106" s="198" customFormat="1" ht="31.5" customHeight="1" x14ac:dyDescent="0.3">
      <c r="A649" s="194"/>
      <c r="B649" s="171"/>
      <c r="C649" s="171"/>
      <c r="D649" s="171"/>
      <c r="E649" s="171"/>
      <c r="F649" s="171"/>
      <c r="G649" s="197"/>
      <c r="L649" s="258"/>
      <c r="M649" s="259"/>
      <c r="N649" s="260"/>
      <c r="O649" s="29"/>
      <c r="P649" s="171"/>
      <c r="Q649" s="171"/>
      <c r="R649" s="171"/>
      <c r="S649" s="171"/>
      <c r="T649" s="29"/>
      <c r="U649" s="171"/>
      <c r="V649" s="171"/>
      <c r="W649" s="171"/>
      <c r="X649" s="171"/>
      <c r="Y649" s="176"/>
      <c r="Z649" s="30"/>
      <c r="AA649" s="29"/>
      <c r="AB649" s="171"/>
      <c r="AC649" s="171"/>
      <c r="AD649" s="171"/>
      <c r="AE649" s="171"/>
      <c r="AF649" s="29"/>
      <c r="AG649" s="171"/>
      <c r="AH649" s="171"/>
      <c r="AI649" s="171"/>
      <c r="AJ649" s="171"/>
      <c r="AK649" s="176"/>
      <c r="AL649" s="30"/>
      <c r="AM649" s="194"/>
      <c r="AN649" s="194"/>
      <c r="AO649" s="251"/>
      <c r="AP649" s="183"/>
      <c r="AQ649" s="184"/>
      <c r="AR649" s="182"/>
      <c r="AS649" s="182"/>
      <c r="AT649" s="185"/>
      <c r="AU649" s="185"/>
      <c r="AV649" s="185"/>
      <c r="AW649" s="185"/>
      <c r="AX649" s="185"/>
      <c r="AY649" s="185"/>
      <c r="AZ649" s="185"/>
      <c r="BA649" s="185"/>
      <c r="BB649" s="185"/>
      <c r="BC649" s="186"/>
      <c r="BD649" s="181"/>
      <c r="BE649" s="187"/>
      <c r="BF649" s="188"/>
      <c r="BG649" s="173"/>
      <c r="BH649" s="173"/>
      <c r="BI649" s="173"/>
      <c r="BJ649" s="173"/>
      <c r="BK649" s="173"/>
      <c r="BL649" s="28"/>
      <c r="BM649" s="228"/>
      <c r="BN649" s="228"/>
      <c r="BO649" s="228"/>
      <c r="BP649" s="228"/>
      <c r="BQ649" s="228"/>
      <c r="BR649" s="228"/>
      <c r="BS649" s="228"/>
      <c r="BT649" s="228"/>
      <c r="BU649" s="228"/>
      <c r="BV649" s="228"/>
      <c r="BW649" s="228"/>
      <c r="BX649" s="228"/>
      <c r="BY649" s="228"/>
      <c r="BZ649" s="228"/>
      <c r="CA649" s="228"/>
      <c r="CB649" s="228"/>
      <c r="CC649" s="228"/>
      <c r="CD649" s="228"/>
      <c r="CE649" s="228"/>
      <c r="CF649" s="228"/>
      <c r="CG649" s="228"/>
      <c r="CH649" s="228"/>
      <c r="CI649" s="228"/>
      <c r="CJ649" s="228"/>
      <c r="CK649" s="228"/>
      <c r="CL649" s="228"/>
      <c r="CM649" s="228"/>
      <c r="CN649" s="228"/>
      <c r="CO649" s="228"/>
      <c r="CP649" s="228"/>
      <c r="CQ649" s="228"/>
      <c r="CR649" s="228"/>
      <c r="CS649" s="228"/>
      <c r="CT649" s="228"/>
      <c r="CU649" s="228"/>
      <c r="CV649" s="228"/>
      <c r="CW649" s="228"/>
      <c r="CX649" s="228"/>
      <c r="CY649" s="228"/>
      <c r="CZ649" s="228"/>
      <c r="DA649" s="228"/>
      <c r="DB649" s="228"/>
    </row>
    <row r="650" spans="1:106" s="198" customFormat="1" ht="31.5" customHeight="1" x14ac:dyDescent="0.3">
      <c r="A650" s="194"/>
      <c r="B650" s="171"/>
      <c r="C650" s="171"/>
      <c r="D650" s="171"/>
      <c r="E650" s="171"/>
      <c r="F650" s="171"/>
      <c r="G650" s="197"/>
      <c r="L650" s="258"/>
      <c r="M650" s="259"/>
      <c r="N650" s="260"/>
      <c r="O650" s="29"/>
      <c r="P650" s="171"/>
      <c r="Q650" s="171"/>
      <c r="R650" s="171"/>
      <c r="S650" s="171"/>
      <c r="T650" s="29"/>
      <c r="U650" s="171"/>
      <c r="V650" s="171"/>
      <c r="W650" s="171"/>
      <c r="X650" s="171"/>
      <c r="Y650" s="176"/>
      <c r="Z650" s="30"/>
      <c r="AA650" s="29"/>
      <c r="AB650" s="171"/>
      <c r="AC650" s="171"/>
      <c r="AD650" s="171"/>
      <c r="AE650" s="171"/>
      <c r="AF650" s="29"/>
      <c r="AG650" s="171"/>
      <c r="AH650" s="171"/>
      <c r="AI650" s="171"/>
      <c r="AJ650" s="171"/>
      <c r="AK650" s="176"/>
      <c r="AL650" s="30"/>
      <c r="AM650" s="194"/>
      <c r="AN650" s="194"/>
      <c r="AO650" s="251"/>
      <c r="AP650" s="183"/>
      <c r="AQ650" s="184"/>
      <c r="AR650" s="182"/>
      <c r="AS650" s="182"/>
      <c r="AT650" s="185"/>
      <c r="AU650" s="185"/>
      <c r="AV650" s="185"/>
      <c r="AW650" s="185"/>
      <c r="AX650" s="185"/>
      <c r="AY650" s="185"/>
      <c r="AZ650" s="185"/>
      <c r="BA650" s="185"/>
      <c r="BB650" s="185"/>
      <c r="BC650" s="186"/>
      <c r="BD650" s="181"/>
      <c r="BE650" s="187"/>
      <c r="BF650" s="188"/>
      <c r="BG650" s="173"/>
      <c r="BH650" s="173"/>
      <c r="BI650" s="173"/>
      <c r="BJ650" s="173"/>
      <c r="BK650" s="173"/>
      <c r="BL650" s="28"/>
      <c r="BM650" s="228"/>
      <c r="BN650" s="228"/>
      <c r="BO650" s="228"/>
      <c r="BP650" s="228"/>
      <c r="BQ650" s="228"/>
      <c r="BR650" s="228"/>
      <c r="BS650" s="228"/>
      <c r="BT650" s="228"/>
      <c r="BU650" s="228"/>
      <c r="BV650" s="228"/>
      <c r="BW650" s="228"/>
      <c r="BX650" s="228"/>
      <c r="BY650" s="228"/>
      <c r="BZ650" s="228"/>
      <c r="CA650" s="228"/>
      <c r="CB650" s="228"/>
      <c r="CC650" s="228"/>
      <c r="CD650" s="228"/>
      <c r="CE650" s="228"/>
      <c r="CF650" s="228"/>
      <c r="CG650" s="228"/>
      <c r="CH650" s="228"/>
      <c r="CI650" s="228"/>
      <c r="CJ650" s="228"/>
      <c r="CK650" s="228"/>
      <c r="CL650" s="228"/>
      <c r="CM650" s="228"/>
      <c r="CN650" s="228"/>
      <c r="CO650" s="228"/>
      <c r="CP650" s="228"/>
      <c r="CQ650" s="228"/>
      <c r="CR650" s="228"/>
      <c r="CS650" s="228"/>
      <c r="CT650" s="228"/>
      <c r="CU650" s="228"/>
      <c r="CV650" s="228"/>
      <c r="CW650" s="228"/>
      <c r="CX650" s="228"/>
      <c r="CY650" s="228"/>
      <c r="CZ650" s="228"/>
      <c r="DA650" s="228"/>
      <c r="DB650" s="228"/>
    </row>
    <row r="651" spans="1:106" s="198" customFormat="1" ht="31.5" customHeight="1" x14ac:dyDescent="0.3">
      <c r="A651" s="194"/>
      <c r="B651" s="171"/>
      <c r="C651" s="171"/>
      <c r="D651" s="171"/>
      <c r="E651" s="171"/>
      <c r="F651" s="171"/>
      <c r="G651" s="197"/>
      <c r="L651" s="258"/>
      <c r="M651" s="259"/>
      <c r="N651" s="260"/>
      <c r="O651" s="29"/>
      <c r="P651" s="171"/>
      <c r="Q651" s="171"/>
      <c r="R651" s="171"/>
      <c r="S651" s="171"/>
      <c r="T651" s="29"/>
      <c r="U651" s="171"/>
      <c r="V651" s="171"/>
      <c r="W651" s="171"/>
      <c r="X651" s="171"/>
      <c r="Y651" s="176"/>
      <c r="Z651" s="30"/>
      <c r="AA651" s="29"/>
      <c r="AB651" s="171"/>
      <c r="AC651" s="171"/>
      <c r="AD651" s="171"/>
      <c r="AE651" s="171"/>
      <c r="AF651" s="29"/>
      <c r="AG651" s="171"/>
      <c r="AH651" s="171"/>
      <c r="AI651" s="171"/>
      <c r="AJ651" s="171"/>
      <c r="AK651" s="176"/>
      <c r="AL651" s="30"/>
      <c r="AM651" s="194"/>
      <c r="AN651" s="194"/>
      <c r="AO651" s="251"/>
      <c r="AP651" s="183"/>
      <c r="AQ651" s="184"/>
      <c r="AR651" s="182"/>
      <c r="AS651" s="182"/>
      <c r="AT651" s="185"/>
      <c r="AU651" s="185"/>
      <c r="AV651" s="185"/>
      <c r="AW651" s="185"/>
      <c r="AX651" s="185"/>
      <c r="AY651" s="185"/>
      <c r="AZ651" s="185"/>
      <c r="BA651" s="185"/>
      <c r="BB651" s="185"/>
      <c r="BC651" s="186"/>
      <c r="BD651" s="181"/>
      <c r="BE651" s="187"/>
      <c r="BF651" s="188"/>
      <c r="BG651" s="173"/>
      <c r="BH651" s="173"/>
      <c r="BI651" s="173"/>
      <c r="BJ651" s="173"/>
      <c r="BK651" s="173"/>
      <c r="BL651" s="28"/>
      <c r="BM651" s="228"/>
      <c r="BN651" s="228"/>
      <c r="BO651" s="228"/>
      <c r="BP651" s="228"/>
      <c r="BQ651" s="228"/>
      <c r="BR651" s="228"/>
      <c r="BS651" s="228"/>
      <c r="BT651" s="228"/>
      <c r="BU651" s="228"/>
      <c r="BV651" s="228"/>
      <c r="BW651" s="228"/>
      <c r="BX651" s="228"/>
      <c r="BY651" s="228"/>
      <c r="BZ651" s="228"/>
      <c r="CA651" s="228"/>
      <c r="CB651" s="228"/>
      <c r="CC651" s="228"/>
      <c r="CD651" s="228"/>
      <c r="CE651" s="228"/>
      <c r="CF651" s="228"/>
      <c r="CG651" s="228"/>
      <c r="CH651" s="228"/>
      <c r="CI651" s="228"/>
      <c r="CJ651" s="228"/>
      <c r="CK651" s="228"/>
      <c r="CL651" s="228"/>
      <c r="CM651" s="228"/>
      <c r="CN651" s="228"/>
      <c r="CO651" s="228"/>
      <c r="CP651" s="228"/>
      <c r="CQ651" s="228"/>
      <c r="CR651" s="228"/>
      <c r="CS651" s="228"/>
      <c r="CT651" s="228"/>
      <c r="CU651" s="228"/>
      <c r="CV651" s="228"/>
      <c r="CW651" s="228"/>
      <c r="CX651" s="228"/>
      <c r="CY651" s="228"/>
      <c r="CZ651" s="228"/>
      <c r="DA651" s="228"/>
      <c r="DB651" s="228"/>
    </row>
    <row r="652" spans="1:106" s="198" customFormat="1" ht="31.5" customHeight="1" x14ac:dyDescent="0.3">
      <c r="A652" s="194"/>
      <c r="B652" s="171"/>
      <c r="C652" s="171"/>
      <c r="D652" s="171"/>
      <c r="E652" s="171"/>
      <c r="F652" s="171"/>
      <c r="G652" s="197"/>
      <c r="L652" s="258"/>
      <c r="M652" s="259"/>
      <c r="N652" s="260"/>
      <c r="O652" s="29"/>
      <c r="P652" s="171"/>
      <c r="Q652" s="171"/>
      <c r="R652" s="171"/>
      <c r="S652" s="171"/>
      <c r="T652" s="29"/>
      <c r="U652" s="171"/>
      <c r="V652" s="171"/>
      <c r="W652" s="171"/>
      <c r="X652" s="171"/>
      <c r="Y652" s="176"/>
      <c r="Z652" s="30"/>
      <c r="AA652" s="29"/>
      <c r="AB652" s="171"/>
      <c r="AC652" s="171"/>
      <c r="AD652" s="171"/>
      <c r="AE652" s="171"/>
      <c r="AF652" s="29"/>
      <c r="AG652" s="171"/>
      <c r="AH652" s="171"/>
      <c r="AI652" s="171"/>
      <c r="AJ652" s="171"/>
      <c r="AK652" s="176"/>
      <c r="AL652" s="30"/>
      <c r="AM652" s="194"/>
      <c r="AN652" s="194"/>
      <c r="AO652" s="251"/>
      <c r="AP652" s="183"/>
      <c r="AQ652" s="184"/>
      <c r="AR652" s="182"/>
      <c r="AS652" s="182"/>
      <c r="AT652" s="185"/>
      <c r="AU652" s="185"/>
      <c r="AV652" s="185"/>
      <c r="AW652" s="185"/>
      <c r="AX652" s="185"/>
      <c r="AY652" s="185"/>
      <c r="AZ652" s="185"/>
      <c r="BA652" s="185"/>
      <c r="BB652" s="185"/>
      <c r="BC652" s="186"/>
      <c r="BD652" s="181"/>
      <c r="BE652" s="187"/>
      <c r="BF652" s="188"/>
      <c r="BG652" s="173"/>
      <c r="BH652" s="173"/>
      <c r="BI652" s="173"/>
      <c r="BJ652" s="173"/>
      <c r="BK652" s="173"/>
      <c r="BL652" s="28"/>
      <c r="BM652" s="228"/>
      <c r="BN652" s="228"/>
      <c r="BO652" s="228"/>
      <c r="BP652" s="228"/>
      <c r="BQ652" s="228"/>
      <c r="BR652" s="228"/>
      <c r="BS652" s="228"/>
      <c r="BT652" s="228"/>
      <c r="BU652" s="228"/>
      <c r="BV652" s="228"/>
      <c r="BW652" s="228"/>
      <c r="BX652" s="228"/>
      <c r="BY652" s="228"/>
      <c r="BZ652" s="228"/>
      <c r="CA652" s="228"/>
      <c r="CB652" s="228"/>
      <c r="CC652" s="228"/>
      <c r="CD652" s="228"/>
      <c r="CE652" s="228"/>
      <c r="CF652" s="228"/>
      <c r="CG652" s="228"/>
      <c r="CH652" s="228"/>
      <c r="CI652" s="228"/>
      <c r="CJ652" s="228"/>
      <c r="CK652" s="228"/>
      <c r="CL652" s="228"/>
      <c r="CM652" s="228"/>
      <c r="CN652" s="228"/>
      <c r="CO652" s="228"/>
      <c r="CP652" s="228"/>
      <c r="CQ652" s="228"/>
      <c r="CR652" s="228"/>
      <c r="CS652" s="228"/>
      <c r="CT652" s="228"/>
      <c r="CU652" s="228"/>
      <c r="CV652" s="228"/>
      <c r="CW652" s="228"/>
      <c r="CX652" s="228"/>
      <c r="CY652" s="228"/>
      <c r="CZ652" s="228"/>
      <c r="DA652" s="228"/>
      <c r="DB652" s="228"/>
    </row>
    <row r="653" spans="1:106" s="198" customFormat="1" ht="31.5" customHeight="1" x14ac:dyDescent="0.3">
      <c r="A653" s="194"/>
      <c r="B653" s="171"/>
      <c r="C653" s="171"/>
      <c r="D653" s="171"/>
      <c r="E653" s="171"/>
      <c r="F653" s="171"/>
      <c r="G653" s="197"/>
      <c r="L653" s="258"/>
      <c r="M653" s="259"/>
      <c r="N653" s="260"/>
      <c r="O653" s="29"/>
      <c r="P653" s="171"/>
      <c r="Q653" s="171"/>
      <c r="R653" s="171"/>
      <c r="S653" s="171"/>
      <c r="T653" s="29"/>
      <c r="U653" s="171"/>
      <c r="V653" s="171"/>
      <c r="W653" s="171"/>
      <c r="X653" s="171"/>
      <c r="Y653" s="176"/>
      <c r="Z653" s="30"/>
      <c r="AA653" s="29"/>
      <c r="AB653" s="171"/>
      <c r="AC653" s="171"/>
      <c r="AD653" s="171"/>
      <c r="AE653" s="171"/>
      <c r="AF653" s="29"/>
      <c r="AG653" s="171"/>
      <c r="AH653" s="171"/>
      <c r="AI653" s="171"/>
      <c r="AJ653" s="171"/>
      <c r="AK653" s="176"/>
      <c r="AL653" s="30"/>
      <c r="AM653" s="194"/>
      <c r="AN653" s="194"/>
      <c r="AO653" s="251"/>
      <c r="AP653" s="183"/>
      <c r="AQ653" s="184"/>
      <c r="AR653" s="182"/>
      <c r="AS653" s="182"/>
      <c r="AT653" s="185"/>
      <c r="AU653" s="185"/>
      <c r="AV653" s="185"/>
      <c r="AW653" s="185"/>
      <c r="AX653" s="185"/>
      <c r="AY653" s="185"/>
      <c r="AZ653" s="185"/>
      <c r="BA653" s="185"/>
      <c r="BB653" s="185"/>
      <c r="BC653" s="186"/>
      <c r="BD653" s="181"/>
      <c r="BE653" s="187"/>
      <c r="BF653" s="188"/>
      <c r="BG653" s="173"/>
      <c r="BH653" s="173"/>
      <c r="BI653" s="173"/>
      <c r="BJ653" s="173"/>
      <c r="BK653" s="173"/>
      <c r="BL653" s="28"/>
      <c r="BM653" s="228"/>
      <c r="BN653" s="228"/>
      <c r="BO653" s="228"/>
      <c r="BP653" s="228"/>
      <c r="BQ653" s="228"/>
      <c r="BR653" s="228"/>
      <c r="BS653" s="228"/>
      <c r="BT653" s="228"/>
      <c r="BU653" s="228"/>
      <c r="BV653" s="228"/>
      <c r="BW653" s="228"/>
      <c r="BX653" s="228"/>
      <c r="BY653" s="228"/>
      <c r="BZ653" s="228"/>
      <c r="CA653" s="228"/>
      <c r="CB653" s="228"/>
      <c r="CC653" s="228"/>
      <c r="CD653" s="228"/>
      <c r="CE653" s="228"/>
      <c r="CF653" s="228"/>
      <c r="CG653" s="228"/>
      <c r="CH653" s="228"/>
      <c r="CI653" s="228"/>
      <c r="CJ653" s="228"/>
      <c r="CK653" s="228"/>
      <c r="CL653" s="228"/>
      <c r="CM653" s="228"/>
      <c r="CN653" s="228"/>
      <c r="CO653" s="228"/>
      <c r="CP653" s="228"/>
      <c r="CQ653" s="228"/>
      <c r="CR653" s="228"/>
      <c r="CS653" s="228"/>
      <c r="CT653" s="228"/>
      <c r="CU653" s="228"/>
      <c r="CV653" s="228"/>
      <c r="CW653" s="228"/>
      <c r="CX653" s="228"/>
      <c r="CY653" s="228"/>
      <c r="CZ653" s="228"/>
      <c r="DA653" s="228"/>
      <c r="DB653" s="228"/>
    </row>
    <row r="654" spans="1:106" s="198" customFormat="1" ht="31.5" customHeight="1" x14ac:dyDescent="0.3">
      <c r="A654" s="194"/>
      <c r="B654" s="171"/>
      <c r="C654" s="171"/>
      <c r="D654" s="171"/>
      <c r="E654" s="171"/>
      <c r="F654" s="171"/>
      <c r="G654" s="197"/>
      <c r="L654" s="258"/>
      <c r="M654" s="259"/>
      <c r="N654" s="260"/>
      <c r="O654" s="29"/>
      <c r="P654" s="171"/>
      <c r="Q654" s="171"/>
      <c r="R654" s="171"/>
      <c r="S654" s="171"/>
      <c r="T654" s="29"/>
      <c r="U654" s="171"/>
      <c r="V654" s="171"/>
      <c r="W654" s="171"/>
      <c r="X654" s="171"/>
      <c r="Y654" s="176"/>
      <c r="Z654" s="30"/>
      <c r="AA654" s="29"/>
      <c r="AB654" s="171"/>
      <c r="AC654" s="171"/>
      <c r="AD654" s="171"/>
      <c r="AE654" s="171"/>
      <c r="AF654" s="29"/>
      <c r="AG654" s="171"/>
      <c r="AH654" s="171"/>
      <c r="AI654" s="171"/>
      <c r="AJ654" s="171"/>
      <c r="AK654" s="176"/>
      <c r="AL654" s="30"/>
      <c r="AM654" s="194"/>
      <c r="AN654" s="194"/>
      <c r="AO654" s="251"/>
      <c r="AP654" s="183"/>
      <c r="AQ654" s="184"/>
      <c r="AR654" s="182"/>
      <c r="AS654" s="182"/>
      <c r="AT654" s="185"/>
      <c r="AU654" s="185"/>
      <c r="AV654" s="185"/>
      <c r="AW654" s="185"/>
      <c r="AX654" s="185"/>
      <c r="AY654" s="185"/>
      <c r="AZ654" s="185"/>
      <c r="BA654" s="185"/>
      <c r="BB654" s="185"/>
      <c r="BC654" s="186"/>
      <c r="BD654" s="181"/>
      <c r="BE654" s="187"/>
      <c r="BF654" s="188"/>
      <c r="BG654" s="173"/>
      <c r="BH654" s="173"/>
      <c r="BI654" s="173"/>
      <c r="BJ654" s="173"/>
      <c r="BK654" s="173"/>
      <c r="BL654" s="28"/>
      <c r="BM654" s="228"/>
      <c r="BN654" s="228"/>
      <c r="BO654" s="228"/>
      <c r="BP654" s="228"/>
      <c r="BQ654" s="228"/>
      <c r="BR654" s="228"/>
      <c r="BS654" s="228"/>
      <c r="BT654" s="228"/>
      <c r="BU654" s="228"/>
      <c r="BV654" s="228"/>
      <c r="BW654" s="228"/>
      <c r="BX654" s="228"/>
      <c r="BY654" s="228"/>
      <c r="BZ654" s="228"/>
      <c r="CA654" s="228"/>
      <c r="CB654" s="228"/>
      <c r="CC654" s="228"/>
      <c r="CD654" s="228"/>
      <c r="CE654" s="228"/>
      <c r="CF654" s="228"/>
      <c r="CG654" s="228"/>
      <c r="CH654" s="228"/>
      <c r="CI654" s="228"/>
      <c r="CJ654" s="228"/>
      <c r="CK654" s="228"/>
      <c r="CL654" s="228"/>
      <c r="CM654" s="228"/>
      <c r="CN654" s="228"/>
      <c r="CO654" s="228"/>
      <c r="CP654" s="228"/>
      <c r="CQ654" s="228"/>
      <c r="CR654" s="228"/>
      <c r="CS654" s="228"/>
      <c r="CT654" s="228"/>
      <c r="CU654" s="228"/>
      <c r="CV654" s="228"/>
      <c r="CW654" s="228"/>
      <c r="CX654" s="228"/>
      <c r="CY654" s="228"/>
      <c r="CZ654" s="228"/>
      <c r="DA654" s="228"/>
      <c r="DB654" s="228"/>
    </row>
    <row r="655" spans="1:106" s="198" customFormat="1" ht="31.5" customHeight="1" x14ac:dyDescent="0.3">
      <c r="A655" s="194"/>
      <c r="B655" s="171"/>
      <c r="C655" s="171"/>
      <c r="D655" s="171"/>
      <c r="E655" s="171"/>
      <c r="F655" s="171"/>
      <c r="G655" s="197"/>
      <c r="L655" s="258"/>
      <c r="M655" s="259"/>
      <c r="N655" s="260"/>
      <c r="O655" s="29"/>
      <c r="P655" s="171"/>
      <c r="Q655" s="171"/>
      <c r="R655" s="171"/>
      <c r="S655" s="171"/>
      <c r="T655" s="29"/>
      <c r="U655" s="171"/>
      <c r="V655" s="171"/>
      <c r="W655" s="171"/>
      <c r="X655" s="171"/>
      <c r="Y655" s="176"/>
      <c r="Z655" s="30"/>
      <c r="AA655" s="29"/>
      <c r="AB655" s="171"/>
      <c r="AC655" s="171"/>
      <c r="AD655" s="171"/>
      <c r="AE655" s="171"/>
      <c r="AF655" s="29"/>
      <c r="AG655" s="171"/>
      <c r="AH655" s="171"/>
      <c r="AI655" s="171"/>
      <c r="AJ655" s="171"/>
      <c r="AK655" s="176"/>
      <c r="AL655" s="30"/>
      <c r="AM655" s="194"/>
      <c r="AN655" s="194"/>
      <c r="AO655" s="251"/>
      <c r="AP655" s="183"/>
      <c r="AQ655" s="184"/>
      <c r="AR655" s="182"/>
      <c r="AS655" s="182"/>
      <c r="AT655" s="185"/>
      <c r="AU655" s="185"/>
      <c r="AV655" s="185"/>
      <c r="AW655" s="185"/>
      <c r="AX655" s="185"/>
      <c r="AY655" s="185"/>
      <c r="AZ655" s="185"/>
      <c r="BA655" s="185"/>
      <c r="BB655" s="185"/>
      <c r="BC655" s="186"/>
      <c r="BD655" s="181"/>
      <c r="BE655" s="187"/>
      <c r="BF655" s="188"/>
      <c r="BG655" s="173"/>
      <c r="BH655" s="173"/>
      <c r="BI655" s="173"/>
      <c r="BJ655" s="173"/>
      <c r="BK655" s="173"/>
      <c r="BL655" s="28"/>
      <c r="BM655" s="228"/>
      <c r="BN655" s="228"/>
      <c r="BO655" s="228"/>
      <c r="BP655" s="228"/>
      <c r="BQ655" s="228"/>
      <c r="BR655" s="228"/>
      <c r="BS655" s="228"/>
      <c r="BT655" s="228"/>
      <c r="BU655" s="228"/>
      <c r="BV655" s="228"/>
      <c r="BW655" s="228"/>
      <c r="BX655" s="228"/>
      <c r="BY655" s="228"/>
      <c r="BZ655" s="228"/>
      <c r="CA655" s="228"/>
      <c r="CB655" s="228"/>
      <c r="CC655" s="228"/>
      <c r="CD655" s="228"/>
      <c r="CE655" s="228"/>
      <c r="CF655" s="228"/>
      <c r="CG655" s="228"/>
      <c r="CH655" s="228"/>
      <c r="CI655" s="228"/>
      <c r="CJ655" s="228"/>
      <c r="CK655" s="228"/>
      <c r="CL655" s="228"/>
      <c r="CM655" s="228"/>
      <c r="CN655" s="228"/>
      <c r="CO655" s="228"/>
      <c r="CP655" s="228"/>
      <c r="CQ655" s="228"/>
      <c r="CR655" s="228"/>
      <c r="CS655" s="228"/>
      <c r="CT655" s="228"/>
      <c r="CU655" s="228"/>
      <c r="CV655" s="228"/>
      <c r="CW655" s="228"/>
      <c r="CX655" s="228"/>
      <c r="CY655" s="228"/>
      <c r="CZ655" s="228"/>
      <c r="DA655" s="228"/>
      <c r="DB655" s="228"/>
    </row>
    <row r="656" spans="1:106" s="198" customFormat="1" ht="31.5" customHeight="1" x14ac:dyDescent="0.3">
      <c r="A656" s="194"/>
      <c r="B656" s="171"/>
      <c r="C656" s="171"/>
      <c r="D656" s="171"/>
      <c r="E656" s="171"/>
      <c r="F656" s="171"/>
      <c r="G656" s="197"/>
      <c r="L656" s="258"/>
      <c r="M656" s="259"/>
      <c r="N656" s="260"/>
      <c r="O656" s="29"/>
      <c r="P656" s="171"/>
      <c r="Q656" s="171"/>
      <c r="R656" s="171"/>
      <c r="S656" s="171"/>
      <c r="T656" s="29"/>
      <c r="U656" s="171"/>
      <c r="V656" s="171"/>
      <c r="W656" s="171"/>
      <c r="X656" s="171"/>
      <c r="Y656" s="176"/>
      <c r="Z656" s="30"/>
      <c r="AA656" s="29"/>
      <c r="AB656" s="171"/>
      <c r="AC656" s="171"/>
      <c r="AD656" s="171"/>
      <c r="AE656" s="171"/>
      <c r="AF656" s="29"/>
      <c r="AG656" s="171"/>
      <c r="AH656" s="171"/>
      <c r="AI656" s="171"/>
      <c r="AJ656" s="171"/>
      <c r="AK656" s="176"/>
      <c r="AL656" s="30"/>
      <c r="AM656" s="194"/>
      <c r="AN656" s="194"/>
      <c r="AO656" s="251"/>
      <c r="AP656" s="183"/>
      <c r="AQ656" s="184"/>
      <c r="AR656" s="182"/>
      <c r="AS656" s="182"/>
      <c r="AT656" s="185"/>
      <c r="AU656" s="185"/>
      <c r="AV656" s="185"/>
      <c r="AW656" s="185"/>
      <c r="AX656" s="185"/>
      <c r="AY656" s="185"/>
      <c r="AZ656" s="185"/>
      <c r="BA656" s="185"/>
      <c r="BB656" s="185"/>
      <c r="BC656" s="186"/>
      <c r="BD656" s="181"/>
      <c r="BE656" s="187"/>
      <c r="BF656" s="188"/>
      <c r="BG656" s="173"/>
      <c r="BH656" s="173"/>
      <c r="BI656" s="173"/>
      <c r="BJ656" s="173"/>
      <c r="BK656" s="173"/>
      <c r="BL656" s="28"/>
      <c r="BM656" s="228"/>
      <c r="BN656" s="228"/>
      <c r="BO656" s="228"/>
      <c r="BP656" s="228"/>
      <c r="BQ656" s="228"/>
      <c r="BR656" s="228"/>
      <c r="BS656" s="228"/>
      <c r="BT656" s="228"/>
      <c r="BU656" s="228"/>
      <c r="BV656" s="228"/>
      <c r="BW656" s="228"/>
      <c r="BX656" s="228"/>
      <c r="BY656" s="228"/>
      <c r="BZ656" s="228"/>
      <c r="CA656" s="228"/>
      <c r="CB656" s="228"/>
      <c r="CC656" s="228"/>
      <c r="CD656" s="228"/>
      <c r="CE656" s="228"/>
      <c r="CF656" s="228"/>
      <c r="CG656" s="228"/>
      <c r="CH656" s="228"/>
      <c r="CI656" s="228"/>
      <c r="CJ656" s="228"/>
      <c r="CK656" s="228"/>
      <c r="CL656" s="228"/>
      <c r="CM656" s="228"/>
      <c r="CN656" s="228"/>
      <c r="CO656" s="228"/>
      <c r="CP656" s="228"/>
      <c r="CQ656" s="228"/>
      <c r="CR656" s="228"/>
      <c r="CS656" s="228"/>
      <c r="CT656" s="228"/>
      <c r="CU656" s="228"/>
      <c r="CV656" s="228"/>
      <c r="CW656" s="228"/>
      <c r="CX656" s="228"/>
      <c r="CY656" s="228"/>
      <c r="CZ656" s="228"/>
      <c r="DA656" s="228"/>
      <c r="DB656" s="228"/>
    </row>
  </sheetData>
  <autoFilter ref="A3:FC3" xr:uid="{00000000-0009-0000-0000-000003000000}"/>
  <mergeCells count="42"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  <mergeCell ref="A2:A3"/>
    <mergeCell ref="B2:B3"/>
    <mergeCell ref="C2:C3"/>
    <mergeCell ref="D2:D3"/>
    <mergeCell ref="E2:E3"/>
    <mergeCell ref="AQ2:AQ3"/>
    <mergeCell ref="AR2:AR3"/>
    <mergeCell ref="AF2:AJ2"/>
    <mergeCell ref="AK2:AL2"/>
    <mergeCell ref="AM2:AM3"/>
    <mergeCell ref="AN2:AN3"/>
    <mergeCell ref="AO2:AO3"/>
    <mergeCell ref="AT2:BB2"/>
    <mergeCell ref="BC2:BC3"/>
    <mergeCell ref="BD2:BD3"/>
    <mergeCell ref="BE2:BE3"/>
    <mergeCell ref="BF2:BF3"/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</mergeCells>
  <conditionalFormatting sqref="N4:N645">
    <cfRule type="expression" priority="39" stopIfTrue="1">
      <formula>N4=""</formula>
    </cfRule>
    <cfRule type="cellIs" dxfId="406" priority="40" stopIfTrue="1" operator="lessThan">
      <formula>$M4</formula>
    </cfRule>
    <cfRule type="cellIs" dxfId="405" priority="41" stopIfTrue="1" operator="between">
      <formula>$M4</formula>
      <formula>M4</formula>
    </cfRule>
    <cfRule type="cellIs" dxfId="404" priority="42" stopIfTrue="1" operator="greaterThan">
      <formula>$N4</formula>
    </cfRule>
  </conditionalFormatting>
  <conditionalFormatting sqref="AR4:AR645">
    <cfRule type="expression" priority="37" stopIfTrue="1">
      <formula>AR4=""</formula>
    </cfRule>
    <cfRule type="expression" dxfId="403" priority="38" stopIfTrue="1">
      <formula>AR4&lt;$AP4*0.95</formula>
    </cfRule>
  </conditionalFormatting>
  <conditionalFormatting sqref="AU4:AU645">
    <cfRule type="expression" dxfId="402" priority="43" stopIfTrue="1">
      <formula>AU4&lt;$BE4</formula>
    </cfRule>
    <cfRule type="expression" dxfId="401" priority="44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dxfId="400" priority="46" stopIfTrue="1" operator="greaterThanOrEqual">
      <formula>BE4</formula>
    </cfRule>
  </conditionalFormatting>
  <conditionalFormatting sqref="O4:S645">
    <cfRule type="containsBlanks" priority="23" stopIfTrue="1">
      <formula>LEN(TRIM(O4))=0</formula>
    </cfRule>
    <cfRule type="expression" dxfId="399" priority="24" stopIfTrue="1">
      <formula>O4&gt;$N$4*0.22*1.5</formula>
    </cfRule>
    <cfRule type="expression" dxfId="398" priority="25" stopIfTrue="1">
      <formula>O4*1.5&lt;($M$4*0.22)</formula>
    </cfRule>
    <cfRule type="expression" dxfId="397" priority="26" stopIfTrue="1">
      <formula>O4&lt;$M$4*0.22</formula>
    </cfRule>
    <cfRule type="expression" dxfId="396" priority="27" stopIfTrue="1">
      <formula>O4&gt;$N$4*0.22</formula>
    </cfRule>
    <cfRule type="containsBlanks" priority="28" stopIfTrue="1">
      <formula>LEN(TRIM(O4))=0</formula>
    </cfRule>
    <cfRule type="expression" dxfId="395" priority="29" stopIfTrue="1">
      <formula>O4&gt;#REF!*1.5</formula>
    </cfRule>
    <cfRule type="expression" dxfId="394" priority="30" stopIfTrue="1">
      <formula>O4*1.5&lt;#REF!</formula>
    </cfRule>
    <cfRule type="expression" dxfId="393" priority="31" stopIfTrue="1">
      <formula>O4&lt;#REF!</formula>
    </cfRule>
    <cfRule type="expression" dxfId="392" priority="32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dxfId="391" priority="35" stopIfTrue="1">
      <formula>T4&lt;$M4</formula>
    </cfRule>
    <cfRule type="expression" dxfId="390" priority="36" stopIfTrue="1">
      <formula>T4&gt;$N4</formula>
    </cfRule>
    <cfRule type="expression" dxfId="389" priority="33" stopIfTrue="1">
      <formula>T4&gt;$N4*1.5</formula>
    </cfRule>
    <cfRule type="expression" dxfId="388" priority="34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dxfId="387" priority="13" stopIfTrue="1">
      <formula>AA4&gt;$N$4*0.22*1.5</formula>
    </cfRule>
    <cfRule type="expression" dxfId="386" priority="14" stopIfTrue="1">
      <formula>AA4*1.5&lt;($M$4*0.22)</formula>
    </cfRule>
    <cfRule type="expression" dxfId="385" priority="15" stopIfTrue="1">
      <formula>AA4&lt;$M$4*0.22</formula>
    </cfRule>
    <cfRule type="expression" dxfId="384" priority="16" stopIfTrue="1">
      <formula>AA4&gt;$N$4*0.22</formula>
    </cfRule>
    <cfRule type="containsBlanks" priority="17" stopIfTrue="1">
      <formula>LEN(TRIM(AA4))=0</formula>
    </cfRule>
    <cfRule type="expression" dxfId="383" priority="18" stopIfTrue="1">
      <formula>AA4&gt;#REF!*1.5</formula>
    </cfRule>
    <cfRule type="expression" dxfId="382" priority="19" stopIfTrue="1">
      <formula>AA4*1.5&lt;#REF!</formula>
    </cfRule>
    <cfRule type="expression" dxfId="381" priority="20" stopIfTrue="1">
      <formula>AA4&lt;#REF!</formula>
    </cfRule>
    <cfRule type="expression" dxfId="380" priority="21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dxfId="379" priority="8" stopIfTrue="1">
      <formula>AF4&gt;$N4*1.5</formula>
    </cfRule>
    <cfRule type="expression" dxfId="378" priority="9" stopIfTrue="1">
      <formula>AF4*1.5&lt;$M4</formula>
    </cfRule>
    <cfRule type="expression" dxfId="377" priority="10" stopIfTrue="1">
      <formula>AF4&lt;$M4</formula>
    </cfRule>
    <cfRule type="expression" dxfId="376" priority="11" stopIfTrue="1">
      <formula>AF4&gt;$N4</formula>
    </cfRule>
  </conditionalFormatting>
  <conditionalFormatting sqref="AS4:AS645">
    <cfRule type="expression" dxfId="375" priority="47" stopIfTrue="1">
      <formula>AS4&gt;AQ4*1.05</formula>
    </cfRule>
  </conditionalFormatting>
  <conditionalFormatting sqref="Y4:Z645 AK4:AL645">
    <cfRule type="expression" dxfId="374" priority="48" stopIfTrue="1">
      <formula>Y4&gt;#REF!*1.05</formula>
    </cfRule>
    <cfRule type="cellIs" dxfId="373" priority="49" stopIfTrue="1" operator="greaterThan">
      <formula>#REF!*2</formula>
    </cfRule>
    <cfRule type="expression" dxfId="372" priority="50" stopIfTrue="1">
      <formula>#REF!=#REF!</formula>
    </cfRule>
  </conditionalFormatting>
  <conditionalFormatting sqref="AN4:AN645">
    <cfRule type="expression" dxfId="371" priority="2" stopIfTrue="1">
      <formula>AN4*1.5&lt;$M4</formula>
    </cfRule>
    <cfRule type="expression" dxfId="370" priority="3" stopIfTrue="1">
      <formula>AN4&lt;$M4</formula>
    </cfRule>
    <cfRule type="expression" dxfId="369" priority="6" stopIfTrue="1">
      <formula>AN4&gt;$N4</formula>
    </cfRule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dxfId="368" priority="5" stopIfTrue="1" operator="greaterThan">
      <formula>0.22</formula>
    </cfRule>
  </conditionalFormatting>
  <hyperlinks>
    <hyperlink ref="AM1" location="Dashboard!A1" display="العودة لشاشة العرض" xr:uid="{00000000-0004-0000-0300-000000000000}"/>
    <hyperlink ref="AP1" location="index!A1" display="العودة للفهرس" xr:uid="{00000000-0004-0000-0300-00000100000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5"/>
  <dimension ref="A1:W193"/>
  <sheetViews>
    <sheetView rightToLeft="1" view="pageBreakPreview" zoomScale="60" zoomScaleNormal="60" workbookViewId="0">
      <pane xSplit="8" ySplit="3" topLeftCell="I4" activePane="bottomRight" state="frozen"/>
      <selection pane="topRight" activeCell="G1" sqref="G1"/>
      <selection pane="bottomLeft" activeCell="A4" sqref="A4"/>
      <selection pane="bottomRight" activeCell="C2" sqref="C2:C3"/>
    </sheetView>
  </sheetViews>
  <sheetFormatPr defaultColWidth="9.125" defaultRowHeight="18" x14ac:dyDescent="0.2"/>
  <cols>
    <col min="1" max="2" width="9.125" style="171" hidden="1" customWidth="1"/>
    <col min="3" max="3" width="15.625" style="174" customWidth="1"/>
    <col min="4" max="5" width="15.625" style="174" hidden="1" customWidth="1"/>
    <col min="6" max="6" width="32" style="171" customWidth="1"/>
    <col min="7" max="7" width="24.875" style="175" hidden="1" customWidth="1"/>
    <col min="8" max="8" width="14.125" style="171" customWidth="1"/>
    <col min="9" max="9" width="10.375" style="261" customWidth="1"/>
    <col min="10" max="10" width="11.25" style="262" customWidth="1"/>
    <col min="11" max="11" width="13" style="263" customWidth="1"/>
    <col min="12" max="13" width="11.75" style="177" customWidth="1"/>
    <col min="14" max="14" width="15.375" style="264" customWidth="1"/>
    <col min="15" max="23" width="9.125" style="171" customWidth="1"/>
    <col min="24" max="16384" width="9.125" style="171"/>
  </cols>
  <sheetData>
    <row r="1" spans="1:23" s="228" customFormat="1" ht="41.25" customHeight="1" thickBot="1" x14ac:dyDescent="0.25">
      <c r="A1" s="161"/>
      <c r="B1" s="116"/>
      <c r="C1" s="161"/>
      <c r="D1" s="161"/>
      <c r="E1" s="161"/>
      <c r="F1" s="162" t="s">
        <v>350</v>
      </c>
      <c r="H1" s="163" t="s">
        <v>351</v>
      </c>
      <c r="I1" s="163"/>
      <c r="J1" s="164"/>
      <c r="K1" s="163"/>
      <c r="L1" s="164"/>
      <c r="M1" s="164"/>
      <c r="N1" s="164"/>
      <c r="O1" s="66" t="s">
        <v>80</v>
      </c>
    </row>
    <row r="2" spans="1:23" s="228" customFormat="1" ht="52.5" customHeight="1" x14ac:dyDescent="0.2">
      <c r="A2" s="326" t="s">
        <v>87</v>
      </c>
      <c r="B2" s="326" t="s">
        <v>88</v>
      </c>
      <c r="C2" s="336" t="s">
        <v>352</v>
      </c>
      <c r="D2" s="336" t="s">
        <v>90</v>
      </c>
      <c r="E2" s="336" t="s">
        <v>276</v>
      </c>
      <c r="F2" s="338" t="s">
        <v>353</v>
      </c>
      <c r="G2" s="328" t="s">
        <v>279</v>
      </c>
      <c r="H2" s="328" t="s">
        <v>277</v>
      </c>
      <c r="I2" s="331" t="s">
        <v>93</v>
      </c>
      <c r="J2" s="334" t="s">
        <v>93</v>
      </c>
      <c r="K2" s="305"/>
      <c r="L2" s="320" t="s">
        <v>289</v>
      </c>
      <c r="M2" s="320" t="s">
        <v>290</v>
      </c>
      <c r="N2" s="339" t="s">
        <v>291</v>
      </c>
    </row>
    <row r="3" spans="1:23" s="228" customFormat="1" ht="52.5" customHeight="1" x14ac:dyDescent="0.2">
      <c r="A3" s="293"/>
      <c r="B3" s="293"/>
      <c r="C3" s="337"/>
      <c r="D3" s="337"/>
      <c r="E3" s="337"/>
      <c r="F3" s="337"/>
      <c r="G3" s="293"/>
      <c r="H3" s="293"/>
      <c r="I3" s="293"/>
      <c r="J3" s="256" t="s">
        <v>108</v>
      </c>
      <c r="K3" s="255" t="s">
        <v>109</v>
      </c>
      <c r="L3" s="293"/>
      <c r="M3" s="293"/>
      <c r="N3" s="293"/>
    </row>
    <row r="4" spans="1:23" s="198" customFormat="1" ht="20.25" customHeight="1" x14ac:dyDescent="0.2">
      <c r="A4" s="194">
        <v>2021</v>
      </c>
      <c r="B4" s="195">
        <v>10</v>
      </c>
      <c r="C4" s="196">
        <v>44469</v>
      </c>
      <c r="D4" s="196">
        <v>280</v>
      </c>
      <c r="E4" s="196">
        <v>142</v>
      </c>
      <c r="F4" s="197" t="s">
        <v>219</v>
      </c>
      <c r="G4" t="s">
        <v>220</v>
      </c>
      <c r="H4">
        <v>323</v>
      </c>
      <c r="I4" s="258">
        <v>300.39</v>
      </c>
      <c r="J4" s="259">
        <v>345.61</v>
      </c>
      <c r="K4" s="260"/>
      <c r="L4" s="193"/>
      <c r="M4" s="193"/>
      <c r="N4" s="223">
        <f t="shared" ref="N4:N35" si="0">IFERROR((L4-I4)/I4,"")</f>
        <v>-1</v>
      </c>
      <c r="O4" s="228"/>
      <c r="P4" s="228"/>
      <c r="Q4" s="228"/>
      <c r="R4" s="228"/>
      <c r="S4" s="228"/>
      <c r="T4" s="228"/>
      <c r="U4" s="228"/>
      <c r="V4" s="228"/>
      <c r="W4" s="228"/>
    </row>
    <row r="5" spans="1:23" s="198" customFormat="1" ht="20.25" customHeight="1" x14ac:dyDescent="0.2">
      <c r="A5" s="194">
        <v>2021</v>
      </c>
      <c r="B5" s="195">
        <v>10</v>
      </c>
      <c r="C5" s="196">
        <v>44469</v>
      </c>
      <c r="D5" s="196">
        <v>657</v>
      </c>
      <c r="E5" s="196">
        <v>415</v>
      </c>
      <c r="F5" s="197" t="s">
        <v>179</v>
      </c>
      <c r="G5" t="s">
        <v>180</v>
      </c>
      <c r="H5">
        <v>90</v>
      </c>
      <c r="I5" s="258">
        <v>83.7</v>
      </c>
      <c r="J5" s="259">
        <v>96.3</v>
      </c>
      <c r="K5" s="260"/>
      <c r="L5" s="193"/>
      <c r="M5" s="193"/>
      <c r="N5" s="223">
        <f t="shared" si="0"/>
        <v>-1</v>
      </c>
      <c r="O5" s="228"/>
      <c r="P5" s="228"/>
      <c r="Q5" s="228"/>
      <c r="R5" s="228"/>
      <c r="S5" s="228"/>
      <c r="T5" s="228"/>
      <c r="U5" s="228"/>
      <c r="V5" s="228"/>
      <c r="W5" s="228"/>
    </row>
    <row r="6" spans="1:23" s="198" customFormat="1" ht="20.25" customHeight="1" x14ac:dyDescent="0.2">
      <c r="A6" s="194">
        <v>2021</v>
      </c>
      <c r="B6" s="195">
        <v>10</v>
      </c>
      <c r="C6" s="196">
        <v>44469</v>
      </c>
      <c r="D6" s="196">
        <v>449</v>
      </c>
      <c r="E6" s="196">
        <v>382</v>
      </c>
      <c r="F6" s="197" t="s">
        <v>247</v>
      </c>
      <c r="G6" t="s">
        <v>248</v>
      </c>
      <c r="H6">
        <v>46</v>
      </c>
      <c r="I6" s="258">
        <v>40.985999999999997</v>
      </c>
      <c r="J6" s="259">
        <v>50.048000000000002</v>
      </c>
      <c r="K6" s="260">
        <v>73.900000000000006</v>
      </c>
      <c r="L6" s="193">
        <v>46.4</v>
      </c>
      <c r="M6" s="193"/>
      <c r="N6" s="223">
        <f t="shared" si="0"/>
        <v>0.13209388571707417</v>
      </c>
      <c r="O6" s="228"/>
      <c r="P6" s="228"/>
      <c r="Q6" s="228"/>
      <c r="R6" s="228"/>
      <c r="S6" s="228"/>
      <c r="T6" s="228"/>
      <c r="U6" s="228"/>
      <c r="V6" s="228"/>
      <c r="W6" s="228"/>
    </row>
    <row r="7" spans="1:23" s="198" customFormat="1" ht="20.25" customHeight="1" x14ac:dyDescent="0.2">
      <c r="A7" s="194">
        <v>2021</v>
      </c>
      <c r="B7" s="195">
        <v>10</v>
      </c>
      <c r="C7" s="196">
        <v>44469</v>
      </c>
      <c r="D7" s="196">
        <v>254</v>
      </c>
      <c r="E7" s="196">
        <v>334</v>
      </c>
      <c r="F7" s="197" t="s">
        <v>263</v>
      </c>
      <c r="G7" t="s">
        <v>136</v>
      </c>
      <c r="H7">
        <v>203</v>
      </c>
      <c r="I7" s="258">
        <v>188.79</v>
      </c>
      <c r="J7" s="259">
        <v>217.21</v>
      </c>
      <c r="K7" s="260">
        <v>314.2</v>
      </c>
      <c r="L7" s="193">
        <v>210.5</v>
      </c>
      <c r="M7" s="193"/>
      <c r="N7" s="223">
        <f t="shared" si="0"/>
        <v>0.11499549764288368</v>
      </c>
      <c r="O7" s="228"/>
      <c r="P7" s="228"/>
      <c r="Q7" s="228"/>
      <c r="R7" s="228"/>
      <c r="S7" s="228"/>
      <c r="T7" s="228"/>
      <c r="U7" s="228"/>
      <c r="V7" s="228"/>
      <c r="W7" s="228"/>
    </row>
    <row r="8" spans="1:23" s="198" customFormat="1" ht="20.25" customHeight="1" x14ac:dyDescent="0.2">
      <c r="A8" s="194">
        <v>2021</v>
      </c>
      <c r="B8" s="195">
        <v>10</v>
      </c>
      <c r="C8" s="196">
        <v>44469</v>
      </c>
      <c r="D8" s="196">
        <v>178</v>
      </c>
      <c r="E8" s="196">
        <v>212</v>
      </c>
      <c r="F8" s="197" t="s">
        <v>213</v>
      </c>
      <c r="G8" t="s">
        <v>214</v>
      </c>
      <c r="H8">
        <v>50</v>
      </c>
      <c r="I8" s="258">
        <v>46.5</v>
      </c>
      <c r="J8" s="259">
        <v>53.5</v>
      </c>
      <c r="K8" s="260">
        <v>75.099999999999994</v>
      </c>
      <c r="L8" s="193">
        <v>49.6</v>
      </c>
      <c r="M8" s="193"/>
      <c r="N8" s="223">
        <f t="shared" si="0"/>
        <v>6.6666666666666693E-2</v>
      </c>
      <c r="O8" s="228"/>
      <c r="P8" s="228"/>
      <c r="Q8" s="228"/>
      <c r="R8" s="228"/>
      <c r="S8" s="228"/>
      <c r="T8" s="228"/>
      <c r="U8" s="228"/>
      <c r="V8" s="228"/>
      <c r="W8" s="228"/>
    </row>
    <row r="9" spans="1:23" s="198" customFormat="1" ht="20.25" customHeight="1" x14ac:dyDescent="0.2">
      <c r="A9" s="194">
        <v>2021</v>
      </c>
      <c r="B9" s="195">
        <v>10</v>
      </c>
      <c r="C9" s="196">
        <v>44469</v>
      </c>
      <c r="D9" s="196">
        <v>647</v>
      </c>
      <c r="E9" s="196">
        <v>372</v>
      </c>
      <c r="F9" s="197" t="s">
        <v>198</v>
      </c>
      <c r="G9" t="s">
        <v>199</v>
      </c>
      <c r="H9">
        <v>212</v>
      </c>
      <c r="I9" s="258">
        <v>197.16</v>
      </c>
      <c r="J9" s="259">
        <v>226.84</v>
      </c>
      <c r="K9" s="260">
        <v>261</v>
      </c>
      <c r="L9" s="193">
        <v>216.3</v>
      </c>
      <c r="M9" s="193"/>
      <c r="N9" s="223">
        <f t="shared" si="0"/>
        <v>9.7078514911746877E-2</v>
      </c>
      <c r="O9" s="228"/>
      <c r="P9" s="228"/>
      <c r="Q9" s="228"/>
      <c r="R9" s="228"/>
      <c r="S9" s="228"/>
      <c r="T9" s="228"/>
      <c r="U9" s="228"/>
      <c r="V9" s="228"/>
      <c r="W9" s="228"/>
    </row>
    <row r="10" spans="1:23" s="198" customFormat="1" ht="20.25" customHeight="1" x14ac:dyDescent="0.2">
      <c r="A10" s="194">
        <v>2021</v>
      </c>
      <c r="B10" s="195">
        <v>10</v>
      </c>
      <c r="C10" s="196">
        <v>44469</v>
      </c>
      <c r="D10" s="196">
        <v>168</v>
      </c>
      <c r="E10" s="196">
        <v>137</v>
      </c>
      <c r="F10" s="197" t="s">
        <v>210</v>
      </c>
      <c r="G10" t="s">
        <v>211</v>
      </c>
      <c r="H10">
        <v>619</v>
      </c>
      <c r="I10" s="258">
        <v>575.66999999999996</v>
      </c>
      <c r="J10" s="259">
        <v>662.33</v>
      </c>
      <c r="K10" s="260"/>
      <c r="L10" s="193"/>
      <c r="M10" s="193"/>
      <c r="N10" s="223">
        <f t="shared" si="0"/>
        <v>-1</v>
      </c>
      <c r="O10" s="228"/>
      <c r="P10" s="228"/>
      <c r="Q10" s="228"/>
      <c r="R10" s="228"/>
      <c r="S10" s="228"/>
      <c r="T10" s="228"/>
      <c r="U10" s="228"/>
      <c r="V10" s="228"/>
      <c r="W10" s="228"/>
    </row>
    <row r="11" spans="1:23" s="198" customFormat="1" ht="20.25" customHeight="1" x14ac:dyDescent="0.2">
      <c r="A11" s="194">
        <v>2021</v>
      </c>
      <c r="B11" s="195">
        <v>10</v>
      </c>
      <c r="C11" s="196">
        <v>44469</v>
      </c>
      <c r="D11" s="196">
        <v>629</v>
      </c>
      <c r="E11" s="196">
        <v>407</v>
      </c>
      <c r="F11" s="197" t="s">
        <v>238</v>
      </c>
      <c r="G11" t="s">
        <v>239</v>
      </c>
      <c r="H11">
        <v>221</v>
      </c>
      <c r="I11" s="258">
        <v>203.983</v>
      </c>
      <c r="J11" s="259">
        <v>238.017</v>
      </c>
      <c r="K11" s="260">
        <v>301.7</v>
      </c>
      <c r="L11" s="193">
        <v>224.6</v>
      </c>
      <c r="M11" s="193"/>
      <c r="N11" s="223">
        <f t="shared" si="0"/>
        <v>0.10107214816921013</v>
      </c>
      <c r="O11" s="228"/>
      <c r="P11" s="228"/>
      <c r="Q11" s="228"/>
      <c r="R11" s="228"/>
      <c r="S11" s="228"/>
      <c r="T11" s="228"/>
      <c r="U11" s="228"/>
      <c r="V11" s="228"/>
      <c r="W11" s="228"/>
    </row>
    <row r="12" spans="1:23" s="198" customFormat="1" ht="20.25" customHeight="1" x14ac:dyDescent="0.2">
      <c r="A12" s="194">
        <v>2021</v>
      </c>
      <c r="B12" s="195">
        <v>10</v>
      </c>
      <c r="C12" s="196">
        <v>44469</v>
      </c>
      <c r="D12" s="196">
        <v>253</v>
      </c>
      <c r="E12" s="196">
        <v>331</v>
      </c>
      <c r="F12" s="197" t="s">
        <v>135</v>
      </c>
      <c r="G12" t="s">
        <v>136</v>
      </c>
      <c r="H12">
        <v>203</v>
      </c>
      <c r="I12" s="258">
        <v>188.79</v>
      </c>
      <c r="J12" s="259">
        <v>217.21</v>
      </c>
      <c r="K12" s="260">
        <v>277.8</v>
      </c>
      <c r="L12" s="193">
        <v>208.2</v>
      </c>
      <c r="M12" s="193"/>
      <c r="N12" s="223">
        <f t="shared" si="0"/>
        <v>0.10281264897505163</v>
      </c>
      <c r="O12" s="228"/>
      <c r="P12" s="228"/>
      <c r="Q12" s="228"/>
      <c r="R12" s="228"/>
      <c r="S12" s="228"/>
      <c r="T12" s="228"/>
      <c r="U12" s="228"/>
      <c r="V12" s="228"/>
      <c r="W12" s="228"/>
    </row>
    <row r="13" spans="1:23" s="198" customFormat="1" ht="20.25" customHeight="1" x14ac:dyDescent="0.2">
      <c r="A13" s="194">
        <v>2021</v>
      </c>
      <c r="B13" s="195">
        <v>10</v>
      </c>
      <c r="C13" s="196">
        <v>44469</v>
      </c>
      <c r="D13" s="196">
        <v>670</v>
      </c>
      <c r="E13" s="196">
        <v>419</v>
      </c>
      <c r="F13" s="197" t="s">
        <v>254</v>
      </c>
      <c r="G13" t="s">
        <v>255</v>
      </c>
      <c r="H13">
        <v>298</v>
      </c>
      <c r="I13" s="258">
        <v>280.41800000000001</v>
      </c>
      <c r="J13" s="259">
        <v>319.15800000000002</v>
      </c>
      <c r="K13" s="260"/>
      <c r="L13" s="193"/>
      <c r="M13" s="193"/>
      <c r="N13" s="223">
        <f t="shared" si="0"/>
        <v>-1</v>
      </c>
      <c r="O13" s="228"/>
      <c r="P13" s="228"/>
      <c r="Q13" s="228"/>
      <c r="R13" s="228"/>
      <c r="S13" s="228"/>
      <c r="T13" s="228"/>
      <c r="U13" s="228"/>
      <c r="V13" s="228"/>
      <c r="W13" s="228"/>
    </row>
    <row r="14" spans="1:23" s="198" customFormat="1" ht="20.25" customHeight="1" x14ac:dyDescent="0.2">
      <c r="A14" s="194">
        <v>2021</v>
      </c>
      <c r="B14" s="195">
        <v>10</v>
      </c>
      <c r="C14" s="196">
        <v>44469</v>
      </c>
      <c r="D14" s="196">
        <v>628</v>
      </c>
      <c r="E14" s="196">
        <v>407</v>
      </c>
      <c r="F14" s="197" t="s">
        <v>235</v>
      </c>
      <c r="G14" t="s">
        <v>236</v>
      </c>
      <c r="H14">
        <v>330</v>
      </c>
      <c r="I14" s="258">
        <v>303.99599999999998</v>
      </c>
      <c r="J14" s="259">
        <v>356.00400000000002</v>
      </c>
      <c r="K14" s="260">
        <v>401.6</v>
      </c>
      <c r="L14" s="193">
        <v>312.7</v>
      </c>
      <c r="M14" s="193"/>
      <c r="N14" s="223">
        <f t="shared" si="0"/>
        <v>2.8631955683627443E-2</v>
      </c>
      <c r="O14" s="228"/>
      <c r="P14" s="228"/>
      <c r="Q14" s="228"/>
      <c r="R14" s="228"/>
      <c r="S14" s="228"/>
      <c r="T14" s="228"/>
      <c r="U14" s="228"/>
      <c r="V14" s="228"/>
      <c r="W14" s="228"/>
    </row>
    <row r="15" spans="1:23" s="198" customFormat="1" ht="20.25" customHeight="1" x14ac:dyDescent="0.2">
      <c r="A15" s="194">
        <v>2021</v>
      </c>
      <c r="B15" s="195">
        <v>10</v>
      </c>
      <c r="C15" s="196">
        <v>44469</v>
      </c>
      <c r="D15" s="196">
        <v>656</v>
      </c>
      <c r="E15" s="196">
        <v>415</v>
      </c>
      <c r="F15" s="197" t="s">
        <v>176</v>
      </c>
      <c r="G15" t="s">
        <v>177</v>
      </c>
      <c r="H15">
        <v>148</v>
      </c>
      <c r="I15" s="258">
        <v>137.63999999999999</v>
      </c>
      <c r="J15" s="259">
        <v>158.36000000000001</v>
      </c>
      <c r="K15" s="260"/>
      <c r="L15" s="193"/>
      <c r="M15" s="193"/>
      <c r="N15" s="223">
        <f t="shared" si="0"/>
        <v>-1</v>
      </c>
      <c r="O15" s="228"/>
      <c r="P15" s="228"/>
      <c r="Q15" s="228"/>
      <c r="R15" s="228"/>
      <c r="S15" s="228"/>
      <c r="T15" s="228"/>
      <c r="U15" s="228"/>
      <c r="V15" s="228"/>
      <c r="W15" s="228"/>
    </row>
    <row r="16" spans="1:23" s="198" customFormat="1" ht="20.25" customHeight="1" x14ac:dyDescent="0.2">
      <c r="A16" s="194">
        <v>2021</v>
      </c>
      <c r="B16" s="195">
        <v>10</v>
      </c>
      <c r="C16" s="196">
        <v>44469</v>
      </c>
      <c r="D16" s="196">
        <v>225</v>
      </c>
      <c r="E16" s="196">
        <v>301</v>
      </c>
      <c r="F16" s="197" t="s">
        <v>229</v>
      </c>
      <c r="G16" t="s">
        <v>230</v>
      </c>
      <c r="H16">
        <v>372</v>
      </c>
      <c r="I16" s="258">
        <v>345.96</v>
      </c>
      <c r="J16" s="259">
        <v>398.04</v>
      </c>
      <c r="K16" s="260"/>
      <c r="L16" s="193"/>
      <c r="M16" s="193"/>
      <c r="N16" s="223">
        <f t="shared" si="0"/>
        <v>-1</v>
      </c>
      <c r="O16" s="228"/>
      <c r="P16" s="228"/>
      <c r="Q16" s="228"/>
      <c r="R16" s="228"/>
      <c r="S16" s="228"/>
      <c r="T16" s="228"/>
      <c r="U16" s="228"/>
      <c r="V16" s="228"/>
      <c r="W16" s="228"/>
    </row>
    <row r="17" spans="1:23" s="198" customFormat="1" ht="20.25" customHeight="1" x14ac:dyDescent="0.2">
      <c r="A17" s="194">
        <v>2021</v>
      </c>
      <c r="B17" s="195">
        <v>10</v>
      </c>
      <c r="C17" s="196">
        <v>44469</v>
      </c>
      <c r="D17" s="196">
        <v>299</v>
      </c>
      <c r="E17" s="196">
        <v>159</v>
      </c>
      <c r="F17" s="197" t="s">
        <v>244</v>
      </c>
      <c r="G17" t="s">
        <v>245</v>
      </c>
      <c r="H17">
        <v>115</v>
      </c>
      <c r="I17" s="258">
        <v>106.95</v>
      </c>
      <c r="J17" s="259">
        <v>123.05</v>
      </c>
      <c r="K17" s="260">
        <v>141</v>
      </c>
      <c r="L17" s="193">
        <v>110</v>
      </c>
      <c r="M17" s="193"/>
      <c r="N17" s="223">
        <f t="shared" si="0"/>
        <v>2.8517999064983611E-2</v>
      </c>
      <c r="O17" s="228"/>
      <c r="P17" s="228"/>
      <c r="Q17" s="228"/>
      <c r="R17" s="228"/>
      <c r="S17" s="228"/>
      <c r="T17" s="228"/>
      <c r="U17" s="228"/>
      <c r="V17" s="228"/>
      <c r="W17" s="228"/>
    </row>
    <row r="18" spans="1:23" s="198" customFormat="1" ht="20.25" customHeight="1" x14ac:dyDescent="0.2">
      <c r="A18" s="194">
        <v>2021</v>
      </c>
      <c r="B18" s="195">
        <v>10</v>
      </c>
      <c r="C18" s="196">
        <v>44469</v>
      </c>
      <c r="D18" s="196">
        <v>556</v>
      </c>
      <c r="E18" s="196">
        <v>384</v>
      </c>
      <c r="F18" s="197" t="s">
        <v>123</v>
      </c>
      <c r="G18" t="s">
        <v>124</v>
      </c>
      <c r="H18">
        <v>1066</v>
      </c>
      <c r="I18" s="258">
        <v>1003.106</v>
      </c>
      <c r="J18" s="259">
        <v>1141.6859999999999</v>
      </c>
      <c r="K18" s="260">
        <v>1431.3</v>
      </c>
      <c r="L18" s="193">
        <v>1136.4000000000001</v>
      </c>
      <c r="M18" s="193"/>
      <c r="N18" s="223">
        <f t="shared" si="0"/>
        <v>0.13288127077297923</v>
      </c>
      <c r="O18" s="228"/>
      <c r="P18" s="228"/>
      <c r="Q18" s="228"/>
      <c r="R18" s="228"/>
      <c r="S18" s="228"/>
      <c r="T18" s="228"/>
      <c r="U18" s="228"/>
      <c r="V18" s="228"/>
      <c r="W18" s="228"/>
    </row>
    <row r="19" spans="1:23" s="198" customFormat="1" ht="20.25" customHeight="1" x14ac:dyDescent="0.2">
      <c r="A19" s="194">
        <v>2021</v>
      </c>
      <c r="B19" s="195">
        <v>10</v>
      </c>
      <c r="C19" s="196">
        <v>44469</v>
      </c>
      <c r="D19" s="196">
        <v>438</v>
      </c>
      <c r="E19" s="196">
        <v>376</v>
      </c>
      <c r="F19" s="197" t="s">
        <v>222</v>
      </c>
      <c r="G19" t="s">
        <v>223</v>
      </c>
      <c r="H19">
        <v>335</v>
      </c>
      <c r="I19" s="258">
        <v>315.23500000000001</v>
      </c>
      <c r="J19" s="259">
        <v>358.78500000000003</v>
      </c>
      <c r="K19" s="260">
        <v>470</v>
      </c>
      <c r="L19" s="193">
        <v>357</v>
      </c>
      <c r="M19" s="193"/>
      <c r="N19" s="223">
        <f t="shared" si="0"/>
        <v>0.13248846098942055</v>
      </c>
      <c r="O19" s="228"/>
      <c r="P19" s="228"/>
      <c r="Q19" s="228"/>
      <c r="R19" s="228"/>
      <c r="S19" s="228"/>
      <c r="T19" s="228"/>
      <c r="U19" s="228"/>
      <c r="V19" s="228"/>
      <c r="W19" s="228"/>
    </row>
    <row r="20" spans="1:23" s="198" customFormat="1" ht="20.25" customHeight="1" x14ac:dyDescent="0.2">
      <c r="A20" s="194">
        <v>2021</v>
      </c>
      <c r="B20" s="195">
        <v>10</v>
      </c>
      <c r="C20" s="196">
        <v>44469</v>
      </c>
      <c r="D20" s="196">
        <v>219</v>
      </c>
      <c r="E20" s="196">
        <v>295</v>
      </c>
      <c r="F20" s="197" t="s">
        <v>216</v>
      </c>
      <c r="G20" t="s">
        <v>217</v>
      </c>
      <c r="H20">
        <v>114.16666669999999</v>
      </c>
      <c r="I20" s="258">
        <v>106.175</v>
      </c>
      <c r="J20" s="259">
        <v>122.1583333</v>
      </c>
      <c r="K20" s="260">
        <v>155.19999999999999</v>
      </c>
      <c r="L20" s="193">
        <v>124.5</v>
      </c>
      <c r="M20" s="193"/>
      <c r="N20" s="223">
        <f t="shared" si="0"/>
        <v>0.17259241817753712</v>
      </c>
      <c r="O20" s="228"/>
      <c r="P20" s="228"/>
      <c r="Q20" s="228"/>
      <c r="R20" s="228"/>
      <c r="S20" s="228"/>
      <c r="T20" s="228"/>
      <c r="U20" s="228"/>
      <c r="V20" s="228"/>
      <c r="W20" s="228"/>
    </row>
    <row r="21" spans="1:23" s="198" customFormat="1" ht="20.25" customHeight="1" x14ac:dyDescent="0.2">
      <c r="A21" s="194">
        <v>2021</v>
      </c>
      <c r="B21" s="195">
        <v>10</v>
      </c>
      <c r="C21" s="196">
        <v>44469</v>
      </c>
      <c r="D21" s="196">
        <v>557</v>
      </c>
      <c r="E21" s="196">
        <v>384</v>
      </c>
      <c r="F21" s="197" t="s">
        <v>126</v>
      </c>
      <c r="G21" t="s">
        <v>127</v>
      </c>
      <c r="H21">
        <v>182</v>
      </c>
      <c r="I21" s="258">
        <v>171.262</v>
      </c>
      <c r="J21" s="259">
        <v>194.922</v>
      </c>
      <c r="K21" s="260">
        <v>259.8</v>
      </c>
      <c r="L21" s="193">
        <v>197.7</v>
      </c>
      <c r="M21" s="193"/>
      <c r="N21" s="223">
        <f t="shared" si="0"/>
        <v>0.15437166446730732</v>
      </c>
      <c r="O21" s="228"/>
      <c r="P21" s="228"/>
      <c r="Q21" s="228"/>
      <c r="R21" s="228"/>
      <c r="S21" s="228"/>
      <c r="T21" s="228"/>
      <c r="U21" s="228"/>
      <c r="V21" s="228"/>
      <c r="W21" s="228"/>
    </row>
    <row r="22" spans="1:23" s="198" customFormat="1" ht="20.25" customHeight="1" x14ac:dyDescent="0.2">
      <c r="A22" s="194">
        <v>2021</v>
      </c>
      <c r="B22" s="195">
        <v>10</v>
      </c>
      <c r="C22" s="196">
        <v>44469</v>
      </c>
      <c r="D22" s="196">
        <v>661</v>
      </c>
      <c r="E22" s="196">
        <v>417</v>
      </c>
      <c r="F22" s="197" t="s">
        <v>204</v>
      </c>
      <c r="G22" t="s">
        <v>205</v>
      </c>
      <c r="H22">
        <v>138</v>
      </c>
      <c r="I22" s="258">
        <v>129.858</v>
      </c>
      <c r="J22" s="259">
        <v>147.798</v>
      </c>
      <c r="K22" s="260">
        <v>203</v>
      </c>
      <c r="L22" s="193">
        <v>143</v>
      </c>
      <c r="M22" s="193"/>
      <c r="N22" s="223">
        <f t="shared" si="0"/>
        <v>0.10120285234640912</v>
      </c>
      <c r="O22" s="228"/>
      <c r="P22" s="228"/>
      <c r="Q22" s="228"/>
      <c r="R22" s="228"/>
      <c r="S22" s="228"/>
      <c r="T22" s="228"/>
      <c r="U22" s="228"/>
      <c r="V22" s="228"/>
      <c r="W22" s="228"/>
    </row>
    <row r="23" spans="1:23" s="198" customFormat="1" ht="20.25" customHeight="1" x14ac:dyDescent="0.2">
      <c r="A23" s="194">
        <v>2021</v>
      </c>
      <c r="B23" s="195">
        <v>10</v>
      </c>
      <c r="C23" s="196">
        <v>44469</v>
      </c>
      <c r="D23" s="196">
        <v>273</v>
      </c>
      <c r="E23" s="196">
        <v>137</v>
      </c>
      <c r="F23" s="197" t="s">
        <v>257</v>
      </c>
      <c r="G23" t="s">
        <v>258</v>
      </c>
      <c r="H23">
        <v>564</v>
      </c>
      <c r="I23" s="258">
        <v>524.52</v>
      </c>
      <c r="J23" s="259">
        <v>603.48</v>
      </c>
      <c r="K23" s="260"/>
      <c r="L23" s="193"/>
      <c r="M23" s="193"/>
      <c r="N23" s="223">
        <f t="shared" si="0"/>
        <v>-1</v>
      </c>
      <c r="O23" s="228"/>
      <c r="P23" s="228"/>
      <c r="Q23" s="228"/>
      <c r="R23" s="228"/>
      <c r="S23" s="228"/>
      <c r="T23" s="228"/>
      <c r="U23" s="228"/>
      <c r="V23" s="228"/>
      <c r="W23" s="228"/>
    </row>
    <row r="24" spans="1:23" s="198" customFormat="1" ht="20.25" customHeight="1" x14ac:dyDescent="0.2">
      <c r="A24" s="194">
        <v>2021</v>
      </c>
      <c r="B24" s="195">
        <v>10</v>
      </c>
      <c r="C24" s="196">
        <v>44469</v>
      </c>
      <c r="D24" s="196">
        <v>660</v>
      </c>
      <c r="E24" s="196">
        <v>417</v>
      </c>
      <c r="F24" s="197" t="s">
        <v>201</v>
      </c>
      <c r="G24" t="s">
        <v>202</v>
      </c>
      <c r="H24">
        <v>1265</v>
      </c>
      <c r="I24" s="258">
        <v>1190.365</v>
      </c>
      <c r="J24" s="259">
        <v>1354.8150000000001</v>
      </c>
      <c r="K24" s="260">
        <v>1384</v>
      </c>
      <c r="L24" s="193">
        <v>1350.5</v>
      </c>
      <c r="M24" s="193"/>
      <c r="N24" s="223">
        <f t="shared" si="0"/>
        <v>0.13452596472510531</v>
      </c>
      <c r="O24" s="228"/>
      <c r="P24" s="228"/>
      <c r="Q24" s="228"/>
      <c r="R24" s="228"/>
      <c r="S24" s="228"/>
      <c r="T24" s="228"/>
      <c r="U24" s="228"/>
      <c r="V24" s="228"/>
      <c r="W24" s="228"/>
    </row>
    <row r="25" spans="1:23" s="198" customFormat="1" ht="20.25" customHeight="1" x14ac:dyDescent="0.2">
      <c r="A25" s="194">
        <v>2021</v>
      </c>
      <c r="B25" s="195">
        <v>10</v>
      </c>
      <c r="C25" s="196">
        <v>44469</v>
      </c>
      <c r="D25" s="196">
        <v>655</v>
      </c>
      <c r="E25" s="196">
        <v>415</v>
      </c>
      <c r="F25" s="197" t="s">
        <v>173</v>
      </c>
      <c r="G25" t="s">
        <v>174</v>
      </c>
      <c r="H25">
        <v>148</v>
      </c>
      <c r="I25" s="258">
        <v>137.63999999999999</v>
      </c>
      <c r="J25" s="259">
        <v>158.36000000000001</v>
      </c>
      <c r="K25" s="260"/>
      <c r="L25" s="193"/>
      <c r="M25" s="193"/>
      <c r="N25" s="223">
        <f t="shared" si="0"/>
        <v>-1</v>
      </c>
      <c r="O25" s="228"/>
      <c r="P25" s="228"/>
      <c r="Q25" s="228"/>
      <c r="R25" s="228"/>
      <c r="S25" s="228"/>
      <c r="T25" s="228"/>
      <c r="U25" s="228"/>
      <c r="V25" s="228"/>
      <c r="W25" s="228"/>
    </row>
    <row r="26" spans="1:23" s="198" customFormat="1" ht="20.25" customHeight="1" x14ac:dyDescent="0.2">
      <c r="A26" s="194">
        <v>2021</v>
      </c>
      <c r="B26" s="195">
        <v>10</v>
      </c>
      <c r="C26" s="196">
        <v>44469</v>
      </c>
      <c r="D26" s="196">
        <v>658</v>
      </c>
      <c r="E26" s="196">
        <v>415</v>
      </c>
      <c r="F26" s="197" t="s">
        <v>182</v>
      </c>
      <c r="G26" t="s">
        <v>183</v>
      </c>
      <c r="H26">
        <v>90</v>
      </c>
      <c r="I26" s="258">
        <v>83.7</v>
      </c>
      <c r="J26" s="259">
        <v>96.3</v>
      </c>
      <c r="K26" s="260"/>
      <c r="L26" s="193"/>
      <c r="M26" s="193"/>
      <c r="N26" s="223">
        <f t="shared" si="0"/>
        <v>-1</v>
      </c>
      <c r="O26" s="228"/>
      <c r="P26" s="228"/>
      <c r="Q26" s="228"/>
      <c r="R26" s="228"/>
      <c r="S26" s="228"/>
      <c r="T26" s="228"/>
      <c r="U26" s="228"/>
      <c r="V26" s="228"/>
      <c r="W26" s="228"/>
    </row>
    <row r="27" spans="1:23" s="198" customFormat="1" ht="20.25" customHeight="1" x14ac:dyDescent="0.2">
      <c r="A27" s="194">
        <v>2021</v>
      </c>
      <c r="B27" s="195">
        <v>10</v>
      </c>
      <c r="C27" s="196">
        <v>44469</v>
      </c>
      <c r="D27" s="196">
        <v>81</v>
      </c>
      <c r="E27" s="196">
        <v>29</v>
      </c>
      <c r="F27" s="197" t="s">
        <v>250</v>
      </c>
      <c r="G27" t="s">
        <v>251</v>
      </c>
      <c r="H27">
        <v>388</v>
      </c>
      <c r="I27" s="258">
        <v>360.84</v>
      </c>
      <c r="J27" s="259">
        <v>415.16</v>
      </c>
      <c r="K27" s="260">
        <v>505</v>
      </c>
      <c r="L27" s="193">
        <v>405.3</v>
      </c>
      <c r="M27" s="193"/>
      <c r="N27" s="223">
        <f t="shared" si="0"/>
        <v>0.12321250415696719</v>
      </c>
      <c r="O27" s="228"/>
      <c r="P27" s="228"/>
      <c r="Q27" s="228"/>
      <c r="R27" s="228"/>
      <c r="S27" s="228"/>
      <c r="T27" s="228"/>
      <c r="U27" s="228"/>
      <c r="V27" s="228"/>
      <c r="W27" s="228"/>
    </row>
    <row r="28" spans="1:23" s="198" customFormat="1" ht="20.25" customHeight="1" x14ac:dyDescent="0.2">
      <c r="A28" s="194">
        <v>2021</v>
      </c>
      <c r="B28" s="195">
        <v>10</v>
      </c>
      <c r="C28" s="196">
        <v>44469</v>
      </c>
      <c r="D28" s="196">
        <v>627</v>
      </c>
      <c r="E28" s="196">
        <v>407</v>
      </c>
      <c r="F28" s="197" t="s">
        <v>232</v>
      </c>
      <c r="G28" t="s">
        <v>233</v>
      </c>
      <c r="H28">
        <v>418.5</v>
      </c>
      <c r="I28" s="258">
        <v>384.97815000000003</v>
      </c>
      <c r="J28" s="259">
        <v>452.02184999999997</v>
      </c>
      <c r="K28" s="260">
        <v>533.4</v>
      </c>
      <c r="L28" s="193">
        <v>420.8</v>
      </c>
      <c r="M28" s="193"/>
      <c r="N28" s="223">
        <f t="shared" si="0"/>
        <v>9.3049047069294663E-2</v>
      </c>
      <c r="O28" s="228"/>
      <c r="P28" s="228"/>
      <c r="Q28" s="228"/>
      <c r="R28" s="228"/>
      <c r="S28" s="228"/>
      <c r="T28" s="228"/>
      <c r="U28" s="228"/>
      <c r="V28" s="228"/>
      <c r="W28" s="228"/>
    </row>
    <row r="29" spans="1:23" s="198" customFormat="1" ht="20.25" customHeight="1" x14ac:dyDescent="0.2">
      <c r="A29" s="194">
        <v>2021</v>
      </c>
      <c r="B29" s="195">
        <v>10</v>
      </c>
      <c r="C29" s="196">
        <v>44469</v>
      </c>
      <c r="D29" s="196">
        <v>630</v>
      </c>
      <c r="E29" s="196">
        <v>407</v>
      </c>
      <c r="F29" s="197" t="s">
        <v>241</v>
      </c>
      <c r="G29" t="s">
        <v>242</v>
      </c>
      <c r="H29">
        <v>214</v>
      </c>
      <c r="I29" s="258">
        <v>197.84299999999999</v>
      </c>
      <c r="J29" s="259">
        <v>230.15700000000001</v>
      </c>
      <c r="K29" s="260">
        <v>290.60000000000002</v>
      </c>
      <c r="L29" s="193">
        <v>220.3</v>
      </c>
      <c r="M29" s="193"/>
      <c r="N29" s="223">
        <f t="shared" si="0"/>
        <v>0.11350919668626144</v>
      </c>
      <c r="O29" s="228"/>
      <c r="P29" s="228"/>
      <c r="Q29" s="228"/>
      <c r="R29" s="228"/>
      <c r="S29" s="228"/>
      <c r="T29" s="228"/>
      <c r="U29" s="228"/>
      <c r="V29" s="228"/>
      <c r="W29" s="228"/>
    </row>
    <row r="30" spans="1:23" s="198" customFormat="1" ht="20.25" customHeight="1" x14ac:dyDescent="0.2">
      <c r="A30" s="194">
        <v>2021</v>
      </c>
      <c r="B30" s="195">
        <v>10</v>
      </c>
      <c r="C30" s="196">
        <v>44469</v>
      </c>
      <c r="D30" s="196">
        <v>646</v>
      </c>
      <c r="E30" s="196">
        <v>372</v>
      </c>
      <c r="F30" s="197" t="s">
        <v>195</v>
      </c>
      <c r="G30" t="s">
        <v>196</v>
      </c>
      <c r="H30">
        <v>212</v>
      </c>
      <c r="I30" s="258">
        <v>197.16</v>
      </c>
      <c r="J30" s="259">
        <v>226.84</v>
      </c>
      <c r="K30" s="260">
        <v>255.9</v>
      </c>
      <c r="L30" s="193">
        <v>214.3</v>
      </c>
      <c r="M30" s="193"/>
      <c r="N30" s="223">
        <f t="shared" si="0"/>
        <v>8.6934469466423289E-2</v>
      </c>
      <c r="O30" s="228"/>
      <c r="P30" s="228"/>
      <c r="Q30" s="228"/>
      <c r="R30" s="228"/>
      <c r="S30" s="228"/>
      <c r="T30" s="228"/>
      <c r="U30" s="228"/>
      <c r="V30" s="228"/>
      <c r="W30" s="228"/>
    </row>
    <row r="31" spans="1:23" s="198" customFormat="1" ht="20.25" customHeight="1" x14ac:dyDescent="0.2">
      <c r="A31" s="194">
        <v>2021</v>
      </c>
      <c r="B31" s="195">
        <v>10</v>
      </c>
      <c r="C31" s="196">
        <v>44469</v>
      </c>
      <c r="D31" s="196">
        <v>140</v>
      </c>
      <c r="E31" s="196">
        <v>212</v>
      </c>
      <c r="F31" s="197" t="s">
        <v>207</v>
      </c>
      <c r="G31" t="s">
        <v>208</v>
      </c>
      <c r="H31">
        <v>485</v>
      </c>
      <c r="I31" s="258">
        <v>451.05</v>
      </c>
      <c r="J31" s="259">
        <v>518.95000000000005</v>
      </c>
      <c r="K31" s="260">
        <v>650.4</v>
      </c>
      <c r="L31" s="193">
        <v>455.2</v>
      </c>
      <c r="M31" s="193"/>
      <c r="N31" s="223">
        <f t="shared" si="0"/>
        <v>9.2007537966965463E-3</v>
      </c>
      <c r="O31" s="228"/>
      <c r="P31" s="228"/>
      <c r="Q31" s="228"/>
      <c r="R31" s="228"/>
      <c r="S31" s="228"/>
      <c r="T31" s="228"/>
      <c r="U31" s="228"/>
      <c r="V31" s="228"/>
      <c r="W31" s="228"/>
    </row>
    <row r="32" spans="1:23" s="198" customFormat="1" ht="20.25" customHeight="1" x14ac:dyDescent="0.2">
      <c r="A32" s="194">
        <v>2021</v>
      </c>
      <c r="B32" s="195">
        <v>10</v>
      </c>
      <c r="C32" s="196">
        <v>44472</v>
      </c>
      <c r="D32" s="196">
        <v>630</v>
      </c>
      <c r="E32" s="196">
        <v>407</v>
      </c>
      <c r="F32" s="197" t="s">
        <v>241</v>
      </c>
      <c r="G32" t="s">
        <v>242</v>
      </c>
      <c r="H32">
        <v>214</v>
      </c>
      <c r="I32" s="258">
        <v>197.84299999999999</v>
      </c>
      <c r="J32" s="259">
        <v>230.15700000000001</v>
      </c>
      <c r="K32" s="260">
        <v>332.3</v>
      </c>
      <c r="L32" s="193">
        <v>224.3</v>
      </c>
      <c r="M32" s="193"/>
      <c r="N32" s="223">
        <f t="shared" si="0"/>
        <v>0.13372724837371058</v>
      </c>
      <c r="O32" s="228"/>
      <c r="P32" s="228"/>
      <c r="Q32" s="228"/>
      <c r="R32" s="228"/>
      <c r="S32" s="228"/>
      <c r="T32" s="228"/>
      <c r="U32" s="228"/>
      <c r="V32" s="228"/>
      <c r="W32" s="228"/>
    </row>
    <row r="33" spans="1:23" s="198" customFormat="1" ht="20.25" customHeight="1" x14ac:dyDescent="0.2">
      <c r="A33" s="194">
        <v>2021</v>
      </c>
      <c r="B33" s="195">
        <v>10</v>
      </c>
      <c r="C33" s="196">
        <v>44472</v>
      </c>
      <c r="D33" s="196">
        <v>647</v>
      </c>
      <c r="E33" s="196">
        <v>372</v>
      </c>
      <c r="F33" s="197" t="s">
        <v>198</v>
      </c>
      <c r="G33" t="s">
        <v>199</v>
      </c>
      <c r="H33">
        <v>212</v>
      </c>
      <c r="I33" s="258">
        <v>197.16</v>
      </c>
      <c r="J33" s="259">
        <v>226.84</v>
      </c>
      <c r="K33" s="260">
        <v>263</v>
      </c>
      <c r="L33" s="193">
        <v>213.3</v>
      </c>
      <c r="M33" s="193"/>
      <c r="N33" s="223">
        <f t="shared" si="0"/>
        <v>8.1862446743761488E-2</v>
      </c>
      <c r="O33" s="228"/>
      <c r="P33" s="228"/>
      <c r="Q33" s="228"/>
      <c r="R33" s="228"/>
      <c r="S33" s="228"/>
      <c r="T33" s="228"/>
      <c r="U33" s="228"/>
      <c r="V33" s="228"/>
      <c r="W33" s="228"/>
    </row>
    <row r="34" spans="1:23" s="198" customFormat="1" ht="20.25" customHeight="1" x14ac:dyDescent="0.2">
      <c r="A34" s="194">
        <v>2021</v>
      </c>
      <c r="B34" s="195">
        <v>10</v>
      </c>
      <c r="C34" s="196">
        <v>44472</v>
      </c>
      <c r="D34" s="196">
        <v>254</v>
      </c>
      <c r="E34" s="196">
        <v>334</v>
      </c>
      <c r="F34" s="197" t="s">
        <v>263</v>
      </c>
      <c r="G34" t="s">
        <v>136</v>
      </c>
      <c r="H34">
        <v>203</v>
      </c>
      <c r="I34" s="258">
        <v>188.79</v>
      </c>
      <c r="J34" s="259">
        <v>217.21</v>
      </c>
      <c r="K34" s="260">
        <v>267.8</v>
      </c>
      <c r="L34" s="193">
        <v>207.7</v>
      </c>
      <c r="M34" s="193"/>
      <c r="N34" s="223">
        <f t="shared" si="0"/>
        <v>0.10016420361247946</v>
      </c>
      <c r="O34" s="228"/>
      <c r="P34" s="228"/>
      <c r="Q34" s="228"/>
      <c r="R34" s="228"/>
      <c r="S34" s="228"/>
      <c r="T34" s="228"/>
      <c r="U34" s="228"/>
      <c r="V34" s="228"/>
      <c r="W34" s="228"/>
    </row>
    <row r="35" spans="1:23" s="198" customFormat="1" ht="20.25" customHeight="1" x14ac:dyDescent="0.2">
      <c r="A35" s="194">
        <v>2021</v>
      </c>
      <c r="B35" s="195">
        <v>10</v>
      </c>
      <c r="C35" s="196">
        <v>44472</v>
      </c>
      <c r="D35" s="196">
        <v>609</v>
      </c>
      <c r="E35" s="196">
        <v>395</v>
      </c>
      <c r="F35" s="197" t="s">
        <v>191</v>
      </c>
      <c r="G35" t="s">
        <v>192</v>
      </c>
      <c r="H35">
        <v>50</v>
      </c>
      <c r="I35" s="258">
        <v>46.5</v>
      </c>
      <c r="J35" s="259">
        <v>53.5</v>
      </c>
      <c r="K35" s="260">
        <v>61.5</v>
      </c>
      <c r="L35" s="193">
        <v>50.2</v>
      </c>
      <c r="M35" s="193"/>
      <c r="N35" s="223">
        <f t="shared" si="0"/>
        <v>7.9569892473118339E-2</v>
      </c>
      <c r="O35" s="228"/>
      <c r="P35" s="228"/>
      <c r="Q35" s="228"/>
      <c r="R35" s="228"/>
      <c r="S35" s="228"/>
      <c r="T35" s="228"/>
      <c r="U35" s="228"/>
      <c r="V35" s="228"/>
      <c r="W35" s="228"/>
    </row>
    <row r="36" spans="1:23" s="198" customFormat="1" ht="20.25" customHeight="1" x14ac:dyDescent="0.2">
      <c r="A36" s="194">
        <v>2021</v>
      </c>
      <c r="B36" s="195">
        <v>10</v>
      </c>
      <c r="C36" s="196">
        <v>44472</v>
      </c>
      <c r="D36" s="196">
        <v>556</v>
      </c>
      <c r="E36" s="196">
        <v>384</v>
      </c>
      <c r="F36" s="197" t="s">
        <v>123</v>
      </c>
      <c r="G36" t="s">
        <v>124</v>
      </c>
      <c r="H36">
        <v>1066</v>
      </c>
      <c r="I36" s="258">
        <v>1003.106</v>
      </c>
      <c r="J36" s="259">
        <v>1141.6859999999999</v>
      </c>
      <c r="K36" s="260">
        <v>1384</v>
      </c>
      <c r="L36" s="193">
        <v>1119</v>
      </c>
      <c r="M36" s="193"/>
      <c r="N36" s="223">
        <f t="shared" ref="N36:N67" si="1">IFERROR((L36-I36)/I36,"")</f>
        <v>0.11553514783083743</v>
      </c>
      <c r="O36" s="228"/>
      <c r="P36" s="228"/>
      <c r="Q36" s="228"/>
      <c r="R36" s="228"/>
      <c r="S36" s="228"/>
      <c r="T36" s="228"/>
      <c r="U36" s="228"/>
      <c r="V36" s="228"/>
      <c r="W36" s="228"/>
    </row>
    <row r="37" spans="1:23" s="198" customFormat="1" ht="20.25" customHeight="1" x14ac:dyDescent="0.2">
      <c r="A37" s="194">
        <v>2021</v>
      </c>
      <c r="B37" s="195">
        <v>10</v>
      </c>
      <c r="C37" s="196">
        <v>44472</v>
      </c>
      <c r="D37" s="196">
        <v>660</v>
      </c>
      <c r="E37" s="196">
        <v>417</v>
      </c>
      <c r="F37" s="197" t="s">
        <v>201</v>
      </c>
      <c r="G37" t="s">
        <v>202</v>
      </c>
      <c r="H37">
        <v>1265</v>
      </c>
      <c r="I37" s="258">
        <v>1190.365</v>
      </c>
      <c r="J37" s="259">
        <v>1354.8150000000001</v>
      </c>
      <c r="K37" s="260">
        <v>1658</v>
      </c>
      <c r="L37" s="193">
        <v>1336.8</v>
      </c>
      <c r="M37" s="193"/>
      <c r="N37" s="223">
        <f t="shared" si="1"/>
        <v>0.12301688977750518</v>
      </c>
      <c r="O37" s="228"/>
      <c r="P37" s="228"/>
      <c r="Q37" s="228"/>
      <c r="R37" s="228"/>
      <c r="S37" s="228"/>
      <c r="T37" s="228"/>
      <c r="U37" s="228"/>
      <c r="V37" s="228"/>
      <c r="W37" s="228"/>
    </row>
    <row r="38" spans="1:23" s="198" customFormat="1" ht="20.25" customHeight="1" x14ac:dyDescent="0.2">
      <c r="A38" s="194">
        <v>2021</v>
      </c>
      <c r="B38" s="195">
        <v>10</v>
      </c>
      <c r="C38" s="196">
        <v>44472</v>
      </c>
      <c r="D38" s="196">
        <v>557</v>
      </c>
      <c r="E38" s="196">
        <v>384</v>
      </c>
      <c r="F38" s="197" t="s">
        <v>126</v>
      </c>
      <c r="G38" t="s">
        <v>127</v>
      </c>
      <c r="H38">
        <v>182</v>
      </c>
      <c r="I38" s="258">
        <v>171.262</v>
      </c>
      <c r="J38" s="259">
        <v>194.922</v>
      </c>
      <c r="K38" s="260">
        <v>238.2</v>
      </c>
      <c r="L38" s="193">
        <v>191.6</v>
      </c>
      <c r="M38" s="193"/>
      <c r="N38" s="223">
        <f t="shared" si="1"/>
        <v>0.11875372236689981</v>
      </c>
      <c r="O38" s="228"/>
      <c r="P38" s="228"/>
      <c r="Q38" s="228"/>
      <c r="R38" s="228"/>
      <c r="S38" s="228"/>
      <c r="T38" s="228"/>
      <c r="U38" s="228"/>
      <c r="V38" s="228"/>
      <c r="W38" s="228"/>
    </row>
    <row r="39" spans="1:23" s="198" customFormat="1" ht="20.25" customHeight="1" x14ac:dyDescent="0.2">
      <c r="A39" s="194">
        <v>2021</v>
      </c>
      <c r="B39" s="195">
        <v>10</v>
      </c>
      <c r="C39" s="196">
        <v>44472</v>
      </c>
      <c r="D39" s="196">
        <v>299</v>
      </c>
      <c r="E39" s="196">
        <v>159</v>
      </c>
      <c r="F39" s="197" t="s">
        <v>244</v>
      </c>
      <c r="G39" t="s">
        <v>245</v>
      </c>
      <c r="H39">
        <v>115</v>
      </c>
      <c r="I39" s="258">
        <v>106.95</v>
      </c>
      <c r="J39" s="259">
        <v>123.05</v>
      </c>
      <c r="K39" s="260">
        <v>146.19999999999999</v>
      </c>
      <c r="L39" s="193">
        <v>109.6</v>
      </c>
      <c r="M39" s="193"/>
      <c r="N39" s="223">
        <f t="shared" si="1"/>
        <v>2.4777933613838163E-2</v>
      </c>
      <c r="O39" s="228"/>
      <c r="P39" s="228"/>
      <c r="Q39" s="228"/>
      <c r="R39" s="228"/>
      <c r="S39" s="228"/>
      <c r="T39" s="228"/>
      <c r="U39" s="228"/>
      <c r="V39" s="228"/>
      <c r="W39" s="228"/>
    </row>
    <row r="40" spans="1:23" s="198" customFormat="1" ht="20.25" customHeight="1" x14ac:dyDescent="0.2">
      <c r="A40" s="194">
        <v>2021</v>
      </c>
      <c r="B40" s="195">
        <v>10</v>
      </c>
      <c r="C40" s="196">
        <v>44472</v>
      </c>
      <c r="D40" s="196">
        <v>122</v>
      </c>
      <c r="E40" s="196">
        <v>47</v>
      </c>
      <c r="F40" s="197" t="s">
        <v>158</v>
      </c>
      <c r="G40" t="s">
        <v>159</v>
      </c>
      <c r="H40">
        <v>280</v>
      </c>
      <c r="I40" s="258">
        <v>267.39999999999998</v>
      </c>
      <c r="J40" s="259">
        <v>292.60000000000002</v>
      </c>
      <c r="K40" s="260"/>
      <c r="L40" s="193"/>
      <c r="M40" s="193"/>
      <c r="N40" s="223">
        <f t="shared" si="1"/>
        <v>-1</v>
      </c>
      <c r="O40" s="228"/>
      <c r="P40" s="228"/>
      <c r="Q40" s="228"/>
      <c r="R40" s="228"/>
      <c r="S40" s="228"/>
      <c r="T40" s="228"/>
      <c r="U40" s="228"/>
      <c r="V40" s="228"/>
      <c r="W40" s="228"/>
    </row>
    <row r="41" spans="1:23" s="198" customFormat="1" ht="20.25" customHeight="1" x14ac:dyDescent="0.2">
      <c r="A41" s="194">
        <v>2021</v>
      </c>
      <c r="B41" s="195">
        <v>10</v>
      </c>
      <c r="C41" s="196">
        <v>44472</v>
      </c>
      <c r="D41" s="196">
        <v>628</v>
      </c>
      <c r="E41" s="196">
        <v>407</v>
      </c>
      <c r="F41" s="197" t="s">
        <v>235</v>
      </c>
      <c r="G41" t="s">
        <v>236</v>
      </c>
      <c r="H41">
        <v>330</v>
      </c>
      <c r="I41" s="258">
        <v>303.99599999999998</v>
      </c>
      <c r="J41" s="259">
        <v>356.00400000000002</v>
      </c>
      <c r="K41" s="260">
        <v>483.3</v>
      </c>
      <c r="L41" s="193">
        <v>338.3</v>
      </c>
      <c r="M41" s="193"/>
      <c r="N41" s="223">
        <f t="shared" si="1"/>
        <v>0.11284359004723757</v>
      </c>
      <c r="O41" s="228"/>
      <c r="P41" s="228"/>
      <c r="Q41" s="228"/>
      <c r="R41" s="228"/>
      <c r="S41" s="228"/>
      <c r="T41" s="228"/>
      <c r="U41" s="228"/>
      <c r="V41" s="228"/>
      <c r="W41" s="228"/>
    </row>
    <row r="42" spans="1:23" s="198" customFormat="1" ht="20.25" customHeight="1" x14ac:dyDescent="0.2">
      <c r="A42" s="194">
        <v>2021</v>
      </c>
      <c r="B42" s="195">
        <v>10</v>
      </c>
      <c r="C42" s="196">
        <v>44472</v>
      </c>
      <c r="D42" s="196">
        <v>607</v>
      </c>
      <c r="E42" s="196">
        <v>395</v>
      </c>
      <c r="F42" s="197" t="s">
        <v>185</v>
      </c>
      <c r="G42" t="s">
        <v>186</v>
      </c>
      <c r="H42">
        <v>120</v>
      </c>
      <c r="I42" s="258">
        <v>111.6</v>
      </c>
      <c r="J42" s="259">
        <v>128.4</v>
      </c>
      <c r="K42" s="260">
        <v>158.80000000000001</v>
      </c>
      <c r="L42" s="193">
        <v>112.3</v>
      </c>
      <c r="M42" s="193"/>
      <c r="N42" s="223">
        <f t="shared" si="1"/>
        <v>6.2724014336917816E-3</v>
      </c>
      <c r="O42" s="228"/>
      <c r="P42" s="228"/>
      <c r="Q42" s="228"/>
      <c r="R42" s="228"/>
      <c r="S42" s="228"/>
      <c r="T42" s="228"/>
      <c r="U42" s="228"/>
      <c r="V42" s="228"/>
      <c r="W42" s="228"/>
    </row>
    <row r="43" spans="1:23" s="198" customFormat="1" ht="20.25" customHeight="1" x14ac:dyDescent="0.2">
      <c r="A43" s="194">
        <v>2021</v>
      </c>
      <c r="B43" s="195">
        <v>10</v>
      </c>
      <c r="C43" s="196">
        <v>44472</v>
      </c>
      <c r="D43" s="196">
        <v>629</v>
      </c>
      <c r="E43" s="196">
        <v>407</v>
      </c>
      <c r="F43" s="197" t="s">
        <v>238</v>
      </c>
      <c r="G43" t="s">
        <v>239</v>
      </c>
      <c r="H43">
        <v>221</v>
      </c>
      <c r="I43" s="258">
        <v>203.983</v>
      </c>
      <c r="J43" s="259">
        <v>238.017</v>
      </c>
      <c r="K43" s="260">
        <v>317.3</v>
      </c>
      <c r="L43" s="193">
        <v>234.3</v>
      </c>
      <c r="M43" s="193"/>
      <c r="N43" s="223">
        <f t="shared" si="1"/>
        <v>0.14862513052558304</v>
      </c>
      <c r="O43" s="228"/>
      <c r="P43" s="228"/>
      <c r="Q43" s="228"/>
      <c r="R43" s="228"/>
      <c r="S43" s="228"/>
      <c r="T43" s="228"/>
      <c r="U43" s="228"/>
      <c r="V43" s="228"/>
      <c r="W43" s="228"/>
    </row>
    <row r="44" spans="1:23" s="198" customFormat="1" ht="20.25" customHeight="1" x14ac:dyDescent="0.2">
      <c r="A44" s="194">
        <v>2021</v>
      </c>
      <c r="B44" s="195">
        <v>10</v>
      </c>
      <c r="C44" s="196">
        <v>44472</v>
      </c>
      <c r="D44" s="196">
        <v>627</v>
      </c>
      <c r="E44" s="196">
        <v>407</v>
      </c>
      <c r="F44" s="197" t="s">
        <v>232</v>
      </c>
      <c r="G44" t="s">
        <v>233</v>
      </c>
      <c r="H44">
        <v>418.5</v>
      </c>
      <c r="I44" s="258">
        <v>384.97815000000003</v>
      </c>
      <c r="J44" s="259">
        <v>452.02184999999997</v>
      </c>
      <c r="K44" s="260">
        <v>606.70000000000005</v>
      </c>
      <c r="L44" s="193">
        <v>436.3</v>
      </c>
      <c r="M44" s="193"/>
      <c r="N44" s="223">
        <f t="shared" si="1"/>
        <v>0.13331107232968931</v>
      </c>
      <c r="O44" s="228"/>
      <c r="P44" s="228"/>
      <c r="Q44" s="228"/>
      <c r="R44" s="228"/>
      <c r="S44" s="228"/>
      <c r="T44" s="228"/>
      <c r="U44" s="228"/>
      <c r="V44" s="228"/>
      <c r="W44" s="228"/>
    </row>
    <row r="45" spans="1:23" s="198" customFormat="1" ht="20.25" customHeight="1" x14ac:dyDescent="0.2">
      <c r="A45" s="194">
        <v>2021</v>
      </c>
      <c r="B45" s="195">
        <v>10</v>
      </c>
      <c r="C45" s="196">
        <v>44472</v>
      </c>
      <c r="D45" s="196">
        <v>253</v>
      </c>
      <c r="E45" s="196">
        <v>331</v>
      </c>
      <c r="F45" s="197" t="s">
        <v>135</v>
      </c>
      <c r="G45" t="s">
        <v>136</v>
      </c>
      <c r="H45">
        <v>203</v>
      </c>
      <c r="I45" s="258">
        <v>188.79</v>
      </c>
      <c r="J45" s="259">
        <v>217.21</v>
      </c>
      <c r="K45" s="260">
        <v>340.6</v>
      </c>
      <c r="L45" s="193">
        <v>209.4</v>
      </c>
      <c r="M45" s="193"/>
      <c r="N45" s="223">
        <f t="shared" si="1"/>
        <v>0.10916891784522494</v>
      </c>
      <c r="O45" s="228"/>
      <c r="P45" s="228"/>
      <c r="Q45" s="228"/>
      <c r="R45" s="228"/>
      <c r="S45" s="228"/>
      <c r="T45" s="228"/>
      <c r="U45" s="228"/>
      <c r="V45" s="228"/>
      <c r="W45" s="228"/>
    </row>
    <row r="46" spans="1:23" s="198" customFormat="1" ht="20.25" customHeight="1" x14ac:dyDescent="0.2">
      <c r="A46" s="194">
        <v>2021</v>
      </c>
      <c r="B46" s="195">
        <v>10</v>
      </c>
      <c r="C46" s="196">
        <v>44472</v>
      </c>
      <c r="D46" s="196">
        <v>438</v>
      </c>
      <c r="E46" s="196">
        <v>376</v>
      </c>
      <c r="F46" s="197" t="s">
        <v>222</v>
      </c>
      <c r="G46" t="s">
        <v>223</v>
      </c>
      <c r="H46">
        <v>335</v>
      </c>
      <c r="I46" s="258">
        <v>315.23500000000001</v>
      </c>
      <c r="J46" s="259">
        <v>358.78500000000003</v>
      </c>
      <c r="K46" s="260">
        <v>469.7</v>
      </c>
      <c r="L46" s="193">
        <v>359</v>
      </c>
      <c r="M46" s="193"/>
      <c r="N46" s="223">
        <f t="shared" si="1"/>
        <v>0.13883293416022963</v>
      </c>
      <c r="O46" s="228"/>
      <c r="P46" s="228"/>
      <c r="Q46" s="228"/>
      <c r="R46" s="228"/>
      <c r="S46" s="228"/>
      <c r="T46" s="228"/>
      <c r="U46" s="228"/>
      <c r="V46" s="228"/>
      <c r="W46" s="228"/>
    </row>
    <row r="47" spans="1:23" s="198" customFormat="1" ht="20.25" customHeight="1" x14ac:dyDescent="0.2">
      <c r="A47" s="194">
        <v>2021</v>
      </c>
      <c r="B47" s="195">
        <v>10</v>
      </c>
      <c r="C47" s="196">
        <v>44472</v>
      </c>
      <c r="D47" s="196">
        <v>449</v>
      </c>
      <c r="E47" s="196">
        <v>382</v>
      </c>
      <c r="F47" s="197" t="s">
        <v>247</v>
      </c>
      <c r="G47" t="s">
        <v>248</v>
      </c>
      <c r="H47">
        <v>46</v>
      </c>
      <c r="I47" s="258">
        <v>40.985999999999997</v>
      </c>
      <c r="J47" s="259">
        <v>50.048000000000002</v>
      </c>
      <c r="K47" s="260">
        <v>74.099999999999994</v>
      </c>
      <c r="L47" s="193">
        <v>48.1</v>
      </c>
      <c r="M47" s="193"/>
      <c r="N47" s="223">
        <f t="shared" si="1"/>
        <v>0.17357146342653601</v>
      </c>
      <c r="O47" s="228"/>
      <c r="P47" s="228"/>
      <c r="Q47" s="228"/>
      <c r="R47" s="228"/>
      <c r="S47" s="228"/>
      <c r="T47" s="228"/>
      <c r="U47" s="228"/>
      <c r="V47" s="228"/>
      <c r="W47" s="228"/>
    </row>
    <row r="48" spans="1:23" s="198" customFormat="1" ht="20.25" customHeight="1" x14ac:dyDescent="0.2">
      <c r="A48" s="194">
        <v>2021</v>
      </c>
      <c r="B48" s="195">
        <v>10</v>
      </c>
      <c r="C48" s="196">
        <v>44472</v>
      </c>
      <c r="D48" s="196">
        <v>178</v>
      </c>
      <c r="E48" s="196">
        <v>212</v>
      </c>
      <c r="F48" s="197" t="s">
        <v>213</v>
      </c>
      <c r="G48" t="s">
        <v>214</v>
      </c>
      <c r="H48">
        <v>50</v>
      </c>
      <c r="I48" s="258">
        <v>46.5</v>
      </c>
      <c r="J48" s="259">
        <v>53.5</v>
      </c>
      <c r="K48" s="260">
        <v>74.599999999999994</v>
      </c>
      <c r="L48" s="193">
        <v>52.7</v>
      </c>
      <c r="M48" s="193"/>
      <c r="N48" s="223">
        <f t="shared" si="1"/>
        <v>0.13333333333333339</v>
      </c>
      <c r="O48" s="228"/>
      <c r="P48" s="228"/>
      <c r="Q48" s="228"/>
      <c r="R48" s="228"/>
      <c r="S48" s="228"/>
      <c r="T48" s="228"/>
      <c r="U48" s="228"/>
      <c r="V48" s="228"/>
      <c r="W48" s="228"/>
    </row>
    <row r="49" spans="1:23" s="198" customFormat="1" ht="20.25" customHeight="1" x14ac:dyDescent="0.2">
      <c r="A49" s="194">
        <v>2021</v>
      </c>
      <c r="B49" s="195">
        <v>10</v>
      </c>
      <c r="C49" s="196">
        <v>44472</v>
      </c>
      <c r="D49" s="196">
        <v>646</v>
      </c>
      <c r="E49" s="196">
        <v>372</v>
      </c>
      <c r="F49" s="197" t="s">
        <v>195</v>
      </c>
      <c r="G49" t="s">
        <v>196</v>
      </c>
      <c r="H49">
        <v>212</v>
      </c>
      <c r="I49" s="258">
        <v>197.16</v>
      </c>
      <c r="J49" s="259">
        <v>226.84</v>
      </c>
      <c r="K49" s="260">
        <v>262.8</v>
      </c>
      <c r="L49" s="193">
        <v>215.5</v>
      </c>
      <c r="M49" s="193"/>
      <c r="N49" s="223">
        <f t="shared" si="1"/>
        <v>9.3020896733617381E-2</v>
      </c>
      <c r="O49" s="228"/>
      <c r="P49" s="228"/>
      <c r="Q49" s="228"/>
      <c r="R49" s="228"/>
      <c r="S49" s="228"/>
      <c r="T49" s="228"/>
      <c r="U49" s="228"/>
      <c r="V49" s="228"/>
      <c r="W49" s="228"/>
    </row>
    <row r="50" spans="1:23" s="198" customFormat="1" ht="20.25" customHeight="1" x14ac:dyDescent="0.2">
      <c r="A50" s="194">
        <v>2021</v>
      </c>
      <c r="B50" s="195">
        <v>10</v>
      </c>
      <c r="C50" s="196">
        <v>44472</v>
      </c>
      <c r="D50" s="196">
        <v>661</v>
      </c>
      <c r="E50" s="196">
        <v>417</v>
      </c>
      <c r="F50" s="197" t="s">
        <v>204</v>
      </c>
      <c r="G50" t="s">
        <v>205</v>
      </c>
      <c r="H50">
        <v>138</v>
      </c>
      <c r="I50" s="258">
        <v>129.858</v>
      </c>
      <c r="J50" s="259">
        <v>147.798</v>
      </c>
      <c r="K50" s="260">
        <v>185.3</v>
      </c>
      <c r="L50" s="193">
        <v>143.9</v>
      </c>
      <c r="M50" s="193"/>
      <c r="N50" s="223">
        <f t="shared" si="1"/>
        <v>0.10813349966886908</v>
      </c>
      <c r="O50" s="228"/>
      <c r="P50" s="228"/>
      <c r="Q50" s="228"/>
      <c r="R50" s="228"/>
      <c r="S50" s="228"/>
      <c r="T50" s="228"/>
      <c r="U50" s="228"/>
      <c r="V50" s="228"/>
      <c r="W50" s="228"/>
    </row>
    <row r="51" spans="1:23" s="198" customFormat="1" ht="20.25" customHeight="1" x14ac:dyDescent="0.2">
      <c r="A51" s="194">
        <v>2021</v>
      </c>
      <c r="B51" s="195">
        <v>10</v>
      </c>
      <c r="C51" s="196">
        <v>44472</v>
      </c>
      <c r="D51" s="196">
        <v>608</v>
      </c>
      <c r="E51" s="196">
        <v>395</v>
      </c>
      <c r="F51" s="197" t="s">
        <v>188</v>
      </c>
      <c r="G51" t="s">
        <v>189</v>
      </c>
      <c r="H51">
        <v>110</v>
      </c>
      <c r="I51" s="258">
        <v>102.3</v>
      </c>
      <c r="J51" s="259">
        <v>117.7</v>
      </c>
      <c r="K51" s="260">
        <v>137.5</v>
      </c>
      <c r="L51" s="193">
        <v>106.5</v>
      </c>
      <c r="M51" s="193"/>
      <c r="N51" s="223">
        <f t="shared" si="1"/>
        <v>4.105571847507334E-2</v>
      </c>
      <c r="O51" s="228"/>
      <c r="P51" s="228"/>
      <c r="Q51" s="228"/>
      <c r="R51" s="228"/>
      <c r="S51" s="228"/>
      <c r="T51" s="228"/>
      <c r="U51" s="228"/>
      <c r="V51" s="228"/>
      <c r="W51" s="228"/>
    </row>
    <row r="52" spans="1:23" s="198" customFormat="1" ht="20.25" customHeight="1" x14ac:dyDescent="0.2">
      <c r="A52" s="194">
        <v>2021</v>
      </c>
      <c r="B52" s="195">
        <v>10</v>
      </c>
      <c r="C52" s="196">
        <v>44472</v>
      </c>
      <c r="D52" s="196">
        <v>140</v>
      </c>
      <c r="E52" s="196">
        <v>212</v>
      </c>
      <c r="F52" s="197" t="s">
        <v>207</v>
      </c>
      <c r="G52" t="s">
        <v>208</v>
      </c>
      <c r="H52">
        <v>485</v>
      </c>
      <c r="I52" s="258">
        <v>451.05</v>
      </c>
      <c r="J52" s="259">
        <v>518.95000000000005</v>
      </c>
      <c r="K52" s="260">
        <v>629</v>
      </c>
      <c r="L52" s="193">
        <v>480.3</v>
      </c>
      <c r="M52" s="193"/>
      <c r="N52" s="223">
        <f t="shared" si="1"/>
        <v>6.4848686398403729E-2</v>
      </c>
      <c r="O52" s="228"/>
      <c r="P52" s="228"/>
      <c r="Q52" s="228"/>
      <c r="R52" s="228"/>
      <c r="S52" s="228"/>
      <c r="T52" s="228"/>
      <c r="U52" s="228"/>
      <c r="V52" s="228"/>
      <c r="W52" s="228"/>
    </row>
    <row r="53" spans="1:23" s="198" customFormat="1" ht="20.25" customHeight="1" x14ac:dyDescent="0.2">
      <c r="A53" s="194">
        <v>2021</v>
      </c>
      <c r="B53" s="195">
        <v>10</v>
      </c>
      <c r="C53" s="196">
        <v>44473</v>
      </c>
      <c r="D53" s="196">
        <v>155</v>
      </c>
      <c r="E53" s="196">
        <v>227</v>
      </c>
      <c r="F53" s="197" t="s">
        <v>164</v>
      </c>
      <c r="G53" t="s">
        <v>165</v>
      </c>
      <c r="H53">
        <v>122</v>
      </c>
      <c r="I53" s="258">
        <v>113.46</v>
      </c>
      <c r="J53" s="259">
        <v>130.54</v>
      </c>
      <c r="K53" s="260">
        <v>182.9</v>
      </c>
      <c r="L53" s="193">
        <v>129.6</v>
      </c>
      <c r="M53" s="193"/>
      <c r="N53" s="223">
        <f t="shared" si="1"/>
        <v>0.14225277630883132</v>
      </c>
      <c r="O53" s="228"/>
      <c r="P53" s="228"/>
      <c r="Q53" s="228"/>
      <c r="R53" s="228"/>
      <c r="S53" s="228"/>
      <c r="T53" s="228"/>
      <c r="U53" s="228"/>
      <c r="V53" s="228"/>
      <c r="W53" s="228"/>
    </row>
    <row r="54" spans="1:23" s="198" customFormat="1" ht="20.25" customHeight="1" x14ac:dyDescent="0.2">
      <c r="A54" s="194">
        <v>2021</v>
      </c>
      <c r="B54" s="195">
        <v>10</v>
      </c>
      <c r="C54" s="196">
        <v>44473</v>
      </c>
      <c r="D54" s="196">
        <v>253</v>
      </c>
      <c r="E54" s="196">
        <v>331</v>
      </c>
      <c r="F54" s="197" t="s">
        <v>135</v>
      </c>
      <c r="G54" t="s">
        <v>136</v>
      </c>
      <c r="H54">
        <v>203</v>
      </c>
      <c r="I54" s="258">
        <v>188.79</v>
      </c>
      <c r="J54" s="259">
        <v>217.21</v>
      </c>
      <c r="K54" s="260">
        <v>315.60000000000002</v>
      </c>
      <c r="L54" s="193">
        <v>207.7</v>
      </c>
      <c r="M54" s="193"/>
      <c r="N54" s="223">
        <f t="shared" si="1"/>
        <v>0.10016420361247946</v>
      </c>
      <c r="O54" s="228"/>
      <c r="P54" s="228"/>
      <c r="Q54" s="228"/>
      <c r="R54" s="228"/>
      <c r="S54" s="228"/>
      <c r="T54" s="228"/>
      <c r="U54" s="228"/>
      <c r="V54" s="228"/>
      <c r="W54" s="228"/>
    </row>
    <row r="55" spans="1:23" s="198" customFormat="1" ht="20.25" customHeight="1" x14ac:dyDescent="0.2">
      <c r="A55" s="194">
        <v>2021</v>
      </c>
      <c r="B55" s="195">
        <v>10</v>
      </c>
      <c r="C55" s="196">
        <v>44473</v>
      </c>
      <c r="D55" s="196">
        <v>655</v>
      </c>
      <c r="E55" s="196">
        <v>415</v>
      </c>
      <c r="F55" s="197" t="s">
        <v>173</v>
      </c>
      <c r="G55" t="s">
        <v>174</v>
      </c>
      <c r="H55">
        <v>148</v>
      </c>
      <c r="I55" s="258">
        <v>137.63999999999999</v>
      </c>
      <c r="J55" s="259">
        <v>158.36000000000001</v>
      </c>
      <c r="K55" s="260">
        <v>164.4</v>
      </c>
      <c r="L55" s="193">
        <v>135</v>
      </c>
      <c r="M55" s="193"/>
      <c r="N55" s="223">
        <f t="shared" si="1"/>
        <v>-1.9180470793373924E-2</v>
      </c>
      <c r="O55" s="228"/>
      <c r="P55" s="228"/>
      <c r="Q55" s="228"/>
      <c r="R55" s="228"/>
      <c r="S55" s="228"/>
      <c r="T55" s="228"/>
      <c r="U55" s="228"/>
      <c r="V55" s="228"/>
      <c r="W55" s="228"/>
    </row>
    <row r="56" spans="1:23" s="198" customFormat="1" ht="20.25" customHeight="1" x14ac:dyDescent="0.2">
      <c r="A56" s="194">
        <v>2021</v>
      </c>
      <c r="B56" s="195">
        <v>10</v>
      </c>
      <c r="C56" s="196">
        <v>44473</v>
      </c>
      <c r="D56" s="196">
        <v>656</v>
      </c>
      <c r="E56" s="196">
        <v>415</v>
      </c>
      <c r="F56" s="197" t="s">
        <v>176</v>
      </c>
      <c r="G56" t="s">
        <v>177</v>
      </c>
      <c r="H56">
        <v>148</v>
      </c>
      <c r="I56" s="258">
        <v>137.63999999999999</v>
      </c>
      <c r="J56" s="259">
        <v>158.36000000000001</v>
      </c>
      <c r="K56" s="260">
        <v>164.4</v>
      </c>
      <c r="L56" s="193">
        <v>135</v>
      </c>
      <c r="M56" s="193"/>
      <c r="N56" s="223">
        <f t="shared" si="1"/>
        <v>-1.9180470793373924E-2</v>
      </c>
      <c r="O56" s="228"/>
      <c r="P56" s="228"/>
      <c r="Q56" s="228"/>
      <c r="R56" s="228"/>
      <c r="S56" s="228"/>
      <c r="T56" s="228"/>
      <c r="U56" s="228"/>
      <c r="V56" s="228"/>
      <c r="W56" s="228"/>
    </row>
    <row r="57" spans="1:23" s="198" customFormat="1" ht="20.25" customHeight="1" x14ac:dyDescent="0.2">
      <c r="A57" s="194">
        <v>2021</v>
      </c>
      <c r="B57" s="195">
        <v>10</v>
      </c>
      <c r="C57" s="196">
        <v>44473</v>
      </c>
      <c r="D57" s="196">
        <v>609</v>
      </c>
      <c r="E57" s="196">
        <v>395</v>
      </c>
      <c r="F57" s="197" t="s">
        <v>191</v>
      </c>
      <c r="G57" t="s">
        <v>192</v>
      </c>
      <c r="H57">
        <v>50</v>
      </c>
      <c r="I57" s="258">
        <v>46.5</v>
      </c>
      <c r="J57" s="259">
        <v>53.5</v>
      </c>
      <c r="K57" s="260">
        <v>61</v>
      </c>
      <c r="L57" s="193">
        <v>50.4</v>
      </c>
      <c r="M57" s="193"/>
      <c r="N57" s="223">
        <f t="shared" si="1"/>
        <v>8.3870967741935448E-2</v>
      </c>
      <c r="O57" s="228"/>
      <c r="P57" s="228"/>
      <c r="Q57" s="228"/>
      <c r="R57" s="228"/>
      <c r="S57" s="228"/>
      <c r="T57" s="228"/>
      <c r="U57" s="228"/>
      <c r="V57" s="228"/>
      <c r="W57" s="228"/>
    </row>
    <row r="58" spans="1:23" s="198" customFormat="1" ht="20.25" customHeight="1" x14ac:dyDescent="0.2">
      <c r="A58" s="194">
        <v>2021</v>
      </c>
      <c r="B58" s="195">
        <v>10</v>
      </c>
      <c r="C58" s="196">
        <v>44473</v>
      </c>
      <c r="D58" s="196">
        <v>660</v>
      </c>
      <c r="E58" s="196">
        <v>417</v>
      </c>
      <c r="F58" s="197" t="s">
        <v>201</v>
      </c>
      <c r="G58" t="s">
        <v>202</v>
      </c>
      <c r="H58">
        <v>1265</v>
      </c>
      <c r="I58" s="258">
        <v>1190.365</v>
      </c>
      <c r="J58" s="259">
        <v>1354.8150000000001</v>
      </c>
      <c r="K58" s="260">
        <v>1691.4</v>
      </c>
      <c r="L58" s="193">
        <v>1922.6</v>
      </c>
      <c r="M58" s="193"/>
      <c r="N58" s="223">
        <f t="shared" si="1"/>
        <v>0.61513485359532571</v>
      </c>
      <c r="O58" s="228"/>
      <c r="P58" s="228"/>
      <c r="Q58" s="228"/>
      <c r="R58" s="228"/>
      <c r="S58" s="228"/>
      <c r="T58" s="228"/>
      <c r="U58" s="228"/>
      <c r="V58" s="228"/>
      <c r="W58" s="228"/>
    </row>
    <row r="59" spans="1:23" s="198" customFormat="1" ht="20.25" customHeight="1" x14ac:dyDescent="0.2">
      <c r="A59" s="194">
        <v>2021</v>
      </c>
      <c r="B59" s="195">
        <v>10</v>
      </c>
      <c r="C59" s="196">
        <v>44473</v>
      </c>
      <c r="D59" s="196">
        <v>628</v>
      </c>
      <c r="E59" s="196">
        <v>407</v>
      </c>
      <c r="F59" s="197" t="s">
        <v>235</v>
      </c>
      <c r="G59" t="s">
        <v>236</v>
      </c>
      <c r="H59">
        <v>330</v>
      </c>
      <c r="I59" s="258">
        <v>303.99599999999998</v>
      </c>
      <c r="J59" s="259">
        <v>356.00400000000002</v>
      </c>
      <c r="K59" s="260"/>
      <c r="L59" s="193"/>
      <c r="M59" s="193"/>
      <c r="N59" s="223">
        <f t="shared" si="1"/>
        <v>-1</v>
      </c>
      <c r="O59" s="228"/>
      <c r="P59" s="228"/>
      <c r="Q59" s="228"/>
      <c r="R59" s="228"/>
      <c r="S59" s="228"/>
      <c r="T59" s="228"/>
      <c r="U59" s="228"/>
      <c r="V59" s="228"/>
      <c r="W59" s="228"/>
    </row>
    <row r="60" spans="1:23" s="198" customFormat="1" ht="20.25" customHeight="1" x14ac:dyDescent="0.2">
      <c r="A60" s="194">
        <v>2021</v>
      </c>
      <c r="B60" s="195">
        <v>10</v>
      </c>
      <c r="C60" s="196">
        <v>44473</v>
      </c>
      <c r="D60" s="196">
        <v>607</v>
      </c>
      <c r="E60" s="196">
        <v>395</v>
      </c>
      <c r="F60" s="197" t="s">
        <v>185</v>
      </c>
      <c r="G60" t="s">
        <v>186</v>
      </c>
      <c r="H60">
        <v>120</v>
      </c>
      <c r="I60" s="258">
        <v>111.6</v>
      </c>
      <c r="J60" s="259">
        <v>128.4</v>
      </c>
      <c r="K60" s="260">
        <v>146.9</v>
      </c>
      <c r="L60" s="193">
        <v>118.3</v>
      </c>
      <c r="M60" s="193"/>
      <c r="N60" s="223">
        <f t="shared" si="1"/>
        <v>6.0035842293906835E-2</v>
      </c>
      <c r="O60" s="228"/>
      <c r="P60" s="228"/>
      <c r="Q60" s="228"/>
      <c r="R60" s="228"/>
      <c r="S60" s="228"/>
      <c r="T60" s="228"/>
      <c r="U60" s="228"/>
      <c r="V60" s="228"/>
      <c r="W60" s="228"/>
    </row>
    <row r="61" spans="1:23" s="198" customFormat="1" ht="20.25" customHeight="1" x14ac:dyDescent="0.2">
      <c r="A61" s="194">
        <v>2021</v>
      </c>
      <c r="B61" s="195">
        <v>10</v>
      </c>
      <c r="C61" s="196">
        <v>44473</v>
      </c>
      <c r="D61" s="196">
        <v>674</v>
      </c>
      <c r="E61" s="196">
        <v>425</v>
      </c>
      <c r="F61" s="197" t="s">
        <v>155</v>
      </c>
      <c r="G61" t="s">
        <v>156</v>
      </c>
      <c r="H61">
        <v>256</v>
      </c>
      <c r="I61" s="258">
        <v>240.89599999999999</v>
      </c>
      <c r="J61" s="259">
        <v>274.17599999999999</v>
      </c>
      <c r="K61" s="260"/>
      <c r="L61" s="193"/>
      <c r="M61" s="193"/>
      <c r="N61" s="223">
        <f t="shared" si="1"/>
        <v>-1</v>
      </c>
      <c r="O61" s="228"/>
      <c r="P61" s="228"/>
      <c r="Q61" s="228"/>
      <c r="R61" s="228"/>
      <c r="S61" s="228"/>
      <c r="T61" s="228"/>
      <c r="U61" s="228"/>
      <c r="V61" s="228"/>
      <c r="W61" s="228"/>
    </row>
    <row r="62" spans="1:23" s="198" customFormat="1" ht="20.25" customHeight="1" x14ac:dyDescent="0.2">
      <c r="A62" s="194">
        <v>2021</v>
      </c>
      <c r="B62" s="195">
        <v>10</v>
      </c>
      <c r="C62" s="196">
        <v>44473</v>
      </c>
      <c r="D62" s="196">
        <v>658</v>
      </c>
      <c r="E62" s="196">
        <v>415</v>
      </c>
      <c r="F62" s="197" t="s">
        <v>182</v>
      </c>
      <c r="G62" t="s">
        <v>183</v>
      </c>
      <c r="H62">
        <v>90</v>
      </c>
      <c r="I62" s="258">
        <v>83.7</v>
      </c>
      <c r="J62" s="259">
        <v>96.3</v>
      </c>
      <c r="K62" s="260">
        <v>123.6</v>
      </c>
      <c r="L62" s="193">
        <v>104.5</v>
      </c>
      <c r="M62" s="193"/>
      <c r="N62" s="223">
        <f t="shared" si="1"/>
        <v>0.24850657108721622</v>
      </c>
      <c r="O62" s="228"/>
      <c r="P62" s="228"/>
      <c r="Q62" s="228"/>
      <c r="R62" s="228"/>
      <c r="S62" s="228"/>
      <c r="T62" s="228"/>
      <c r="U62" s="228"/>
      <c r="V62" s="228"/>
      <c r="W62" s="228"/>
    </row>
    <row r="63" spans="1:23" s="198" customFormat="1" ht="20.25" customHeight="1" x14ac:dyDescent="0.2">
      <c r="A63" s="194">
        <v>2021</v>
      </c>
      <c r="B63" s="195">
        <v>10</v>
      </c>
      <c r="C63" s="196">
        <v>44473</v>
      </c>
      <c r="D63" s="196">
        <v>49</v>
      </c>
      <c r="E63" s="196">
        <v>18</v>
      </c>
      <c r="F63" s="197" t="s">
        <v>170</v>
      </c>
      <c r="G63" t="s">
        <v>171</v>
      </c>
      <c r="H63">
        <v>100</v>
      </c>
      <c r="I63" s="258">
        <v>95.5</v>
      </c>
      <c r="J63" s="259">
        <v>104.5</v>
      </c>
      <c r="K63" s="260">
        <v>132.80000000000001</v>
      </c>
      <c r="L63" s="193">
        <v>99.6</v>
      </c>
      <c r="M63" s="193"/>
      <c r="N63" s="223">
        <f t="shared" si="1"/>
        <v>4.2931937172774812E-2</v>
      </c>
      <c r="O63" s="228"/>
      <c r="P63" s="228"/>
      <c r="Q63" s="228"/>
      <c r="R63" s="228"/>
      <c r="S63" s="228"/>
      <c r="T63" s="228"/>
      <c r="U63" s="228"/>
      <c r="V63" s="228"/>
      <c r="W63" s="228"/>
    </row>
    <row r="64" spans="1:23" s="198" customFormat="1" ht="20.25" customHeight="1" x14ac:dyDescent="0.2">
      <c r="A64" s="194">
        <v>2021</v>
      </c>
      <c r="B64" s="195">
        <v>10</v>
      </c>
      <c r="C64" s="196">
        <v>44473</v>
      </c>
      <c r="D64" s="196">
        <v>661</v>
      </c>
      <c r="E64" s="196">
        <v>417</v>
      </c>
      <c r="F64" s="197" t="s">
        <v>204</v>
      </c>
      <c r="G64" t="s">
        <v>205</v>
      </c>
      <c r="H64">
        <v>138</v>
      </c>
      <c r="I64" s="258">
        <v>129.858</v>
      </c>
      <c r="J64" s="259">
        <v>147.798</v>
      </c>
      <c r="K64" s="260">
        <v>185.4</v>
      </c>
      <c r="L64" s="193">
        <v>142.80000000000001</v>
      </c>
      <c r="M64" s="193"/>
      <c r="N64" s="223">
        <f t="shared" si="1"/>
        <v>9.9662708496973673E-2</v>
      </c>
      <c r="O64" s="228"/>
      <c r="P64" s="228"/>
      <c r="Q64" s="228"/>
      <c r="R64" s="228"/>
      <c r="S64" s="228"/>
      <c r="T64" s="228"/>
      <c r="U64" s="228"/>
      <c r="V64" s="228"/>
      <c r="W64" s="228"/>
    </row>
    <row r="65" spans="1:23" s="198" customFormat="1" ht="20.25" customHeight="1" x14ac:dyDescent="0.2">
      <c r="A65" s="194">
        <v>2021</v>
      </c>
      <c r="B65" s="195">
        <v>10</v>
      </c>
      <c r="C65" s="196">
        <v>44473</v>
      </c>
      <c r="D65" s="196">
        <v>299</v>
      </c>
      <c r="E65" s="196">
        <v>159</v>
      </c>
      <c r="F65" s="197" t="s">
        <v>244</v>
      </c>
      <c r="G65" t="s">
        <v>245</v>
      </c>
      <c r="H65">
        <v>115</v>
      </c>
      <c r="I65" s="258">
        <v>106.95</v>
      </c>
      <c r="J65" s="259">
        <v>123.05</v>
      </c>
      <c r="K65" s="260">
        <v>134</v>
      </c>
      <c r="L65" s="193">
        <v>106.6</v>
      </c>
      <c r="M65" s="193"/>
      <c r="N65" s="223">
        <f t="shared" si="1"/>
        <v>-3.2725572697523005E-3</v>
      </c>
      <c r="O65" s="228"/>
      <c r="P65" s="228"/>
      <c r="Q65" s="228"/>
      <c r="R65" s="228"/>
      <c r="S65" s="228"/>
      <c r="T65" s="228"/>
      <c r="U65" s="228"/>
      <c r="V65" s="228"/>
      <c r="W65" s="228"/>
    </row>
    <row r="66" spans="1:23" s="198" customFormat="1" ht="20.25" customHeight="1" x14ac:dyDescent="0.2">
      <c r="A66" s="194">
        <v>2021</v>
      </c>
      <c r="B66" s="195">
        <v>10</v>
      </c>
      <c r="C66" s="196">
        <v>44473</v>
      </c>
      <c r="D66" s="196">
        <v>449</v>
      </c>
      <c r="E66" s="196">
        <v>382</v>
      </c>
      <c r="F66" s="197" t="s">
        <v>247</v>
      </c>
      <c r="G66" t="s">
        <v>248</v>
      </c>
      <c r="H66">
        <v>46</v>
      </c>
      <c r="I66" s="258">
        <v>40.985999999999997</v>
      </c>
      <c r="J66" s="259">
        <v>50.048000000000002</v>
      </c>
      <c r="K66" s="260">
        <v>77.099999999999994</v>
      </c>
      <c r="L66" s="193">
        <v>45.9</v>
      </c>
      <c r="M66" s="193"/>
      <c r="N66" s="223">
        <f t="shared" si="1"/>
        <v>0.11989459815546777</v>
      </c>
      <c r="O66" s="228"/>
      <c r="P66" s="228"/>
      <c r="Q66" s="228"/>
      <c r="R66" s="228"/>
      <c r="S66" s="228"/>
      <c r="T66" s="228"/>
      <c r="U66" s="228"/>
      <c r="V66" s="228"/>
      <c r="W66" s="228"/>
    </row>
    <row r="67" spans="1:23" s="198" customFormat="1" ht="20.25" customHeight="1" x14ac:dyDescent="0.2">
      <c r="A67" s="194">
        <v>2021</v>
      </c>
      <c r="B67" s="195">
        <v>10</v>
      </c>
      <c r="C67" s="196">
        <v>44473</v>
      </c>
      <c r="D67" s="196">
        <v>627</v>
      </c>
      <c r="E67" s="196">
        <v>407</v>
      </c>
      <c r="F67" s="197" t="s">
        <v>232</v>
      </c>
      <c r="G67" t="s">
        <v>233</v>
      </c>
      <c r="H67">
        <v>418.5</v>
      </c>
      <c r="I67" s="258">
        <v>384.97815000000003</v>
      </c>
      <c r="J67" s="259">
        <v>452.02184999999997</v>
      </c>
      <c r="K67" s="260"/>
      <c r="L67" s="193"/>
      <c r="M67" s="193"/>
      <c r="N67" s="223">
        <f t="shared" si="1"/>
        <v>-1</v>
      </c>
      <c r="O67" s="228"/>
      <c r="P67" s="228"/>
      <c r="Q67" s="228"/>
      <c r="R67" s="228"/>
      <c r="S67" s="228"/>
      <c r="T67" s="228"/>
      <c r="U67" s="228"/>
      <c r="V67" s="228"/>
      <c r="W67" s="228"/>
    </row>
    <row r="68" spans="1:23" s="198" customFormat="1" ht="20.25" customHeight="1" x14ac:dyDescent="0.2">
      <c r="A68" s="194">
        <v>2021</v>
      </c>
      <c r="B68" s="195">
        <v>10</v>
      </c>
      <c r="C68" s="196">
        <v>44473</v>
      </c>
      <c r="D68" s="196">
        <v>140</v>
      </c>
      <c r="E68" s="196">
        <v>212</v>
      </c>
      <c r="F68" s="197" t="s">
        <v>207</v>
      </c>
      <c r="G68" t="s">
        <v>208</v>
      </c>
      <c r="H68">
        <v>485</v>
      </c>
      <c r="I68" s="258">
        <v>451.05</v>
      </c>
      <c r="J68" s="259">
        <v>518.95000000000005</v>
      </c>
      <c r="K68" s="260">
        <v>541.79999999999995</v>
      </c>
      <c r="L68" s="193">
        <v>465.8</v>
      </c>
      <c r="M68" s="193"/>
      <c r="N68" s="223">
        <f t="shared" ref="N68:N99" si="2">IFERROR((L68-I68)/I68,"")</f>
        <v>3.2701474337656578E-2</v>
      </c>
      <c r="O68" s="228"/>
      <c r="P68" s="228"/>
      <c r="Q68" s="228"/>
      <c r="R68" s="228"/>
      <c r="S68" s="228"/>
      <c r="T68" s="228"/>
      <c r="U68" s="228"/>
      <c r="V68" s="228"/>
      <c r="W68" s="228"/>
    </row>
    <row r="69" spans="1:23" s="198" customFormat="1" ht="20.25" customHeight="1" x14ac:dyDescent="0.2">
      <c r="A69" s="194">
        <v>2021</v>
      </c>
      <c r="B69" s="195">
        <v>10</v>
      </c>
      <c r="C69" s="196">
        <v>44473</v>
      </c>
      <c r="D69" s="196">
        <v>438</v>
      </c>
      <c r="E69" s="196">
        <v>376</v>
      </c>
      <c r="F69" s="197" t="s">
        <v>222</v>
      </c>
      <c r="G69" t="s">
        <v>223</v>
      </c>
      <c r="H69">
        <v>335</v>
      </c>
      <c r="I69" s="258">
        <v>315.23500000000001</v>
      </c>
      <c r="J69" s="259">
        <v>358.78500000000003</v>
      </c>
      <c r="K69" s="260">
        <v>485.3</v>
      </c>
      <c r="L69" s="193">
        <v>338.7</v>
      </c>
      <c r="M69" s="193"/>
      <c r="N69" s="223">
        <f t="shared" si="2"/>
        <v>7.4436531476517437E-2</v>
      </c>
      <c r="O69" s="228"/>
      <c r="P69" s="228"/>
      <c r="Q69" s="228"/>
      <c r="R69" s="228"/>
      <c r="S69" s="228"/>
      <c r="T69" s="228"/>
      <c r="U69" s="228"/>
      <c r="V69" s="228"/>
      <c r="W69" s="228"/>
    </row>
    <row r="70" spans="1:23" s="198" customFormat="1" ht="20.25" customHeight="1" x14ac:dyDescent="0.2">
      <c r="A70" s="194">
        <v>2021</v>
      </c>
      <c r="B70" s="195">
        <v>10</v>
      </c>
      <c r="C70" s="196">
        <v>44473</v>
      </c>
      <c r="D70" s="196">
        <v>608</v>
      </c>
      <c r="E70" s="196">
        <v>395</v>
      </c>
      <c r="F70" s="197" t="s">
        <v>188</v>
      </c>
      <c r="G70" t="s">
        <v>189</v>
      </c>
      <c r="H70">
        <v>110</v>
      </c>
      <c r="I70" s="258">
        <v>102.3</v>
      </c>
      <c r="J70" s="259">
        <v>117.7</v>
      </c>
      <c r="K70" s="260">
        <v>129</v>
      </c>
      <c r="L70" s="193">
        <v>105.9</v>
      </c>
      <c r="M70" s="193"/>
      <c r="N70" s="223">
        <f t="shared" si="2"/>
        <v>3.5190615835777213E-2</v>
      </c>
      <c r="O70" s="228"/>
      <c r="P70" s="228"/>
      <c r="Q70" s="228"/>
      <c r="R70" s="228"/>
      <c r="S70" s="228"/>
      <c r="T70" s="228"/>
      <c r="U70" s="228"/>
      <c r="V70" s="228"/>
      <c r="W70" s="228"/>
    </row>
    <row r="71" spans="1:23" s="198" customFormat="1" ht="20.25" customHeight="1" x14ac:dyDescent="0.2">
      <c r="A71" s="194">
        <v>2021</v>
      </c>
      <c r="B71" s="195">
        <v>10</v>
      </c>
      <c r="C71" s="196">
        <v>44473</v>
      </c>
      <c r="D71" s="196">
        <v>630</v>
      </c>
      <c r="E71" s="196">
        <v>407</v>
      </c>
      <c r="F71" s="197" t="s">
        <v>241</v>
      </c>
      <c r="G71" t="s">
        <v>242</v>
      </c>
      <c r="H71">
        <v>214</v>
      </c>
      <c r="I71" s="258">
        <v>197.84299999999999</v>
      </c>
      <c r="J71" s="259">
        <v>230.15700000000001</v>
      </c>
      <c r="K71" s="260"/>
      <c r="L71" s="193"/>
      <c r="M71" s="193"/>
      <c r="N71" s="223">
        <f t="shared" si="2"/>
        <v>-1</v>
      </c>
      <c r="O71" s="228"/>
      <c r="P71" s="228"/>
      <c r="Q71" s="228"/>
      <c r="R71" s="228"/>
      <c r="S71" s="228"/>
      <c r="T71" s="228"/>
      <c r="U71" s="228"/>
      <c r="V71" s="228"/>
      <c r="W71" s="228"/>
    </row>
    <row r="72" spans="1:23" s="198" customFormat="1" ht="20.25" customHeight="1" x14ac:dyDescent="0.2">
      <c r="A72" s="194">
        <v>2021</v>
      </c>
      <c r="B72" s="195">
        <v>10</v>
      </c>
      <c r="C72" s="196">
        <v>44473</v>
      </c>
      <c r="D72" s="196">
        <v>254</v>
      </c>
      <c r="E72" s="196">
        <v>334</v>
      </c>
      <c r="F72" s="197" t="s">
        <v>263</v>
      </c>
      <c r="G72" t="s">
        <v>136</v>
      </c>
      <c r="H72">
        <v>203</v>
      </c>
      <c r="I72" s="258">
        <v>188.79</v>
      </c>
      <c r="J72" s="259">
        <v>217.21</v>
      </c>
      <c r="K72" s="260">
        <v>337.5</v>
      </c>
      <c r="L72" s="193">
        <v>214.4</v>
      </c>
      <c r="M72" s="193"/>
      <c r="N72" s="223">
        <f t="shared" si="2"/>
        <v>0.13565337147094664</v>
      </c>
      <c r="O72" s="228"/>
      <c r="P72" s="228"/>
      <c r="Q72" s="228"/>
      <c r="R72" s="228"/>
      <c r="S72" s="228"/>
      <c r="T72" s="228"/>
      <c r="U72" s="228"/>
      <c r="V72" s="228"/>
      <c r="W72" s="228"/>
    </row>
    <row r="73" spans="1:23" s="198" customFormat="1" ht="20.25" customHeight="1" x14ac:dyDescent="0.2">
      <c r="A73" s="194">
        <v>2021</v>
      </c>
      <c r="B73" s="195">
        <v>10</v>
      </c>
      <c r="C73" s="196">
        <v>44473</v>
      </c>
      <c r="D73" s="196">
        <v>122</v>
      </c>
      <c r="E73" s="196">
        <v>47</v>
      </c>
      <c r="F73" s="197" t="s">
        <v>158</v>
      </c>
      <c r="G73" t="s">
        <v>159</v>
      </c>
      <c r="H73">
        <v>280</v>
      </c>
      <c r="I73" s="258">
        <v>267.39999999999998</v>
      </c>
      <c r="J73" s="259">
        <v>292.60000000000002</v>
      </c>
      <c r="K73" s="260"/>
      <c r="L73" s="193"/>
      <c r="M73" s="193"/>
      <c r="N73" s="223">
        <f t="shared" si="2"/>
        <v>-1</v>
      </c>
      <c r="O73" s="228"/>
      <c r="P73" s="228"/>
      <c r="Q73" s="228"/>
      <c r="R73" s="228"/>
      <c r="S73" s="228"/>
      <c r="T73" s="228"/>
      <c r="U73" s="228"/>
      <c r="V73" s="228"/>
      <c r="W73" s="228"/>
    </row>
    <row r="74" spans="1:23" s="198" customFormat="1" ht="20.25" customHeight="1" x14ac:dyDescent="0.2">
      <c r="A74" s="194">
        <v>2021</v>
      </c>
      <c r="B74" s="195">
        <v>10</v>
      </c>
      <c r="C74" s="196">
        <v>44473</v>
      </c>
      <c r="D74" s="196">
        <v>439</v>
      </c>
      <c r="E74" s="196">
        <v>377</v>
      </c>
      <c r="F74" s="197" t="s">
        <v>167</v>
      </c>
      <c r="G74" t="s">
        <v>168</v>
      </c>
      <c r="H74">
        <v>343</v>
      </c>
      <c r="I74" s="258">
        <v>308.7</v>
      </c>
      <c r="J74" s="259">
        <v>377.3</v>
      </c>
      <c r="K74" s="260">
        <v>385.4</v>
      </c>
      <c r="L74" s="193">
        <v>345</v>
      </c>
      <c r="M74" s="193"/>
      <c r="N74" s="223">
        <f t="shared" si="2"/>
        <v>0.11758989310009722</v>
      </c>
      <c r="O74" s="228"/>
      <c r="P74" s="228"/>
      <c r="Q74" s="228"/>
      <c r="R74" s="228"/>
      <c r="S74" s="228"/>
      <c r="T74" s="228"/>
      <c r="U74" s="228"/>
      <c r="V74" s="228"/>
      <c r="W74" s="228"/>
    </row>
    <row r="75" spans="1:23" s="198" customFormat="1" ht="20.25" customHeight="1" x14ac:dyDescent="0.2">
      <c r="A75" s="194">
        <v>2021</v>
      </c>
      <c r="B75" s="195">
        <v>10</v>
      </c>
      <c r="C75" s="196">
        <v>44473</v>
      </c>
      <c r="D75" s="196">
        <v>657</v>
      </c>
      <c r="E75" s="196">
        <v>415</v>
      </c>
      <c r="F75" s="197" t="s">
        <v>179</v>
      </c>
      <c r="G75" t="s">
        <v>180</v>
      </c>
      <c r="H75">
        <v>90</v>
      </c>
      <c r="I75" s="258">
        <v>83.7</v>
      </c>
      <c r="J75" s="259">
        <v>96.3</v>
      </c>
      <c r="K75" s="260">
        <v>123.6</v>
      </c>
      <c r="L75" s="193">
        <v>104.5</v>
      </c>
      <c r="M75" s="193"/>
      <c r="N75" s="223">
        <f t="shared" si="2"/>
        <v>0.24850657108721622</v>
      </c>
      <c r="O75" s="228"/>
      <c r="P75" s="228"/>
      <c r="Q75" s="228"/>
      <c r="R75" s="228"/>
      <c r="S75" s="228"/>
      <c r="T75" s="228"/>
      <c r="U75" s="228"/>
      <c r="V75" s="228"/>
      <c r="W75" s="228"/>
    </row>
    <row r="76" spans="1:23" s="198" customFormat="1" ht="20.25" customHeight="1" x14ac:dyDescent="0.2">
      <c r="A76" s="194">
        <v>2021</v>
      </c>
      <c r="B76" s="195">
        <v>10</v>
      </c>
      <c r="C76" s="196">
        <v>44473</v>
      </c>
      <c r="D76" s="196">
        <v>629</v>
      </c>
      <c r="E76" s="196">
        <v>407</v>
      </c>
      <c r="F76" s="197" t="s">
        <v>238</v>
      </c>
      <c r="G76" t="s">
        <v>239</v>
      </c>
      <c r="H76">
        <v>221</v>
      </c>
      <c r="I76" s="258">
        <v>203.983</v>
      </c>
      <c r="J76" s="259">
        <v>238.017</v>
      </c>
      <c r="K76" s="260"/>
      <c r="L76" s="193"/>
      <c r="M76" s="193"/>
      <c r="N76" s="223">
        <f t="shared" si="2"/>
        <v>-1</v>
      </c>
      <c r="O76" s="228"/>
      <c r="P76" s="228"/>
      <c r="Q76" s="228"/>
      <c r="R76" s="228"/>
      <c r="S76" s="228"/>
      <c r="T76" s="228"/>
      <c r="U76" s="228"/>
      <c r="V76" s="228"/>
      <c r="W76" s="228"/>
    </row>
    <row r="77" spans="1:23" s="198" customFormat="1" ht="20.25" customHeight="1" x14ac:dyDescent="0.2">
      <c r="A77" s="194">
        <v>2021</v>
      </c>
      <c r="B77" s="195">
        <v>10</v>
      </c>
      <c r="C77" s="196">
        <v>44473</v>
      </c>
      <c r="D77" s="196">
        <v>178</v>
      </c>
      <c r="E77" s="196">
        <v>212</v>
      </c>
      <c r="F77" s="197" t="s">
        <v>213</v>
      </c>
      <c r="G77" t="s">
        <v>214</v>
      </c>
      <c r="H77">
        <v>50</v>
      </c>
      <c r="I77" s="258">
        <v>46.5</v>
      </c>
      <c r="J77" s="259">
        <v>53.5</v>
      </c>
      <c r="K77" s="260">
        <v>64.3</v>
      </c>
      <c r="L77" s="193">
        <v>51.5</v>
      </c>
      <c r="M77" s="193"/>
      <c r="N77" s="223">
        <f t="shared" si="2"/>
        <v>0.10752688172043011</v>
      </c>
      <c r="O77" s="228"/>
      <c r="P77" s="228"/>
      <c r="Q77" s="228"/>
      <c r="R77" s="228"/>
      <c r="S77" s="228"/>
      <c r="T77" s="228"/>
      <c r="U77" s="228"/>
      <c r="V77" s="228"/>
      <c r="W77" s="228"/>
    </row>
    <row r="78" spans="1:23" s="198" customFormat="1" ht="20.25" customHeight="1" x14ac:dyDescent="0.2">
      <c r="A78" s="194">
        <v>2021</v>
      </c>
      <c r="B78" s="195">
        <v>10</v>
      </c>
      <c r="C78" s="196">
        <v>44473</v>
      </c>
      <c r="D78" s="196">
        <v>50</v>
      </c>
      <c r="E78" s="196">
        <v>18</v>
      </c>
      <c r="F78" s="197" t="s">
        <v>161</v>
      </c>
      <c r="G78" t="s">
        <v>162</v>
      </c>
      <c r="H78">
        <v>54</v>
      </c>
      <c r="I78" s="258">
        <v>51.57</v>
      </c>
      <c r="J78" s="259">
        <v>56.43</v>
      </c>
      <c r="K78" s="260">
        <v>75.8</v>
      </c>
      <c r="L78" s="193">
        <v>54</v>
      </c>
      <c r="M78" s="193"/>
      <c r="N78" s="223">
        <f t="shared" si="2"/>
        <v>4.7120418848167533E-2</v>
      </c>
      <c r="O78" s="228"/>
      <c r="P78" s="228"/>
      <c r="Q78" s="228"/>
      <c r="R78" s="228"/>
      <c r="S78" s="228"/>
      <c r="T78" s="228"/>
      <c r="U78" s="228"/>
      <c r="V78" s="228"/>
      <c r="W78" s="228"/>
    </row>
    <row r="79" spans="1:23" s="198" customFormat="1" ht="20.25" customHeight="1" x14ac:dyDescent="0.2">
      <c r="A79" s="194">
        <v>2021</v>
      </c>
      <c r="B79" s="195">
        <v>10</v>
      </c>
      <c r="C79" s="196">
        <v>44474</v>
      </c>
      <c r="D79" s="196">
        <v>253</v>
      </c>
      <c r="E79" s="196">
        <v>331</v>
      </c>
      <c r="F79" s="197" t="s">
        <v>135</v>
      </c>
      <c r="G79" t="s">
        <v>136</v>
      </c>
      <c r="H79">
        <v>203</v>
      </c>
      <c r="I79" s="258">
        <v>188.79</v>
      </c>
      <c r="J79" s="259">
        <v>217.21</v>
      </c>
      <c r="K79" s="260">
        <v>265.3</v>
      </c>
      <c r="L79" s="193">
        <v>194.3</v>
      </c>
      <c r="M79" s="193"/>
      <c r="N79" s="223">
        <f t="shared" si="2"/>
        <v>2.918586789554542E-2</v>
      </c>
      <c r="O79" s="228"/>
      <c r="P79" s="228"/>
      <c r="Q79" s="228"/>
      <c r="R79" s="228"/>
      <c r="S79" s="228"/>
      <c r="T79" s="228"/>
      <c r="U79" s="228"/>
      <c r="V79" s="228"/>
      <c r="W79" s="228"/>
    </row>
    <row r="80" spans="1:23" s="198" customFormat="1" ht="20.25" customHeight="1" x14ac:dyDescent="0.2">
      <c r="A80" s="194">
        <v>2021</v>
      </c>
      <c r="B80" s="195">
        <v>10</v>
      </c>
      <c r="C80" s="196">
        <v>44474</v>
      </c>
      <c r="D80" s="196">
        <v>609</v>
      </c>
      <c r="E80" s="196">
        <v>395</v>
      </c>
      <c r="F80" s="197" t="s">
        <v>191</v>
      </c>
      <c r="G80" t="s">
        <v>192</v>
      </c>
      <c r="H80">
        <v>50</v>
      </c>
      <c r="I80" s="258">
        <v>46.5</v>
      </c>
      <c r="J80" s="259">
        <v>53.5</v>
      </c>
      <c r="K80" s="260">
        <v>61.3</v>
      </c>
      <c r="L80" s="193">
        <v>50.9</v>
      </c>
      <c r="M80" s="193"/>
      <c r="N80" s="223">
        <f t="shared" si="2"/>
        <v>9.4623655913978463E-2</v>
      </c>
      <c r="O80" s="228"/>
      <c r="P80" s="228"/>
      <c r="Q80" s="228"/>
      <c r="R80" s="228"/>
      <c r="S80" s="228"/>
      <c r="T80" s="228"/>
      <c r="U80" s="228"/>
      <c r="V80" s="228"/>
      <c r="W80" s="228"/>
    </row>
    <row r="81" spans="1:23" s="198" customFormat="1" ht="20.25" customHeight="1" x14ac:dyDescent="0.2">
      <c r="A81" s="194">
        <v>2021</v>
      </c>
      <c r="B81" s="195">
        <v>10</v>
      </c>
      <c r="C81" s="196">
        <v>44474</v>
      </c>
      <c r="D81" s="196">
        <v>299</v>
      </c>
      <c r="E81" s="196">
        <v>159</v>
      </c>
      <c r="F81" s="197" t="s">
        <v>244</v>
      </c>
      <c r="G81" t="s">
        <v>245</v>
      </c>
      <c r="H81">
        <v>115</v>
      </c>
      <c r="I81" s="258">
        <v>106.95</v>
      </c>
      <c r="J81" s="259">
        <v>123.05</v>
      </c>
      <c r="K81" s="260">
        <v>150.80000000000001</v>
      </c>
      <c r="L81" s="193">
        <v>115.8</v>
      </c>
      <c r="M81" s="193"/>
      <c r="N81" s="223">
        <f t="shared" si="2"/>
        <v>8.2748948106591808E-2</v>
      </c>
      <c r="O81" s="228"/>
      <c r="P81" s="228"/>
      <c r="Q81" s="228"/>
      <c r="R81" s="228"/>
      <c r="S81" s="228"/>
      <c r="T81" s="228"/>
      <c r="U81" s="228"/>
      <c r="V81" s="228"/>
      <c r="W81" s="228"/>
    </row>
    <row r="82" spans="1:23" s="198" customFormat="1" ht="20.25" customHeight="1" x14ac:dyDescent="0.2">
      <c r="A82" s="194">
        <v>2021</v>
      </c>
      <c r="B82" s="195">
        <v>10</v>
      </c>
      <c r="C82" s="196">
        <v>44474</v>
      </c>
      <c r="D82" s="196">
        <v>165</v>
      </c>
      <c r="E82" s="196">
        <v>241</v>
      </c>
      <c r="F82" s="197" t="s">
        <v>265</v>
      </c>
      <c r="G82" t="s">
        <v>266</v>
      </c>
      <c r="H82">
        <v>706</v>
      </c>
      <c r="I82" s="258">
        <v>656.58</v>
      </c>
      <c r="J82" s="259">
        <v>755.42</v>
      </c>
      <c r="K82" s="260">
        <v>939.7</v>
      </c>
      <c r="L82" s="193">
        <v>727.3</v>
      </c>
      <c r="M82" s="193"/>
      <c r="N82" s="223">
        <f t="shared" si="2"/>
        <v>0.10770964695848169</v>
      </c>
      <c r="O82" s="228"/>
      <c r="P82" s="228"/>
      <c r="Q82" s="228"/>
      <c r="R82" s="228"/>
      <c r="S82" s="228"/>
      <c r="T82" s="228"/>
      <c r="U82" s="228"/>
      <c r="V82" s="228"/>
      <c r="W82" s="228"/>
    </row>
    <row r="83" spans="1:23" s="198" customFormat="1" ht="20.25" customHeight="1" x14ac:dyDescent="0.2">
      <c r="A83" s="194">
        <v>2021</v>
      </c>
      <c r="B83" s="195">
        <v>10</v>
      </c>
      <c r="C83" s="196">
        <v>44474</v>
      </c>
      <c r="D83" s="196">
        <v>655</v>
      </c>
      <c r="E83" s="196">
        <v>415</v>
      </c>
      <c r="F83" s="197" t="s">
        <v>173</v>
      </c>
      <c r="G83" t="s">
        <v>174</v>
      </c>
      <c r="H83">
        <v>148</v>
      </c>
      <c r="I83" s="258">
        <v>137.63999999999999</v>
      </c>
      <c r="J83" s="259">
        <v>158.36000000000001</v>
      </c>
      <c r="K83" s="260">
        <v>152.80000000000001</v>
      </c>
      <c r="L83" s="193">
        <v>130.80000000000001</v>
      </c>
      <c r="M83" s="193"/>
      <c r="N83" s="223">
        <f t="shared" si="2"/>
        <v>-4.9694856146468874E-2</v>
      </c>
      <c r="O83" s="228"/>
      <c r="P83" s="228"/>
      <c r="Q83" s="228"/>
      <c r="R83" s="228"/>
      <c r="S83" s="228"/>
      <c r="T83" s="228"/>
      <c r="U83" s="228"/>
      <c r="V83" s="228"/>
      <c r="W83" s="228"/>
    </row>
    <row r="84" spans="1:23" s="198" customFormat="1" ht="20.25" customHeight="1" x14ac:dyDescent="0.2">
      <c r="A84" s="194">
        <v>2021</v>
      </c>
      <c r="B84" s="195">
        <v>10</v>
      </c>
      <c r="C84" s="196">
        <v>44474</v>
      </c>
      <c r="D84" s="196">
        <v>607</v>
      </c>
      <c r="E84" s="196">
        <v>395</v>
      </c>
      <c r="F84" s="197" t="s">
        <v>185</v>
      </c>
      <c r="G84" t="s">
        <v>186</v>
      </c>
      <c r="H84">
        <v>120</v>
      </c>
      <c r="I84" s="258">
        <v>111.6</v>
      </c>
      <c r="J84" s="259">
        <v>128.4</v>
      </c>
      <c r="K84" s="260">
        <v>160.80000000000001</v>
      </c>
      <c r="L84" s="193">
        <v>119.2</v>
      </c>
      <c r="M84" s="193"/>
      <c r="N84" s="223">
        <f t="shared" si="2"/>
        <v>6.8100358422939142E-2</v>
      </c>
      <c r="O84" s="228"/>
      <c r="P84" s="228"/>
      <c r="Q84" s="228"/>
      <c r="R84" s="228"/>
      <c r="S84" s="228"/>
      <c r="T84" s="228"/>
      <c r="U84" s="228"/>
      <c r="V84" s="228"/>
      <c r="W84" s="228"/>
    </row>
    <row r="85" spans="1:23" s="198" customFormat="1" ht="20.25" customHeight="1" x14ac:dyDescent="0.2">
      <c r="A85" s="194">
        <v>2021</v>
      </c>
      <c r="B85" s="195">
        <v>10</v>
      </c>
      <c r="C85" s="196">
        <v>44474</v>
      </c>
      <c r="D85" s="196">
        <v>657</v>
      </c>
      <c r="E85" s="196">
        <v>415</v>
      </c>
      <c r="F85" s="197" t="s">
        <v>179</v>
      </c>
      <c r="G85" t="s">
        <v>180</v>
      </c>
      <c r="H85">
        <v>90</v>
      </c>
      <c r="I85" s="258">
        <v>83.7</v>
      </c>
      <c r="J85" s="259">
        <v>96.3</v>
      </c>
      <c r="K85" s="260">
        <v>116</v>
      </c>
      <c r="L85" s="193">
        <v>96.3</v>
      </c>
      <c r="M85" s="193"/>
      <c r="N85" s="223">
        <f t="shared" si="2"/>
        <v>0.15053763440860207</v>
      </c>
      <c r="O85" s="228"/>
      <c r="P85" s="228"/>
      <c r="Q85" s="228"/>
      <c r="R85" s="228"/>
      <c r="S85" s="228"/>
      <c r="T85" s="228"/>
      <c r="U85" s="228"/>
      <c r="V85" s="228"/>
      <c r="W85" s="228"/>
    </row>
    <row r="86" spans="1:23" s="198" customFormat="1" ht="20.25" customHeight="1" x14ac:dyDescent="0.2">
      <c r="A86" s="194">
        <v>2021</v>
      </c>
      <c r="B86" s="195">
        <v>10</v>
      </c>
      <c r="C86" s="196">
        <v>44474</v>
      </c>
      <c r="D86" s="196">
        <v>438</v>
      </c>
      <c r="E86" s="196">
        <v>376</v>
      </c>
      <c r="F86" s="197" t="s">
        <v>222</v>
      </c>
      <c r="G86" t="s">
        <v>223</v>
      </c>
      <c r="H86">
        <v>335</v>
      </c>
      <c r="I86" s="258">
        <v>315.23500000000001</v>
      </c>
      <c r="J86" s="259">
        <v>358.78500000000003</v>
      </c>
      <c r="K86" s="260">
        <v>463.4</v>
      </c>
      <c r="L86" s="193">
        <v>346.2</v>
      </c>
      <c r="M86" s="193"/>
      <c r="N86" s="223">
        <f t="shared" si="2"/>
        <v>9.8228305867051488E-2</v>
      </c>
      <c r="O86" s="228"/>
      <c r="P86" s="228"/>
      <c r="Q86" s="228"/>
      <c r="R86" s="228"/>
      <c r="S86" s="228"/>
      <c r="T86" s="228"/>
      <c r="U86" s="228"/>
      <c r="V86" s="228"/>
      <c r="W86" s="228"/>
    </row>
    <row r="87" spans="1:23" s="198" customFormat="1" ht="20.25" customHeight="1" x14ac:dyDescent="0.2">
      <c r="A87" s="194">
        <v>2021</v>
      </c>
      <c r="B87" s="195">
        <v>10</v>
      </c>
      <c r="C87" s="196">
        <v>44474</v>
      </c>
      <c r="D87" s="196">
        <v>674</v>
      </c>
      <c r="E87" s="196">
        <v>425</v>
      </c>
      <c r="F87" s="197" t="s">
        <v>155</v>
      </c>
      <c r="G87" t="s">
        <v>156</v>
      </c>
      <c r="H87">
        <v>256</v>
      </c>
      <c r="I87" s="258">
        <v>240.89599999999999</v>
      </c>
      <c r="J87" s="259">
        <v>274.17599999999999</v>
      </c>
      <c r="K87" s="260"/>
      <c r="L87" s="193"/>
      <c r="M87" s="193"/>
      <c r="N87" s="223">
        <f t="shared" si="2"/>
        <v>-1</v>
      </c>
      <c r="O87" s="228"/>
      <c r="P87" s="228"/>
      <c r="Q87" s="228"/>
      <c r="R87" s="228"/>
      <c r="S87" s="228"/>
      <c r="T87" s="228"/>
      <c r="U87" s="228"/>
      <c r="V87" s="228"/>
      <c r="W87" s="228"/>
    </row>
    <row r="88" spans="1:23" s="198" customFormat="1" ht="20.25" customHeight="1" x14ac:dyDescent="0.2">
      <c r="A88" s="194">
        <v>2021</v>
      </c>
      <c r="B88" s="195">
        <v>10</v>
      </c>
      <c r="C88" s="196">
        <v>44474</v>
      </c>
      <c r="D88" s="196">
        <v>449</v>
      </c>
      <c r="E88" s="196">
        <v>382</v>
      </c>
      <c r="F88" s="197" t="s">
        <v>247</v>
      </c>
      <c r="G88" t="s">
        <v>248</v>
      </c>
      <c r="H88">
        <v>46</v>
      </c>
      <c r="I88" s="258">
        <v>40.985999999999997</v>
      </c>
      <c r="J88" s="259">
        <v>50.048000000000002</v>
      </c>
      <c r="K88" s="260">
        <v>83</v>
      </c>
      <c r="L88" s="193">
        <v>45</v>
      </c>
      <c r="M88" s="193"/>
      <c r="N88" s="223">
        <f t="shared" si="2"/>
        <v>9.7935880544576276E-2</v>
      </c>
      <c r="O88" s="228"/>
      <c r="P88" s="228"/>
      <c r="Q88" s="228"/>
      <c r="R88" s="228"/>
      <c r="S88" s="228"/>
      <c r="T88" s="228"/>
      <c r="U88" s="228"/>
      <c r="V88" s="228"/>
      <c r="W88" s="228"/>
    </row>
    <row r="89" spans="1:23" s="198" customFormat="1" ht="20.25" customHeight="1" x14ac:dyDescent="0.2">
      <c r="A89" s="194">
        <v>2021</v>
      </c>
      <c r="B89" s="195">
        <v>10</v>
      </c>
      <c r="C89" s="196">
        <v>44474</v>
      </c>
      <c r="D89" s="196">
        <v>50</v>
      </c>
      <c r="E89" s="196">
        <v>18</v>
      </c>
      <c r="F89" s="197" t="s">
        <v>161</v>
      </c>
      <c r="G89" t="s">
        <v>162</v>
      </c>
      <c r="H89">
        <v>54</v>
      </c>
      <c r="I89" s="258">
        <v>51.57</v>
      </c>
      <c r="J89" s="259">
        <v>56.43</v>
      </c>
      <c r="K89" s="260">
        <v>74.900000000000006</v>
      </c>
      <c r="L89" s="193">
        <v>57.1</v>
      </c>
      <c r="M89" s="193"/>
      <c r="N89" s="223">
        <f t="shared" si="2"/>
        <v>0.10723288733759941</v>
      </c>
      <c r="O89" s="228"/>
      <c r="P89" s="228"/>
      <c r="Q89" s="228"/>
      <c r="R89" s="228"/>
      <c r="S89" s="228"/>
      <c r="T89" s="228"/>
      <c r="U89" s="228"/>
      <c r="V89" s="228"/>
      <c r="W89" s="228"/>
    </row>
    <row r="90" spans="1:23" s="198" customFormat="1" ht="20.25" customHeight="1" x14ac:dyDescent="0.2">
      <c r="A90" s="194">
        <v>2021</v>
      </c>
      <c r="B90" s="195">
        <v>10</v>
      </c>
      <c r="C90" s="196">
        <v>44474</v>
      </c>
      <c r="D90" s="196">
        <v>254</v>
      </c>
      <c r="E90" s="196">
        <v>334</v>
      </c>
      <c r="F90" s="197" t="s">
        <v>263</v>
      </c>
      <c r="G90" t="s">
        <v>136</v>
      </c>
      <c r="H90">
        <v>203</v>
      </c>
      <c r="I90" s="258">
        <v>188.79</v>
      </c>
      <c r="J90" s="259">
        <v>217.21</v>
      </c>
      <c r="K90" s="260">
        <v>300.8</v>
      </c>
      <c r="L90" s="193">
        <v>211.5</v>
      </c>
      <c r="M90" s="193"/>
      <c r="N90" s="223">
        <f t="shared" si="2"/>
        <v>0.12029238836802801</v>
      </c>
      <c r="O90" s="228"/>
      <c r="P90" s="228"/>
      <c r="Q90" s="228"/>
      <c r="R90" s="228"/>
      <c r="S90" s="228"/>
      <c r="T90" s="228"/>
      <c r="U90" s="228"/>
      <c r="V90" s="228"/>
      <c r="W90" s="228"/>
    </row>
    <row r="91" spans="1:23" s="198" customFormat="1" ht="20.25" customHeight="1" x14ac:dyDescent="0.2">
      <c r="A91" s="194">
        <v>2021</v>
      </c>
      <c r="B91" s="195">
        <v>10</v>
      </c>
      <c r="C91" s="196">
        <v>44474</v>
      </c>
      <c r="D91" s="196">
        <v>122</v>
      </c>
      <c r="E91" s="196">
        <v>47</v>
      </c>
      <c r="F91" s="197" t="s">
        <v>158</v>
      </c>
      <c r="G91" t="s">
        <v>159</v>
      </c>
      <c r="H91">
        <v>280</v>
      </c>
      <c r="I91" s="258">
        <v>267.39999999999998</v>
      </c>
      <c r="J91" s="259">
        <v>292.60000000000002</v>
      </c>
      <c r="K91" s="260">
        <v>338.8</v>
      </c>
      <c r="L91" s="193">
        <v>271.8</v>
      </c>
      <c r="M91" s="193"/>
      <c r="N91" s="223">
        <f t="shared" si="2"/>
        <v>1.6454749439042762E-2</v>
      </c>
      <c r="O91" s="228"/>
      <c r="P91" s="228"/>
      <c r="Q91" s="228"/>
      <c r="R91" s="228"/>
      <c r="S91" s="228"/>
      <c r="T91" s="228"/>
      <c r="U91" s="228"/>
      <c r="V91" s="228"/>
      <c r="W91" s="228"/>
    </row>
    <row r="92" spans="1:23" s="198" customFormat="1" ht="20.25" customHeight="1" x14ac:dyDescent="0.2">
      <c r="A92" s="194">
        <v>2021</v>
      </c>
      <c r="B92" s="195">
        <v>10</v>
      </c>
      <c r="C92" s="196">
        <v>44474</v>
      </c>
      <c r="D92" s="196">
        <v>439</v>
      </c>
      <c r="E92" s="196">
        <v>377</v>
      </c>
      <c r="F92" s="197" t="s">
        <v>167</v>
      </c>
      <c r="G92" t="s">
        <v>168</v>
      </c>
      <c r="H92">
        <v>343</v>
      </c>
      <c r="I92" s="258">
        <v>308.7</v>
      </c>
      <c r="J92" s="259">
        <v>377.3</v>
      </c>
      <c r="K92" s="260">
        <v>369.2</v>
      </c>
      <c r="L92" s="193">
        <v>339.1</v>
      </c>
      <c r="M92" s="193"/>
      <c r="N92" s="223">
        <f t="shared" si="2"/>
        <v>9.8477486232588382E-2</v>
      </c>
      <c r="O92" s="228"/>
      <c r="P92" s="228"/>
      <c r="Q92" s="228"/>
      <c r="R92" s="228"/>
      <c r="S92" s="228"/>
      <c r="T92" s="228"/>
      <c r="U92" s="228"/>
      <c r="V92" s="228"/>
      <c r="W92" s="228"/>
    </row>
    <row r="93" spans="1:23" s="198" customFormat="1" ht="20.25" customHeight="1" x14ac:dyDescent="0.2">
      <c r="A93" s="194">
        <v>2021</v>
      </c>
      <c r="B93" s="195">
        <v>10</v>
      </c>
      <c r="C93" s="196">
        <v>44474</v>
      </c>
      <c r="D93" s="196">
        <v>656</v>
      </c>
      <c r="E93" s="196">
        <v>415</v>
      </c>
      <c r="F93" s="197" t="s">
        <v>176</v>
      </c>
      <c r="G93" t="s">
        <v>177</v>
      </c>
      <c r="H93">
        <v>148</v>
      </c>
      <c r="I93" s="258">
        <v>137.63999999999999</v>
      </c>
      <c r="J93" s="259">
        <v>158.36000000000001</v>
      </c>
      <c r="K93" s="260">
        <v>152.80000000000001</v>
      </c>
      <c r="L93" s="193">
        <v>130.80000000000001</v>
      </c>
      <c r="M93" s="193"/>
      <c r="N93" s="223">
        <f t="shared" si="2"/>
        <v>-4.9694856146468874E-2</v>
      </c>
      <c r="O93" s="228"/>
      <c r="P93" s="228"/>
      <c r="Q93" s="228"/>
      <c r="R93" s="228"/>
      <c r="S93" s="228"/>
      <c r="T93" s="228"/>
      <c r="U93" s="228"/>
      <c r="V93" s="228"/>
      <c r="W93" s="228"/>
    </row>
    <row r="94" spans="1:23" s="198" customFormat="1" ht="20.25" customHeight="1" x14ac:dyDescent="0.2">
      <c r="A94" s="194">
        <v>2021</v>
      </c>
      <c r="B94" s="195">
        <v>10</v>
      </c>
      <c r="C94" s="196">
        <v>44474</v>
      </c>
      <c r="D94" s="196">
        <v>661</v>
      </c>
      <c r="E94" s="196">
        <v>417</v>
      </c>
      <c r="F94" s="197" t="s">
        <v>204</v>
      </c>
      <c r="G94" t="s">
        <v>205</v>
      </c>
      <c r="H94">
        <v>138</v>
      </c>
      <c r="I94" s="258">
        <v>129.858</v>
      </c>
      <c r="J94" s="259">
        <v>147.798</v>
      </c>
      <c r="K94" s="260">
        <v>186.2</v>
      </c>
      <c r="L94" s="193">
        <v>142.69999999999999</v>
      </c>
      <c r="M94" s="193"/>
      <c r="N94" s="223">
        <f t="shared" si="2"/>
        <v>9.8892636572255721E-2</v>
      </c>
      <c r="O94" s="228"/>
      <c r="P94" s="228"/>
      <c r="Q94" s="228"/>
      <c r="R94" s="228"/>
      <c r="S94" s="228"/>
      <c r="T94" s="228"/>
      <c r="U94" s="228"/>
      <c r="V94" s="228"/>
      <c r="W94" s="228"/>
    </row>
    <row r="95" spans="1:23" s="198" customFormat="1" ht="20.25" customHeight="1" x14ac:dyDescent="0.2">
      <c r="A95" s="194">
        <v>2021</v>
      </c>
      <c r="B95" s="195">
        <v>10</v>
      </c>
      <c r="C95" s="196">
        <v>44474</v>
      </c>
      <c r="D95" s="196">
        <v>658</v>
      </c>
      <c r="E95" s="196">
        <v>415</v>
      </c>
      <c r="F95" s="197" t="s">
        <v>182</v>
      </c>
      <c r="G95" t="s">
        <v>183</v>
      </c>
      <c r="H95">
        <v>90</v>
      </c>
      <c r="I95" s="258">
        <v>83.7</v>
      </c>
      <c r="J95" s="259">
        <v>96.3</v>
      </c>
      <c r="K95" s="260">
        <v>116</v>
      </c>
      <c r="L95" s="193">
        <v>96.3</v>
      </c>
      <c r="M95" s="193"/>
      <c r="N95" s="223">
        <f t="shared" si="2"/>
        <v>0.15053763440860207</v>
      </c>
      <c r="O95" s="228"/>
      <c r="P95" s="228"/>
      <c r="Q95" s="228"/>
      <c r="R95" s="228"/>
      <c r="S95" s="228"/>
      <c r="T95" s="228"/>
      <c r="U95" s="228"/>
      <c r="V95" s="228"/>
      <c r="W95" s="228"/>
    </row>
    <row r="96" spans="1:23" s="198" customFormat="1" ht="20.25" customHeight="1" x14ac:dyDescent="0.2">
      <c r="A96" s="194">
        <v>2021</v>
      </c>
      <c r="B96" s="195">
        <v>10</v>
      </c>
      <c r="C96" s="196">
        <v>44474</v>
      </c>
      <c r="D96" s="196">
        <v>660</v>
      </c>
      <c r="E96" s="196">
        <v>417</v>
      </c>
      <c r="F96" s="197" t="s">
        <v>201</v>
      </c>
      <c r="G96" t="s">
        <v>202</v>
      </c>
      <c r="H96">
        <v>1265</v>
      </c>
      <c r="I96" s="258">
        <v>1190.365</v>
      </c>
      <c r="J96" s="259">
        <v>1354.8150000000001</v>
      </c>
      <c r="K96" s="260">
        <v>1688.1</v>
      </c>
      <c r="L96" s="193">
        <v>1347.8</v>
      </c>
      <c r="M96" s="193"/>
      <c r="N96" s="223">
        <f t="shared" si="2"/>
        <v>0.13225775287411839</v>
      </c>
      <c r="O96" s="228"/>
      <c r="P96" s="228"/>
      <c r="Q96" s="228"/>
      <c r="R96" s="228"/>
      <c r="S96" s="228"/>
      <c r="T96" s="228"/>
      <c r="U96" s="228"/>
      <c r="V96" s="228"/>
      <c r="W96" s="228"/>
    </row>
    <row r="97" spans="1:23" s="198" customFormat="1" ht="20.25" customHeight="1" x14ac:dyDescent="0.2">
      <c r="A97" s="194">
        <v>2021</v>
      </c>
      <c r="B97" s="195">
        <v>10</v>
      </c>
      <c r="C97" s="196">
        <v>44474</v>
      </c>
      <c r="D97" s="196">
        <v>155</v>
      </c>
      <c r="E97" s="196">
        <v>227</v>
      </c>
      <c r="F97" s="197" t="s">
        <v>164</v>
      </c>
      <c r="G97" t="s">
        <v>165</v>
      </c>
      <c r="H97">
        <v>122</v>
      </c>
      <c r="I97" s="258">
        <v>113.46</v>
      </c>
      <c r="J97" s="259">
        <v>130.54</v>
      </c>
      <c r="K97" s="260">
        <v>210.3</v>
      </c>
      <c r="L97" s="193">
        <v>135.19999999999999</v>
      </c>
      <c r="M97" s="193"/>
      <c r="N97" s="223">
        <f t="shared" si="2"/>
        <v>0.19160937775427461</v>
      </c>
      <c r="O97" s="228"/>
      <c r="P97" s="228"/>
      <c r="Q97" s="228"/>
      <c r="R97" s="228"/>
      <c r="S97" s="228"/>
      <c r="T97" s="228"/>
      <c r="U97" s="228"/>
      <c r="V97" s="228"/>
      <c r="W97" s="228"/>
    </row>
    <row r="98" spans="1:23" s="198" customFormat="1" ht="20.25" customHeight="1" x14ac:dyDescent="0.2">
      <c r="A98" s="194">
        <v>2021</v>
      </c>
      <c r="B98" s="195">
        <v>10</v>
      </c>
      <c r="C98" s="196">
        <v>44474</v>
      </c>
      <c r="D98" s="196">
        <v>608</v>
      </c>
      <c r="E98" s="196">
        <v>395</v>
      </c>
      <c r="F98" s="197" t="s">
        <v>188</v>
      </c>
      <c r="G98" t="s">
        <v>189</v>
      </c>
      <c r="H98">
        <v>110</v>
      </c>
      <c r="I98" s="258">
        <v>102.3</v>
      </c>
      <c r="J98" s="259">
        <v>117.7</v>
      </c>
      <c r="K98" s="260">
        <v>143.30000000000001</v>
      </c>
      <c r="L98" s="193">
        <v>105.4</v>
      </c>
      <c r="M98" s="193"/>
      <c r="N98" s="223">
        <f t="shared" si="2"/>
        <v>3.0303030303030387E-2</v>
      </c>
      <c r="O98" s="228"/>
      <c r="P98" s="228"/>
      <c r="Q98" s="228"/>
      <c r="R98" s="228"/>
      <c r="S98" s="228"/>
      <c r="T98" s="228"/>
      <c r="U98" s="228"/>
      <c r="V98" s="228"/>
      <c r="W98" s="228"/>
    </row>
    <row r="99" spans="1:23" s="198" customFormat="1" ht="20.25" customHeight="1" x14ac:dyDescent="0.2">
      <c r="A99" s="194">
        <v>2021</v>
      </c>
      <c r="B99" s="195">
        <v>10</v>
      </c>
      <c r="C99" s="196">
        <v>44474</v>
      </c>
      <c r="D99" s="196">
        <v>49</v>
      </c>
      <c r="E99" s="196">
        <v>18</v>
      </c>
      <c r="F99" s="197" t="s">
        <v>170</v>
      </c>
      <c r="G99" t="s">
        <v>171</v>
      </c>
      <c r="H99">
        <v>100</v>
      </c>
      <c r="I99" s="258">
        <v>95.5</v>
      </c>
      <c r="J99" s="259">
        <v>104.5</v>
      </c>
      <c r="K99" s="260">
        <v>140.19999999999999</v>
      </c>
      <c r="L99" s="193">
        <v>104.5</v>
      </c>
      <c r="M99" s="193"/>
      <c r="N99" s="223">
        <f t="shared" si="2"/>
        <v>9.4240837696335081E-2</v>
      </c>
      <c r="O99" s="228"/>
      <c r="P99" s="228"/>
      <c r="Q99" s="228"/>
      <c r="R99" s="228"/>
      <c r="S99" s="228"/>
      <c r="T99" s="228"/>
      <c r="U99" s="228"/>
      <c r="V99" s="228"/>
      <c r="W99" s="228"/>
    </row>
    <row r="100" spans="1:23" s="198" customFormat="1" ht="20.25" customHeight="1" x14ac:dyDescent="0.2">
      <c r="A100" s="194">
        <v>2021</v>
      </c>
      <c r="B100" s="195">
        <v>10</v>
      </c>
      <c r="C100" s="196">
        <v>44475</v>
      </c>
      <c r="D100" s="196">
        <v>122</v>
      </c>
      <c r="E100" s="196">
        <v>47</v>
      </c>
      <c r="F100" s="197" t="s">
        <v>158</v>
      </c>
      <c r="G100" t="s">
        <v>159</v>
      </c>
      <c r="H100">
        <v>280</v>
      </c>
      <c r="I100" s="258">
        <v>267.39999999999998</v>
      </c>
      <c r="J100" s="259">
        <v>292.60000000000002</v>
      </c>
      <c r="K100" s="260">
        <v>371.8</v>
      </c>
      <c r="L100" s="193">
        <v>284</v>
      </c>
      <c r="M100" s="193"/>
      <c r="N100" s="223">
        <f t="shared" ref="N100:N131" si="3">IFERROR((L100-I100)/I100,"")</f>
        <v>6.2079281974570022E-2</v>
      </c>
      <c r="O100" s="228"/>
      <c r="P100" s="228"/>
      <c r="Q100" s="228"/>
      <c r="R100" s="228"/>
      <c r="S100" s="228"/>
      <c r="T100" s="228"/>
      <c r="U100" s="228"/>
      <c r="V100" s="228"/>
      <c r="W100" s="228"/>
    </row>
    <row r="101" spans="1:23" s="198" customFormat="1" ht="20.25" customHeight="1" x14ac:dyDescent="0.2">
      <c r="A101" s="194">
        <v>2021</v>
      </c>
      <c r="B101" s="195">
        <v>10</v>
      </c>
      <c r="C101" s="196">
        <v>44475</v>
      </c>
      <c r="D101" s="196">
        <v>609</v>
      </c>
      <c r="E101" s="196">
        <v>395</v>
      </c>
      <c r="F101" s="197" t="s">
        <v>191</v>
      </c>
      <c r="G101" t="s">
        <v>192</v>
      </c>
      <c r="H101">
        <v>50</v>
      </c>
      <c r="I101" s="258">
        <v>46.5</v>
      </c>
      <c r="J101" s="259">
        <v>53.5</v>
      </c>
      <c r="K101" s="260">
        <v>64.099999999999994</v>
      </c>
      <c r="L101" s="193">
        <v>50</v>
      </c>
      <c r="M101" s="193"/>
      <c r="N101" s="223">
        <f t="shared" si="3"/>
        <v>7.5268817204301078E-2</v>
      </c>
      <c r="O101" s="228"/>
      <c r="P101" s="228"/>
      <c r="Q101" s="228"/>
      <c r="R101" s="228"/>
      <c r="S101" s="228"/>
      <c r="T101" s="228"/>
      <c r="U101" s="228"/>
      <c r="V101" s="228"/>
      <c r="W101" s="228"/>
    </row>
    <row r="102" spans="1:23" s="198" customFormat="1" ht="20.25" customHeight="1" x14ac:dyDescent="0.2">
      <c r="A102" s="194">
        <v>2021</v>
      </c>
      <c r="B102" s="195">
        <v>10</v>
      </c>
      <c r="C102" s="196">
        <v>44475</v>
      </c>
      <c r="D102" s="196">
        <v>165</v>
      </c>
      <c r="E102" s="196">
        <v>241</v>
      </c>
      <c r="F102" s="197" t="s">
        <v>265</v>
      </c>
      <c r="G102" t="s">
        <v>266</v>
      </c>
      <c r="H102">
        <v>706</v>
      </c>
      <c r="I102" s="258">
        <v>656.58</v>
      </c>
      <c r="J102" s="259">
        <v>755.42</v>
      </c>
      <c r="K102" s="260">
        <v>933.3</v>
      </c>
      <c r="L102" s="193">
        <v>691.7</v>
      </c>
      <c r="M102" s="193"/>
      <c r="N102" s="223">
        <f t="shared" si="3"/>
        <v>5.3489293003137477E-2</v>
      </c>
      <c r="O102" s="228"/>
      <c r="P102" s="228"/>
      <c r="Q102" s="228"/>
      <c r="R102" s="228"/>
      <c r="S102" s="228"/>
      <c r="T102" s="228"/>
      <c r="U102" s="228"/>
      <c r="V102" s="228"/>
      <c r="W102" s="228"/>
    </row>
    <row r="103" spans="1:23" s="198" customFormat="1" ht="20.25" customHeight="1" x14ac:dyDescent="0.2">
      <c r="A103" s="194">
        <v>2021</v>
      </c>
      <c r="B103" s="195">
        <v>10</v>
      </c>
      <c r="C103" s="196">
        <v>44475</v>
      </c>
      <c r="D103" s="196">
        <v>657</v>
      </c>
      <c r="E103" s="196">
        <v>415</v>
      </c>
      <c r="F103" s="197" t="s">
        <v>179</v>
      </c>
      <c r="G103" t="s">
        <v>180</v>
      </c>
      <c r="H103">
        <v>90</v>
      </c>
      <c r="I103" s="258">
        <v>83.7</v>
      </c>
      <c r="J103" s="259">
        <v>96.3</v>
      </c>
      <c r="K103" s="260">
        <v>122.5</v>
      </c>
      <c r="L103" s="193">
        <v>104</v>
      </c>
      <c r="M103" s="193"/>
      <c r="N103" s="223">
        <f t="shared" si="3"/>
        <v>0.24253285543608119</v>
      </c>
      <c r="O103" s="228"/>
      <c r="P103" s="228"/>
      <c r="Q103" s="228"/>
      <c r="R103" s="228"/>
      <c r="S103" s="228"/>
      <c r="T103" s="228"/>
      <c r="U103" s="228"/>
      <c r="V103" s="228"/>
      <c r="W103" s="228"/>
    </row>
    <row r="104" spans="1:23" s="198" customFormat="1" ht="20.25" customHeight="1" x14ac:dyDescent="0.2">
      <c r="A104" s="194">
        <v>2021</v>
      </c>
      <c r="B104" s="195">
        <v>10</v>
      </c>
      <c r="C104" s="196">
        <v>44475</v>
      </c>
      <c r="D104" s="196">
        <v>608</v>
      </c>
      <c r="E104" s="196">
        <v>395</v>
      </c>
      <c r="F104" s="197" t="s">
        <v>188</v>
      </c>
      <c r="G104" t="s">
        <v>189</v>
      </c>
      <c r="H104">
        <v>110</v>
      </c>
      <c r="I104" s="258">
        <v>102.3</v>
      </c>
      <c r="J104" s="259">
        <v>117.7</v>
      </c>
      <c r="K104" s="260">
        <v>148.9</v>
      </c>
      <c r="L104" s="193">
        <v>106.9</v>
      </c>
      <c r="M104" s="193"/>
      <c r="N104" s="223">
        <f t="shared" si="3"/>
        <v>4.4965786901270857E-2</v>
      </c>
      <c r="O104" s="228"/>
      <c r="P104" s="228"/>
      <c r="Q104" s="228"/>
      <c r="R104" s="228"/>
      <c r="S104" s="228"/>
      <c r="T104" s="228"/>
      <c r="U104" s="228"/>
      <c r="V104" s="228"/>
      <c r="W104" s="228"/>
    </row>
    <row r="105" spans="1:23" s="198" customFormat="1" ht="20.25" customHeight="1" x14ac:dyDescent="0.2">
      <c r="A105" s="194">
        <v>2021</v>
      </c>
      <c r="B105" s="195">
        <v>10</v>
      </c>
      <c r="C105" s="196">
        <v>44475</v>
      </c>
      <c r="D105" s="196">
        <v>660</v>
      </c>
      <c r="E105" s="196">
        <v>417</v>
      </c>
      <c r="F105" s="197" t="s">
        <v>201</v>
      </c>
      <c r="G105" t="s">
        <v>202</v>
      </c>
      <c r="H105">
        <v>1265</v>
      </c>
      <c r="I105" s="258">
        <v>1190.365</v>
      </c>
      <c r="J105" s="259">
        <v>1354.8150000000001</v>
      </c>
      <c r="K105" s="260">
        <v>1653.7</v>
      </c>
      <c r="L105" s="193">
        <v>1329.6</v>
      </c>
      <c r="M105" s="193"/>
      <c r="N105" s="223">
        <f t="shared" si="3"/>
        <v>0.11696832484154011</v>
      </c>
      <c r="O105" s="228"/>
      <c r="P105" s="228"/>
      <c r="Q105" s="228"/>
      <c r="R105" s="228"/>
      <c r="S105" s="228"/>
      <c r="T105" s="228"/>
      <c r="U105" s="228"/>
      <c r="V105" s="228"/>
      <c r="W105" s="228"/>
    </row>
    <row r="106" spans="1:23" s="198" customFormat="1" ht="20.25" customHeight="1" x14ac:dyDescent="0.2">
      <c r="A106" s="194">
        <v>2021</v>
      </c>
      <c r="B106" s="195">
        <v>10</v>
      </c>
      <c r="C106" s="196">
        <v>44475</v>
      </c>
      <c r="D106" s="196">
        <v>674</v>
      </c>
      <c r="E106" s="196">
        <v>425</v>
      </c>
      <c r="F106" s="197" t="s">
        <v>155</v>
      </c>
      <c r="G106" t="s">
        <v>156</v>
      </c>
      <c r="H106">
        <v>256</v>
      </c>
      <c r="I106" s="258">
        <v>240.89599999999999</v>
      </c>
      <c r="J106" s="259">
        <v>274.17599999999999</v>
      </c>
      <c r="K106" s="260">
        <v>373</v>
      </c>
      <c r="L106" s="193">
        <v>267.3</v>
      </c>
      <c r="M106" s="193"/>
      <c r="N106" s="223">
        <f t="shared" si="3"/>
        <v>0.10960746546227429</v>
      </c>
      <c r="O106" s="228"/>
      <c r="P106" s="228"/>
      <c r="Q106" s="228"/>
      <c r="R106" s="228"/>
      <c r="S106" s="228"/>
      <c r="T106" s="228"/>
      <c r="U106" s="228"/>
      <c r="V106" s="228"/>
      <c r="W106" s="228"/>
    </row>
    <row r="107" spans="1:23" s="198" customFormat="1" ht="20.25" customHeight="1" x14ac:dyDescent="0.2">
      <c r="A107" s="194">
        <v>2021</v>
      </c>
      <c r="B107" s="195">
        <v>10</v>
      </c>
      <c r="C107" s="196">
        <v>44475</v>
      </c>
      <c r="D107" s="196">
        <v>253</v>
      </c>
      <c r="E107" s="196">
        <v>331</v>
      </c>
      <c r="F107" s="197" t="s">
        <v>135</v>
      </c>
      <c r="G107" t="s">
        <v>136</v>
      </c>
      <c r="H107">
        <v>203</v>
      </c>
      <c r="I107" s="258">
        <v>188.79</v>
      </c>
      <c r="J107" s="259">
        <v>217.21</v>
      </c>
      <c r="K107" s="260">
        <v>290.60000000000002</v>
      </c>
      <c r="L107" s="193">
        <v>199.6</v>
      </c>
      <c r="M107" s="193"/>
      <c r="N107" s="223">
        <f t="shared" si="3"/>
        <v>5.7259388738810334E-2</v>
      </c>
      <c r="O107" s="228"/>
      <c r="P107" s="228"/>
      <c r="Q107" s="228"/>
      <c r="R107" s="228"/>
      <c r="S107" s="228"/>
      <c r="T107" s="228"/>
      <c r="U107" s="228"/>
      <c r="V107" s="228"/>
      <c r="W107" s="228"/>
    </row>
    <row r="108" spans="1:23" s="198" customFormat="1" ht="20.25" customHeight="1" x14ac:dyDescent="0.2">
      <c r="A108" s="194">
        <v>2021</v>
      </c>
      <c r="B108" s="195">
        <v>10</v>
      </c>
      <c r="C108" s="196">
        <v>44475</v>
      </c>
      <c r="D108" s="196">
        <v>49</v>
      </c>
      <c r="E108" s="196">
        <v>18</v>
      </c>
      <c r="F108" s="197" t="s">
        <v>170</v>
      </c>
      <c r="G108" t="s">
        <v>171</v>
      </c>
      <c r="H108">
        <v>100</v>
      </c>
      <c r="I108" s="258">
        <v>95.5</v>
      </c>
      <c r="J108" s="259">
        <v>104.5</v>
      </c>
      <c r="K108" s="260">
        <v>135.6</v>
      </c>
      <c r="L108" s="193">
        <v>103.9</v>
      </c>
      <c r="M108" s="193"/>
      <c r="N108" s="223">
        <f t="shared" si="3"/>
        <v>8.795811518324613E-2</v>
      </c>
      <c r="O108" s="228"/>
      <c r="P108" s="228"/>
      <c r="Q108" s="228"/>
      <c r="R108" s="228"/>
      <c r="S108" s="228"/>
      <c r="T108" s="228"/>
      <c r="U108" s="228"/>
      <c r="V108" s="228"/>
      <c r="W108" s="228"/>
    </row>
    <row r="109" spans="1:23" s="198" customFormat="1" ht="20.25" customHeight="1" x14ac:dyDescent="0.2">
      <c r="A109" s="194">
        <v>2021</v>
      </c>
      <c r="B109" s="195">
        <v>10</v>
      </c>
      <c r="C109" s="196">
        <v>44475</v>
      </c>
      <c r="D109" s="196">
        <v>658</v>
      </c>
      <c r="E109" s="196">
        <v>415</v>
      </c>
      <c r="F109" s="197" t="s">
        <v>182</v>
      </c>
      <c r="G109" t="s">
        <v>183</v>
      </c>
      <c r="H109">
        <v>90</v>
      </c>
      <c r="I109" s="258">
        <v>83.7</v>
      </c>
      <c r="J109" s="259">
        <v>96.3</v>
      </c>
      <c r="K109" s="260">
        <v>122.5</v>
      </c>
      <c r="L109" s="193">
        <v>104</v>
      </c>
      <c r="M109" s="193"/>
      <c r="N109" s="223">
        <f t="shared" si="3"/>
        <v>0.24253285543608119</v>
      </c>
      <c r="O109" s="228"/>
      <c r="P109" s="228"/>
      <c r="Q109" s="228"/>
      <c r="R109" s="228"/>
      <c r="S109" s="228"/>
      <c r="T109" s="228"/>
      <c r="U109" s="228"/>
      <c r="V109" s="228"/>
      <c r="W109" s="228"/>
    </row>
    <row r="110" spans="1:23" s="198" customFormat="1" ht="20.25" customHeight="1" x14ac:dyDescent="0.2">
      <c r="A110" s="194">
        <v>2021</v>
      </c>
      <c r="B110" s="195">
        <v>10</v>
      </c>
      <c r="C110" s="196">
        <v>44475</v>
      </c>
      <c r="D110" s="196">
        <v>439</v>
      </c>
      <c r="E110" s="196">
        <v>377</v>
      </c>
      <c r="F110" s="197" t="s">
        <v>167</v>
      </c>
      <c r="G110" t="s">
        <v>168</v>
      </c>
      <c r="H110">
        <v>343</v>
      </c>
      <c r="I110" s="258">
        <v>308.7</v>
      </c>
      <c r="J110" s="259">
        <v>377.3</v>
      </c>
      <c r="K110" s="260">
        <v>356.5</v>
      </c>
      <c r="L110" s="193">
        <v>320</v>
      </c>
      <c r="M110" s="193"/>
      <c r="N110" s="223">
        <f t="shared" si="3"/>
        <v>3.6605118237771336E-2</v>
      </c>
      <c r="O110" s="228"/>
      <c r="P110" s="228"/>
      <c r="Q110" s="228"/>
      <c r="R110" s="228"/>
      <c r="S110" s="228"/>
      <c r="T110" s="228"/>
      <c r="U110" s="228"/>
      <c r="V110" s="228"/>
      <c r="W110" s="228"/>
    </row>
    <row r="111" spans="1:23" s="198" customFormat="1" ht="20.25" customHeight="1" x14ac:dyDescent="0.2">
      <c r="A111" s="194">
        <v>2021</v>
      </c>
      <c r="B111" s="195">
        <v>10</v>
      </c>
      <c r="C111" s="196">
        <v>44475</v>
      </c>
      <c r="D111" s="196">
        <v>50</v>
      </c>
      <c r="E111" s="196">
        <v>18</v>
      </c>
      <c r="F111" s="197" t="s">
        <v>161</v>
      </c>
      <c r="G111" t="s">
        <v>162</v>
      </c>
      <c r="H111">
        <v>54</v>
      </c>
      <c r="I111" s="258">
        <v>51.57</v>
      </c>
      <c r="J111" s="259">
        <v>56.43</v>
      </c>
      <c r="K111" s="260">
        <v>73.400000000000006</v>
      </c>
      <c r="L111" s="193">
        <v>54.3</v>
      </c>
      <c r="M111" s="193"/>
      <c r="N111" s="223">
        <f t="shared" si="3"/>
        <v>5.2937754508435075E-2</v>
      </c>
      <c r="O111" s="228"/>
      <c r="P111" s="228"/>
      <c r="Q111" s="228"/>
      <c r="R111" s="228"/>
      <c r="S111" s="228"/>
      <c r="T111" s="228"/>
      <c r="U111" s="228"/>
      <c r="V111" s="228"/>
      <c r="W111" s="228"/>
    </row>
    <row r="112" spans="1:23" s="198" customFormat="1" ht="20.25" customHeight="1" x14ac:dyDescent="0.2">
      <c r="A112" s="194">
        <v>2021</v>
      </c>
      <c r="B112" s="195">
        <v>10</v>
      </c>
      <c r="C112" s="196">
        <v>44475</v>
      </c>
      <c r="D112" s="196">
        <v>299</v>
      </c>
      <c r="E112" s="196">
        <v>159</v>
      </c>
      <c r="F112" s="197" t="s">
        <v>244</v>
      </c>
      <c r="G112" t="s">
        <v>245</v>
      </c>
      <c r="H112">
        <v>115</v>
      </c>
      <c r="I112" s="258">
        <v>106.95</v>
      </c>
      <c r="J112" s="259">
        <v>123.05</v>
      </c>
      <c r="K112" s="260">
        <v>143.80000000000001</v>
      </c>
      <c r="L112" s="193">
        <v>111.8</v>
      </c>
      <c r="M112" s="193"/>
      <c r="N112" s="223">
        <f t="shared" si="3"/>
        <v>4.534829359513786E-2</v>
      </c>
      <c r="O112" s="228"/>
      <c r="P112" s="228"/>
      <c r="Q112" s="228"/>
      <c r="R112" s="228"/>
      <c r="S112" s="228"/>
      <c r="T112" s="228"/>
      <c r="U112" s="228"/>
      <c r="V112" s="228"/>
      <c r="W112" s="228"/>
    </row>
    <row r="113" spans="1:23" s="198" customFormat="1" ht="20.25" customHeight="1" x14ac:dyDescent="0.2">
      <c r="A113" s="194">
        <v>2021</v>
      </c>
      <c r="B113" s="195">
        <v>10</v>
      </c>
      <c r="C113" s="196">
        <v>44475</v>
      </c>
      <c r="D113" s="196">
        <v>607</v>
      </c>
      <c r="E113" s="196">
        <v>395</v>
      </c>
      <c r="F113" s="197" t="s">
        <v>185</v>
      </c>
      <c r="G113" t="s">
        <v>186</v>
      </c>
      <c r="H113">
        <v>120</v>
      </c>
      <c r="I113" s="258">
        <v>111.6</v>
      </c>
      <c r="J113" s="259">
        <v>128.4</v>
      </c>
      <c r="K113" s="260">
        <v>181.8</v>
      </c>
      <c r="L113" s="193">
        <v>120.9</v>
      </c>
      <c r="M113" s="193"/>
      <c r="N113" s="223">
        <f t="shared" si="3"/>
        <v>8.333333333333344E-2</v>
      </c>
      <c r="O113" s="228"/>
      <c r="P113" s="228"/>
      <c r="Q113" s="228"/>
      <c r="R113" s="228"/>
      <c r="S113" s="228"/>
      <c r="T113" s="228"/>
      <c r="U113" s="228"/>
      <c r="V113" s="228"/>
      <c r="W113" s="228"/>
    </row>
    <row r="114" spans="1:23" s="198" customFormat="1" ht="20.25" customHeight="1" x14ac:dyDescent="0.2">
      <c r="A114" s="194">
        <v>2021</v>
      </c>
      <c r="B114" s="195">
        <v>10</v>
      </c>
      <c r="C114" s="196">
        <v>44475</v>
      </c>
      <c r="D114" s="196">
        <v>655</v>
      </c>
      <c r="E114" s="196">
        <v>415</v>
      </c>
      <c r="F114" s="197" t="s">
        <v>173</v>
      </c>
      <c r="G114" t="s">
        <v>174</v>
      </c>
      <c r="H114">
        <v>148</v>
      </c>
      <c r="I114" s="258">
        <v>137.63999999999999</v>
      </c>
      <c r="J114" s="259">
        <v>158.36000000000001</v>
      </c>
      <c r="K114" s="260">
        <v>151</v>
      </c>
      <c r="L114" s="193">
        <v>144</v>
      </c>
      <c r="M114" s="193"/>
      <c r="N114" s="223">
        <f t="shared" si="3"/>
        <v>4.620749782040115E-2</v>
      </c>
      <c r="O114" s="228"/>
      <c r="P114" s="228"/>
      <c r="Q114" s="228"/>
      <c r="R114" s="228"/>
      <c r="S114" s="228"/>
      <c r="T114" s="228"/>
      <c r="U114" s="228"/>
      <c r="V114" s="228"/>
      <c r="W114" s="228"/>
    </row>
    <row r="115" spans="1:23" s="198" customFormat="1" ht="20.25" customHeight="1" x14ac:dyDescent="0.2">
      <c r="A115" s="194">
        <v>2021</v>
      </c>
      <c r="B115" s="195">
        <v>10</v>
      </c>
      <c r="C115" s="196">
        <v>44475</v>
      </c>
      <c r="D115" s="196">
        <v>661</v>
      </c>
      <c r="E115" s="196">
        <v>417</v>
      </c>
      <c r="F115" s="197" t="s">
        <v>204</v>
      </c>
      <c r="G115" t="s">
        <v>205</v>
      </c>
      <c r="H115">
        <v>138</v>
      </c>
      <c r="I115" s="258">
        <v>129.858</v>
      </c>
      <c r="J115" s="259">
        <v>147.798</v>
      </c>
      <c r="K115" s="260">
        <v>186.1</v>
      </c>
      <c r="L115" s="193">
        <v>145.1</v>
      </c>
      <c r="M115" s="193"/>
      <c r="N115" s="223">
        <f t="shared" si="3"/>
        <v>0.11737436276548222</v>
      </c>
      <c r="O115" s="228"/>
      <c r="P115" s="228"/>
      <c r="Q115" s="228"/>
      <c r="R115" s="228"/>
      <c r="S115" s="228"/>
      <c r="T115" s="228"/>
      <c r="U115" s="228"/>
      <c r="V115" s="228"/>
      <c r="W115" s="228"/>
    </row>
    <row r="116" spans="1:23" s="198" customFormat="1" ht="20.25" customHeight="1" x14ac:dyDescent="0.2">
      <c r="A116" s="194">
        <v>2021</v>
      </c>
      <c r="B116" s="195">
        <v>10</v>
      </c>
      <c r="C116" s="196">
        <v>44475</v>
      </c>
      <c r="D116" s="196">
        <v>449</v>
      </c>
      <c r="E116" s="196">
        <v>382</v>
      </c>
      <c r="F116" s="197" t="s">
        <v>247</v>
      </c>
      <c r="G116" t="s">
        <v>248</v>
      </c>
      <c r="H116">
        <v>46</v>
      </c>
      <c r="I116" s="258">
        <v>40.985999999999997</v>
      </c>
      <c r="J116" s="259">
        <v>50.048000000000002</v>
      </c>
      <c r="K116" s="260"/>
      <c r="L116" s="193"/>
      <c r="M116" s="193"/>
      <c r="N116" s="223">
        <f t="shared" si="3"/>
        <v>-1</v>
      </c>
      <c r="O116" s="228"/>
      <c r="P116" s="228"/>
      <c r="Q116" s="228"/>
      <c r="R116" s="228"/>
      <c r="S116" s="228"/>
      <c r="T116" s="228"/>
      <c r="U116" s="228"/>
      <c r="V116" s="228"/>
      <c r="W116" s="228"/>
    </row>
    <row r="117" spans="1:23" s="198" customFormat="1" ht="20.25" customHeight="1" x14ac:dyDescent="0.2">
      <c r="A117" s="194">
        <v>2021</v>
      </c>
      <c r="B117" s="195">
        <v>10</v>
      </c>
      <c r="C117" s="196">
        <v>44475</v>
      </c>
      <c r="D117" s="196">
        <v>656</v>
      </c>
      <c r="E117" s="196">
        <v>415</v>
      </c>
      <c r="F117" s="197" t="s">
        <v>176</v>
      </c>
      <c r="G117" t="s">
        <v>177</v>
      </c>
      <c r="H117">
        <v>148</v>
      </c>
      <c r="I117" s="258">
        <v>137.63999999999999</v>
      </c>
      <c r="J117" s="259">
        <v>158.36000000000001</v>
      </c>
      <c r="K117" s="260">
        <v>151</v>
      </c>
      <c r="L117" s="193">
        <v>144</v>
      </c>
      <c r="M117" s="193"/>
      <c r="N117" s="223">
        <f t="shared" si="3"/>
        <v>4.620749782040115E-2</v>
      </c>
      <c r="O117" s="228"/>
      <c r="P117" s="228"/>
      <c r="Q117" s="228"/>
      <c r="R117" s="228"/>
      <c r="S117" s="228"/>
      <c r="T117" s="228"/>
      <c r="U117" s="228"/>
      <c r="V117" s="228"/>
      <c r="W117" s="228"/>
    </row>
    <row r="118" spans="1:23" s="198" customFormat="1" ht="20.25" customHeight="1" x14ac:dyDescent="0.2">
      <c r="A118" s="194">
        <v>2021</v>
      </c>
      <c r="B118" s="195">
        <v>10</v>
      </c>
      <c r="C118" s="196">
        <v>44475</v>
      </c>
      <c r="D118" s="196">
        <v>155</v>
      </c>
      <c r="E118" s="196">
        <v>227</v>
      </c>
      <c r="F118" s="197" t="s">
        <v>164</v>
      </c>
      <c r="G118" t="s">
        <v>165</v>
      </c>
      <c r="H118">
        <v>122</v>
      </c>
      <c r="I118" s="258">
        <v>113.46</v>
      </c>
      <c r="J118" s="259">
        <v>130.54</v>
      </c>
      <c r="K118" s="260">
        <v>182.4</v>
      </c>
      <c r="L118" s="193">
        <v>129</v>
      </c>
      <c r="M118" s="193"/>
      <c r="N118" s="223">
        <f t="shared" si="3"/>
        <v>0.13696456901110529</v>
      </c>
      <c r="O118" s="228"/>
      <c r="P118" s="228"/>
      <c r="Q118" s="228"/>
      <c r="R118" s="228"/>
      <c r="S118" s="228"/>
      <c r="T118" s="228"/>
      <c r="U118" s="228"/>
      <c r="V118" s="228"/>
      <c r="W118" s="228"/>
    </row>
    <row r="119" spans="1:23" s="198" customFormat="1" ht="20.25" customHeight="1" x14ac:dyDescent="0.2">
      <c r="A119" s="194">
        <v>2021</v>
      </c>
      <c r="B119" s="195">
        <v>10</v>
      </c>
      <c r="C119" s="196">
        <v>44475</v>
      </c>
      <c r="D119" s="196">
        <v>438</v>
      </c>
      <c r="E119" s="196">
        <v>376</v>
      </c>
      <c r="F119" s="197" t="s">
        <v>222</v>
      </c>
      <c r="G119" t="s">
        <v>223</v>
      </c>
      <c r="H119">
        <v>335</v>
      </c>
      <c r="I119" s="258">
        <v>315.23500000000001</v>
      </c>
      <c r="J119" s="259">
        <v>358.78500000000003</v>
      </c>
      <c r="K119" s="260"/>
      <c r="L119" s="193"/>
      <c r="M119" s="193"/>
      <c r="N119" s="223">
        <f t="shared" si="3"/>
        <v>-1</v>
      </c>
      <c r="O119" s="228"/>
      <c r="P119" s="228"/>
      <c r="Q119" s="228"/>
      <c r="R119" s="228"/>
      <c r="S119" s="228"/>
      <c r="T119" s="228"/>
      <c r="U119" s="228"/>
      <c r="V119" s="228"/>
      <c r="W119" s="228"/>
    </row>
    <row r="120" spans="1:23" s="198" customFormat="1" ht="20.25" customHeight="1" x14ac:dyDescent="0.2">
      <c r="A120" s="194">
        <v>2021</v>
      </c>
      <c r="B120" s="195">
        <v>10</v>
      </c>
      <c r="C120" s="196">
        <v>44475</v>
      </c>
      <c r="D120" s="196">
        <v>271</v>
      </c>
      <c r="E120" s="196">
        <v>135</v>
      </c>
      <c r="F120" s="197" t="s">
        <v>149</v>
      </c>
      <c r="G120" t="s">
        <v>150</v>
      </c>
      <c r="H120">
        <v>161</v>
      </c>
      <c r="I120" s="258">
        <v>149.72999999999999</v>
      </c>
      <c r="J120" s="259">
        <v>172.27</v>
      </c>
      <c r="K120" s="260">
        <v>212.6</v>
      </c>
      <c r="L120" s="193">
        <v>160</v>
      </c>
      <c r="M120" s="193"/>
      <c r="N120" s="223">
        <f t="shared" si="3"/>
        <v>6.8590128898684377E-2</v>
      </c>
      <c r="O120" s="228"/>
      <c r="P120" s="228"/>
      <c r="Q120" s="228"/>
      <c r="R120" s="228"/>
      <c r="S120" s="228"/>
      <c r="T120" s="228"/>
      <c r="U120" s="228"/>
      <c r="V120" s="228"/>
      <c r="W120" s="228"/>
    </row>
    <row r="121" spans="1:23" s="198" customFormat="1" ht="20.25" customHeight="1" x14ac:dyDescent="0.2">
      <c r="A121" s="194">
        <v>2021</v>
      </c>
      <c r="B121" s="195">
        <v>10</v>
      </c>
      <c r="C121" s="196">
        <v>44475</v>
      </c>
      <c r="D121" s="196">
        <v>437</v>
      </c>
      <c r="E121" s="196">
        <v>375</v>
      </c>
      <c r="F121" s="197" t="s">
        <v>152</v>
      </c>
      <c r="G121" t="s">
        <v>153</v>
      </c>
      <c r="H121">
        <v>168</v>
      </c>
      <c r="I121" s="258">
        <v>158.08799999999999</v>
      </c>
      <c r="J121" s="259">
        <v>179.928</v>
      </c>
      <c r="K121" s="260">
        <v>239.2</v>
      </c>
      <c r="L121" s="193">
        <v>173.2</v>
      </c>
      <c r="M121" s="193"/>
      <c r="N121" s="223">
        <f t="shared" si="3"/>
        <v>9.5592328323465384E-2</v>
      </c>
      <c r="O121" s="228"/>
      <c r="P121" s="228"/>
      <c r="Q121" s="228"/>
      <c r="R121" s="228"/>
      <c r="S121" s="228"/>
      <c r="T121" s="228"/>
      <c r="U121" s="228"/>
      <c r="V121" s="228"/>
      <c r="W121" s="228"/>
    </row>
    <row r="122" spans="1:23" s="198" customFormat="1" ht="20.25" customHeight="1" x14ac:dyDescent="0.2">
      <c r="A122" s="194">
        <v>2021</v>
      </c>
      <c r="B122" s="195">
        <v>10</v>
      </c>
      <c r="C122" s="196">
        <v>44475</v>
      </c>
      <c r="D122" s="196">
        <v>254</v>
      </c>
      <c r="E122" s="196">
        <v>334</v>
      </c>
      <c r="F122" s="197" t="s">
        <v>263</v>
      </c>
      <c r="G122" t="s">
        <v>136</v>
      </c>
      <c r="H122">
        <v>203</v>
      </c>
      <c r="I122" s="258">
        <v>188.79</v>
      </c>
      <c r="J122" s="259">
        <v>217.21</v>
      </c>
      <c r="K122" s="260">
        <v>286.60000000000002</v>
      </c>
      <c r="L122" s="193">
        <v>206</v>
      </c>
      <c r="M122" s="193"/>
      <c r="N122" s="223">
        <f t="shared" si="3"/>
        <v>9.1159489379734143E-2</v>
      </c>
      <c r="O122" s="228"/>
      <c r="P122" s="228"/>
      <c r="Q122" s="228"/>
      <c r="R122" s="228"/>
      <c r="S122" s="228"/>
      <c r="T122" s="228"/>
      <c r="U122" s="228"/>
      <c r="V122" s="228"/>
      <c r="W122" s="228"/>
    </row>
    <row r="123" spans="1:23" s="198" customFormat="1" ht="20.25" customHeight="1" x14ac:dyDescent="0.2">
      <c r="A123" s="194">
        <v>2021</v>
      </c>
      <c r="B123" s="195">
        <v>10</v>
      </c>
      <c r="C123" s="196">
        <v>44479</v>
      </c>
      <c r="D123" s="196">
        <v>49</v>
      </c>
      <c r="E123" s="196">
        <v>18</v>
      </c>
      <c r="F123" s="197" t="s">
        <v>170</v>
      </c>
      <c r="G123" t="s">
        <v>171</v>
      </c>
      <c r="H123">
        <v>100</v>
      </c>
      <c r="I123" s="258">
        <v>95.5</v>
      </c>
      <c r="J123" s="259">
        <v>104.5</v>
      </c>
      <c r="K123" s="260">
        <v>129</v>
      </c>
      <c r="L123" s="193">
        <v>102</v>
      </c>
      <c r="M123" s="193"/>
      <c r="N123" s="223">
        <f t="shared" si="3"/>
        <v>6.8062827225130892E-2</v>
      </c>
      <c r="O123" s="228"/>
      <c r="P123" s="228"/>
      <c r="Q123" s="228"/>
      <c r="R123" s="228"/>
      <c r="S123" s="228"/>
      <c r="T123" s="228"/>
      <c r="U123" s="228"/>
      <c r="V123" s="228"/>
      <c r="W123" s="228"/>
    </row>
    <row r="124" spans="1:23" s="198" customFormat="1" ht="20.25" customHeight="1" x14ac:dyDescent="0.2">
      <c r="A124" s="194">
        <v>2021</v>
      </c>
      <c r="B124" s="195">
        <v>10</v>
      </c>
      <c r="C124" s="196">
        <v>44479</v>
      </c>
      <c r="D124" s="196">
        <v>449</v>
      </c>
      <c r="E124" s="196">
        <v>382</v>
      </c>
      <c r="F124" s="197" t="s">
        <v>247</v>
      </c>
      <c r="G124" t="s">
        <v>248</v>
      </c>
      <c r="H124">
        <v>46</v>
      </c>
      <c r="I124" s="258">
        <v>40.985999999999997</v>
      </c>
      <c r="J124" s="259">
        <v>50.048000000000002</v>
      </c>
      <c r="K124" s="260"/>
      <c r="L124" s="193"/>
      <c r="M124" s="193"/>
      <c r="N124" s="223">
        <f t="shared" si="3"/>
        <v>-1</v>
      </c>
      <c r="O124" s="228"/>
      <c r="P124" s="228"/>
      <c r="Q124" s="228"/>
      <c r="R124" s="228"/>
      <c r="S124" s="228"/>
      <c r="T124" s="228"/>
      <c r="U124" s="228"/>
      <c r="V124" s="228"/>
      <c r="W124" s="228"/>
    </row>
    <row r="125" spans="1:23" s="198" customFormat="1" ht="20.25" customHeight="1" x14ac:dyDescent="0.2">
      <c r="A125" s="194">
        <v>2021</v>
      </c>
      <c r="B125" s="195">
        <v>10</v>
      </c>
      <c r="C125" s="196">
        <v>44479</v>
      </c>
      <c r="D125" s="196">
        <v>253</v>
      </c>
      <c r="E125" s="196">
        <v>331</v>
      </c>
      <c r="F125" s="197" t="s">
        <v>135</v>
      </c>
      <c r="G125" t="s">
        <v>136</v>
      </c>
      <c r="H125">
        <v>203</v>
      </c>
      <c r="I125" s="258">
        <v>188.79</v>
      </c>
      <c r="J125" s="259">
        <v>217.21</v>
      </c>
      <c r="K125" s="260"/>
      <c r="L125" s="193"/>
      <c r="M125" s="193"/>
      <c r="N125" s="223">
        <f t="shared" si="3"/>
        <v>-1</v>
      </c>
      <c r="O125" s="228"/>
      <c r="P125" s="228"/>
      <c r="Q125" s="228"/>
      <c r="R125" s="228"/>
      <c r="S125" s="228"/>
      <c r="T125" s="228"/>
      <c r="U125" s="228"/>
      <c r="V125" s="228"/>
      <c r="W125" s="228"/>
    </row>
    <row r="126" spans="1:23" s="198" customFormat="1" ht="20.25" customHeight="1" x14ac:dyDescent="0.2">
      <c r="A126" s="194">
        <v>2021</v>
      </c>
      <c r="B126" s="195">
        <v>10</v>
      </c>
      <c r="C126" s="196">
        <v>44479</v>
      </c>
      <c r="D126" s="196">
        <v>657</v>
      </c>
      <c r="E126" s="196">
        <v>415</v>
      </c>
      <c r="F126" s="197" t="s">
        <v>179</v>
      </c>
      <c r="G126" t="s">
        <v>180</v>
      </c>
      <c r="H126">
        <v>90</v>
      </c>
      <c r="I126" s="258">
        <v>83.7</v>
      </c>
      <c r="J126" s="259">
        <v>96.3</v>
      </c>
      <c r="K126" s="260">
        <v>123.6</v>
      </c>
      <c r="L126" s="193">
        <v>99.1</v>
      </c>
      <c r="M126" s="193"/>
      <c r="N126" s="223">
        <f t="shared" si="3"/>
        <v>0.18399044205495807</v>
      </c>
      <c r="O126" s="228"/>
      <c r="P126" s="228"/>
      <c r="Q126" s="228"/>
      <c r="R126" s="228"/>
      <c r="S126" s="228"/>
      <c r="T126" s="228"/>
      <c r="U126" s="228"/>
      <c r="V126" s="228"/>
      <c r="W126" s="228"/>
    </row>
    <row r="127" spans="1:23" s="198" customFormat="1" ht="20.25" customHeight="1" x14ac:dyDescent="0.2">
      <c r="A127" s="194">
        <v>2021</v>
      </c>
      <c r="B127" s="195">
        <v>10</v>
      </c>
      <c r="C127" s="196">
        <v>44479</v>
      </c>
      <c r="D127" s="196">
        <v>607</v>
      </c>
      <c r="E127" s="196">
        <v>395</v>
      </c>
      <c r="F127" s="197" t="s">
        <v>185</v>
      </c>
      <c r="G127" t="s">
        <v>186</v>
      </c>
      <c r="H127">
        <v>120</v>
      </c>
      <c r="I127" s="258">
        <v>111.6</v>
      </c>
      <c r="J127" s="259">
        <v>128.4</v>
      </c>
      <c r="K127" s="260">
        <v>177.9</v>
      </c>
      <c r="L127" s="193">
        <v>119.9</v>
      </c>
      <c r="M127" s="193"/>
      <c r="N127" s="223">
        <f t="shared" si="3"/>
        <v>7.4372759856630929E-2</v>
      </c>
      <c r="O127" s="228"/>
      <c r="P127" s="228"/>
      <c r="Q127" s="228"/>
      <c r="R127" s="228"/>
      <c r="S127" s="228"/>
      <c r="T127" s="228"/>
      <c r="U127" s="228"/>
      <c r="V127" s="228"/>
      <c r="W127" s="228"/>
    </row>
    <row r="128" spans="1:23" s="198" customFormat="1" ht="20.25" customHeight="1" x14ac:dyDescent="0.2">
      <c r="A128" s="194">
        <v>2021</v>
      </c>
      <c r="B128" s="195">
        <v>10</v>
      </c>
      <c r="C128" s="196">
        <v>44479</v>
      </c>
      <c r="D128" s="196">
        <v>254</v>
      </c>
      <c r="E128" s="196">
        <v>334</v>
      </c>
      <c r="F128" s="197" t="s">
        <v>263</v>
      </c>
      <c r="G128" t="s">
        <v>136</v>
      </c>
      <c r="H128">
        <v>203</v>
      </c>
      <c r="I128" s="258">
        <v>188.79</v>
      </c>
      <c r="J128" s="259">
        <v>217.21</v>
      </c>
      <c r="K128" s="260">
        <v>314</v>
      </c>
      <c r="L128" s="193">
        <v>209</v>
      </c>
      <c r="M128" s="193"/>
      <c r="N128" s="223">
        <f t="shared" si="3"/>
        <v>0.10705016155516717</v>
      </c>
      <c r="O128" s="228"/>
      <c r="P128" s="228"/>
      <c r="Q128" s="228"/>
      <c r="R128" s="228"/>
      <c r="S128" s="228"/>
      <c r="T128" s="228"/>
      <c r="U128" s="228"/>
      <c r="V128" s="228"/>
      <c r="W128" s="228"/>
    </row>
    <row r="129" spans="1:23" s="198" customFormat="1" ht="20.25" customHeight="1" x14ac:dyDescent="0.2">
      <c r="A129" s="194">
        <v>2021</v>
      </c>
      <c r="B129" s="195">
        <v>10</v>
      </c>
      <c r="C129" s="196">
        <v>44479</v>
      </c>
      <c r="D129" s="196">
        <v>609</v>
      </c>
      <c r="E129" s="196">
        <v>395</v>
      </c>
      <c r="F129" s="197" t="s">
        <v>191</v>
      </c>
      <c r="G129" t="s">
        <v>192</v>
      </c>
      <c r="H129">
        <v>50</v>
      </c>
      <c r="I129" s="258">
        <v>46.5</v>
      </c>
      <c r="J129" s="259">
        <v>53.5</v>
      </c>
      <c r="K129" s="260">
        <v>63</v>
      </c>
      <c r="L129" s="193">
        <v>50.7</v>
      </c>
      <c r="M129" s="193"/>
      <c r="N129" s="223">
        <f t="shared" si="3"/>
        <v>9.0322580645161354E-2</v>
      </c>
      <c r="O129" s="228"/>
      <c r="P129" s="228"/>
      <c r="Q129" s="228"/>
      <c r="R129" s="228"/>
      <c r="S129" s="228"/>
      <c r="T129" s="228"/>
      <c r="U129" s="228"/>
      <c r="V129" s="228"/>
      <c r="W129" s="228"/>
    </row>
    <row r="130" spans="1:23" s="198" customFormat="1" ht="20.25" customHeight="1" x14ac:dyDescent="0.2">
      <c r="A130" s="194">
        <v>2021</v>
      </c>
      <c r="B130" s="195">
        <v>10</v>
      </c>
      <c r="C130" s="196">
        <v>44479</v>
      </c>
      <c r="D130" s="196">
        <v>674</v>
      </c>
      <c r="E130" s="196">
        <v>425</v>
      </c>
      <c r="F130" s="197" t="s">
        <v>155</v>
      </c>
      <c r="G130" t="s">
        <v>156</v>
      </c>
      <c r="H130">
        <v>256</v>
      </c>
      <c r="I130" s="258">
        <v>240.89599999999999</v>
      </c>
      <c r="J130" s="259">
        <v>274.17599999999999</v>
      </c>
      <c r="K130" s="260">
        <v>338.6</v>
      </c>
      <c r="L130" s="193">
        <v>260.2</v>
      </c>
      <c r="M130" s="193"/>
      <c r="N130" s="223">
        <f t="shared" si="3"/>
        <v>8.0134165781083969E-2</v>
      </c>
      <c r="O130" s="228"/>
      <c r="P130" s="228"/>
      <c r="Q130" s="228"/>
      <c r="R130" s="228"/>
      <c r="S130" s="228"/>
      <c r="T130" s="228"/>
      <c r="U130" s="228"/>
      <c r="V130" s="228"/>
      <c r="W130" s="228"/>
    </row>
    <row r="131" spans="1:23" s="198" customFormat="1" ht="20.25" customHeight="1" x14ac:dyDescent="0.2">
      <c r="A131" s="194">
        <v>2021</v>
      </c>
      <c r="B131" s="195">
        <v>10</v>
      </c>
      <c r="C131" s="196">
        <v>44479</v>
      </c>
      <c r="D131" s="196">
        <v>656</v>
      </c>
      <c r="E131" s="196">
        <v>415</v>
      </c>
      <c r="F131" s="197" t="s">
        <v>176</v>
      </c>
      <c r="G131" t="s">
        <v>177</v>
      </c>
      <c r="H131">
        <v>148</v>
      </c>
      <c r="I131" s="258">
        <v>137.63999999999999</v>
      </c>
      <c r="J131" s="259">
        <v>158.36000000000001</v>
      </c>
      <c r="K131" s="260">
        <v>159.4</v>
      </c>
      <c r="L131" s="193">
        <v>133.80000000000001</v>
      </c>
      <c r="M131" s="193"/>
      <c r="N131" s="223">
        <f t="shared" si="3"/>
        <v>-2.7898866608543849E-2</v>
      </c>
      <c r="O131" s="228"/>
      <c r="P131" s="228"/>
      <c r="Q131" s="228"/>
      <c r="R131" s="228"/>
      <c r="S131" s="228"/>
      <c r="T131" s="228"/>
      <c r="U131" s="228"/>
      <c r="V131" s="228"/>
      <c r="W131" s="228"/>
    </row>
    <row r="132" spans="1:23" s="198" customFormat="1" ht="20.25" customHeight="1" x14ac:dyDescent="0.2">
      <c r="A132" s="194">
        <v>2021</v>
      </c>
      <c r="B132" s="195">
        <v>10</v>
      </c>
      <c r="C132" s="196">
        <v>44479</v>
      </c>
      <c r="D132" s="196">
        <v>608</v>
      </c>
      <c r="E132" s="196">
        <v>395</v>
      </c>
      <c r="F132" s="197" t="s">
        <v>188</v>
      </c>
      <c r="G132" t="s">
        <v>189</v>
      </c>
      <c r="H132">
        <v>110</v>
      </c>
      <c r="I132" s="258">
        <v>102.3</v>
      </c>
      <c r="J132" s="259">
        <v>117.7</v>
      </c>
      <c r="K132" s="260">
        <v>159</v>
      </c>
      <c r="L132" s="193">
        <v>105.3</v>
      </c>
      <c r="M132" s="193"/>
      <c r="N132" s="223">
        <f t="shared" ref="N132:N167" si="4">IFERROR((L132-I132)/I132,"")</f>
        <v>2.932551319648094E-2</v>
      </c>
      <c r="O132" s="228"/>
      <c r="P132" s="228"/>
      <c r="Q132" s="228"/>
      <c r="R132" s="228"/>
      <c r="S132" s="228"/>
      <c r="T132" s="228"/>
      <c r="U132" s="228"/>
      <c r="V132" s="228"/>
      <c r="W132" s="228"/>
    </row>
    <row r="133" spans="1:23" s="198" customFormat="1" ht="20.25" customHeight="1" x14ac:dyDescent="0.2">
      <c r="A133" s="194">
        <v>2021</v>
      </c>
      <c r="B133" s="195">
        <v>10</v>
      </c>
      <c r="C133" s="196">
        <v>44479</v>
      </c>
      <c r="D133" s="196">
        <v>299</v>
      </c>
      <c r="E133" s="196">
        <v>159</v>
      </c>
      <c r="F133" s="197" t="s">
        <v>244</v>
      </c>
      <c r="G133" t="s">
        <v>245</v>
      </c>
      <c r="H133">
        <v>115</v>
      </c>
      <c r="I133" s="258">
        <v>106.95</v>
      </c>
      <c r="J133" s="259">
        <v>123.05</v>
      </c>
      <c r="K133" s="260">
        <v>141.80000000000001</v>
      </c>
      <c r="L133" s="193">
        <v>111.1</v>
      </c>
      <c r="M133" s="193"/>
      <c r="N133" s="223">
        <f t="shared" si="4"/>
        <v>3.8803179055633394E-2</v>
      </c>
      <c r="O133" s="228"/>
      <c r="P133" s="228"/>
      <c r="Q133" s="228"/>
      <c r="R133" s="228"/>
      <c r="S133" s="228"/>
      <c r="T133" s="228"/>
      <c r="U133" s="228"/>
      <c r="V133" s="228"/>
      <c r="W133" s="228"/>
    </row>
    <row r="134" spans="1:23" s="198" customFormat="1" ht="20.25" customHeight="1" x14ac:dyDescent="0.2">
      <c r="A134" s="194">
        <v>2021</v>
      </c>
      <c r="B134" s="195">
        <v>10</v>
      </c>
      <c r="C134" s="196">
        <v>44479</v>
      </c>
      <c r="D134" s="196">
        <v>281</v>
      </c>
      <c r="E134" s="196">
        <v>143</v>
      </c>
      <c r="F134" s="197" t="s">
        <v>146</v>
      </c>
      <c r="G134" t="s">
        <v>147</v>
      </c>
      <c r="H134">
        <v>345</v>
      </c>
      <c r="I134" s="258">
        <v>320.85000000000002</v>
      </c>
      <c r="J134" s="259">
        <v>369.15</v>
      </c>
      <c r="K134" s="260">
        <v>374.3</v>
      </c>
      <c r="L134" s="193">
        <v>299</v>
      </c>
      <c r="M134" s="193"/>
      <c r="N134" s="223">
        <f t="shared" si="4"/>
        <v>-6.8100358422939128E-2</v>
      </c>
      <c r="O134" s="228"/>
      <c r="P134" s="228"/>
      <c r="Q134" s="228"/>
      <c r="R134" s="228"/>
      <c r="S134" s="228"/>
      <c r="T134" s="228"/>
      <c r="U134" s="228"/>
      <c r="V134" s="228"/>
      <c r="W134" s="228"/>
    </row>
    <row r="135" spans="1:23" s="198" customFormat="1" ht="20.25" customHeight="1" x14ac:dyDescent="0.2">
      <c r="A135" s="194">
        <v>2021</v>
      </c>
      <c r="B135" s="195">
        <v>10</v>
      </c>
      <c r="C135" s="196">
        <v>44479</v>
      </c>
      <c r="D135" s="196">
        <v>661</v>
      </c>
      <c r="E135" s="196">
        <v>417</v>
      </c>
      <c r="F135" s="197" t="s">
        <v>204</v>
      </c>
      <c r="G135" t="s">
        <v>205</v>
      </c>
      <c r="H135">
        <v>138</v>
      </c>
      <c r="I135" s="258">
        <v>129.858</v>
      </c>
      <c r="J135" s="259">
        <v>147.798</v>
      </c>
      <c r="K135" s="260"/>
      <c r="L135" s="193"/>
      <c r="M135" s="193"/>
      <c r="N135" s="223">
        <f t="shared" si="4"/>
        <v>-1</v>
      </c>
      <c r="O135" s="228"/>
      <c r="P135" s="228"/>
      <c r="Q135" s="228"/>
      <c r="R135" s="228"/>
      <c r="S135" s="228"/>
      <c r="T135" s="228"/>
      <c r="U135" s="228"/>
      <c r="V135" s="228"/>
      <c r="W135" s="228"/>
    </row>
    <row r="136" spans="1:23" s="198" customFormat="1" ht="20.25" customHeight="1" x14ac:dyDescent="0.2">
      <c r="A136" s="194">
        <v>2021</v>
      </c>
      <c r="B136" s="195">
        <v>10</v>
      </c>
      <c r="C136" s="196">
        <v>44479</v>
      </c>
      <c r="D136" s="196">
        <v>271</v>
      </c>
      <c r="E136" s="196">
        <v>135</v>
      </c>
      <c r="F136" s="197" t="s">
        <v>149</v>
      </c>
      <c r="G136" t="s">
        <v>150</v>
      </c>
      <c r="H136">
        <v>161</v>
      </c>
      <c r="I136" s="258">
        <v>149.72999999999999</v>
      </c>
      <c r="J136" s="259">
        <v>172.27</v>
      </c>
      <c r="K136" s="260">
        <v>221.3</v>
      </c>
      <c r="L136" s="193">
        <v>165.5</v>
      </c>
      <c r="M136" s="193"/>
      <c r="N136" s="223">
        <f t="shared" si="4"/>
        <v>0.10532291457957664</v>
      </c>
      <c r="O136" s="228"/>
      <c r="P136" s="228"/>
      <c r="Q136" s="228"/>
      <c r="R136" s="228"/>
      <c r="S136" s="228"/>
      <c r="T136" s="228"/>
      <c r="U136" s="228"/>
      <c r="V136" s="228"/>
      <c r="W136" s="228"/>
    </row>
    <row r="137" spans="1:23" s="198" customFormat="1" ht="20.25" customHeight="1" x14ac:dyDescent="0.2">
      <c r="A137" s="194">
        <v>2021</v>
      </c>
      <c r="B137" s="195">
        <v>10</v>
      </c>
      <c r="C137" s="196">
        <v>44479</v>
      </c>
      <c r="D137" s="196">
        <v>439</v>
      </c>
      <c r="E137" s="196">
        <v>377</v>
      </c>
      <c r="F137" s="197" t="s">
        <v>167</v>
      </c>
      <c r="G137" t="s">
        <v>168</v>
      </c>
      <c r="H137">
        <v>343</v>
      </c>
      <c r="I137" s="258">
        <v>308.7</v>
      </c>
      <c r="J137" s="259">
        <v>377.3</v>
      </c>
      <c r="K137" s="260"/>
      <c r="L137" s="193"/>
      <c r="M137" s="193"/>
      <c r="N137" s="223">
        <f t="shared" si="4"/>
        <v>-1</v>
      </c>
      <c r="O137" s="228"/>
      <c r="P137" s="228"/>
      <c r="Q137" s="228"/>
      <c r="R137" s="228"/>
      <c r="S137" s="228"/>
      <c r="T137" s="228"/>
      <c r="U137" s="228"/>
      <c r="V137" s="228"/>
      <c r="W137" s="228"/>
    </row>
    <row r="138" spans="1:23" s="198" customFormat="1" ht="20.25" customHeight="1" x14ac:dyDescent="0.2">
      <c r="A138" s="194">
        <v>2021</v>
      </c>
      <c r="B138" s="195">
        <v>10</v>
      </c>
      <c r="C138" s="196">
        <v>44479</v>
      </c>
      <c r="D138" s="196">
        <v>437</v>
      </c>
      <c r="E138" s="196">
        <v>375</v>
      </c>
      <c r="F138" s="197" t="s">
        <v>152</v>
      </c>
      <c r="G138" t="s">
        <v>153</v>
      </c>
      <c r="H138">
        <v>168</v>
      </c>
      <c r="I138" s="258">
        <v>158.08799999999999</v>
      </c>
      <c r="J138" s="259">
        <v>179.928</v>
      </c>
      <c r="K138" s="260">
        <v>247</v>
      </c>
      <c r="L138" s="193">
        <v>177</v>
      </c>
      <c r="M138" s="193"/>
      <c r="N138" s="223">
        <f t="shared" si="4"/>
        <v>0.11962957340215581</v>
      </c>
      <c r="O138" s="228"/>
      <c r="P138" s="228"/>
      <c r="Q138" s="228"/>
      <c r="R138" s="228"/>
      <c r="S138" s="228"/>
      <c r="T138" s="228"/>
      <c r="U138" s="228"/>
      <c r="V138" s="228"/>
      <c r="W138" s="228"/>
    </row>
    <row r="139" spans="1:23" s="198" customFormat="1" ht="20.25" customHeight="1" x14ac:dyDescent="0.2">
      <c r="A139" s="194">
        <v>2021</v>
      </c>
      <c r="B139" s="195">
        <v>10</v>
      </c>
      <c r="C139" s="196">
        <v>44479</v>
      </c>
      <c r="D139" s="196">
        <v>281</v>
      </c>
      <c r="E139" s="196">
        <v>143</v>
      </c>
      <c r="F139" s="197" t="s">
        <v>144</v>
      </c>
      <c r="G139" t="s">
        <v>145</v>
      </c>
      <c r="H139">
        <v>315</v>
      </c>
      <c r="I139" s="258">
        <v>292.95</v>
      </c>
      <c r="J139" s="259">
        <v>337.05</v>
      </c>
      <c r="K139" s="260">
        <v>374.3</v>
      </c>
      <c r="L139" s="193">
        <v>299</v>
      </c>
      <c r="M139" s="193"/>
      <c r="N139" s="223">
        <f t="shared" si="4"/>
        <v>2.0651988393923917E-2</v>
      </c>
      <c r="O139" s="228"/>
      <c r="P139" s="228"/>
      <c r="Q139" s="228"/>
      <c r="R139" s="228"/>
      <c r="S139" s="228"/>
      <c r="T139" s="228"/>
      <c r="U139" s="228"/>
      <c r="V139" s="228"/>
      <c r="W139" s="228"/>
    </row>
    <row r="140" spans="1:23" s="198" customFormat="1" ht="20.25" customHeight="1" x14ac:dyDescent="0.2">
      <c r="A140" s="194">
        <v>2021</v>
      </c>
      <c r="B140" s="195">
        <v>10</v>
      </c>
      <c r="C140" s="196">
        <v>44479</v>
      </c>
      <c r="D140" s="196">
        <v>658</v>
      </c>
      <c r="E140" s="196">
        <v>415</v>
      </c>
      <c r="F140" s="197" t="s">
        <v>182</v>
      </c>
      <c r="G140" t="s">
        <v>183</v>
      </c>
      <c r="H140">
        <v>90</v>
      </c>
      <c r="I140" s="258">
        <v>83.7</v>
      </c>
      <c r="J140" s="259">
        <v>96.3</v>
      </c>
      <c r="K140" s="260">
        <v>123.6</v>
      </c>
      <c r="L140" s="193">
        <v>99.1</v>
      </c>
      <c r="M140" s="193"/>
      <c r="N140" s="223">
        <f t="shared" si="4"/>
        <v>0.18399044205495807</v>
      </c>
      <c r="O140" s="228"/>
      <c r="P140" s="228"/>
      <c r="Q140" s="228"/>
      <c r="R140" s="228"/>
      <c r="S140" s="228"/>
      <c r="T140" s="228"/>
      <c r="U140" s="228"/>
      <c r="V140" s="228"/>
      <c r="W140" s="228"/>
    </row>
    <row r="141" spans="1:23" s="198" customFormat="1" ht="20.25" customHeight="1" x14ac:dyDescent="0.2">
      <c r="A141" s="194">
        <v>2021</v>
      </c>
      <c r="B141" s="195">
        <v>10</v>
      </c>
      <c r="C141" s="196">
        <v>44479</v>
      </c>
      <c r="D141" s="196">
        <v>50</v>
      </c>
      <c r="E141" s="196">
        <v>18</v>
      </c>
      <c r="F141" s="197" t="s">
        <v>161</v>
      </c>
      <c r="G141" t="s">
        <v>162</v>
      </c>
      <c r="H141">
        <v>54</v>
      </c>
      <c r="I141" s="258">
        <v>51.57</v>
      </c>
      <c r="J141" s="259">
        <v>56.43</v>
      </c>
      <c r="K141" s="260">
        <v>74.900000000000006</v>
      </c>
      <c r="L141" s="193">
        <v>55.7</v>
      </c>
      <c r="M141" s="193"/>
      <c r="N141" s="223">
        <f t="shared" si="4"/>
        <v>8.0085320923017303E-2</v>
      </c>
      <c r="O141" s="228"/>
      <c r="P141" s="228"/>
      <c r="Q141" s="228"/>
      <c r="R141" s="228"/>
      <c r="S141" s="228"/>
      <c r="T141" s="228"/>
      <c r="U141" s="228"/>
      <c r="V141" s="228"/>
      <c r="W141" s="228"/>
    </row>
    <row r="142" spans="1:23" s="198" customFormat="1" ht="20.25" customHeight="1" x14ac:dyDescent="0.2">
      <c r="A142" s="194">
        <v>2021</v>
      </c>
      <c r="B142" s="195">
        <v>10</v>
      </c>
      <c r="C142" s="196">
        <v>44479</v>
      </c>
      <c r="D142" s="196">
        <v>281</v>
      </c>
      <c r="E142" s="196">
        <v>143</v>
      </c>
      <c r="F142" s="197" t="s">
        <v>142</v>
      </c>
      <c r="G142" t="s">
        <v>143</v>
      </c>
      <c r="H142">
        <v>285</v>
      </c>
      <c r="I142" s="258">
        <v>265.05</v>
      </c>
      <c r="J142" s="259">
        <v>304.95</v>
      </c>
      <c r="K142" s="260">
        <v>374.3</v>
      </c>
      <c r="L142" s="193">
        <v>299</v>
      </c>
      <c r="M142" s="193"/>
      <c r="N142" s="223">
        <f t="shared" si="4"/>
        <v>0.12808903980381056</v>
      </c>
      <c r="O142" s="228"/>
      <c r="P142" s="228"/>
      <c r="Q142" s="228"/>
      <c r="R142" s="228"/>
      <c r="S142" s="228"/>
      <c r="T142" s="228"/>
      <c r="U142" s="228"/>
      <c r="V142" s="228"/>
      <c r="W142" s="228"/>
    </row>
    <row r="143" spans="1:23" s="198" customFormat="1" ht="20.25" customHeight="1" x14ac:dyDescent="0.2">
      <c r="A143" s="194">
        <v>2021</v>
      </c>
      <c r="B143" s="195">
        <v>10</v>
      </c>
      <c r="C143" s="196">
        <v>44479</v>
      </c>
      <c r="D143" s="196">
        <v>655</v>
      </c>
      <c r="E143" s="196">
        <v>415</v>
      </c>
      <c r="F143" s="197" t="s">
        <v>173</v>
      </c>
      <c r="G143" t="s">
        <v>174</v>
      </c>
      <c r="H143">
        <v>148</v>
      </c>
      <c r="I143" s="258">
        <v>137.63999999999999</v>
      </c>
      <c r="J143" s="259">
        <v>158.36000000000001</v>
      </c>
      <c r="K143" s="260">
        <v>159.4</v>
      </c>
      <c r="L143" s="193">
        <v>133.80000000000001</v>
      </c>
      <c r="M143" s="193"/>
      <c r="N143" s="223">
        <f t="shared" si="4"/>
        <v>-2.7898866608543849E-2</v>
      </c>
      <c r="O143" s="228"/>
      <c r="P143" s="228"/>
      <c r="Q143" s="228"/>
      <c r="R143" s="228"/>
      <c r="S143" s="228"/>
      <c r="T143" s="228"/>
      <c r="U143" s="228"/>
      <c r="V143" s="228"/>
      <c r="W143" s="228"/>
    </row>
    <row r="144" spans="1:23" s="198" customFormat="1" ht="20.25" customHeight="1" x14ac:dyDescent="0.2">
      <c r="A144" s="194">
        <v>2021</v>
      </c>
      <c r="B144" s="195">
        <v>10</v>
      </c>
      <c r="C144" s="196">
        <v>44479</v>
      </c>
      <c r="D144" s="196">
        <v>438</v>
      </c>
      <c r="E144" s="196">
        <v>376</v>
      </c>
      <c r="F144" s="197" t="s">
        <v>222</v>
      </c>
      <c r="G144" t="s">
        <v>223</v>
      </c>
      <c r="H144">
        <v>335</v>
      </c>
      <c r="I144" s="258">
        <v>315.23500000000001</v>
      </c>
      <c r="J144" s="259">
        <v>358.78500000000003</v>
      </c>
      <c r="K144" s="260"/>
      <c r="L144" s="193"/>
      <c r="M144" s="193"/>
      <c r="N144" s="223">
        <f t="shared" si="4"/>
        <v>-1</v>
      </c>
      <c r="O144" s="228"/>
      <c r="P144" s="228"/>
      <c r="Q144" s="228"/>
      <c r="R144" s="228"/>
      <c r="S144" s="228"/>
      <c r="T144" s="228"/>
      <c r="U144" s="228"/>
      <c r="V144" s="228"/>
      <c r="W144" s="228"/>
    </row>
    <row r="145" spans="1:23" s="198" customFormat="1" ht="20.25" customHeight="1" x14ac:dyDescent="0.2">
      <c r="A145" s="194">
        <v>2021</v>
      </c>
      <c r="B145" s="195">
        <v>10</v>
      </c>
      <c r="C145" s="196">
        <v>44479</v>
      </c>
      <c r="D145" s="196">
        <v>155</v>
      </c>
      <c r="E145" s="196">
        <v>227</v>
      </c>
      <c r="F145" s="197" t="s">
        <v>164</v>
      </c>
      <c r="G145" t="s">
        <v>165</v>
      </c>
      <c r="H145">
        <v>122</v>
      </c>
      <c r="I145" s="258">
        <v>113.46</v>
      </c>
      <c r="J145" s="259">
        <v>130.54</v>
      </c>
      <c r="K145" s="260">
        <v>172.1</v>
      </c>
      <c r="L145" s="193">
        <v>125.6</v>
      </c>
      <c r="M145" s="193"/>
      <c r="N145" s="223">
        <f t="shared" si="4"/>
        <v>0.10699806099065751</v>
      </c>
      <c r="O145" s="228"/>
      <c r="P145" s="228"/>
      <c r="Q145" s="228"/>
      <c r="R145" s="228"/>
      <c r="S145" s="228"/>
      <c r="T145" s="228"/>
      <c r="U145" s="228"/>
      <c r="V145" s="228"/>
      <c r="W145" s="228"/>
    </row>
    <row r="146" spans="1:23" s="198" customFormat="1" ht="20.25" customHeight="1" x14ac:dyDescent="0.2">
      <c r="A146" s="194">
        <v>2021</v>
      </c>
      <c r="B146" s="195">
        <v>10</v>
      </c>
      <c r="C146" s="196">
        <v>44479</v>
      </c>
      <c r="D146" s="196">
        <v>122</v>
      </c>
      <c r="E146" s="196">
        <v>47</v>
      </c>
      <c r="F146" s="197" t="s">
        <v>158</v>
      </c>
      <c r="G146" t="s">
        <v>159</v>
      </c>
      <c r="H146">
        <v>280</v>
      </c>
      <c r="I146" s="258">
        <v>267.39999999999998</v>
      </c>
      <c r="J146" s="259">
        <v>292.60000000000002</v>
      </c>
      <c r="K146" s="260">
        <v>355.9</v>
      </c>
      <c r="L146" s="193">
        <v>274.2</v>
      </c>
      <c r="M146" s="193"/>
      <c r="N146" s="223">
        <f t="shared" si="4"/>
        <v>2.5430067314884112E-2</v>
      </c>
      <c r="O146" s="228"/>
      <c r="P146" s="228"/>
      <c r="Q146" s="228"/>
      <c r="R146" s="228"/>
      <c r="S146" s="228"/>
      <c r="T146" s="228"/>
      <c r="U146" s="228"/>
      <c r="V146" s="228"/>
      <c r="W146" s="228"/>
    </row>
    <row r="147" spans="1:23" s="198" customFormat="1" ht="20.25" customHeight="1" x14ac:dyDescent="0.2">
      <c r="A147" s="194">
        <v>2021</v>
      </c>
      <c r="B147" s="195">
        <v>10</v>
      </c>
      <c r="C147" s="196">
        <v>44479</v>
      </c>
      <c r="D147" s="196">
        <v>660</v>
      </c>
      <c r="E147" s="196">
        <v>417</v>
      </c>
      <c r="F147" s="197" t="s">
        <v>201</v>
      </c>
      <c r="G147" t="s">
        <v>202</v>
      </c>
      <c r="H147">
        <v>1265</v>
      </c>
      <c r="I147" s="258">
        <v>1190.365</v>
      </c>
      <c r="J147" s="259">
        <v>1354.8150000000001</v>
      </c>
      <c r="K147" s="260"/>
      <c r="L147" s="193"/>
      <c r="M147" s="193"/>
      <c r="N147" s="223">
        <f t="shared" si="4"/>
        <v>-1</v>
      </c>
      <c r="O147" s="228"/>
      <c r="P147" s="228"/>
      <c r="Q147" s="228"/>
      <c r="R147" s="228"/>
      <c r="S147" s="228"/>
      <c r="T147" s="228"/>
      <c r="U147" s="228"/>
      <c r="V147" s="228"/>
      <c r="W147" s="228"/>
    </row>
    <row r="148" spans="1:23" s="198" customFormat="1" ht="20.25" customHeight="1" x14ac:dyDescent="0.2">
      <c r="A148" s="194">
        <v>2021</v>
      </c>
      <c r="B148" s="195">
        <v>10</v>
      </c>
      <c r="C148" s="196">
        <v>44479</v>
      </c>
      <c r="D148" s="196">
        <v>165</v>
      </c>
      <c r="E148" s="196">
        <v>241</v>
      </c>
      <c r="F148" s="197" t="s">
        <v>265</v>
      </c>
      <c r="G148" t="s">
        <v>266</v>
      </c>
      <c r="H148">
        <v>706</v>
      </c>
      <c r="I148" s="258">
        <v>656.58</v>
      </c>
      <c r="J148" s="259">
        <v>755.42</v>
      </c>
      <c r="K148" s="260"/>
      <c r="L148" s="193"/>
      <c r="M148" s="193"/>
      <c r="N148" s="223">
        <f t="shared" si="4"/>
        <v>-1</v>
      </c>
      <c r="O148" s="228"/>
      <c r="P148" s="228"/>
      <c r="Q148" s="228"/>
      <c r="R148" s="228"/>
      <c r="S148" s="228"/>
      <c r="T148" s="228"/>
      <c r="U148" s="228"/>
      <c r="V148" s="228"/>
      <c r="W148" s="228"/>
    </row>
    <row r="149" spans="1:23" s="198" customFormat="1" ht="20.25" customHeight="1" x14ac:dyDescent="0.2">
      <c r="A149" s="194">
        <v>2021</v>
      </c>
      <c r="B149" s="195">
        <v>10</v>
      </c>
      <c r="C149" s="196">
        <v>44480</v>
      </c>
      <c r="D149" s="196">
        <v>437</v>
      </c>
      <c r="E149" s="196">
        <v>375</v>
      </c>
      <c r="F149" s="197" t="s">
        <v>152</v>
      </c>
      <c r="G149" t="s">
        <v>153</v>
      </c>
      <c r="H149">
        <v>168</v>
      </c>
      <c r="I149" s="258">
        <v>158.08799999999999</v>
      </c>
      <c r="J149" s="259">
        <v>179.928</v>
      </c>
      <c r="K149" s="260">
        <v>229.5</v>
      </c>
      <c r="L149" s="193">
        <v>171.4</v>
      </c>
      <c r="M149" s="193"/>
      <c r="N149" s="223">
        <f t="shared" si="4"/>
        <v>8.4206264865138478E-2</v>
      </c>
      <c r="O149" s="228"/>
      <c r="P149" s="228"/>
      <c r="Q149" s="228"/>
      <c r="R149" s="228"/>
      <c r="S149" s="228"/>
      <c r="T149" s="228"/>
      <c r="U149" s="228"/>
      <c r="V149" s="228"/>
      <c r="W149" s="228"/>
    </row>
    <row r="150" spans="1:23" s="198" customFormat="1" ht="20.25" customHeight="1" x14ac:dyDescent="0.2">
      <c r="A150" s="194">
        <v>2021</v>
      </c>
      <c r="B150" s="195">
        <v>10</v>
      </c>
      <c r="C150" s="196">
        <v>44480</v>
      </c>
      <c r="D150" s="196">
        <v>608</v>
      </c>
      <c r="E150" s="196">
        <v>395</v>
      </c>
      <c r="F150" s="197" t="s">
        <v>188</v>
      </c>
      <c r="G150" t="s">
        <v>189</v>
      </c>
      <c r="H150">
        <v>110</v>
      </c>
      <c r="I150" s="258">
        <v>102.3</v>
      </c>
      <c r="J150" s="259">
        <v>117.7</v>
      </c>
      <c r="K150" s="260">
        <v>153.30000000000001</v>
      </c>
      <c r="L150" s="193">
        <v>108.3</v>
      </c>
      <c r="M150" s="193"/>
      <c r="N150" s="223">
        <f t="shared" si="4"/>
        <v>5.865102639296188E-2</v>
      </c>
      <c r="O150" s="228"/>
      <c r="P150" s="228"/>
      <c r="Q150" s="228"/>
      <c r="R150" s="228"/>
      <c r="S150" s="228"/>
      <c r="T150" s="228"/>
      <c r="U150" s="228"/>
      <c r="V150" s="228"/>
      <c r="W150" s="228"/>
    </row>
    <row r="151" spans="1:23" s="198" customFormat="1" ht="20.25" customHeight="1" x14ac:dyDescent="0.2">
      <c r="A151" s="194">
        <v>2021</v>
      </c>
      <c r="B151" s="195">
        <v>10</v>
      </c>
      <c r="C151" s="196">
        <v>44480</v>
      </c>
      <c r="D151" s="196">
        <v>657</v>
      </c>
      <c r="E151" s="196">
        <v>415</v>
      </c>
      <c r="F151" s="197" t="s">
        <v>179</v>
      </c>
      <c r="G151" t="s">
        <v>180</v>
      </c>
      <c r="H151">
        <v>90</v>
      </c>
      <c r="I151" s="258">
        <v>83.7</v>
      </c>
      <c r="J151" s="259">
        <v>96.3</v>
      </c>
      <c r="K151" s="260">
        <v>119.3</v>
      </c>
      <c r="L151" s="193">
        <v>101.5</v>
      </c>
      <c r="M151" s="193"/>
      <c r="N151" s="223">
        <f t="shared" si="4"/>
        <v>0.21266427718040617</v>
      </c>
      <c r="O151" s="228"/>
      <c r="P151" s="228"/>
      <c r="Q151" s="228"/>
      <c r="R151" s="228"/>
      <c r="S151" s="228"/>
      <c r="T151" s="228"/>
      <c r="U151" s="228"/>
      <c r="V151" s="228"/>
      <c r="W151" s="228"/>
    </row>
    <row r="152" spans="1:23" s="198" customFormat="1" ht="20.25" customHeight="1" x14ac:dyDescent="0.2">
      <c r="A152" s="194">
        <v>2021</v>
      </c>
      <c r="B152" s="195">
        <v>10</v>
      </c>
      <c r="C152" s="196">
        <v>44480</v>
      </c>
      <c r="D152" s="196">
        <v>669</v>
      </c>
      <c r="E152" s="196">
        <v>423</v>
      </c>
      <c r="F152" s="197" t="s">
        <v>138</v>
      </c>
      <c r="G152" t="s">
        <v>139</v>
      </c>
      <c r="H152">
        <v>954</v>
      </c>
      <c r="I152" s="258">
        <v>897.71400000000006</v>
      </c>
      <c r="J152" s="259">
        <v>1021.734</v>
      </c>
      <c r="K152" s="260">
        <v>652.5</v>
      </c>
      <c r="L152" s="193">
        <v>522.5</v>
      </c>
      <c r="M152" s="193"/>
      <c r="N152" s="223">
        <f t="shared" si="4"/>
        <v>-0.41796607828328403</v>
      </c>
      <c r="O152" s="228"/>
      <c r="P152" s="228"/>
      <c r="Q152" s="228"/>
      <c r="R152" s="228"/>
      <c r="S152" s="228"/>
      <c r="T152" s="228"/>
      <c r="U152" s="228"/>
      <c r="V152" s="228"/>
      <c r="W152" s="228"/>
    </row>
    <row r="153" spans="1:23" s="198" customFormat="1" ht="20.25" customHeight="1" x14ac:dyDescent="0.2">
      <c r="A153" s="194">
        <v>2021</v>
      </c>
      <c r="B153" s="195">
        <v>10</v>
      </c>
      <c r="C153" s="196">
        <v>44480</v>
      </c>
      <c r="D153" s="196">
        <v>281</v>
      </c>
      <c r="E153" s="196">
        <v>143</v>
      </c>
      <c r="F153" s="197" t="s">
        <v>142</v>
      </c>
      <c r="G153" t="s">
        <v>143</v>
      </c>
      <c r="H153">
        <v>285</v>
      </c>
      <c r="I153" s="258">
        <v>265.05</v>
      </c>
      <c r="J153" s="259">
        <v>304.95</v>
      </c>
      <c r="K153" s="260">
        <v>365.2</v>
      </c>
      <c r="L153" s="193">
        <v>303.89999999999998</v>
      </c>
      <c r="M153" s="193"/>
      <c r="N153" s="223">
        <f t="shared" si="4"/>
        <v>0.14657611771363879</v>
      </c>
      <c r="O153" s="228"/>
      <c r="P153" s="228"/>
      <c r="Q153" s="228"/>
      <c r="R153" s="228"/>
      <c r="S153" s="228"/>
      <c r="T153" s="228"/>
      <c r="U153" s="228"/>
      <c r="V153" s="228"/>
      <c r="W153" s="228"/>
    </row>
    <row r="154" spans="1:23" s="198" customFormat="1" ht="20.25" customHeight="1" x14ac:dyDescent="0.2">
      <c r="A154" s="194">
        <v>2021</v>
      </c>
      <c r="B154" s="195">
        <v>10</v>
      </c>
      <c r="C154" s="196">
        <v>44480</v>
      </c>
      <c r="D154" s="196">
        <v>281</v>
      </c>
      <c r="E154" s="196">
        <v>143</v>
      </c>
      <c r="F154" s="197" t="s">
        <v>146</v>
      </c>
      <c r="G154" t="s">
        <v>147</v>
      </c>
      <c r="H154">
        <v>345</v>
      </c>
      <c r="I154" s="258">
        <v>320.85000000000002</v>
      </c>
      <c r="J154" s="259">
        <v>369.15</v>
      </c>
      <c r="K154" s="260">
        <v>365.2</v>
      </c>
      <c r="L154" s="193">
        <v>303.89999999999998</v>
      </c>
      <c r="M154" s="193"/>
      <c r="N154" s="223">
        <f t="shared" si="4"/>
        <v>-5.282842449742884E-2</v>
      </c>
      <c r="O154" s="228"/>
      <c r="P154" s="228"/>
      <c r="Q154" s="228"/>
      <c r="R154" s="228"/>
      <c r="S154" s="228"/>
      <c r="T154" s="228"/>
      <c r="U154" s="228"/>
      <c r="V154" s="228"/>
      <c r="W154" s="228"/>
    </row>
    <row r="155" spans="1:23" s="198" customFormat="1" ht="20.25" customHeight="1" x14ac:dyDescent="0.2">
      <c r="A155" s="194">
        <v>2021</v>
      </c>
      <c r="B155" s="195">
        <v>10</v>
      </c>
      <c r="C155" s="196">
        <v>44480</v>
      </c>
      <c r="D155" s="196">
        <v>155</v>
      </c>
      <c r="E155" s="196">
        <v>227</v>
      </c>
      <c r="F155" s="197" t="s">
        <v>164</v>
      </c>
      <c r="G155" t="s">
        <v>165</v>
      </c>
      <c r="H155">
        <v>122</v>
      </c>
      <c r="I155" s="258">
        <v>113.46</v>
      </c>
      <c r="J155" s="259">
        <v>130.54</v>
      </c>
      <c r="K155" s="260">
        <v>160</v>
      </c>
      <c r="L155" s="193">
        <v>119</v>
      </c>
      <c r="M155" s="193"/>
      <c r="N155" s="223">
        <f t="shared" si="4"/>
        <v>4.8827780715670781E-2</v>
      </c>
      <c r="O155" s="228"/>
      <c r="P155" s="228"/>
      <c r="Q155" s="228"/>
      <c r="R155" s="228"/>
      <c r="S155" s="228"/>
      <c r="T155" s="228"/>
      <c r="U155" s="228"/>
      <c r="V155" s="228"/>
      <c r="W155" s="228"/>
    </row>
    <row r="156" spans="1:23" s="198" customFormat="1" ht="20.25" customHeight="1" x14ac:dyDescent="0.2">
      <c r="A156" s="194">
        <v>2021</v>
      </c>
      <c r="B156" s="195">
        <v>10</v>
      </c>
      <c r="C156" s="196">
        <v>44480</v>
      </c>
      <c r="D156" s="196">
        <v>658</v>
      </c>
      <c r="E156" s="196">
        <v>415</v>
      </c>
      <c r="F156" s="197" t="s">
        <v>182</v>
      </c>
      <c r="G156" t="s">
        <v>183</v>
      </c>
      <c r="H156">
        <v>90</v>
      </c>
      <c r="I156" s="258">
        <v>83.7</v>
      </c>
      <c r="J156" s="259">
        <v>96.3</v>
      </c>
      <c r="K156" s="260">
        <v>119.3</v>
      </c>
      <c r="L156" s="193">
        <v>101.5</v>
      </c>
      <c r="M156" s="193"/>
      <c r="N156" s="223">
        <f t="shared" si="4"/>
        <v>0.21266427718040617</v>
      </c>
      <c r="O156" s="228"/>
      <c r="P156" s="228"/>
      <c r="Q156" s="228"/>
      <c r="R156" s="228"/>
      <c r="S156" s="228"/>
      <c r="T156" s="228"/>
      <c r="U156" s="228"/>
      <c r="V156" s="228"/>
      <c r="W156" s="228"/>
    </row>
    <row r="157" spans="1:23" s="198" customFormat="1" ht="20.25" customHeight="1" x14ac:dyDescent="0.2">
      <c r="A157" s="194">
        <v>2021</v>
      </c>
      <c r="B157" s="195">
        <v>10</v>
      </c>
      <c r="C157" s="196">
        <v>44480</v>
      </c>
      <c r="D157" s="196">
        <v>607</v>
      </c>
      <c r="E157" s="196">
        <v>395</v>
      </c>
      <c r="F157" s="197" t="s">
        <v>185</v>
      </c>
      <c r="G157" t="s">
        <v>186</v>
      </c>
      <c r="H157">
        <v>120</v>
      </c>
      <c r="I157" s="258">
        <v>111.6</v>
      </c>
      <c r="J157" s="259">
        <v>128.4</v>
      </c>
      <c r="K157" s="260">
        <v>166.3</v>
      </c>
      <c r="L157" s="193">
        <v>123.8</v>
      </c>
      <c r="M157" s="193"/>
      <c r="N157" s="223">
        <f t="shared" si="4"/>
        <v>0.10931899641577064</v>
      </c>
      <c r="O157" s="228"/>
      <c r="P157" s="228"/>
      <c r="Q157" s="228"/>
      <c r="R157" s="228"/>
      <c r="S157" s="228"/>
      <c r="T157" s="228"/>
      <c r="U157" s="228"/>
      <c r="V157" s="228"/>
      <c r="W157" s="228"/>
    </row>
    <row r="158" spans="1:23" s="198" customFormat="1" ht="20.25" customHeight="1" x14ac:dyDescent="0.2">
      <c r="A158" s="194">
        <v>2021</v>
      </c>
      <c r="B158" s="195">
        <v>10</v>
      </c>
      <c r="C158" s="196">
        <v>44480</v>
      </c>
      <c r="D158" s="196">
        <v>49</v>
      </c>
      <c r="E158" s="196">
        <v>18</v>
      </c>
      <c r="F158" s="197" t="s">
        <v>170</v>
      </c>
      <c r="G158" t="s">
        <v>171</v>
      </c>
      <c r="H158">
        <v>100</v>
      </c>
      <c r="I158" s="258">
        <v>95.5</v>
      </c>
      <c r="J158" s="259">
        <v>104.5</v>
      </c>
      <c r="K158" s="260">
        <v>124</v>
      </c>
      <c r="L158" s="193">
        <v>101</v>
      </c>
      <c r="M158" s="193"/>
      <c r="N158" s="223">
        <f t="shared" si="4"/>
        <v>5.7591623036649213E-2</v>
      </c>
      <c r="O158" s="228"/>
      <c r="P158" s="228"/>
      <c r="Q158" s="228"/>
      <c r="R158" s="228"/>
      <c r="S158" s="228"/>
      <c r="T158" s="228"/>
      <c r="U158" s="228"/>
      <c r="V158" s="228"/>
      <c r="W158" s="228"/>
    </row>
    <row r="159" spans="1:23" s="198" customFormat="1" ht="20.25" customHeight="1" x14ac:dyDescent="0.2">
      <c r="A159" s="194">
        <v>2021</v>
      </c>
      <c r="B159" s="195">
        <v>10</v>
      </c>
      <c r="C159" s="196">
        <v>44480</v>
      </c>
      <c r="D159" s="196">
        <v>655</v>
      </c>
      <c r="E159" s="196">
        <v>415</v>
      </c>
      <c r="F159" s="197" t="s">
        <v>173</v>
      </c>
      <c r="G159" t="s">
        <v>174</v>
      </c>
      <c r="H159">
        <v>148</v>
      </c>
      <c r="I159" s="258">
        <v>137.63999999999999</v>
      </c>
      <c r="J159" s="259">
        <v>158.36000000000001</v>
      </c>
      <c r="K159" s="260"/>
      <c r="L159" s="193"/>
      <c r="M159" s="193"/>
      <c r="N159" s="223">
        <f t="shared" si="4"/>
        <v>-1</v>
      </c>
      <c r="O159" s="228"/>
      <c r="P159" s="228"/>
      <c r="Q159" s="228"/>
      <c r="R159" s="228"/>
      <c r="S159" s="228"/>
      <c r="T159" s="228"/>
      <c r="U159" s="228"/>
      <c r="V159" s="228"/>
      <c r="W159" s="228"/>
    </row>
    <row r="160" spans="1:23" s="198" customFormat="1" ht="20.25" customHeight="1" x14ac:dyDescent="0.2">
      <c r="A160" s="194">
        <v>2021</v>
      </c>
      <c r="B160" s="195">
        <v>10</v>
      </c>
      <c r="C160" s="196">
        <v>44480</v>
      </c>
      <c r="D160" s="196">
        <v>253</v>
      </c>
      <c r="E160" s="196">
        <v>331</v>
      </c>
      <c r="F160" s="197" t="s">
        <v>135</v>
      </c>
      <c r="G160" t="s">
        <v>136</v>
      </c>
      <c r="H160">
        <v>203</v>
      </c>
      <c r="I160" s="258">
        <v>188.79</v>
      </c>
      <c r="J160" s="259">
        <v>217.21</v>
      </c>
      <c r="K160" s="260">
        <v>282.2</v>
      </c>
      <c r="L160" s="193">
        <v>190</v>
      </c>
      <c r="M160" s="193"/>
      <c r="N160" s="223">
        <f t="shared" si="4"/>
        <v>6.409237777424694E-3</v>
      </c>
      <c r="O160" s="228"/>
      <c r="P160" s="228"/>
      <c r="Q160" s="228"/>
      <c r="R160" s="228"/>
      <c r="S160" s="228"/>
      <c r="T160" s="228"/>
      <c r="U160" s="228"/>
      <c r="V160" s="228"/>
      <c r="W160" s="228"/>
    </row>
    <row r="161" spans="1:23" s="198" customFormat="1" ht="20.25" customHeight="1" x14ac:dyDescent="0.2">
      <c r="A161" s="194">
        <v>2021</v>
      </c>
      <c r="B161" s="195">
        <v>10</v>
      </c>
      <c r="C161" s="196">
        <v>44480</v>
      </c>
      <c r="D161" s="196">
        <v>656</v>
      </c>
      <c r="E161" s="196">
        <v>415</v>
      </c>
      <c r="F161" s="197" t="s">
        <v>176</v>
      </c>
      <c r="G161" t="s">
        <v>177</v>
      </c>
      <c r="H161">
        <v>148</v>
      </c>
      <c r="I161" s="258">
        <v>137.63999999999999</v>
      </c>
      <c r="J161" s="259">
        <v>158.36000000000001</v>
      </c>
      <c r="K161" s="260"/>
      <c r="L161" s="193"/>
      <c r="M161" s="193"/>
      <c r="N161" s="223">
        <f t="shared" si="4"/>
        <v>-1</v>
      </c>
      <c r="O161" s="228"/>
      <c r="P161" s="228"/>
      <c r="Q161" s="228"/>
      <c r="R161" s="228"/>
      <c r="S161" s="228"/>
      <c r="T161" s="228"/>
      <c r="U161" s="228"/>
      <c r="V161" s="228"/>
      <c r="W161" s="228"/>
    </row>
    <row r="162" spans="1:23" s="198" customFormat="1" ht="20.25" customHeight="1" x14ac:dyDescent="0.2">
      <c r="A162" s="194">
        <v>2021</v>
      </c>
      <c r="B162" s="195">
        <v>10</v>
      </c>
      <c r="C162" s="196">
        <v>44480</v>
      </c>
      <c r="D162" s="196">
        <v>281</v>
      </c>
      <c r="E162" s="196">
        <v>143</v>
      </c>
      <c r="F162" s="197" t="s">
        <v>144</v>
      </c>
      <c r="G162" t="s">
        <v>145</v>
      </c>
      <c r="H162">
        <v>315</v>
      </c>
      <c r="I162" s="258">
        <v>292.95</v>
      </c>
      <c r="J162" s="259">
        <v>337.05</v>
      </c>
      <c r="K162" s="260">
        <v>365.2</v>
      </c>
      <c r="L162" s="193">
        <v>303.89999999999998</v>
      </c>
      <c r="M162" s="193"/>
      <c r="N162" s="223">
        <f t="shared" si="4"/>
        <v>3.7378392217101854E-2</v>
      </c>
      <c r="O162" s="228"/>
      <c r="P162" s="228"/>
      <c r="Q162" s="228"/>
      <c r="R162" s="228"/>
      <c r="S162" s="228"/>
      <c r="T162" s="228"/>
      <c r="U162" s="228"/>
      <c r="V162" s="228"/>
      <c r="W162" s="228"/>
    </row>
    <row r="163" spans="1:23" s="198" customFormat="1" ht="20.25" customHeight="1" x14ac:dyDescent="0.2">
      <c r="A163" s="194">
        <v>2021</v>
      </c>
      <c r="B163" s="195">
        <v>10</v>
      </c>
      <c r="C163" s="196">
        <v>44480</v>
      </c>
      <c r="D163" s="196">
        <v>609</v>
      </c>
      <c r="E163" s="196">
        <v>395</v>
      </c>
      <c r="F163" s="197" t="s">
        <v>191</v>
      </c>
      <c r="G163" t="s">
        <v>192</v>
      </c>
      <c r="H163">
        <v>50</v>
      </c>
      <c r="I163" s="258">
        <v>46.5</v>
      </c>
      <c r="J163" s="259">
        <v>53.5</v>
      </c>
      <c r="K163" s="260">
        <v>65.8</v>
      </c>
      <c r="L163" s="193">
        <v>57.5</v>
      </c>
      <c r="M163" s="193"/>
      <c r="N163" s="223">
        <f t="shared" si="4"/>
        <v>0.23655913978494625</v>
      </c>
      <c r="O163" s="228"/>
      <c r="P163" s="228"/>
      <c r="Q163" s="228"/>
      <c r="R163" s="228"/>
      <c r="S163" s="228"/>
      <c r="T163" s="228"/>
      <c r="U163" s="228"/>
      <c r="V163" s="228"/>
      <c r="W163" s="228"/>
    </row>
    <row r="164" spans="1:23" s="198" customFormat="1" ht="20.25" customHeight="1" x14ac:dyDescent="0.2">
      <c r="A164" s="194">
        <v>2021</v>
      </c>
      <c r="B164" s="195">
        <v>10</v>
      </c>
      <c r="C164" s="196">
        <v>44480</v>
      </c>
      <c r="D164" s="196">
        <v>299</v>
      </c>
      <c r="E164" s="196">
        <v>159</v>
      </c>
      <c r="F164" s="197" t="s">
        <v>244</v>
      </c>
      <c r="G164" t="s">
        <v>245</v>
      </c>
      <c r="H164">
        <v>115</v>
      </c>
      <c r="I164" s="258">
        <v>106.95</v>
      </c>
      <c r="J164" s="259">
        <v>123.05</v>
      </c>
      <c r="K164" s="260">
        <v>133.1</v>
      </c>
      <c r="L164" s="193">
        <v>109.6</v>
      </c>
      <c r="M164" s="193"/>
      <c r="N164" s="223">
        <f t="shared" si="4"/>
        <v>2.4777933613838163E-2</v>
      </c>
      <c r="O164" s="228"/>
      <c r="P164" s="228"/>
      <c r="Q164" s="228"/>
      <c r="R164" s="228"/>
      <c r="S164" s="228"/>
      <c r="T164" s="228"/>
      <c r="U164" s="228"/>
      <c r="V164" s="228"/>
      <c r="W164" s="228"/>
    </row>
    <row r="165" spans="1:23" s="198" customFormat="1" ht="20.25" customHeight="1" x14ac:dyDescent="0.2">
      <c r="A165" s="194">
        <v>2021</v>
      </c>
      <c r="B165" s="195">
        <v>10</v>
      </c>
      <c r="C165" s="196">
        <v>44480</v>
      </c>
      <c r="D165" s="196">
        <v>50</v>
      </c>
      <c r="E165" s="196">
        <v>18</v>
      </c>
      <c r="F165" s="197" t="s">
        <v>161</v>
      </c>
      <c r="G165" t="s">
        <v>162</v>
      </c>
      <c r="H165">
        <v>54</v>
      </c>
      <c r="I165" s="258">
        <v>51.57</v>
      </c>
      <c r="J165" s="259">
        <v>56.43</v>
      </c>
      <c r="K165" s="260">
        <v>66.7</v>
      </c>
      <c r="L165" s="193">
        <v>54</v>
      </c>
      <c r="M165" s="193"/>
      <c r="N165" s="223">
        <f t="shared" si="4"/>
        <v>4.7120418848167533E-2</v>
      </c>
      <c r="O165" s="228"/>
      <c r="P165" s="228"/>
      <c r="Q165" s="228"/>
      <c r="R165" s="228"/>
      <c r="S165" s="228"/>
      <c r="T165" s="228"/>
      <c r="U165" s="228"/>
      <c r="V165" s="228"/>
      <c r="W165" s="228"/>
    </row>
    <row r="166" spans="1:23" s="198" customFormat="1" ht="20.25" customHeight="1" x14ac:dyDescent="0.2">
      <c r="A166" s="194">
        <v>2021</v>
      </c>
      <c r="B166" s="195">
        <v>10</v>
      </c>
      <c r="C166" s="196">
        <v>44480</v>
      </c>
      <c r="D166" s="196">
        <v>122</v>
      </c>
      <c r="E166" s="196">
        <v>47</v>
      </c>
      <c r="F166" s="197" t="s">
        <v>158</v>
      </c>
      <c r="G166" t="s">
        <v>159</v>
      </c>
      <c r="H166">
        <v>280</v>
      </c>
      <c r="I166" s="258">
        <v>267.39999999999998</v>
      </c>
      <c r="J166" s="259">
        <v>292.60000000000002</v>
      </c>
      <c r="K166" s="260">
        <v>418.2</v>
      </c>
      <c r="L166" s="193">
        <v>292.39999999999998</v>
      </c>
      <c r="M166" s="193"/>
      <c r="N166" s="223">
        <f t="shared" si="4"/>
        <v>9.349289454001497E-2</v>
      </c>
      <c r="O166" s="228"/>
      <c r="P166" s="228"/>
      <c r="Q166" s="228"/>
      <c r="R166" s="228"/>
      <c r="S166" s="228"/>
      <c r="T166" s="228"/>
      <c r="U166" s="228"/>
      <c r="V166" s="228"/>
      <c r="W166" s="228"/>
    </row>
    <row r="167" spans="1:23" s="198" customFormat="1" ht="20.25" customHeight="1" x14ac:dyDescent="0.2">
      <c r="A167" s="194">
        <v>2021</v>
      </c>
      <c r="B167" s="195">
        <v>10</v>
      </c>
      <c r="C167" s="196">
        <v>44480</v>
      </c>
      <c r="D167" s="196">
        <v>254</v>
      </c>
      <c r="E167" s="196">
        <v>334</v>
      </c>
      <c r="F167" s="197" t="s">
        <v>263</v>
      </c>
      <c r="G167" t="s">
        <v>136</v>
      </c>
      <c r="H167">
        <v>203</v>
      </c>
      <c r="I167" s="258">
        <v>188.79</v>
      </c>
      <c r="J167" s="259">
        <v>217.21</v>
      </c>
      <c r="K167" s="260">
        <v>292.5</v>
      </c>
      <c r="L167" s="193">
        <v>206</v>
      </c>
      <c r="M167" s="193"/>
      <c r="N167" s="223">
        <f t="shared" si="4"/>
        <v>9.1159489379734143E-2</v>
      </c>
      <c r="O167" s="228"/>
      <c r="P167" s="228"/>
      <c r="Q167" s="228"/>
      <c r="R167" s="228"/>
      <c r="S167" s="228"/>
      <c r="T167" s="228"/>
      <c r="U167" s="228"/>
      <c r="V167" s="228"/>
      <c r="W167" s="228"/>
    </row>
    <row r="168" spans="1:23" s="198" customFormat="1" ht="20.25" customHeight="1" x14ac:dyDescent="0.2">
      <c r="A168" s="194">
        <v>2021</v>
      </c>
      <c r="B168" s="195">
        <v>10</v>
      </c>
      <c r="C168" s="196">
        <v>44480</v>
      </c>
      <c r="D168" s="196">
        <v>167</v>
      </c>
      <c r="E168" s="196">
        <v>243</v>
      </c>
      <c r="F168" s="197" t="s">
        <v>132</v>
      </c>
      <c r="G168" t="s">
        <v>133</v>
      </c>
      <c r="H168">
        <v>888</v>
      </c>
      <c r="I168" s="258">
        <v>825.84</v>
      </c>
      <c r="J168" s="259">
        <v>950.16</v>
      </c>
      <c r="K168" s="260">
        <v>1063.7</v>
      </c>
      <c r="L168" s="193">
        <v>958.5</v>
      </c>
      <c r="M168" s="193"/>
      <c r="N168" s="223"/>
      <c r="O168" s="228"/>
      <c r="P168" s="228"/>
      <c r="Q168" s="228"/>
      <c r="R168" s="228"/>
      <c r="S168" s="228"/>
      <c r="T168" s="228"/>
      <c r="U168" s="228"/>
      <c r="V168" s="228"/>
      <c r="W168" s="228"/>
    </row>
    <row r="169" spans="1:23" s="198" customFormat="1" ht="20.25" customHeight="1" x14ac:dyDescent="0.2">
      <c r="A169" s="194">
        <v>2021</v>
      </c>
      <c r="B169" s="195">
        <v>10</v>
      </c>
      <c r="C169" s="196">
        <v>44480</v>
      </c>
      <c r="D169" s="196">
        <v>674</v>
      </c>
      <c r="E169" s="196">
        <v>425</v>
      </c>
      <c r="F169" s="197" t="s">
        <v>155</v>
      </c>
      <c r="G169" t="s">
        <v>156</v>
      </c>
      <c r="H169">
        <v>256</v>
      </c>
      <c r="I169" s="258">
        <v>240.89599999999999</v>
      </c>
      <c r="J169" s="259">
        <v>274.17599999999999</v>
      </c>
      <c r="K169" s="260">
        <v>335</v>
      </c>
      <c r="L169" s="193">
        <v>264.3</v>
      </c>
      <c r="M169" s="193"/>
      <c r="N169" s="223"/>
      <c r="O169" s="228"/>
      <c r="P169" s="228"/>
      <c r="Q169" s="228"/>
      <c r="R169" s="228"/>
      <c r="S169" s="228"/>
      <c r="T169" s="228"/>
      <c r="U169" s="228"/>
      <c r="V169" s="228"/>
      <c r="W169" s="228"/>
    </row>
    <row r="170" spans="1:23" s="198" customFormat="1" ht="20.25" customHeight="1" x14ac:dyDescent="0.2">
      <c r="A170" s="194">
        <v>2021</v>
      </c>
      <c r="B170" s="195">
        <v>10</v>
      </c>
      <c r="C170" s="196">
        <v>44481</v>
      </c>
      <c r="D170" s="196">
        <v>607</v>
      </c>
      <c r="E170" s="196">
        <v>395</v>
      </c>
      <c r="F170" s="197" t="s">
        <v>185</v>
      </c>
      <c r="G170" t="s">
        <v>186</v>
      </c>
      <c r="H170">
        <v>120</v>
      </c>
      <c r="I170" s="258">
        <v>111.6</v>
      </c>
      <c r="J170" s="259">
        <v>128.4</v>
      </c>
      <c r="K170" s="260"/>
      <c r="L170" s="193"/>
      <c r="M170" s="193"/>
      <c r="N170" s="223"/>
      <c r="O170" s="228"/>
      <c r="P170" s="228"/>
      <c r="Q170" s="228"/>
      <c r="R170" s="228"/>
      <c r="S170" s="228"/>
      <c r="T170" s="228"/>
      <c r="U170" s="228"/>
      <c r="V170" s="228"/>
      <c r="W170" s="228"/>
    </row>
    <row r="171" spans="1:23" ht="14.25" customHeight="1" x14ac:dyDescent="0.2">
      <c r="A171">
        <v>2021</v>
      </c>
      <c r="B171">
        <v>10</v>
      </c>
      <c r="C171" s="265">
        <v>44481</v>
      </c>
      <c r="D171">
        <v>556</v>
      </c>
      <c r="E171">
        <v>384</v>
      </c>
      <c r="F171" t="s">
        <v>123</v>
      </c>
      <c r="G171" t="s">
        <v>124</v>
      </c>
      <c r="H171">
        <v>1066</v>
      </c>
      <c r="I171">
        <v>1003.106</v>
      </c>
      <c r="J171">
        <v>1141.6859999999999</v>
      </c>
      <c r="K171">
        <v>1337.4</v>
      </c>
      <c r="L171">
        <v>1127.4000000000001</v>
      </c>
    </row>
    <row r="172" spans="1:23" ht="14.25" customHeight="1" x14ac:dyDescent="0.2">
      <c r="A172">
        <v>2021</v>
      </c>
      <c r="B172">
        <v>10</v>
      </c>
      <c r="C172" s="265">
        <v>44481</v>
      </c>
      <c r="D172">
        <v>609</v>
      </c>
      <c r="E172">
        <v>395</v>
      </c>
      <c r="F172" t="s">
        <v>191</v>
      </c>
      <c r="G172" t="s">
        <v>192</v>
      </c>
      <c r="H172">
        <v>50</v>
      </c>
      <c r="I172">
        <v>46.5</v>
      </c>
      <c r="J172">
        <v>53.5</v>
      </c>
    </row>
    <row r="173" spans="1:23" ht="14.25" customHeight="1" x14ac:dyDescent="0.2">
      <c r="A173">
        <v>2021</v>
      </c>
      <c r="B173">
        <v>10</v>
      </c>
      <c r="C173" s="265">
        <v>44481</v>
      </c>
      <c r="D173">
        <v>652</v>
      </c>
      <c r="E173">
        <v>164</v>
      </c>
      <c r="F173" t="s">
        <v>268</v>
      </c>
      <c r="G173" t="s">
        <v>269</v>
      </c>
      <c r="H173">
        <v>17.100000000000001</v>
      </c>
      <c r="I173">
        <v>15.903</v>
      </c>
      <c r="J173">
        <v>18.297000000000001</v>
      </c>
    </row>
    <row r="174" spans="1:23" ht="14.25" customHeight="1" x14ac:dyDescent="0.2">
      <c r="A174">
        <v>2021</v>
      </c>
      <c r="B174">
        <v>10</v>
      </c>
      <c r="C174" s="265">
        <v>44481</v>
      </c>
      <c r="D174">
        <v>659</v>
      </c>
      <c r="E174">
        <v>416</v>
      </c>
      <c r="F174" t="s">
        <v>129</v>
      </c>
      <c r="G174" t="s">
        <v>130</v>
      </c>
      <c r="H174">
        <v>301</v>
      </c>
      <c r="I174">
        <v>283.24099999999999</v>
      </c>
      <c r="J174">
        <v>322.37099999999998</v>
      </c>
      <c r="K174">
        <v>456.4</v>
      </c>
      <c r="L174">
        <v>317.8</v>
      </c>
    </row>
    <row r="175" spans="1:23" ht="14.25" customHeight="1" x14ac:dyDescent="0.2">
      <c r="A175">
        <v>2021</v>
      </c>
      <c r="B175">
        <v>10</v>
      </c>
      <c r="C175" s="265">
        <v>44481</v>
      </c>
      <c r="D175">
        <v>669</v>
      </c>
      <c r="E175">
        <v>423</v>
      </c>
      <c r="F175" t="s">
        <v>138</v>
      </c>
      <c r="G175" t="s">
        <v>139</v>
      </c>
      <c r="H175">
        <v>954</v>
      </c>
      <c r="I175">
        <v>897.71400000000006</v>
      </c>
      <c r="J175">
        <v>1021.734</v>
      </c>
      <c r="K175">
        <v>679.6</v>
      </c>
      <c r="L175">
        <v>511.2</v>
      </c>
    </row>
    <row r="176" spans="1:23" ht="14.25" customHeight="1" x14ac:dyDescent="0.2">
      <c r="A176">
        <v>2021</v>
      </c>
      <c r="B176">
        <v>10</v>
      </c>
      <c r="C176" s="265">
        <v>44481</v>
      </c>
      <c r="D176">
        <v>281</v>
      </c>
      <c r="E176">
        <v>143</v>
      </c>
      <c r="F176" t="s">
        <v>146</v>
      </c>
      <c r="G176" t="s">
        <v>147</v>
      </c>
      <c r="H176">
        <v>345</v>
      </c>
      <c r="I176">
        <v>320.85000000000002</v>
      </c>
      <c r="J176">
        <v>369.15</v>
      </c>
    </row>
    <row r="177" spans="1:12" x14ac:dyDescent="0.2">
      <c r="A177">
        <v>2021</v>
      </c>
      <c r="B177">
        <v>10</v>
      </c>
      <c r="C177" s="265">
        <v>44481</v>
      </c>
      <c r="D177">
        <v>306</v>
      </c>
      <c r="E177">
        <v>165</v>
      </c>
      <c r="F177" t="s">
        <v>120</v>
      </c>
      <c r="G177" t="s">
        <v>121</v>
      </c>
      <c r="H177">
        <v>196</v>
      </c>
      <c r="I177">
        <v>182.28</v>
      </c>
      <c r="J177">
        <v>209.72</v>
      </c>
      <c r="K177">
        <v>226.8</v>
      </c>
      <c r="L177">
        <v>189.4</v>
      </c>
    </row>
    <row r="178" spans="1:12" x14ac:dyDescent="0.2">
      <c r="A178">
        <v>2021</v>
      </c>
      <c r="B178">
        <v>10</v>
      </c>
      <c r="C178" s="265">
        <v>44481</v>
      </c>
      <c r="D178">
        <v>657</v>
      </c>
      <c r="E178">
        <v>415</v>
      </c>
      <c r="F178" t="s">
        <v>179</v>
      </c>
      <c r="G178" t="s">
        <v>180</v>
      </c>
      <c r="H178">
        <v>90</v>
      </c>
      <c r="I178">
        <v>83.7</v>
      </c>
      <c r="J178">
        <v>96.3</v>
      </c>
    </row>
    <row r="179" spans="1:12" x14ac:dyDescent="0.2">
      <c r="A179">
        <v>2021</v>
      </c>
      <c r="B179">
        <v>10</v>
      </c>
      <c r="C179" s="265">
        <v>44481</v>
      </c>
      <c r="D179">
        <v>253</v>
      </c>
      <c r="E179">
        <v>331</v>
      </c>
      <c r="F179" t="s">
        <v>135</v>
      </c>
      <c r="G179" t="s">
        <v>136</v>
      </c>
      <c r="H179">
        <v>203</v>
      </c>
      <c r="I179">
        <v>188.79</v>
      </c>
      <c r="J179">
        <v>217.21</v>
      </c>
      <c r="K179">
        <v>288.89999999999998</v>
      </c>
      <c r="L179">
        <v>199.6</v>
      </c>
    </row>
    <row r="180" spans="1:12" x14ac:dyDescent="0.2">
      <c r="A180">
        <v>2021</v>
      </c>
      <c r="B180">
        <v>10</v>
      </c>
      <c r="C180" s="265">
        <v>44481</v>
      </c>
      <c r="D180">
        <v>254</v>
      </c>
      <c r="E180">
        <v>334</v>
      </c>
      <c r="F180" t="s">
        <v>263</v>
      </c>
      <c r="G180" t="s">
        <v>136</v>
      </c>
      <c r="H180">
        <v>203</v>
      </c>
      <c r="I180">
        <v>188.79</v>
      </c>
      <c r="J180">
        <v>217.21</v>
      </c>
      <c r="K180">
        <v>296.5</v>
      </c>
      <c r="L180">
        <v>208.1</v>
      </c>
    </row>
    <row r="181" spans="1:12" x14ac:dyDescent="0.2">
      <c r="A181">
        <v>2021</v>
      </c>
      <c r="B181">
        <v>10</v>
      </c>
      <c r="C181" s="265">
        <v>44481</v>
      </c>
      <c r="D181">
        <v>281</v>
      </c>
      <c r="E181">
        <v>143</v>
      </c>
      <c r="F181" t="s">
        <v>144</v>
      </c>
      <c r="G181" t="s">
        <v>145</v>
      </c>
      <c r="H181">
        <v>315</v>
      </c>
      <c r="I181">
        <v>292.95</v>
      </c>
      <c r="J181">
        <v>337.05</v>
      </c>
    </row>
    <row r="182" spans="1:12" x14ac:dyDescent="0.2">
      <c r="A182">
        <v>2021</v>
      </c>
      <c r="B182">
        <v>10</v>
      </c>
      <c r="C182" s="265">
        <v>44481</v>
      </c>
      <c r="D182">
        <v>155</v>
      </c>
      <c r="E182">
        <v>227</v>
      </c>
      <c r="F182" t="s">
        <v>164</v>
      </c>
      <c r="G182" t="s">
        <v>165</v>
      </c>
      <c r="H182">
        <v>122</v>
      </c>
      <c r="I182">
        <v>113.46</v>
      </c>
      <c r="J182">
        <v>130.54</v>
      </c>
    </row>
    <row r="183" spans="1:12" x14ac:dyDescent="0.2">
      <c r="A183">
        <v>2021</v>
      </c>
      <c r="B183">
        <v>10</v>
      </c>
      <c r="C183" s="265">
        <v>44481</v>
      </c>
      <c r="D183">
        <v>281</v>
      </c>
      <c r="E183">
        <v>143</v>
      </c>
      <c r="F183" t="s">
        <v>142</v>
      </c>
      <c r="G183" t="s">
        <v>143</v>
      </c>
      <c r="H183">
        <v>285</v>
      </c>
      <c r="I183">
        <v>265.05</v>
      </c>
      <c r="J183">
        <v>304.95</v>
      </c>
    </row>
    <row r="184" spans="1:12" x14ac:dyDescent="0.2">
      <c r="A184">
        <v>2021</v>
      </c>
      <c r="B184">
        <v>10</v>
      </c>
      <c r="C184" s="265">
        <v>44481</v>
      </c>
      <c r="D184">
        <v>557</v>
      </c>
      <c r="E184">
        <v>384</v>
      </c>
      <c r="F184" t="s">
        <v>126</v>
      </c>
      <c r="G184" t="s">
        <v>127</v>
      </c>
      <c r="H184">
        <v>182</v>
      </c>
      <c r="I184">
        <v>171.262</v>
      </c>
      <c r="J184">
        <v>194.922</v>
      </c>
      <c r="K184">
        <v>239.1</v>
      </c>
      <c r="L184">
        <v>191.1</v>
      </c>
    </row>
    <row r="185" spans="1:12" x14ac:dyDescent="0.2">
      <c r="A185">
        <v>2021</v>
      </c>
      <c r="B185">
        <v>10</v>
      </c>
      <c r="C185" s="265">
        <v>44481</v>
      </c>
      <c r="D185">
        <v>437</v>
      </c>
      <c r="E185">
        <v>375</v>
      </c>
      <c r="F185" t="s">
        <v>152</v>
      </c>
      <c r="G185" t="s">
        <v>153</v>
      </c>
      <c r="H185">
        <v>168</v>
      </c>
      <c r="I185">
        <v>158.08799999999999</v>
      </c>
      <c r="J185">
        <v>179.928</v>
      </c>
      <c r="K185">
        <v>134</v>
      </c>
      <c r="L185">
        <v>116</v>
      </c>
    </row>
    <row r="186" spans="1:12" x14ac:dyDescent="0.2">
      <c r="A186">
        <v>2021</v>
      </c>
      <c r="B186">
        <v>10</v>
      </c>
      <c r="C186" s="265">
        <v>44481</v>
      </c>
      <c r="D186">
        <v>658</v>
      </c>
      <c r="E186">
        <v>415</v>
      </c>
      <c r="F186" t="s">
        <v>182</v>
      </c>
      <c r="G186" t="s">
        <v>183</v>
      </c>
      <c r="H186">
        <v>90</v>
      </c>
      <c r="I186">
        <v>83.7</v>
      </c>
      <c r="J186">
        <v>96.3</v>
      </c>
    </row>
    <row r="187" spans="1:12" x14ac:dyDescent="0.2">
      <c r="A187">
        <v>2021</v>
      </c>
      <c r="B187">
        <v>10</v>
      </c>
      <c r="C187" s="265">
        <v>44481</v>
      </c>
      <c r="D187">
        <v>608</v>
      </c>
      <c r="E187">
        <v>395</v>
      </c>
      <c r="F187" t="s">
        <v>188</v>
      </c>
      <c r="G187" t="s">
        <v>189</v>
      </c>
      <c r="H187">
        <v>110</v>
      </c>
      <c r="I187">
        <v>102.3</v>
      </c>
      <c r="J187">
        <v>117.7</v>
      </c>
    </row>
    <row r="188" spans="1:12" x14ac:dyDescent="0.2">
      <c r="A188">
        <v>2021</v>
      </c>
      <c r="B188">
        <v>10</v>
      </c>
      <c r="C188" s="265">
        <v>44481</v>
      </c>
      <c r="D188">
        <v>122</v>
      </c>
      <c r="E188">
        <v>47</v>
      </c>
      <c r="F188" t="s">
        <v>158</v>
      </c>
      <c r="G188" t="s">
        <v>159</v>
      </c>
      <c r="H188">
        <v>280</v>
      </c>
      <c r="I188">
        <v>267.39999999999998</v>
      </c>
      <c r="J188">
        <v>292.60000000000002</v>
      </c>
      <c r="K188">
        <v>384.7</v>
      </c>
      <c r="L188">
        <v>305.7</v>
      </c>
    </row>
    <row r="189" spans="1:12" x14ac:dyDescent="0.2">
      <c r="A189">
        <v>2021</v>
      </c>
      <c r="B189">
        <v>10</v>
      </c>
      <c r="C189" s="265">
        <v>44481</v>
      </c>
      <c r="D189">
        <v>674</v>
      </c>
      <c r="E189">
        <v>425</v>
      </c>
      <c r="F189" t="s">
        <v>155</v>
      </c>
      <c r="G189" t="s">
        <v>156</v>
      </c>
      <c r="H189">
        <v>256</v>
      </c>
      <c r="I189">
        <v>240.89599999999999</v>
      </c>
      <c r="J189">
        <v>274.17599999999999</v>
      </c>
    </row>
    <row r="190" spans="1:12" x14ac:dyDescent="0.2">
      <c r="A190">
        <v>2021</v>
      </c>
      <c r="B190">
        <v>10</v>
      </c>
      <c r="C190" s="265">
        <v>44481</v>
      </c>
      <c r="D190">
        <v>167</v>
      </c>
      <c r="E190">
        <v>243</v>
      </c>
      <c r="F190" t="s">
        <v>132</v>
      </c>
      <c r="G190" t="s">
        <v>133</v>
      </c>
      <c r="H190">
        <v>888</v>
      </c>
      <c r="I190">
        <v>825.84</v>
      </c>
      <c r="J190">
        <v>950.16</v>
      </c>
      <c r="K190">
        <v>1032.5999999999999</v>
      </c>
      <c r="L190">
        <v>925</v>
      </c>
    </row>
    <row r="191" spans="1:12" x14ac:dyDescent="0.2">
      <c r="A191">
        <v>2021</v>
      </c>
      <c r="B191">
        <v>10</v>
      </c>
      <c r="C191" s="265">
        <v>44481</v>
      </c>
      <c r="D191">
        <v>299</v>
      </c>
      <c r="E191">
        <v>159</v>
      </c>
      <c r="F191" t="s">
        <v>244</v>
      </c>
      <c r="G191" t="s">
        <v>245</v>
      </c>
      <c r="H191">
        <v>115</v>
      </c>
      <c r="I191">
        <v>106.95</v>
      </c>
      <c r="J191">
        <v>123.05</v>
      </c>
      <c r="K191">
        <v>133.19999999999999</v>
      </c>
      <c r="L191">
        <v>107.7</v>
      </c>
    </row>
    <row r="192" spans="1:12" x14ac:dyDescent="0.2">
      <c r="A192">
        <v>2021</v>
      </c>
      <c r="B192">
        <v>10</v>
      </c>
      <c r="C192" s="265">
        <v>44481</v>
      </c>
      <c r="D192">
        <v>49</v>
      </c>
      <c r="E192">
        <v>18</v>
      </c>
      <c r="F192" t="s">
        <v>170</v>
      </c>
      <c r="G192" t="s">
        <v>171</v>
      </c>
      <c r="H192">
        <v>100</v>
      </c>
      <c r="I192">
        <v>95.5</v>
      </c>
      <c r="J192">
        <v>104.5</v>
      </c>
    </row>
    <row r="193" spans="1:10" x14ac:dyDescent="0.2">
      <c r="A193">
        <v>2021</v>
      </c>
      <c r="B193">
        <v>10</v>
      </c>
      <c r="C193" s="265">
        <v>44481</v>
      </c>
      <c r="D193">
        <v>50</v>
      </c>
      <c r="E193">
        <v>18</v>
      </c>
      <c r="F193" t="s">
        <v>161</v>
      </c>
      <c r="G193" t="s">
        <v>162</v>
      </c>
      <c r="H193">
        <v>54</v>
      </c>
      <c r="I193">
        <v>51.57</v>
      </c>
      <c r="J193">
        <v>56.43</v>
      </c>
    </row>
  </sheetData>
  <autoFilter ref="A3:W3" xr:uid="{00000000-0009-0000-0000-000004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367" priority="198" stopIfTrue="1">
      <formula>L4&gt;#REF!*1.5</formula>
    </cfRule>
    <cfRule type="expression" dxfId="366" priority="199" stopIfTrue="1">
      <formula>L4*1.5&lt;#REF!</formula>
    </cfRule>
    <cfRule type="expression" dxfId="365" priority="188" stopIfTrue="1">
      <formula>L4&lt;#REF!</formula>
    </cfRule>
    <cfRule type="expression" dxfId="364" priority="195" stopIfTrue="1">
      <formula>L4&gt;#REF!</formula>
    </cfRule>
  </conditionalFormatting>
  <conditionalFormatting sqref="M4">
    <cfRule type="expression" dxfId="363" priority="513" stopIfTrue="1">
      <formula>M4&gt;$K4*1.5</formula>
    </cfRule>
    <cfRule type="expression" dxfId="362" priority="514" stopIfTrue="1">
      <formula>M4*1.5&lt;$J4</formula>
    </cfRule>
    <cfRule type="expression" dxfId="361" priority="523" stopIfTrue="1">
      <formula>M4&lt;$J4</formula>
    </cfRule>
    <cfRule type="expression" dxfId="360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359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358" priority="6" stopIfTrue="1">
      <formula>L5&gt;#REF!*1.5</formula>
    </cfRule>
    <cfRule type="expression" dxfId="357" priority="7" stopIfTrue="1">
      <formula>L5*1.5&lt;#REF!</formula>
    </cfRule>
    <cfRule type="expression" dxfId="356" priority="4" stopIfTrue="1">
      <formula>L5&lt;#REF!</formula>
    </cfRule>
    <cfRule type="expression" dxfId="355" priority="5" stopIfTrue="1">
      <formula>L5&gt;#REF!</formula>
    </cfRule>
  </conditionalFormatting>
  <conditionalFormatting sqref="M5:M170">
    <cfRule type="expression" dxfId="354" priority="8" stopIfTrue="1">
      <formula>M5&gt;$K5*1.5</formula>
    </cfRule>
    <cfRule type="expression" dxfId="353" priority="9" stopIfTrue="1">
      <formula>M5*1.5&lt;$J5</formula>
    </cfRule>
    <cfRule type="expression" dxfId="352" priority="10" stopIfTrue="1">
      <formula>M5&lt;$J5</formula>
    </cfRule>
    <cfRule type="expression" dxfId="351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350" priority="2" stopIfTrue="1" operator="greaterThan">
      <formula>0.22</formula>
    </cfRule>
  </conditionalFormatting>
  <hyperlinks>
    <hyperlink ref="O1" location="index!A1" display="العودة للفهرس" xr:uid="{00000000-0004-0000-04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74" hidden="1" customWidth="1"/>
    <col min="3" max="3" width="14.625" style="74" bestFit="1" customWidth="1"/>
    <col min="4" max="5" width="9.125" style="74" hidden="1" customWidth="1"/>
    <col min="6" max="6" width="26.75" style="98" customWidth="1"/>
    <col min="7" max="7" width="24.875" style="99" customWidth="1"/>
    <col min="8" max="8" width="15.75" style="100" customWidth="1"/>
    <col min="9" max="10" width="8.25" style="100" customWidth="1"/>
    <col min="11" max="11" width="10.375" style="266" customWidth="1"/>
    <col min="12" max="12" width="11.25" style="267" customWidth="1"/>
    <col min="13" max="13" width="13" style="263" customWidth="1"/>
    <col min="14" max="14" width="10.25" style="29" hidden="1" customWidth="1"/>
    <col min="15" max="18" width="10.25" style="74" hidden="1" customWidth="1"/>
    <col min="19" max="19" width="10.375" style="101" hidden="1" customWidth="1"/>
    <col min="20" max="20" width="10.375" style="30" hidden="1" customWidth="1"/>
    <col min="21" max="21" width="10.25" style="29" hidden="1" customWidth="1"/>
    <col min="22" max="25" width="10.25" style="74" hidden="1" customWidth="1"/>
    <col min="26" max="26" width="10.375" style="101" hidden="1" customWidth="1"/>
    <col min="27" max="27" width="10.375" style="30" hidden="1" customWidth="1"/>
    <col min="28" max="28" width="10.25" style="29" hidden="1" customWidth="1"/>
    <col min="29" max="32" width="10.25" style="74" hidden="1" customWidth="1"/>
    <col min="33" max="33" width="10.375" style="102" hidden="1" customWidth="1"/>
    <col min="34" max="34" width="10.375" style="31" hidden="1" customWidth="1"/>
    <col min="35" max="35" width="11.75" style="78" customWidth="1"/>
    <col min="36" max="36" width="10.625" style="103" customWidth="1"/>
    <col min="37" max="37" width="10.625" style="104" customWidth="1"/>
    <col min="38" max="38" width="11.75" style="105" customWidth="1"/>
    <col min="39" max="39" width="10.625" style="106" customWidth="1"/>
    <col min="40" max="48" width="8.375" style="107" hidden="1" customWidth="1"/>
    <col min="49" max="49" width="15.25" style="108" customWidth="1"/>
    <col min="50" max="50" width="15.625" style="107" customWidth="1"/>
    <col min="51" max="51" width="12.375" style="103" customWidth="1"/>
    <col min="52" max="52" width="15.625" style="107" customWidth="1"/>
    <col min="53" max="57" width="15.875" style="107" hidden="1" customWidth="1"/>
    <col min="58" max="58" width="24" style="109" hidden="1" customWidth="1"/>
    <col min="59" max="59" width="21.375" style="74" hidden="1" customWidth="1"/>
    <col min="60" max="60" width="20.25" style="74" hidden="1" customWidth="1"/>
    <col min="61" max="61" width="23.125" style="74" hidden="1" customWidth="1"/>
    <col min="62" max="62" width="9.125" style="74" hidden="1" customWidth="1"/>
    <col min="63" max="74" width="9.125" style="74" customWidth="1"/>
    <col min="75" max="16384" width="9.125" style="74"/>
  </cols>
  <sheetData>
    <row r="1" spans="1:100" s="85" customFormat="1" ht="41.25" customHeight="1" thickBot="1" x14ac:dyDescent="0.25">
      <c r="A1" s="116"/>
      <c r="B1" s="116"/>
      <c r="C1" s="116"/>
      <c r="D1" s="116"/>
      <c r="E1" s="116"/>
      <c r="F1" s="90" t="s">
        <v>354</v>
      </c>
      <c r="G1" s="233"/>
      <c r="H1" s="233"/>
      <c r="I1" s="91" t="s">
        <v>85</v>
      </c>
      <c r="J1" s="92">
        <f>B4</f>
        <v>2</v>
      </c>
      <c r="K1" s="268" t="s">
        <v>86</v>
      </c>
      <c r="L1" s="340">
        <f>A4</f>
        <v>2021</v>
      </c>
      <c r="M1" s="298"/>
      <c r="N1" s="294"/>
      <c r="O1" s="295"/>
      <c r="P1" s="295"/>
      <c r="Q1" s="295"/>
      <c r="R1" s="296"/>
      <c r="S1" s="23"/>
      <c r="T1" s="23"/>
      <c r="U1" s="294"/>
      <c r="V1" s="295"/>
      <c r="W1" s="295"/>
      <c r="X1" s="295"/>
      <c r="Y1" s="296"/>
      <c r="Z1" s="23"/>
      <c r="AA1" s="23"/>
      <c r="AB1" s="294"/>
      <c r="AC1" s="295"/>
      <c r="AD1" s="295"/>
      <c r="AE1" s="295"/>
      <c r="AF1" s="296"/>
      <c r="AG1" s="231"/>
      <c r="AH1" s="231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66" t="s">
        <v>80</v>
      </c>
      <c r="BA1" s="24"/>
      <c r="BB1" s="24"/>
      <c r="BC1" s="24"/>
      <c r="BD1" s="24"/>
      <c r="BE1" s="24"/>
      <c r="BF1" s="25"/>
    </row>
    <row r="2" spans="1:100" s="85" customFormat="1" ht="52.5" customHeight="1" x14ac:dyDescent="0.2">
      <c r="A2" s="341" t="s">
        <v>87</v>
      </c>
      <c r="B2" s="341" t="s">
        <v>88</v>
      </c>
      <c r="C2" s="341" t="s">
        <v>275</v>
      </c>
      <c r="D2" s="326" t="s">
        <v>276</v>
      </c>
      <c r="E2" s="326" t="s">
        <v>90</v>
      </c>
      <c r="F2" s="343" t="s">
        <v>278</v>
      </c>
      <c r="G2" s="343" t="s">
        <v>279</v>
      </c>
      <c r="H2" s="344" t="s">
        <v>280</v>
      </c>
      <c r="I2" s="344" t="s">
        <v>281</v>
      </c>
      <c r="J2" s="343" t="s">
        <v>282</v>
      </c>
      <c r="K2" s="299" t="s">
        <v>93</v>
      </c>
      <c r="L2" s="345" t="s">
        <v>93</v>
      </c>
      <c r="M2" s="305"/>
      <c r="N2" s="346" t="s">
        <v>284</v>
      </c>
      <c r="O2" s="312"/>
      <c r="P2" s="312"/>
      <c r="Q2" s="312"/>
      <c r="R2" s="313"/>
      <c r="S2" s="347" t="s">
        <v>285</v>
      </c>
      <c r="T2" s="313"/>
      <c r="U2" s="346" t="s">
        <v>287</v>
      </c>
      <c r="V2" s="312"/>
      <c r="W2" s="312"/>
      <c r="X2" s="312"/>
      <c r="Y2" s="313"/>
      <c r="Z2" s="347" t="s">
        <v>288</v>
      </c>
      <c r="AA2" s="313"/>
      <c r="AB2" s="342" t="s">
        <v>355</v>
      </c>
      <c r="AC2" s="312"/>
      <c r="AD2" s="312"/>
      <c r="AE2" s="312"/>
      <c r="AF2" s="313"/>
      <c r="AG2" s="348" t="s">
        <v>356</v>
      </c>
      <c r="AH2" s="313"/>
      <c r="AI2" s="299" t="s">
        <v>94</v>
      </c>
      <c r="AJ2" s="300" t="s">
        <v>95</v>
      </c>
      <c r="AK2" s="302" t="s">
        <v>96</v>
      </c>
      <c r="AL2" s="301" t="s">
        <v>97</v>
      </c>
      <c r="AM2" s="303" t="s">
        <v>98</v>
      </c>
      <c r="AN2" s="349" t="s">
        <v>99</v>
      </c>
      <c r="AO2" s="312"/>
      <c r="AP2" s="312"/>
      <c r="AQ2" s="312"/>
      <c r="AR2" s="312"/>
      <c r="AS2" s="312"/>
      <c r="AT2" s="312"/>
      <c r="AU2" s="312"/>
      <c r="AV2" s="313"/>
      <c r="AW2" s="350" t="s">
        <v>292</v>
      </c>
      <c r="AX2" s="351" t="s">
        <v>293</v>
      </c>
      <c r="AY2" s="353" t="s">
        <v>102</v>
      </c>
      <c r="AZ2" s="354" t="s">
        <v>294</v>
      </c>
      <c r="BA2" s="307" t="s">
        <v>295</v>
      </c>
      <c r="BB2" s="307" t="s">
        <v>296</v>
      </c>
      <c r="BC2" s="307" t="s">
        <v>297</v>
      </c>
      <c r="BD2" s="307" t="s">
        <v>298</v>
      </c>
      <c r="BE2" s="307" t="s">
        <v>299</v>
      </c>
      <c r="BF2" s="308" t="s">
        <v>300</v>
      </c>
      <c r="BG2" s="308" t="s">
        <v>301</v>
      </c>
      <c r="BH2" s="308" t="s">
        <v>302</v>
      </c>
      <c r="BI2" s="308" t="s">
        <v>303</v>
      </c>
      <c r="BJ2" s="309" t="s">
        <v>357</v>
      </c>
    </row>
    <row r="3" spans="1:100" s="85" customFormat="1" ht="52.5" customHeight="1" x14ac:dyDescent="0.2">
      <c r="A3" s="291"/>
      <c r="B3" s="291"/>
      <c r="C3" s="291"/>
      <c r="D3" s="293"/>
      <c r="E3" s="293"/>
      <c r="F3" s="291"/>
      <c r="G3" s="291"/>
      <c r="H3" s="291"/>
      <c r="I3" s="291"/>
      <c r="J3" s="291"/>
      <c r="K3" s="291"/>
      <c r="L3" s="248" t="s">
        <v>108</v>
      </c>
      <c r="M3" s="269" t="s">
        <v>109</v>
      </c>
      <c r="N3" s="26">
        <v>0.39583333333333331</v>
      </c>
      <c r="O3" s="94">
        <v>0.47916666666666669</v>
      </c>
      <c r="P3" s="94">
        <v>0.1041666666666667</v>
      </c>
      <c r="Q3" s="94">
        <v>0.1875</v>
      </c>
      <c r="R3" s="94">
        <v>0.27083333333333331</v>
      </c>
      <c r="S3" s="95">
        <v>0.41666666666666669</v>
      </c>
      <c r="T3" s="95">
        <v>5.3</v>
      </c>
      <c r="U3" s="26">
        <v>0.39583333333333331</v>
      </c>
      <c r="V3" s="94">
        <v>0.47916666666666669</v>
      </c>
      <c r="W3" s="94">
        <v>0.1041666666666667</v>
      </c>
      <c r="X3" s="94">
        <v>0.1875</v>
      </c>
      <c r="Y3" s="94">
        <v>0.27083333333333331</v>
      </c>
      <c r="Z3" s="95">
        <v>0.41666666666666669</v>
      </c>
      <c r="AA3" s="95">
        <v>5.3</v>
      </c>
      <c r="AB3" s="94">
        <v>0.39583333333333331</v>
      </c>
      <c r="AC3" s="94">
        <v>0.47916666666666669</v>
      </c>
      <c r="AD3" s="94">
        <v>0.1041666666666667</v>
      </c>
      <c r="AE3" s="94">
        <v>0.1875</v>
      </c>
      <c r="AF3" s="94">
        <v>0.27083333333333331</v>
      </c>
      <c r="AG3" s="96">
        <v>0.41666666666666669</v>
      </c>
      <c r="AH3" s="27">
        <v>5.3</v>
      </c>
      <c r="AI3" s="291"/>
      <c r="AJ3" s="291"/>
      <c r="AK3" s="291"/>
      <c r="AL3" s="291"/>
      <c r="AM3" s="291"/>
      <c r="AN3" s="97" t="s">
        <v>110</v>
      </c>
      <c r="AO3" s="97" t="s">
        <v>111</v>
      </c>
      <c r="AP3" s="97" t="s">
        <v>112</v>
      </c>
      <c r="AQ3" s="97" t="s">
        <v>113</v>
      </c>
      <c r="AR3" s="97" t="s">
        <v>114</v>
      </c>
      <c r="AS3" s="97" t="s">
        <v>115</v>
      </c>
      <c r="AT3" s="97" t="s">
        <v>116</v>
      </c>
      <c r="AU3" s="97" t="s">
        <v>117</v>
      </c>
      <c r="AV3" s="97" t="s">
        <v>118</v>
      </c>
      <c r="AW3" s="291"/>
      <c r="AX3" s="352"/>
      <c r="AY3" s="291"/>
      <c r="AZ3" s="291"/>
      <c r="BA3" s="291"/>
      <c r="BB3" s="291"/>
      <c r="BC3" s="291"/>
      <c r="BD3" s="291"/>
      <c r="BE3" s="291"/>
      <c r="BF3" s="293"/>
      <c r="BG3" s="293"/>
      <c r="BH3" s="293"/>
      <c r="BI3" s="293"/>
      <c r="BJ3" s="293"/>
    </row>
    <row r="4" spans="1:100" s="86" customFormat="1" ht="31.5" customHeight="1" x14ac:dyDescent="0.3">
      <c r="A4" s="73">
        <v>2021</v>
      </c>
      <c r="B4" s="74">
        <v>2</v>
      </c>
      <c r="C4" s="270"/>
      <c r="D4" s="74"/>
      <c r="E4" s="74"/>
      <c r="F4" s="75"/>
      <c r="G4" s="76"/>
      <c r="H4" s="76"/>
      <c r="I4" s="76"/>
      <c r="J4" s="76"/>
      <c r="K4" s="271"/>
      <c r="L4" s="272"/>
      <c r="M4" s="273"/>
      <c r="N4" s="111"/>
      <c r="O4" s="111"/>
      <c r="P4" s="111"/>
      <c r="Q4" s="111"/>
      <c r="R4" s="111"/>
      <c r="S4" s="77"/>
      <c r="T4" s="77"/>
      <c r="U4" s="111"/>
      <c r="V4" s="111"/>
      <c r="W4" s="111"/>
      <c r="X4" s="111"/>
      <c r="Y4" s="111"/>
      <c r="Z4" s="77"/>
      <c r="AA4" s="77"/>
      <c r="AB4" s="111"/>
      <c r="AC4" s="111"/>
      <c r="AD4" s="111"/>
      <c r="AE4" s="111"/>
      <c r="AF4" s="111"/>
      <c r="AG4" s="77"/>
      <c r="AH4" s="77"/>
      <c r="AI4" s="78"/>
      <c r="AJ4" s="79"/>
      <c r="AK4" s="80"/>
      <c r="AL4" s="77"/>
      <c r="AM4" s="77"/>
      <c r="AN4" s="81"/>
      <c r="AO4" s="81"/>
      <c r="AP4" s="81"/>
      <c r="AQ4" s="81"/>
      <c r="AR4" s="81"/>
      <c r="AS4" s="81"/>
      <c r="AT4" s="81"/>
      <c r="AU4" s="81"/>
      <c r="AV4" s="81"/>
      <c r="AW4" s="82"/>
      <c r="AX4" s="83"/>
      <c r="AY4" s="150"/>
      <c r="AZ4" s="84"/>
      <c r="BA4" s="83"/>
      <c r="BB4" s="83">
        <v>0</v>
      </c>
      <c r="BC4" s="83">
        <v>0.5</v>
      </c>
      <c r="BD4" s="83">
        <v>10.9</v>
      </c>
      <c r="BE4" s="83">
        <v>610.20000000000005</v>
      </c>
      <c r="BF4" s="28" t="s">
        <v>306</v>
      </c>
      <c r="BG4" s="85" t="s">
        <v>307</v>
      </c>
      <c r="BH4" s="85" t="s">
        <v>308</v>
      </c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</row>
    <row r="5" spans="1:100" s="86" customFormat="1" ht="31.5" customHeight="1" x14ac:dyDescent="0.3">
      <c r="A5" s="73">
        <v>2021</v>
      </c>
      <c r="B5" s="74">
        <v>2</v>
      </c>
      <c r="C5" s="270"/>
      <c r="D5" s="74"/>
      <c r="E5" s="74"/>
      <c r="F5" s="75"/>
      <c r="G5" s="76"/>
      <c r="H5" s="76"/>
      <c r="I5" s="76"/>
      <c r="J5" s="76"/>
      <c r="K5" s="271"/>
      <c r="L5" s="272"/>
      <c r="M5" s="273"/>
      <c r="N5" s="111"/>
      <c r="O5" s="111"/>
      <c r="P5" s="111"/>
      <c r="Q5" s="111"/>
      <c r="R5" s="111"/>
      <c r="S5" s="77"/>
      <c r="T5" s="77"/>
      <c r="U5" s="111"/>
      <c r="V5" s="111"/>
      <c r="W5" s="111"/>
      <c r="X5" s="111"/>
      <c r="Y5" s="111"/>
      <c r="Z5" s="77"/>
      <c r="AA5" s="77"/>
      <c r="AB5" s="111"/>
      <c r="AC5" s="111"/>
      <c r="AD5" s="111"/>
      <c r="AE5" s="111"/>
      <c r="AF5" s="111"/>
      <c r="AG5" s="77"/>
      <c r="AH5" s="77"/>
      <c r="AI5" s="78"/>
      <c r="AJ5" s="79"/>
      <c r="AK5" s="80"/>
      <c r="AL5" s="77"/>
      <c r="AM5" s="77"/>
      <c r="AN5" s="81"/>
      <c r="AO5" s="81"/>
      <c r="AP5" s="81"/>
      <c r="AQ5" s="81"/>
      <c r="AR5" s="81"/>
      <c r="AS5" s="81"/>
      <c r="AT5" s="81"/>
      <c r="AU5" s="81"/>
      <c r="AV5" s="81"/>
      <c r="AW5" s="82"/>
      <c r="AX5" s="83"/>
      <c r="AY5" s="150"/>
      <c r="AZ5" s="84"/>
      <c r="BA5" s="83"/>
      <c r="BB5" s="83">
        <v>0.1</v>
      </c>
      <c r="BC5" s="83">
        <v>3.1</v>
      </c>
      <c r="BD5" s="83">
        <v>2</v>
      </c>
      <c r="BE5" s="83">
        <v>110.8</v>
      </c>
      <c r="BF5" s="28" t="s">
        <v>306</v>
      </c>
      <c r="BG5" s="85" t="s">
        <v>307</v>
      </c>
      <c r="BH5" s="85" t="s">
        <v>308</v>
      </c>
      <c r="BI5" s="85" t="s">
        <v>309</v>
      </c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</row>
    <row r="6" spans="1:100" s="86" customFormat="1" ht="31.5" customHeight="1" x14ac:dyDescent="0.3">
      <c r="A6" s="73">
        <v>2021</v>
      </c>
      <c r="B6" s="74">
        <v>2</v>
      </c>
      <c r="C6" s="270"/>
      <c r="D6" s="74"/>
      <c r="E6" s="74"/>
      <c r="F6" s="75"/>
      <c r="G6" s="76"/>
      <c r="H6" s="76"/>
      <c r="I6" s="76"/>
      <c r="J6" s="76"/>
      <c r="K6" s="271"/>
      <c r="L6" s="272"/>
      <c r="M6" s="273"/>
      <c r="N6" s="111"/>
      <c r="O6" s="111"/>
      <c r="P6" s="111"/>
      <c r="Q6" s="111"/>
      <c r="R6" s="111"/>
      <c r="S6" s="77"/>
      <c r="T6" s="77"/>
      <c r="U6" s="111"/>
      <c r="V6" s="111"/>
      <c r="W6" s="111"/>
      <c r="X6" s="111"/>
      <c r="Y6" s="111"/>
      <c r="Z6" s="77"/>
      <c r="AA6" s="77"/>
      <c r="AB6" s="111"/>
      <c r="AC6" s="111"/>
      <c r="AD6" s="111"/>
      <c r="AE6" s="111"/>
      <c r="AF6" s="111"/>
      <c r="AG6" s="77"/>
      <c r="AH6" s="77"/>
      <c r="AI6" s="78"/>
      <c r="AJ6" s="79"/>
      <c r="AK6" s="80"/>
      <c r="AL6" s="77"/>
      <c r="AM6" s="77"/>
      <c r="AN6" s="81"/>
      <c r="AO6" s="81"/>
      <c r="AP6" s="81"/>
      <c r="AQ6" s="81"/>
      <c r="AR6" s="81"/>
      <c r="AS6" s="81"/>
      <c r="AT6" s="81"/>
      <c r="AU6" s="81"/>
      <c r="AV6" s="81"/>
      <c r="AW6" s="82"/>
      <c r="AX6" s="83"/>
      <c r="AY6" s="150"/>
      <c r="AZ6" s="84"/>
      <c r="BA6" s="83"/>
      <c r="BB6" s="83">
        <v>0.1</v>
      </c>
      <c r="BC6" s="83">
        <v>4</v>
      </c>
      <c r="BD6" s="83">
        <v>7.3</v>
      </c>
      <c r="BE6" s="83">
        <v>464</v>
      </c>
      <c r="BF6" s="28" t="s">
        <v>306</v>
      </c>
      <c r="BG6" s="85" t="s">
        <v>307</v>
      </c>
      <c r="BH6" s="85" t="s">
        <v>324</v>
      </c>
      <c r="BI6" s="85" t="s">
        <v>311</v>
      </c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</row>
    <row r="7" spans="1:100" s="86" customFormat="1" ht="31.5" customHeight="1" x14ac:dyDescent="0.3">
      <c r="A7" s="73">
        <v>2021</v>
      </c>
      <c r="B7" s="74">
        <v>2</v>
      </c>
      <c r="C7" s="270"/>
      <c r="D7" s="74"/>
      <c r="E7" s="74"/>
      <c r="F7" s="75"/>
      <c r="G7" s="76"/>
      <c r="H7" s="76"/>
      <c r="I7" s="76"/>
      <c r="J7" s="76"/>
      <c r="K7" s="271"/>
      <c r="L7" s="272"/>
      <c r="M7" s="273"/>
      <c r="N7" s="111"/>
      <c r="O7" s="111"/>
      <c r="P7" s="111"/>
      <c r="Q7" s="111"/>
      <c r="R7" s="111"/>
      <c r="S7" s="77"/>
      <c r="T7" s="77"/>
      <c r="U7" s="111"/>
      <c r="V7" s="111"/>
      <c r="W7" s="111"/>
      <c r="X7" s="111"/>
      <c r="Y7" s="111"/>
      <c r="Z7" s="77"/>
      <c r="AA7" s="77"/>
      <c r="AB7" s="111"/>
      <c r="AC7" s="111"/>
      <c r="AD7" s="111"/>
      <c r="AE7" s="111"/>
      <c r="AF7" s="111"/>
      <c r="AG7" s="77"/>
      <c r="AH7" s="77"/>
      <c r="AI7" s="78"/>
      <c r="AJ7" s="79"/>
      <c r="AK7" s="80"/>
      <c r="AL7" s="77"/>
      <c r="AM7" s="77"/>
      <c r="AN7" s="81"/>
      <c r="AO7" s="81"/>
      <c r="AP7" s="81"/>
      <c r="AQ7" s="81"/>
      <c r="AR7" s="81"/>
      <c r="AS7" s="81"/>
      <c r="AT7" s="81"/>
      <c r="AU7" s="81"/>
      <c r="AV7" s="81"/>
      <c r="AW7" s="82"/>
      <c r="AX7" s="83"/>
      <c r="AY7" s="150"/>
      <c r="AZ7" s="84"/>
      <c r="BA7" s="83">
        <v>1</v>
      </c>
      <c r="BB7" s="83">
        <v>0.1</v>
      </c>
      <c r="BC7" s="83">
        <v>14.4</v>
      </c>
      <c r="BD7" s="83">
        <v>1</v>
      </c>
      <c r="BE7" s="83">
        <v>186.7</v>
      </c>
      <c r="BF7" s="28" t="s">
        <v>306</v>
      </c>
      <c r="BG7" s="85" t="s">
        <v>307</v>
      </c>
      <c r="BH7" s="85" t="s">
        <v>341</v>
      </c>
      <c r="BI7" s="85" t="s">
        <v>337</v>
      </c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</row>
    <row r="8" spans="1:100" s="86" customFormat="1" ht="31.5" customHeight="1" x14ac:dyDescent="0.3">
      <c r="A8" s="73">
        <v>2021</v>
      </c>
      <c r="B8" s="74">
        <v>2</v>
      </c>
      <c r="C8" s="270"/>
      <c r="D8" s="74"/>
      <c r="E8" s="74"/>
      <c r="F8" s="75"/>
      <c r="G8" s="76"/>
      <c r="H8" s="76"/>
      <c r="I8" s="76"/>
      <c r="J8" s="76"/>
      <c r="K8" s="271"/>
      <c r="L8" s="272"/>
      <c r="M8" s="273"/>
      <c r="N8" s="111"/>
      <c r="O8" s="111"/>
      <c r="P8" s="111"/>
      <c r="Q8" s="111"/>
      <c r="R8" s="111"/>
      <c r="S8" s="77"/>
      <c r="T8" s="77"/>
      <c r="U8" s="111"/>
      <c r="V8" s="111"/>
      <c r="W8" s="111"/>
      <c r="X8" s="111"/>
      <c r="Y8" s="111"/>
      <c r="Z8" s="77"/>
      <c r="AA8" s="77"/>
      <c r="AB8" s="111"/>
      <c r="AC8" s="111"/>
      <c r="AD8" s="111"/>
      <c r="AE8" s="111"/>
      <c r="AF8" s="111"/>
      <c r="AG8" s="77"/>
      <c r="AH8" s="77"/>
      <c r="AI8" s="78"/>
      <c r="AJ8" s="79"/>
      <c r="AK8" s="80"/>
      <c r="AL8" s="77"/>
      <c r="AM8" s="77"/>
      <c r="AN8" s="81"/>
      <c r="AO8" s="81"/>
      <c r="AP8" s="81"/>
      <c r="AQ8" s="81"/>
      <c r="AR8" s="81"/>
      <c r="AS8" s="81"/>
      <c r="AT8" s="81"/>
      <c r="AU8" s="81"/>
      <c r="AV8" s="81"/>
      <c r="AW8" s="82"/>
      <c r="AX8" s="83"/>
      <c r="AY8" s="150"/>
      <c r="AZ8" s="84"/>
      <c r="BA8" s="83">
        <v>1</v>
      </c>
      <c r="BB8" s="83">
        <v>0.1</v>
      </c>
      <c r="BC8" s="83">
        <v>26.6</v>
      </c>
      <c r="BD8" s="83">
        <v>0.5</v>
      </c>
      <c r="BE8" s="83">
        <v>101.9</v>
      </c>
      <c r="BF8" s="28" t="s">
        <v>306</v>
      </c>
      <c r="BG8" s="85" t="s">
        <v>307</v>
      </c>
      <c r="BH8" s="85" t="s">
        <v>342</v>
      </c>
      <c r="BI8" s="85" t="s">
        <v>337</v>
      </c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</row>
    <row r="9" spans="1:100" s="86" customFormat="1" ht="31.5" customHeight="1" x14ac:dyDescent="0.3">
      <c r="A9" s="73">
        <v>2021</v>
      </c>
      <c r="B9" s="74">
        <v>2</v>
      </c>
      <c r="C9" s="270"/>
      <c r="D9" s="74"/>
      <c r="E9" s="74"/>
      <c r="F9" s="75"/>
      <c r="G9" s="76"/>
      <c r="H9" s="76"/>
      <c r="I9" s="76"/>
      <c r="J9" s="76"/>
      <c r="K9" s="271"/>
      <c r="L9" s="272"/>
      <c r="M9" s="273"/>
      <c r="N9" s="111"/>
      <c r="O9" s="111"/>
      <c r="P9" s="111"/>
      <c r="Q9" s="111"/>
      <c r="R9" s="111"/>
      <c r="S9" s="77"/>
      <c r="T9" s="77"/>
      <c r="U9" s="111"/>
      <c r="V9" s="111"/>
      <c r="W9" s="111"/>
      <c r="X9" s="111"/>
      <c r="Y9" s="111"/>
      <c r="Z9" s="77"/>
      <c r="AA9" s="77"/>
      <c r="AB9" s="111"/>
      <c r="AC9" s="111"/>
      <c r="AD9" s="111"/>
      <c r="AE9" s="111"/>
      <c r="AF9" s="111"/>
      <c r="AG9" s="77"/>
      <c r="AH9" s="77"/>
      <c r="AI9" s="78"/>
      <c r="AJ9" s="79"/>
      <c r="AK9" s="80"/>
      <c r="AL9" s="77"/>
      <c r="AM9" s="77"/>
      <c r="AN9" s="81"/>
      <c r="AO9" s="81"/>
      <c r="AP9" s="81"/>
      <c r="AQ9" s="81"/>
      <c r="AR9" s="81"/>
      <c r="AS9" s="81"/>
      <c r="AT9" s="81"/>
      <c r="AU9" s="81"/>
      <c r="AV9" s="81"/>
      <c r="AW9" s="82"/>
      <c r="AX9" s="83"/>
      <c r="AY9" s="150"/>
      <c r="AZ9" s="84"/>
      <c r="BA9" s="83">
        <v>1</v>
      </c>
      <c r="BB9" s="83">
        <v>0.1</v>
      </c>
      <c r="BC9" s="83">
        <v>13.2</v>
      </c>
      <c r="BD9" s="83">
        <v>1.3</v>
      </c>
      <c r="BE9" s="83">
        <v>343.1</v>
      </c>
      <c r="BF9" s="28" t="s">
        <v>318</v>
      </c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</row>
    <row r="10" spans="1:100" s="86" customFormat="1" ht="31.5" customHeight="1" x14ac:dyDescent="0.3">
      <c r="A10" s="73">
        <v>2021</v>
      </c>
      <c r="B10" s="74">
        <v>2</v>
      </c>
      <c r="C10" s="270"/>
      <c r="D10" s="74"/>
      <c r="E10" s="74"/>
      <c r="F10" s="75"/>
      <c r="G10" s="76"/>
      <c r="H10" s="76"/>
      <c r="I10" s="76"/>
      <c r="J10" s="76"/>
      <c r="K10" s="271"/>
      <c r="L10" s="272"/>
      <c r="M10" s="273"/>
      <c r="N10" s="111"/>
      <c r="O10" s="111"/>
      <c r="P10" s="111"/>
      <c r="Q10" s="111"/>
      <c r="R10" s="111"/>
      <c r="S10" s="77"/>
      <c r="T10" s="77"/>
      <c r="U10" s="111"/>
      <c r="V10" s="111"/>
      <c r="W10" s="111"/>
      <c r="X10" s="111"/>
      <c r="Y10" s="111"/>
      <c r="Z10" s="77"/>
      <c r="AA10" s="77"/>
      <c r="AB10" s="111"/>
      <c r="AC10" s="111"/>
      <c r="AD10" s="111"/>
      <c r="AE10" s="111"/>
      <c r="AF10" s="111"/>
      <c r="AG10" s="77"/>
      <c r="AH10" s="77"/>
      <c r="AI10" s="78"/>
      <c r="AJ10" s="79"/>
      <c r="AK10" s="80"/>
      <c r="AL10" s="77"/>
      <c r="AM10" s="77"/>
      <c r="AN10" s="81"/>
      <c r="AO10" s="81"/>
      <c r="AP10" s="81"/>
      <c r="AQ10" s="81"/>
      <c r="AR10" s="81"/>
      <c r="AS10" s="81"/>
      <c r="AT10" s="81"/>
      <c r="AU10" s="81"/>
      <c r="AV10" s="81"/>
      <c r="AW10" s="82"/>
      <c r="AX10" s="83"/>
      <c r="AY10" s="150"/>
      <c r="AZ10" s="84"/>
      <c r="BA10" s="83"/>
      <c r="BB10" s="83">
        <v>0.7</v>
      </c>
      <c r="BC10" s="83">
        <v>33.9</v>
      </c>
      <c r="BD10" s="83">
        <v>1.4</v>
      </c>
      <c r="BE10" s="83">
        <v>71</v>
      </c>
      <c r="BF10" s="28" t="s">
        <v>306</v>
      </c>
      <c r="BG10" s="85" t="s">
        <v>307</v>
      </c>
      <c r="BH10" s="85" t="s">
        <v>310</v>
      </c>
      <c r="BI10" s="85" t="s">
        <v>311</v>
      </c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</row>
    <row r="11" spans="1:100" s="86" customFormat="1" ht="31.5" customHeight="1" x14ac:dyDescent="0.3">
      <c r="A11" s="73">
        <v>2021</v>
      </c>
      <c r="B11" s="74">
        <v>2</v>
      </c>
      <c r="C11" s="270"/>
      <c r="D11" s="74"/>
      <c r="E11" s="74"/>
      <c r="F11" s="75"/>
      <c r="G11" s="76"/>
      <c r="H11" s="76"/>
      <c r="I11" s="76"/>
      <c r="J11" s="76"/>
      <c r="K11" s="271"/>
      <c r="L11" s="272"/>
      <c r="M11" s="273"/>
      <c r="N11" s="111"/>
      <c r="O11" s="111"/>
      <c r="P11" s="111"/>
      <c r="Q11" s="111"/>
      <c r="R11" s="111"/>
      <c r="S11" s="77"/>
      <c r="T11" s="77"/>
      <c r="U11" s="111"/>
      <c r="V11" s="111"/>
      <c r="W11" s="111"/>
      <c r="X11" s="111"/>
      <c r="Y11" s="111"/>
      <c r="Z11" s="77"/>
      <c r="AA11" s="77"/>
      <c r="AB11" s="111"/>
      <c r="AC11" s="111"/>
      <c r="AD11" s="111"/>
      <c r="AE11" s="111"/>
      <c r="AF11" s="111"/>
      <c r="AG11" s="77"/>
      <c r="AH11" s="77"/>
      <c r="AI11" s="78"/>
      <c r="AJ11" s="79"/>
      <c r="AK11" s="80"/>
      <c r="AL11" s="77"/>
      <c r="AM11" s="77"/>
      <c r="AN11" s="81"/>
      <c r="AO11" s="81"/>
      <c r="AP11" s="81"/>
      <c r="AQ11" s="81"/>
      <c r="AR11" s="81"/>
      <c r="AS11" s="81"/>
      <c r="AT11" s="81"/>
      <c r="AU11" s="81"/>
      <c r="AV11" s="81"/>
      <c r="AW11" s="82"/>
      <c r="AX11" s="83"/>
      <c r="AY11" s="150"/>
      <c r="AZ11" s="84"/>
      <c r="BA11" s="83">
        <v>1</v>
      </c>
      <c r="BB11" s="83">
        <v>0</v>
      </c>
      <c r="BC11" s="83">
        <v>0.7</v>
      </c>
      <c r="BD11" s="83">
        <v>3.3</v>
      </c>
      <c r="BE11" s="83">
        <v>303.7</v>
      </c>
      <c r="BF11" s="28" t="s">
        <v>318</v>
      </c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</row>
    <row r="12" spans="1:100" s="86" customFormat="1" ht="31.5" customHeight="1" x14ac:dyDescent="0.3">
      <c r="A12" s="73">
        <v>2021</v>
      </c>
      <c r="B12" s="74">
        <v>2</v>
      </c>
      <c r="C12" s="270"/>
      <c r="D12" s="74"/>
      <c r="E12" s="74"/>
      <c r="F12" s="75"/>
      <c r="G12" s="76"/>
      <c r="H12" s="76"/>
      <c r="I12" s="76"/>
      <c r="J12" s="76"/>
      <c r="K12" s="271"/>
      <c r="L12" s="272"/>
      <c r="M12" s="273"/>
      <c r="N12" s="111"/>
      <c r="O12" s="111"/>
      <c r="P12" s="111"/>
      <c r="Q12" s="111"/>
      <c r="R12" s="111"/>
      <c r="S12" s="77"/>
      <c r="T12" s="77"/>
      <c r="U12" s="111"/>
      <c r="V12" s="111"/>
      <c r="W12" s="111"/>
      <c r="X12" s="111"/>
      <c r="Y12" s="111"/>
      <c r="Z12" s="77"/>
      <c r="AA12" s="77"/>
      <c r="AB12" s="111"/>
      <c r="AC12" s="111"/>
      <c r="AD12" s="111"/>
      <c r="AE12" s="111"/>
      <c r="AF12" s="111"/>
      <c r="AG12" s="77"/>
      <c r="AH12" s="77"/>
      <c r="AI12" s="78"/>
      <c r="AJ12" s="79"/>
      <c r="AK12" s="80"/>
      <c r="AL12" s="77"/>
      <c r="AM12" s="77"/>
      <c r="AN12" s="81"/>
      <c r="AO12" s="81"/>
      <c r="AP12" s="81"/>
      <c r="AQ12" s="81"/>
      <c r="AR12" s="81"/>
      <c r="AS12" s="81"/>
      <c r="AT12" s="81"/>
      <c r="AU12" s="81"/>
      <c r="AV12" s="81"/>
      <c r="AW12" s="82"/>
      <c r="AX12" s="83"/>
      <c r="AY12" s="150"/>
      <c r="AZ12" s="84"/>
      <c r="BA12" s="83"/>
      <c r="BB12" s="83">
        <v>0</v>
      </c>
      <c r="BC12" s="83">
        <v>0</v>
      </c>
      <c r="BD12" s="83">
        <v>2.4</v>
      </c>
      <c r="BE12" s="83">
        <v>2.4</v>
      </c>
      <c r="BF12" s="28" t="s">
        <v>318</v>
      </c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</row>
    <row r="13" spans="1:100" s="86" customFormat="1" ht="31.5" customHeight="1" x14ac:dyDescent="0.3">
      <c r="A13" s="73">
        <v>2021</v>
      </c>
      <c r="B13" s="74">
        <v>2</v>
      </c>
      <c r="C13" s="270"/>
      <c r="D13" s="74"/>
      <c r="E13" s="74"/>
      <c r="F13" s="75"/>
      <c r="G13" s="76"/>
      <c r="H13" s="76"/>
      <c r="I13" s="76"/>
      <c r="J13" s="76"/>
      <c r="K13" s="271"/>
      <c r="L13" s="272"/>
      <c r="M13" s="273"/>
      <c r="N13" s="111"/>
      <c r="O13" s="111"/>
      <c r="P13" s="111"/>
      <c r="Q13" s="111"/>
      <c r="R13" s="111"/>
      <c r="S13" s="77"/>
      <c r="T13" s="77"/>
      <c r="U13" s="111"/>
      <c r="V13" s="111"/>
      <c r="W13" s="111"/>
      <c r="X13" s="111"/>
      <c r="Y13" s="111"/>
      <c r="Z13" s="77"/>
      <c r="AA13" s="77"/>
      <c r="AB13" s="111"/>
      <c r="AC13" s="111"/>
      <c r="AD13" s="111"/>
      <c r="AE13" s="111"/>
      <c r="AF13" s="111"/>
      <c r="AG13" s="77"/>
      <c r="AH13" s="77"/>
      <c r="AI13" s="78"/>
      <c r="AJ13" s="79"/>
      <c r="AK13" s="80"/>
      <c r="AL13" s="77"/>
      <c r="AM13" s="77"/>
      <c r="AN13" s="81"/>
      <c r="AO13" s="81"/>
      <c r="AP13" s="81"/>
      <c r="AQ13" s="81"/>
      <c r="AR13" s="81"/>
      <c r="AS13" s="81"/>
      <c r="AT13" s="81"/>
      <c r="AU13" s="81"/>
      <c r="AV13" s="81"/>
      <c r="AW13" s="82"/>
      <c r="AX13" s="83"/>
      <c r="AY13" s="150"/>
      <c r="AZ13" s="84"/>
      <c r="BA13" s="83">
        <v>1</v>
      </c>
      <c r="BB13" s="83">
        <v>0.1</v>
      </c>
      <c r="BC13" s="83">
        <v>4.9000000000000004</v>
      </c>
      <c r="BD13" s="83">
        <v>1.7</v>
      </c>
      <c r="BE13" s="83">
        <v>121</v>
      </c>
      <c r="BF13" s="28" t="s">
        <v>358</v>
      </c>
      <c r="BG13" s="85" t="s">
        <v>359</v>
      </c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</row>
    <row r="14" spans="1:100" s="86" customFormat="1" ht="31.5" customHeight="1" x14ac:dyDescent="0.3">
      <c r="A14" s="73">
        <v>2021</v>
      </c>
      <c r="B14" s="74">
        <v>2</v>
      </c>
      <c r="C14" s="270"/>
      <c r="D14" s="74"/>
      <c r="E14" s="74"/>
      <c r="F14" s="75"/>
      <c r="G14" s="76"/>
      <c r="H14" s="76"/>
      <c r="I14" s="76"/>
      <c r="J14" s="76"/>
      <c r="K14" s="271"/>
      <c r="L14" s="272"/>
      <c r="M14" s="273"/>
      <c r="N14" s="111"/>
      <c r="O14" s="111"/>
      <c r="P14" s="111"/>
      <c r="Q14" s="111"/>
      <c r="R14" s="111"/>
      <c r="S14" s="77"/>
      <c r="T14" s="77"/>
      <c r="U14" s="111"/>
      <c r="V14" s="111"/>
      <c r="W14" s="111"/>
      <c r="X14" s="111"/>
      <c r="Y14" s="111"/>
      <c r="Z14" s="77"/>
      <c r="AA14" s="77"/>
      <c r="AB14" s="111"/>
      <c r="AC14" s="111"/>
      <c r="AD14" s="111"/>
      <c r="AE14" s="111"/>
      <c r="AF14" s="111"/>
      <c r="AG14" s="77"/>
      <c r="AH14" s="77"/>
      <c r="AI14" s="78"/>
      <c r="AJ14" s="79"/>
      <c r="AK14" s="80"/>
      <c r="AL14" s="77"/>
      <c r="AM14" s="77"/>
      <c r="AN14" s="81"/>
      <c r="AO14" s="81"/>
      <c r="AP14" s="81"/>
      <c r="AQ14" s="81"/>
      <c r="AR14" s="81"/>
      <c r="AS14" s="81"/>
      <c r="AT14" s="81"/>
      <c r="AU14" s="81"/>
      <c r="AV14" s="81"/>
      <c r="AW14" s="82"/>
      <c r="AX14" s="83"/>
      <c r="AY14" s="150"/>
      <c r="AZ14" s="84"/>
      <c r="BA14" s="83"/>
      <c r="BB14" s="83">
        <v>0</v>
      </c>
      <c r="BC14" s="83">
        <v>0</v>
      </c>
      <c r="BD14" s="83"/>
      <c r="BE14" s="83"/>
      <c r="BF14" s="28" t="s">
        <v>306</v>
      </c>
      <c r="BG14" s="85" t="s">
        <v>307</v>
      </c>
      <c r="BH14" s="85" t="s">
        <v>336</v>
      </c>
      <c r="BI14" s="85" t="s">
        <v>337</v>
      </c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</row>
    <row r="15" spans="1:100" s="86" customFormat="1" ht="31.5" customHeight="1" x14ac:dyDescent="0.3">
      <c r="A15" s="73">
        <v>2021</v>
      </c>
      <c r="B15" s="74">
        <v>2</v>
      </c>
      <c r="C15" s="270"/>
      <c r="D15" s="74"/>
      <c r="E15" s="74"/>
      <c r="F15" s="75"/>
      <c r="G15" s="76"/>
      <c r="H15" s="76"/>
      <c r="I15" s="76"/>
      <c r="J15" s="76"/>
      <c r="K15" s="271"/>
      <c r="L15" s="272"/>
      <c r="M15" s="273"/>
      <c r="N15" s="111"/>
      <c r="O15" s="111"/>
      <c r="P15" s="111"/>
      <c r="Q15" s="111"/>
      <c r="R15" s="111"/>
      <c r="S15" s="77"/>
      <c r="T15" s="77"/>
      <c r="U15" s="111"/>
      <c r="V15" s="111"/>
      <c r="W15" s="111"/>
      <c r="X15" s="111"/>
      <c r="Y15" s="111"/>
      <c r="Z15" s="77"/>
      <c r="AA15" s="77"/>
      <c r="AB15" s="111"/>
      <c r="AC15" s="111"/>
      <c r="AD15" s="111"/>
      <c r="AE15" s="111"/>
      <c r="AF15" s="111"/>
      <c r="AG15" s="77"/>
      <c r="AH15" s="77"/>
      <c r="AI15" s="78"/>
      <c r="AJ15" s="79"/>
      <c r="AK15" s="80"/>
      <c r="AL15" s="77"/>
      <c r="AM15" s="77"/>
      <c r="AN15" s="81"/>
      <c r="AO15" s="81"/>
      <c r="AP15" s="81"/>
      <c r="AQ15" s="81"/>
      <c r="AR15" s="81"/>
      <c r="AS15" s="81"/>
      <c r="AT15" s="81"/>
      <c r="AU15" s="81"/>
      <c r="AV15" s="81"/>
      <c r="AW15" s="82"/>
      <c r="AX15" s="83"/>
      <c r="AY15" s="150"/>
      <c r="AZ15" s="84"/>
      <c r="BA15" s="83">
        <v>1</v>
      </c>
      <c r="BB15" s="83">
        <v>0</v>
      </c>
      <c r="BC15" s="83">
        <v>1.7</v>
      </c>
      <c r="BD15" s="83">
        <v>4</v>
      </c>
      <c r="BE15" s="83">
        <v>324.39999999999998</v>
      </c>
      <c r="BF15" s="28" t="s">
        <v>312</v>
      </c>
      <c r="BG15" s="85" t="s">
        <v>321</v>
      </c>
      <c r="BH15" s="85" t="s">
        <v>360</v>
      </c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</row>
    <row r="16" spans="1:100" s="86" customFormat="1" ht="31.5" customHeight="1" x14ac:dyDescent="0.3">
      <c r="A16" s="73">
        <v>2021</v>
      </c>
      <c r="B16" s="74">
        <v>2</v>
      </c>
      <c r="C16" s="270"/>
      <c r="D16" s="74"/>
      <c r="E16" s="74"/>
      <c r="F16" s="75"/>
      <c r="G16" s="76"/>
      <c r="H16" s="76"/>
      <c r="I16" s="76"/>
      <c r="J16" s="76"/>
      <c r="K16" s="271"/>
      <c r="L16" s="272"/>
      <c r="M16" s="273"/>
      <c r="N16" s="111"/>
      <c r="O16" s="111"/>
      <c r="P16" s="111"/>
      <c r="Q16" s="111"/>
      <c r="R16" s="111"/>
      <c r="S16" s="77"/>
      <c r="T16" s="77"/>
      <c r="U16" s="111"/>
      <c r="V16" s="111"/>
      <c r="W16" s="111"/>
      <c r="X16" s="111"/>
      <c r="Y16" s="111"/>
      <c r="Z16" s="77"/>
      <c r="AA16" s="77"/>
      <c r="AB16" s="111"/>
      <c r="AC16" s="111"/>
      <c r="AD16" s="111"/>
      <c r="AE16" s="111"/>
      <c r="AF16" s="111"/>
      <c r="AG16" s="77"/>
      <c r="AH16" s="77"/>
      <c r="AI16" s="78"/>
      <c r="AJ16" s="79"/>
      <c r="AK16" s="80"/>
      <c r="AL16" s="77"/>
      <c r="AM16" s="77"/>
      <c r="AN16" s="81"/>
      <c r="AO16" s="81"/>
      <c r="AP16" s="81"/>
      <c r="AQ16" s="81"/>
      <c r="AR16" s="81"/>
      <c r="AS16" s="81"/>
      <c r="AT16" s="81"/>
      <c r="AU16" s="81"/>
      <c r="AV16" s="81"/>
      <c r="AW16" s="82"/>
      <c r="AX16" s="83"/>
      <c r="AY16" s="150"/>
      <c r="AZ16" s="84"/>
      <c r="BA16" s="83">
        <v>1</v>
      </c>
      <c r="BB16" s="83">
        <v>0</v>
      </c>
      <c r="BC16" s="83">
        <v>3.1</v>
      </c>
      <c r="BD16" s="83">
        <v>2.4</v>
      </c>
      <c r="BE16" s="83">
        <v>177.4</v>
      </c>
      <c r="BF16" s="28" t="s">
        <v>312</v>
      </c>
      <c r="BG16" s="85" t="s">
        <v>321</v>
      </c>
      <c r="BH16" s="85" t="s">
        <v>361</v>
      </c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</row>
    <row r="17" spans="1:100" s="86" customFormat="1" ht="31.5" customHeight="1" x14ac:dyDescent="0.3">
      <c r="A17" s="73">
        <v>2021</v>
      </c>
      <c r="B17" s="74">
        <v>2</v>
      </c>
      <c r="C17" s="270"/>
      <c r="D17" s="74"/>
      <c r="E17" s="74"/>
      <c r="F17" s="75"/>
      <c r="G17" s="76"/>
      <c r="H17" s="76"/>
      <c r="I17" s="76"/>
      <c r="J17" s="76"/>
      <c r="K17" s="271"/>
      <c r="L17" s="272"/>
      <c r="M17" s="273"/>
      <c r="N17" s="111"/>
      <c r="O17" s="111"/>
      <c r="P17" s="111"/>
      <c r="Q17" s="111"/>
      <c r="R17" s="111"/>
      <c r="S17" s="77"/>
      <c r="T17" s="77"/>
      <c r="U17" s="111"/>
      <c r="V17" s="111"/>
      <c r="W17" s="111"/>
      <c r="X17" s="111"/>
      <c r="Y17" s="111"/>
      <c r="Z17" s="77"/>
      <c r="AA17" s="77"/>
      <c r="AB17" s="111"/>
      <c r="AC17" s="111"/>
      <c r="AD17" s="111"/>
      <c r="AE17" s="111"/>
      <c r="AF17" s="111"/>
      <c r="AG17" s="77"/>
      <c r="AH17" s="77"/>
      <c r="AI17" s="78"/>
      <c r="AJ17" s="79"/>
      <c r="AK17" s="80"/>
      <c r="AL17" s="77"/>
      <c r="AM17" s="77"/>
      <c r="AN17" s="81"/>
      <c r="AO17" s="81"/>
      <c r="AP17" s="81"/>
      <c r="AQ17" s="81"/>
      <c r="AR17" s="81"/>
      <c r="AS17" s="81"/>
      <c r="AT17" s="81"/>
      <c r="AU17" s="81"/>
      <c r="AV17" s="81"/>
      <c r="AW17" s="82"/>
      <c r="AX17" s="83"/>
      <c r="AY17" s="150"/>
      <c r="AZ17" s="84"/>
      <c r="BA17" s="83">
        <v>1</v>
      </c>
      <c r="BB17" s="83">
        <v>0.1</v>
      </c>
      <c r="BC17" s="83">
        <v>3.8</v>
      </c>
      <c r="BD17" s="83">
        <v>2.2000000000000002</v>
      </c>
      <c r="BE17" s="83">
        <v>148.5</v>
      </c>
      <c r="BF17" s="28" t="s">
        <v>312</v>
      </c>
      <c r="BG17" s="85" t="s">
        <v>321</v>
      </c>
      <c r="BH17" s="85" t="s">
        <v>361</v>
      </c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</row>
    <row r="18" spans="1:100" s="86" customFormat="1" ht="31.5" customHeight="1" x14ac:dyDescent="0.3">
      <c r="A18" s="73">
        <v>2021</v>
      </c>
      <c r="B18" s="74">
        <v>2</v>
      </c>
      <c r="C18" s="270"/>
      <c r="D18" s="74"/>
      <c r="E18" s="74"/>
      <c r="F18" s="75"/>
      <c r="G18" s="76"/>
      <c r="H18" s="76"/>
      <c r="I18" s="76"/>
      <c r="J18" s="76"/>
      <c r="K18" s="271"/>
      <c r="L18" s="272"/>
      <c r="M18" s="273"/>
      <c r="N18" s="111"/>
      <c r="O18" s="111"/>
      <c r="P18" s="111"/>
      <c r="Q18" s="111"/>
      <c r="R18" s="111"/>
      <c r="S18" s="77"/>
      <c r="T18" s="77"/>
      <c r="U18" s="111"/>
      <c r="V18" s="111"/>
      <c r="W18" s="111"/>
      <c r="X18" s="111"/>
      <c r="Y18" s="111"/>
      <c r="Z18" s="77"/>
      <c r="AA18" s="77"/>
      <c r="AB18" s="111"/>
      <c r="AC18" s="111"/>
      <c r="AD18" s="111"/>
      <c r="AE18" s="111"/>
      <c r="AF18" s="111"/>
      <c r="AG18" s="77"/>
      <c r="AH18" s="77"/>
      <c r="AI18" s="78"/>
      <c r="AJ18" s="79"/>
      <c r="AK18" s="80"/>
      <c r="AL18" s="77"/>
      <c r="AM18" s="77"/>
      <c r="AN18" s="81"/>
      <c r="AO18" s="81"/>
      <c r="AP18" s="81"/>
      <c r="AQ18" s="81"/>
      <c r="AR18" s="81"/>
      <c r="AS18" s="81"/>
      <c r="AT18" s="81"/>
      <c r="AU18" s="81"/>
      <c r="AV18" s="81"/>
      <c r="AW18" s="82"/>
      <c r="AX18" s="83"/>
      <c r="AY18" s="150"/>
      <c r="AZ18" s="84"/>
      <c r="BA18" s="83"/>
      <c r="BB18" s="83">
        <v>0.1</v>
      </c>
      <c r="BC18" s="83">
        <v>4</v>
      </c>
      <c r="BD18" s="83">
        <v>5.0999999999999996</v>
      </c>
      <c r="BE18" s="83">
        <v>151.69999999999999</v>
      </c>
      <c r="BF18" s="28" t="s">
        <v>312</v>
      </c>
      <c r="BG18" s="85" t="s">
        <v>321</v>
      </c>
      <c r="BH18" s="85" t="s">
        <v>361</v>
      </c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</row>
    <row r="19" spans="1:100" s="86" customFormat="1" ht="31.5" customHeight="1" x14ac:dyDescent="0.3">
      <c r="A19" s="73">
        <v>2021</v>
      </c>
      <c r="B19" s="74">
        <v>2</v>
      </c>
      <c r="C19" s="270"/>
      <c r="D19" s="74"/>
      <c r="E19" s="74"/>
      <c r="F19" s="75"/>
      <c r="G19" s="76"/>
      <c r="H19" s="76"/>
      <c r="I19" s="76"/>
      <c r="J19" s="76"/>
      <c r="K19" s="271"/>
      <c r="L19" s="272"/>
      <c r="M19" s="273"/>
      <c r="N19" s="111"/>
      <c r="O19" s="111"/>
      <c r="P19" s="111"/>
      <c r="Q19" s="111"/>
      <c r="R19" s="111"/>
      <c r="S19" s="77"/>
      <c r="T19" s="77"/>
      <c r="U19" s="111"/>
      <c r="V19" s="111"/>
      <c r="W19" s="111"/>
      <c r="X19" s="111"/>
      <c r="Y19" s="111"/>
      <c r="Z19" s="77"/>
      <c r="AA19" s="77"/>
      <c r="AB19" s="111"/>
      <c r="AC19" s="111"/>
      <c r="AD19" s="111"/>
      <c r="AE19" s="111"/>
      <c r="AF19" s="111"/>
      <c r="AG19" s="77"/>
      <c r="AH19" s="77"/>
      <c r="AI19" s="78"/>
      <c r="AJ19" s="79"/>
      <c r="AK19" s="80"/>
      <c r="AL19" s="77"/>
      <c r="AM19" s="77"/>
      <c r="AN19" s="81"/>
      <c r="AO19" s="81"/>
      <c r="AP19" s="81"/>
      <c r="AQ19" s="81"/>
      <c r="AR19" s="81"/>
      <c r="AS19" s="81"/>
      <c r="AT19" s="81"/>
      <c r="AU19" s="81"/>
      <c r="AV19" s="81"/>
      <c r="AW19" s="82"/>
      <c r="AX19" s="83"/>
      <c r="AY19" s="150"/>
      <c r="AZ19" s="84"/>
      <c r="BA19" s="83"/>
      <c r="BB19" s="83">
        <v>0</v>
      </c>
      <c r="BC19" s="83">
        <v>0.5</v>
      </c>
      <c r="BD19" s="83">
        <v>3.1</v>
      </c>
      <c r="BE19" s="83">
        <v>126.2</v>
      </c>
      <c r="BF19" s="28" t="s">
        <v>362</v>
      </c>
      <c r="BG19" s="85" t="s">
        <v>362</v>
      </c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</row>
    <row r="20" spans="1:100" s="86" customFormat="1" ht="31.5" customHeight="1" x14ac:dyDescent="0.3">
      <c r="A20" s="73">
        <v>2021</v>
      </c>
      <c r="B20" s="74">
        <v>2</v>
      </c>
      <c r="C20" s="270"/>
      <c r="D20" s="74"/>
      <c r="E20" s="74"/>
      <c r="F20" s="75"/>
      <c r="G20" s="76"/>
      <c r="H20" s="76"/>
      <c r="I20" s="76"/>
      <c r="J20" s="76"/>
      <c r="K20" s="271"/>
      <c r="L20" s="272"/>
      <c r="M20" s="273"/>
      <c r="N20" s="111"/>
      <c r="O20" s="111"/>
      <c r="P20" s="111"/>
      <c r="Q20" s="111"/>
      <c r="R20" s="111"/>
      <c r="S20" s="77"/>
      <c r="T20" s="77"/>
      <c r="U20" s="111"/>
      <c r="V20" s="111"/>
      <c r="W20" s="111"/>
      <c r="X20" s="111"/>
      <c r="Y20" s="111"/>
      <c r="Z20" s="77"/>
      <c r="AA20" s="77"/>
      <c r="AB20" s="111"/>
      <c r="AC20" s="111"/>
      <c r="AD20" s="111"/>
      <c r="AE20" s="111"/>
      <c r="AF20" s="111"/>
      <c r="AG20" s="77"/>
      <c r="AH20" s="77"/>
      <c r="AI20" s="78"/>
      <c r="AJ20" s="79"/>
      <c r="AK20" s="80"/>
      <c r="AL20" s="77"/>
      <c r="AM20" s="77"/>
      <c r="AN20" s="81"/>
      <c r="AO20" s="81"/>
      <c r="AP20" s="81"/>
      <c r="AQ20" s="81"/>
      <c r="AR20" s="81"/>
      <c r="AS20" s="81"/>
      <c r="AT20" s="81"/>
      <c r="AU20" s="81"/>
      <c r="AV20" s="81"/>
      <c r="AW20" s="82"/>
      <c r="AX20" s="83"/>
      <c r="AY20" s="150"/>
      <c r="AZ20" s="84"/>
      <c r="BA20" s="83"/>
      <c r="BB20" s="83">
        <v>0.1</v>
      </c>
      <c r="BC20" s="83">
        <v>1.7</v>
      </c>
      <c r="BD20" s="83">
        <v>25.1</v>
      </c>
      <c r="BE20" s="83">
        <v>841.9</v>
      </c>
      <c r="BF20" s="28" t="s">
        <v>362</v>
      </c>
      <c r="BG20" s="85" t="s">
        <v>362</v>
      </c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</row>
    <row r="21" spans="1:100" s="86" customFormat="1" ht="31.5" customHeight="1" x14ac:dyDescent="0.3">
      <c r="A21" s="73">
        <v>2021</v>
      </c>
      <c r="B21" s="74">
        <v>2</v>
      </c>
      <c r="C21" s="270"/>
      <c r="D21" s="74"/>
      <c r="E21" s="74"/>
      <c r="F21" s="75"/>
      <c r="G21" s="76"/>
      <c r="H21" s="76"/>
      <c r="I21" s="76"/>
      <c r="J21" s="76"/>
      <c r="K21" s="271"/>
      <c r="L21" s="272"/>
      <c r="M21" s="273"/>
      <c r="N21" s="111"/>
      <c r="O21" s="111"/>
      <c r="P21" s="111"/>
      <c r="Q21" s="111"/>
      <c r="R21" s="111"/>
      <c r="S21" s="77"/>
      <c r="T21" s="77"/>
      <c r="U21" s="111"/>
      <c r="V21" s="111"/>
      <c r="W21" s="111"/>
      <c r="X21" s="111"/>
      <c r="Y21" s="111"/>
      <c r="Z21" s="77"/>
      <c r="AA21" s="77"/>
      <c r="AB21" s="111"/>
      <c r="AC21" s="111"/>
      <c r="AD21" s="111"/>
      <c r="AE21" s="111"/>
      <c r="AF21" s="111"/>
      <c r="AG21" s="77"/>
      <c r="AH21" s="77"/>
      <c r="AI21" s="78"/>
      <c r="AJ21" s="79"/>
      <c r="AK21" s="80"/>
      <c r="AL21" s="77"/>
      <c r="AM21" s="77"/>
      <c r="AN21" s="81"/>
      <c r="AO21" s="81"/>
      <c r="AP21" s="81"/>
      <c r="AQ21" s="81"/>
      <c r="AR21" s="81"/>
      <c r="AS21" s="81"/>
      <c r="AT21" s="81"/>
      <c r="AU21" s="81"/>
      <c r="AV21" s="81"/>
      <c r="AW21" s="82"/>
      <c r="AX21" s="83"/>
      <c r="AY21" s="150"/>
      <c r="AZ21" s="84"/>
      <c r="BA21" s="83">
        <v>1</v>
      </c>
      <c r="BB21" s="83">
        <v>0.1</v>
      </c>
      <c r="BC21" s="83">
        <v>13.7</v>
      </c>
      <c r="BD21" s="83">
        <v>1.4</v>
      </c>
      <c r="BE21" s="83">
        <v>173.7</v>
      </c>
      <c r="BF21" s="28" t="s">
        <v>312</v>
      </c>
      <c r="BG21" s="85" t="s">
        <v>315</v>
      </c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</row>
    <row r="22" spans="1:100" s="86" customFormat="1" ht="31.5" customHeight="1" x14ac:dyDescent="0.3">
      <c r="A22" s="73">
        <v>2021</v>
      </c>
      <c r="B22" s="74">
        <v>2</v>
      </c>
      <c r="C22" s="270"/>
      <c r="D22" s="74"/>
      <c r="E22" s="74"/>
      <c r="F22" s="75"/>
      <c r="G22" s="76"/>
      <c r="H22" s="76"/>
      <c r="I22" s="76"/>
      <c r="J22" s="76"/>
      <c r="K22" s="271"/>
      <c r="L22" s="272"/>
      <c r="M22" s="273"/>
      <c r="N22" s="111"/>
      <c r="O22" s="111"/>
      <c r="P22" s="111"/>
      <c r="Q22" s="111"/>
      <c r="R22" s="111"/>
      <c r="S22" s="77"/>
      <c r="T22" s="77"/>
      <c r="U22" s="111"/>
      <c r="V22" s="111"/>
      <c r="W22" s="111"/>
      <c r="X22" s="111"/>
      <c r="Y22" s="111"/>
      <c r="Z22" s="77"/>
      <c r="AA22" s="77"/>
      <c r="AB22" s="111"/>
      <c r="AC22" s="111"/>
      <c r="AD22" s="111"/>
      <c r="AE22" s="111"/>
      <c r="AF22" s="111"/>
      <c r="AG22" s="77"/>
      <c r="AH22" s="77"/>
      <c r="AI22" s="78"/>
      <c r="AJ22" s="79"/>
      <c r="AK22" s="80"/>
      <c r="AL22" s="77"/>
      <c r="AM22" s="77"/>
      <c r="AN22" s="81"/>
      <c r="AO22" s="81"/>
      <c r="AP22" s="81"/>
      <c r="AQ22" s="81"/>
      <c r="AR22" s="81"/>
      <c r="AS22" s="81"/>
      <c r="AT22" s="81"/>
      <c r="AU22" s="81"/>
      <c r="AV22" s="81"/>
      <c r="AW22" s="82"/>
      <c r="AX22" s="83"/>
      <c r="AY22" s="150"/>
      <c r="AZ22" s="84"/>
      <c r="BA22" s="83"/>
      <c r="BB22" s="83">
        <v>0</v>
      </c>
      <c r="BC22" s="83">
        <v>0.1</v>
      </c>
      <c r="BD22" s="83">
        <v>17.100000000000001</v>
      </c>
      <c r="BE22" s="83">
        <v>238.6</v>
      </c>
      <c r="BF22" s="28" t="s">
        <v>363</v>
      </c>
      <c r="BG22" s="85" t="s">
        <v>363</v>
      </c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</row>
    <row r="23" spans="1:100" s="86" customFormat="1" ht="31.5" customHeight="1" x14ac:dyDescent="0.3">
      <c r="A23" s="73">
        <v>2021</v>
      </c>
      <c r="B23" s="74">
        <v>2</v>
      </c>
      <c r="C23" s="270"/>
      <c r="D23" s="74"/>
      <c r="E23" s="74"/>
      <c r="F23" s="75"/>
      <c r="G23" s="76"/>
      <c r="H23" s="76"/>
      <c r="I23" s="76"/>
      <c r="J23" s="76"/>
      <c r="K23" s="271"/>
      <c r="L23" s="272"/>
      <c r="M23" s="273"/>
      <c r="N23" s="111"/>
      <c r="O23" s="111"/>
      <c r="P23" s="111"/>
      <c r="Q23" s="111"/>
      <c r="R23" s="111"/>
      <c r="S23" s="77"/>
      <c r="T23" s="77"/>
      <c r="U23" s="111"/>
      <c r="V23" s="111"/>
      <c r="W23" s="111"/>
      <c r="X23" s="111"/>
      <c r="Y23" s="111"/>
      <c r="Z23" s="77"/>
      <c r="AA23" s="77"/>
      <c r="AB23" s="111"/>
      <c r="AC23" s="111"/>
      <c r="AD23" s="111"/>
      <c r="AE23" s="111"/>
      <c r="AF23" s="111"/>
      <c r="AG23" s="77"/>
      <c r="AH23" s="77"/>
      <c r="AI23" s="78"/>
      <c r="AJ23" s="79"/>
      <c r="AK23" s="80"/>
      <c r="AL23" s="77"/>
      <c r="AM23" s="77"/>
      <c r="AN23" s="81"/>
      <c r="AO23" s="81"/>
      <c r="AP23" s="81"/>
      <c r="AQ23" s="81"/>
      <c r="AR23" s="81"/>
      <c r="AS23" s="81"/>
      <c r="AT23" s="81"/>
      <c r="AU23" s="81"/>
      <c r="AV23" s="81"/>
      <c r="AW23" s="82"/>
      <c r="AX23" s="83"/>
      <c r="AY23" s="150"/>
      <c r="AZ23" s="84"/>
      <c r="BA23" s="83"/>
      <c r="BB23" s="83">
        <v>0</v>
      </c>
      <c r="BC23" s="83">
        <v>1.4</v>
      </c>
      <c r="BD23" s="83">
        <v>2</v>
      </c>
      <c r="BE23" s="83">
        <v>66.900000000000006</v>
      </c>
      <c r="BF23" s="28" t="s">
        <v>312</v>
      </c>
      <c r="BG23" s="85" t="s">
        <v>313</v>
      </c>
      <c r="BH23" s="85" t="s">
        <v>333</v>
      </c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</row>
    <row r="24" spans="1:100" s="86" customFormat="1" ht="31.5" customHeight="1" x14ac:dyDescent="0.3">
      <c r="A24" s="73">
        <v>2021</v>
      </c>
      <c r="B24" s="74">
        <v>2</v>
      </c>
      <c r="C24" s="270"/>
      <c r="D24" s="74"/>
      <c r="E24" s="74"/>
      <c r="F24" s="75"/>
      <c r="G24" s="76"/>
      <c r="H24" s="76"/>
      <c r="I24" s="76"/>
      <c r="J24" s="76"/>
      <c r="K24" s="271"/>
      <c r="L24" s="272"/>
      <c r="M24" s="273"/>
      <c r="N24" s="111"/>
      <c r="O24" s="111"/>
      <c r="P24" s="111"/>
      <c r="Q24" s="111"/>
      <c r="R24" s="111"/>
      <c r="S24" s="77"/>
      <c r="T24" s="77"/>
      <c r="U24" s="111"/>
      <c r="V24" s="111"/>
      <c r="W24" s="111"/>
      <c r="X24" s="111"/>
      <c r="Y24" s="111"/>
      <c r="Z24" s="77"/>
      <c r="AA24" s="77"/>
      <c r="AB24" s="111"/>
      <c r="AC24" s="111"/>
      <c r="AD24" s="111"/>
      <c r="AE24" s="111"/>
      <c r="AF24" s="111"/>
      <c r="AG24" s="77"/>
      <c r="AH24" s="77"/>
      <c r="AI24" s="78"/>
      <c r="AJ24" s="79"/>
      <c r="AK24" s="80"/>
      <c r="AL24" s="77"/>
      <c r="AM24" s="77"/>
      <c r="AN24" s="81"/>
      <c r="AO24" s="81"/>
      <c r="AP24" s="81"/>
      <c r="AQ24" s="81"/>
      <c r="AR24" s="81"/>
      <c r="AS24" s="81"/>
      <c r="AT24" s="81"/>
      <c r="AU24" s="81"/>
      <c r="AV24" s="81"/>
      <c r="AW24" s="82"/>
      <c r="AX24" s="83"/>
      <c r="AY24" s="150"/>
      <c r="AZ24" s="84"/>
      <c r="BA24" s="83"/>
      <c r="BB24" s="83">
        <v>0</v>
      </c>
      <c r="BC24" s="83">
        <v>1.4</v>
      </c>
      <c r="BD24" s="83">
        <v>2</v>
      </c>
      <c r="BE24" s="83">
        <v>68.5</v>
      </c>
      <c r="BF24" s="28" t="s">
        <v>312</v>
      </c>
      <c r="BG24" s="85" t="s">
        <v>313</v>
      </c>
      <c r="BH24" s="85" t="s">
        <v>334</v>
      </c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</row>
    <row r="25" spans="1:100" s="86" customFormat="1" ht="31.5" customHeight="1" x14ac:dyDescent="0.3">
      <c r="A25" s="73">
        <v>2021</v>
      </c>
      <c r="B25" s="74">
        <v>2</v>
      </c>
      <c r="C25" s="270"/>
      <c r="D25" s="74"/>
      <c r="E25" s="74"/>
      <c r="F25" s="75"/>
      <c r="G25" s="76"/>
      <c r="H25" s="76"/>
      <c r="I25" s="76"/>
      <c r="J25" s="76"/>
      <c r="K25" s="271"/>
      <c r="L25" s="272"/>
      <c r="M25" s="273"/>
      <c r="N25" s="111"/>
      <c r="O25" s="111"/>
      <c r="P25" s="111"/>
      <c r="Q25" s="111"/>
      <c r="R25" s="111"/>
      <c r="S25" s="77"/>
      <c r="T25" s="77"/>
      <c r="U25" s="111"/>
      <c r="V25" s="111"/>
      <c r="W25" s="111"/>
      <c r="X25" s="111"/>
      <c r="Y25" s="111"/>
      <c r="Z25" s="77"/>
      <c r="AA25" s="77"/>
      <c r="AB25" s="111"/>
      <c r="AC25" s="111"/>
      <c r="AD25" s="111"/>
      <c r="AE25" s="111"/>
      <c r="AF25" s="111"/>
      <c r="AG25" s="77"/>
      <c r="AH25" s="77"/>
      <c r="AI25" s="78"/>
      <c r="AJ25" s="79"/>
      <c r="AK25" s="80"/>
      <c r="AL25" s="77"/>
      <c r="AM25" s="77"/>
      <c r="AN25" s="81"/>
      <c r="AO25" s="81"/>
      <c r="AP25" s="81"/>
      <c r="AQ25" s="81"/>
      <c r="AR25" s="81"/>
      <c r="AS25" s="81"/>
      <c r="AT25" s="81"/>
      <c r="AU25" s="81"/>
      <c r="AV25" s="81"/>
      <c r="AW25" s="82"/>
      <c r="AX25" s="83"/>
      <c r="AY25" s="150"/>
      <c r="AZ25" s="84"/>
      <c r="BA25" s="83">
        <v>1</v>
      </c>
      <c r="BB25" s="83">
        <v>0.1</v>
      </c>
      <c r="BC25" s="83">
        <v>10.199999999999999</v>
      </c>
      <c r="BD25" s="83">
        <v>4.5999999999999996</v>
      </c>
      <c r="BE25" s="83">
        <v>435.5</v>
      </c>
      <c r="BF25" s="28" t="s">
        <v>312</v>
      </c>
      <c r="BG25" s="85" t="s">
        <v>315</v>
      </c>
      <c r="BH25" s="85" t="s">
        <v>316</v>
      </c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</row>
    <row r="26" spans="1:100" s="86" customFormat="1" ht="31.5" customHeight="1" x14ac:dyDescent="0.3">
      <c r="A26" s="73">
        <v>2021</v>
      </c>
      <c r="B26" s="74">
        <v>2</v>
      </c>
      <c r="C26" s="270"/>
      <c r="D26" s="74"/>
      <c r="E26" s="74"/>
      <c r="F26" s="75"/>
      <c r="G26" s="76"/>
      <c r="H26" s="76"/>
      <c r="I26" s="76"/>
      <c r="J26" s="76"/>
      <c r="K26" s="271"/>
      <c r="L26" s="272"/>
      <c r="M26" s="273"/>
      <c r="N26" s="111"/>
      <c r="O26" s="111"/>
      <c r="P26" s="111"/>
      <c r="Q26" s="111"/>
      <c r="R26" s="111"/>
      <c r="S26" s="77"/>
      <c r="T26" s="77"/>
      <c r="U26" s="111"/>
      <c r="V26" s="111"/>
      <c r="W26" s="111"/>
      <c r="X26" s="111"/>
      <c r="Y26" s="111"/>
      <c r="Z26" s="77"/>
      <c r="AA26" s="77"/>
      <c r="AB26" s="111"/>
      <c r="AC26" s="111"/>
      <c r="AD26" s="111"/>
      <c r="AE26" s="111"/>
      <c r="AF26" s="111"/>
      <c r="AG26" s="77"/>
      <c r="AH26" s="77"/>
      <c r="AI26" s="78"/>
      <c r="AJ26" s="79"/>
      <c r="AK26" s="80"/>
      <c r="AL26" s="77"/>
      <c r="AM26" s="77"/>
      <c r="AN26" s="81"/>
      <c r="AO26" s="81"/>
      <c r="AP26" s="81"/>
      <c r="AQ26" s="81"/>
      <c r="AR26" s="81"/>
      <c r="AS26" s="81"/>
      <c r="AT26" s="81"/>
      <c r="AU26" s="81"/>
      <c r="AV26" s="81"/>
      <c r="AW26" s="82"/>
      <c r="AX26" s="83"/>
      <c r="AY26" s="150"/>
      <c r="AZ26" s="84"/>
      <c r="BA26" s="83"/>
      <c r="BB26" s="83">
        <v>0</v>
      </c>
      <c r="BC26" s="83">
        <v>0.4</v>
      </c>
      <c r="BD26" s="83">
        <v>12</v>
      </c>
      <c r="BE26" s="83">
        <v>508.2</v>
      </c>
      <c r="BF26" s="28" t="s">
        <v>306</v>
      </c>
      <c r="BG26" s="85" t="s">
        <v>307</v>
      </c>
      <c r="BH26" s="85" t="s">
        <v>308</v>
      </c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</row>
    <row r="27" spans="1:100" s="86" customFormat="1" ht="31.5" customHeight="1" x14ac:dyDescent="0.3">
      <c r="A27" s="73">
        <v>2021</v>
      </c>
      <c r="B27" s="74">
        <v>2</v>
      </c>
      <c r="C27" s="270"/>
      <c r="D27" s="74"/>
      <c r="E27" s="74"/>
      <c r="F27" s="75"/>
      <c r="G27" s="76"/>
      <c r="H27" s="76"/>
      <c r="I27" s="76"/>
      <c r="J27" s="76"/>
      <c r="K27" s="271"/>
      <c r="L27" s="272"/>
      <c r="M27" s="273"/>
      <c r="N27" s="111"/>
      <c r="O27" s="111"/>
      <c r="P27" s="111"/>
      <c r="Q27" s="111"/>
      <c r="R27" s="111"/>
      <c r="S27" s="77"/>
      <c r="T27" s="77"/>
      <c r="U27" s="111"/>
      <c r="V27" s="111"/>
      <c r="W27" s="111"/>
      <c r="X27" s="111"/>
      <c r="Y27" s="111"/>
      <c r="Z27" s="77"/>
      <c r="AA27" s="77"/>
      <c r="AB27" s="111"/>
      <c r="AC27" s="111"/>
      <c r="AD27" s="111"/>
      <c r="AE27" s="111"/>
      <c r="AF27" s="111"/>
      <c r="AG27" s="77"/>
      <c r="AH27" s="77"/>
      <c r="AI27" s="78"/>
      <c r="AJ27" s="79"/>
      <c r="AK27" s="80"/>
      <c r="AL27" s="77"/>
      <c r="AM27" s="77"/>
      <c r="AN27" s="81"/>
      <c r="AO27" s="81"/>
      <c r="AP27" s="81"/>
      <c r="AQ27" s="81"/>
      <c r="AR27" s="81"/>
      <c r="AS27" s="81"/>
      <c r="AT27" s="81"/>
      <c r="AU27" s="81"/>
      <c r="AV27" s="81"/>
      <c r="AW27" s="82"/>
      <c r="AX27" s="83"/>
      <c r="AY27" s="150"/>
      <c r="AZ27" s="84"/>
      <c r="BA27" s="83"/>
      <c r="BB27" s="83">
        <v>0.1</v>
      </c>
      <c r="BC27" s="83">
        <v>2.6</v>
      </c>
      <c r="BD27" s="83">
        <v>2.1</v>
      </c>
      <c r="BE27" s="83">
        <v>90.9</v>
      </c>
      <c r="BF27" s="28" t="s">
        <v>306</v>
      </c>
      <c r="BG27" s="85" t="s">
        <v>307</v>
      </c>
      <c r="BH27" s="85" t="s">
        <v>308</v>
      </c>
      <c r="BI27" s="85" t="s">
        <v>309</v>
      </c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</row>
    <row r="28" spans="1:100" s="86" customFormat="1" ht="31.5" customHeight="1" x14ac:dyDescent="0.3">
      <c r="A28" s="73">
        <v>2021</v>
      </c>
      <c r="B28" s="74">
        <v>2</v>
      </c>
      <c r="C28" s="270"/>
      <c r="D28" s="74"/>
      <c r="E28" s="74"/>
      <c r="F28" s="75"/>
      <c r="G28" s="76"/>
      <c r="H28" s="76"/>
      <c r="I28" s="76"/>
      <c r="J28" s="76"/>
      <c r="K28" s="271"/>
      <c r="L28" s="272"/>
      <c r="M28" s="273"/>
      <c r="N28" s="111"/>
      <c r="O28" s="111"/>
      <c r="P28" s="111"/>
      <c r="Q28" s="111"/>
      <c r="R28" s="111"/>
      <c r="S28" s="77"/>
      <c r="T28" s="77"/>
      <c r="U28" s="111"/>
      <c r="V28" s="111"/>
      <c r="W28" s="111"/>
      <c r="X28" s="111"/>
      <c r="Y28" s="111"/>
      <c r="Z28" s="77"/>
      <c r="AA28" s="77"/>
      <c r="AB28" s="111"/>
      <c r="AC28" s="111"/>
      <c r="AD28" s="111"/>
      <c r="AE28" s="111"/>
      <c r="AF28" s="111"/>
      <c r="AG28" s="77"/>
      <c r="AH28" s="77"/>
      <c r="AI28" s="78"/>
      <c r="AJ28" s="79"/>
      <c r="AK28" s="80"/>
      <c r="AL28" s="77"/>
      <c r="AM28" s="77"/>
      <c r="AN28" s="81"/>
      <c r="AO28" s="81"/>
      <c r="AP28" s="81"/>
      <c r="AQ28" s="81"/>
      <c r="AR28" s="81"/>
      <c r="AS28" s="81"/>
      <c r="AT28" s="81"/>
      <c r="AU28" s="81"/>
      <c r="AV28" s="81"/>
      <c r="AW28" s="82"/>
      <c r="AX28" s="83"/>
      <c r="AY28" s="150"/>
      <c r="AZ28" s="84"/>
      <c r="BA28" s="83">
        <v>1</v>
      </c>
      <c r="BB28" s="83">
        <v>0</v>
      </c>
      <c r="BC28" s="83">
        <v>5</v>
      </c>
      <c r="BD28" s="83">
        <v>4.9000000000000004</v>
      </c>
      <c r="BE28" s="83">
        <v>592.6</v>
      </c>
      <c r="BF28" s="28" t="s">
        <v>306</v>
      </c>
      <c r="BG28" s="85" t="s">
        <v>307</v>
      </c>
      <c r="BH28" s="85" t="s">
        <v>324</v>
      </c>
      <c r="BI28" s="85" t="s">
        <v>311</v>
      </c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</row>
    <row r="29" spans="1:100" s="86" customFormat="1" ht="31.5" customHeight="1" x14ac:dyDescent="0.3">
      <c r="A29" s="73">
        <v>2021</v>
      </c>
      <c r="B29" s="74">
        <v>2</v>
      </c>
      <c r="C29" s="270"/>
      <c r="D29" s="74"/>
      <c r="E29" s="74"/>
      <c r="F29" s="75"/>
      <c r="G29" s="76"/>
      <c r="H29" s="76"/>
      <c r="I29" s="76"/>
      <c r="J29" s="76"/>
      <c r="K29" s="271"/>
      <c r="L29" s="272"/>
      <c r="M29" s="273"/>
      <c r="N29" s="111"/>
      <c r="O29" s="111"/>
      <c r="P29" s="111"/>
      <c r="Q29" s="111"/>
      <c r="R29" s="111"/>
      <c r="S29" s="77"/>
      <c r="T29" s="77"/>
      <c r="U29" s="111"/>
      <c r="V29" s="111"/>
      <c r="W29" s="111"/>
      <c r="X29" s="111"/>
      <c r="Y29" s="111"/>
      <c r="Z29" s="77"/>
      <c r="AA29" s="77"/>
      <c r="AB29" s="111"/>
      <c r="AC29" s="111"/>
      <c r="AD29" s="111"/>
      <c r="AE29" s="111"/>
      <c r="AF29" s="111"/>
      <c r="AG29" s="77"/>
      <c r="AH29" s="77"/>
      <c r="AI29" s="78"/>
      <c r="AJ29" s="79"/>
      <c r="AK29" s="80"/>
      <c r="AL29" s="77"/>
      <c r="AM29" s="77"/>
      <c r="AN29" s="81"/>
      <c r="AO29" s="81"/>
      <c r="AP29" s="81"/>
      <c r="AQ29" s="81"/>
      <c r="AR29" s="81"/>
      <c r="AS29" s="81"/>
      <c r="AT29" s="81"/>
      <c r="AU29" s="81"/>
      <c r="AV29" s="81"/>
      <c r="AW29" s="82"/>
      <c r="AX29" s="83"/>
      <c r="AY29" s="150"/>
      <c r="AZ29" s="84"/>
      <c r="BA29" s="83"/>
      <c r="BB29" s="83">
        <v>0.1</v>
      </c>
      <c r="BC29" s="83">
        <v>7.3</v>
      </c>
      <c r="BD29" s="83">
        <v>1.6</v>
      </c>
      <c r="BE29" s="83">
        <v>87.8</v>
      </c>
      <c r="BF29" s="28" t="s">
        <v>364</v>
      </c>
      <c r="BG29" s="85" t="s">
        <v>364</v>
      </c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</row>
    <row r="30" spans="1:100" s="86" customFormat="1" ht="31.5" customHeight="1" x14ac:dyDescent="0.3">
      <c r="A30" s="73">
        <v>2021</v>
      </c>
      <c r="B30" s="74">
        <v>2</v>
      </c>
      <c r="C30" s="270"/>
      <c r="D30" s="74"/>
      <c r="E30" s="74"/>
      <c r="F30" s="75"/>
      <c r="G30" s="76"/>
      <c r="H30" s="76"/>
      <c r="I30" s="76"/>
      <c r="J30" s="76"/>
      <c r="K30" s="271"/>
      <c r="L30" s="272"/>
      <c r="M30" s="273"/>
      <c r="N30" s="111"/>
      <c r="O30" s="111"/>
      <c r="P30" s="111"/>
      <c r="Q30" s="111"/>
      <c r="R30" s="111"/>
      <c r="S30" s="77"/>
      <c r="T30" s="77"/>
      <c r="U30" s="111"/>
      <c r="V30" s="111"/>
      <c r="W30" s="111"/>
      <c r="X30" s="111"/>
      <c r="Y30" s="111"/>
      <c r="Z30" s="77"/>
      <c r="AA30" s="77"/>
      <c r="AB30" s="111"/>
      <c r="AC30" s="111"/>
      <c r="AD30" s="111"/>
      <c r="AE30" s="111"/>
      <c r="AF30" s="111"/>
      <c r="AG30" s="77"/>
      <c r="AH30" s="77"/>
      <c r="AI30" s="78"/>
      <c r="AJ30" s="79"/>
      <c r="AK30" s="80"/>
      <c r="AL30" s="77"/>
      <c r="AM30" s="77"/>
      <c r="AN30" s="81"/>
      <c r="AO30" s="81"/>
      <c r="AP30" s="81"/>
      <c r="AQ30" s="81"/>
      <c r="AR30" s="81"/>
      <c r="AS30" s="81"/>
      <c r="AT30" s="81"/>
      <c r="AU30" s="81"/>
      <c r="AV30" s="81"/>
      <c r="AW30" s="82"/>
      <c r="AX30" s="83"/>
      <c r="AY30" s="150"/>
      <c r="AZ30" s="84"/>
      <c r="BA30" s="83"/>
      <c r="BB30" s="83">
        <v>0.1</v>
      </c>
      <c r="BC30" s="83">
        <v>6.1</v>
      </c>
      <c r="BD30" s="83">
        <v>1.5</v>
      </c>
      <c r="BE30" s="83">
        <v>78.5</v>
      </c>
      <c r="BF30" s="28" t="s">
        <v>364</v>
      </c>
      <c r="BG30" s="85" t="s">
        <v>364</v>
      </c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</row>
    <row r="31" spans="1:100" s="86" customFormat="1" ht="31.5" customHeight="1" x14ac:dyDescent="0.3">
      <c r="A31" s="73">
        <v>2021</v>
      </c>
      <c r="B31" s="74">
        <v>2</v>
      </c>
      <c r="C31" s="270"/>
      <c r="D31" s="74"/>
      <c r="E31" s="74"/>
      <c r="F31" s="75"/>
      <c r="G31" s="76"/>
      <c r="H31" s="76"/>
      <c r="I31" s="76"/>
      <c r="J31" s="76"/>
      <c r="K31" s="271"/>
      <c r="L31" s="272"/>
      <c r="M31" s="273"/>
      <c r="N31" s="111"/>
      <c r="O31" s="111"/>
      <c r="P31" s="111"/>
      <c r="Q31" s="111"/>
      <c r="R31" s="111"/>
      <c r="S31" s="77"/>
      <c r="T31" s="77"/>
      <c r="U31" s="111"/>
      <c r="V31" s="111"/>
      <c r="W31" s="111"/>
      <c r="X31" s="111"/>
      <c r="Y31" s="111"/>
      <c r="Z31" s="77"/>
      <c r="AA31" s="77"/>
      <c r="AB31" s="111"/>
      <c r="AC31" s="111"/>
      <c r="AD31" s="111"/>
      <c r="AE31" s="111"/>
      <c r="AF31" s="111"/>
      <c r="AG31" s="77"/>
      <c r="AH31" s="77"/>
      <c r="AI31" s="78"/>
      <c r="AJ31" s="79"/>
      <c r="AK31" s="80"/>
      <c r="AL31" s="77"/>
      <c r="AM31" s="77"/>
      <c r="AN31" s="81"/>
      <c r="AO31" s="81"/>
      <c r="AP31" s="81"/>
      <c r="AQ31" s="81"/>
      <c r="AR31" s="81"/>
      <c r="AS31" s="81"/>
      <c r="AT31" s="81"/>
      <c r="AU31" s="81"/>
      <c r="AV31" s="81"/>
      <c r="AW31" s="82"/>
      <c r="AX31" s="83"/>
      <c r="AY31" s="150"/>
      <c r="AZ31" s="84"/>
      <c r="BA31" s="83">
        <v>1</v>
      </c>
      <c r="BB31" s="83">
        <v>0</v>
      </c>
      <c r="BC31" s="83">
        <v>4.9000000000000004</v>
      </c>
      <c r="BD31" s="83">
        <v>0.5</v>
      </c>
      <c r="BE31" s="83">
        <v>124.5</v>
      </c>
      <c r="BF31" s="28" t="s">
        <v>318</v>
      </c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</row>
    <row r="32" spans="1:100" s="86" customFormat="1" ht="31.5" customHeight="1" x14ac:dyDescent="0.3">
      <c r="A32" s="73">
        <v>2021</v>
      </c>
      <c r="B32" s="74">
        <v>2</v>
      </c>
      <c r="C32" s="270"/>
      <c r="D32" s="74"/>
      <c r="E32" s="74"/>
      <c r="F32" s="75"/>
      <c r="G32" s="76"/>
      <c r="H32" s="76"/>
      <c r="I32" s="76"/>
      <c r="J32" s="76"/>
      <c r="K32" s="271"/>
      <c r="L32" s="272"/>
      <c r="M32" s="273"/>
      <c r="N32" s="111"/>
      <c r="O32" s="111"/>
      <c r="P32" s="111"/>
      <c r="Q32" s="111"/>
      <c r="R32" s="111"/>
      <c r="S32" s="77"/>
      <c r="T32" s="77"/>
      <c r="U32" s="111"/>
      <c r="V32" s="111"/>
      <c r="W32" s="111"/>
      <c r="X32" s="111"/>
      <c r="Y32" s="111"/>
      <c r="Z32" s="77"/>
      <c r="AA32" s="77"/>
      <c r="AB32" s="111"/>
      <c r="AC32" s="111"/>
      <c r="AD32" s="111"/>
      <c r="AE32" s="111"/>
      <c r="AF32" s="111"/>
      <c r="AG32" s="77"/>
      <c r="AH32" s="77"/>
      <c r="AI32" s="78"/>
      <c r="AJ32" s="79"/>
      <c r="AK32" s="80"/>
      <c r="AL32" s="77"/>
      <c r="AM32" s="77"/>
      <c r="AN32" s="81"/>
      <c r="AO32" s="81"/>
      <c r="AP32" s="81"/>
      <c r="AQ32" s="81"/>
      <c r="AR32" s="81"/>
      <c r="AS32" s="81"/>
      <c r="AT32" s="81"/>
      <c r="AU32" s="81"/>
      <c r="AV32" s="81"/>
      <c r="AW32" s="82"/>
      <c r="AX32" s="83"/>
      <c r="AY32" s="150"/>
      <c r="AZ32" s="84"/>
      <c r="BA32" s="83">
        <v>1</v>
      </c>
      <c r="BB32" s="83">
        <v>0</v>
      </c>
      <c r="BC32" s="83">
        <v>2.5</v>
      </c>
      <c r="BD32" s="83">
        <v>3.6</v>
      </c>
      <c r="BE32" s="83">
        <v>375.1</v>
      </c>
      <c r="BF32" s="28" t="s">
        <v>318</v>
      </c>
      <c r="BG32" s="85" t="s">
        <v>318</v>
      </c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</row>
    <row r="33" spans="1:100" s="86" customFormat="1" ht="31.5" customHeight="1" x14ac:dyDescent="0.3">
      <c r="A33" s="73">
        <v>2021</v>
      </c>
      <c r="B33" s="74">
        <v>2</v>
      </c>
      <c r="C33" s="270"/>
      <c r="D33" s="74"/>
      <c r="E33" s="74"/>
      <c r="F33" s="75"/>
      <c r="G33" s="76"/>
      <c r="H33" s="76"/>
      <c r="I33" s="76"/>
      <c r="J33" s="76"/>
      <c r="K33" s="271"/>
      <c r="L33" s="272"/>
      <c r="M33" s="273"/>
      <c r="N33" s="111"/>
      <c r="O33" s="111"/>
      <c r="P33" s="111"/>
      <c r="Q33" s="111"/>
      <c r="R33" s="111"/>
      <c r="S33" s="77"/>
      <c r="T33" s="77"/>
      <c r="U33" s="111"/>
      <c r="V33" s="111"/>
      <c r="W33" s="111"/>
      <c r="X33" s="111"/>
      <c r="Y33" s="111"/>
      <c r="Z33" s="77"/>
      <c r="AA33" s="77"/>
      <c r="AB33" s="111"/>
      <c r="AC33" s="111"/>
      <c r="AD33" s="111"/>
      <c r="AE33" s="111"/>
      <c r="AF33" s="111"/>
      <c r="AG33" s="77"/>
      <c r="AH33" s="77"/>
      <c r="AI33" s="78"/>
      <c r="AJ33" s="79"/>
      <c r="AK33" s="80"/>
      <c r="AL33" s="77"/>
      <c r="AM33" s="77"/>
      <c r="AN33" s="81"/>
      <c r="AO33" s="81"/>
      <c r="AP33" s="81"/>
      <c r="AQ33" s="81"/>
      <c r="AR33" s="81"/>
      <c r="AS33" s="81"/>
      <c r="AT33" s="81"/>
      <c r="AU33" s="81"/>
      <c r="AV33" s="81"/>
      <c r="AW33" s="82"/>
      <c r="AX33" s="83"/>
      <c r="AY33" s="150"/>
      <c r="AZ33" s="84"/>
      <c r="BA33" s="83">
        <v>1</v>
      </c>
      <c r="BB33" s="83">
        <v>0.2</v>
      </c>
      <c r="BC33" s="83">
        <v>64.8</v>
      </c>
      <c r="BD33" s="83">
        <v>0.4</v>
      </c>
      <c r="BE33" s="83">
        <v>134.9</v>
      </c>
      <c r="BF33" s="28" t="s">
        <v>306</v>
      </c>
      <c r="BG33" s="85" t="s">
        <v>307</v>
      </c>
      <c r="BH33" s="85" t="s">
        <v>310</v>
      </c>
      <c r="BI33" s="85" t="s">
        <v>311</v>
      </c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</row>
    <row r="34" spans="1:100" s="86" customFormat="1" ht="31.5" customHeight="1" x14ac:dyDescent="0.3">
      <c r="A34" s="73">
        <v>2021</v>
      </c>
      <c r="B34" s="74">
        <v>2</v>
      </c>
      <c r="C34" s="270"/>
      <c r="D34" s="74"/>
      <c r="E34" s="74"/>
      <c r="F34" s="75"/>
      <c r="G34" s="76"/>
      <c r="H34" s="76"/>
      <c r="I34" s="76"/>
      <c r="J34" s="76"/>
      <c r="K34" s="271"/>
      <c r="L34" s="272"/>
      <c r="M34" s="273"/>
      <c r="N34" s="111"/>
      <c r="O34" s="111"/>
      <c r="P34" s="111"/>
      <c r="Q34" s="111"/>
      <c r="R34" s="111"/>
      <c r="S34" s="77"/>
      <c r="T34" s="77"/>
      <c r="U34" s="111"/>
      <c r="V34" s="111"/>
      <c r="W34" s="111"/>
      <c r="X34" s="111"/>
      <c r="Y34" s="111"/>
      <c r="Z34" s="77"/>
      <c r="AA34" s="77"/>
      <c r="AB34" s="111"/>
      <c r="AC34" s="111"/>
      <c r="AD34" s="111"/>
      <c r="AE34" s="111"/>
      <c r="AF34" s="111"/>
      <c r="AG34" s="77"/>
      <c r="AH34" s="77"/>
      <c r="AI34" s="78"/>
      <c r="AJ34" s="79"/>
      <c r="AK34" s="80"/>
      <c r="AL34" s="77"/>
      <c r="AM34" s="77"/>
      <c r="AN34" s="81"/>
      <c r="AO34" s="81"/>
      <c r="AP34" s="81"/>
      <c r="AQ34" s="81"/>
      <c r="AR34" s="81"/>
      <c r="AS34" s="81"/>
      <c r="AT34" s="81"/>
      <c r="AU34" s="81"/>
      <c r="AV34" s="81"/>
      <c r="AW34" s="82"/>
      <c r="AX34" s="83"/>
      <c r="AY34" s="150"/>
      <c r="AZ34" s="84"/>
      <c r="BA34" s="83">
        <v>1</v>
      </c>
      <c r="BB34" s="83">
        <v>0</v>
      </c>
      <c r="BC34" s="83">
        <v>14.5</v>
      </c>
      <c r="BD34" s="83">
        <v>0.8</v>
      </c>
      <c r="BE34" s="83">
        <v>354</v>
      </c>
      <c r="BF34" s="28" t="s">
        <v>358</v>
      </c>
      <c r="BG34" s="85" t="s">
        <v>359</v>
      </c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</row>
    <row r="35" spans="1:100" s="86" customFormat="1" ht="31.5" customHeight="1" x14ac:dyDescent="0.3">
      <c r="A35" s="73">
        <v>2021</v>
      </c>
      <c r="B35" s="74">
        <v>2</v>
      </c>
      <c r="C35" s="270"/>
      <c r="D35" s="74"/>
      <c r="E35" s="74"/>
      <c r="F35" s="75"/>
      <c r="G35" s="76"/>
      <c r="H35" s="76"/>
      <c r="I35" s="76"/>
      <c r="J35" s="76"/>
      <c r="K35" s="271"/>
      <c r="L35" s="272"/>
      <c r="M35" s="273"/>
      <c r="N35" s="111"/>
      <c r="O35" s="111"/>
      <c r="P35" s="111"/>
      <c r="Q35" s="111"/>
      <c r="R35" s="111"/>
      <c r="S35" s="77"/>
      <c r="T35" s="77"/>
      <c r="U35" s="111"/>
      <c r="V35" s="111"/>
      <c r="W35" s="111"/>
      <c r="X35" s="111"/>
      <c r="Y35" s="111"/>
      <c r="Z35" s="77"/>
      <c r="AA35" s="77"/>
      <c r="AB35" s="111"/>
      <c r="AC35" s="111"/>
      <c r="AD35" s="111"/>
      <c r="AE35" s="111"/>
      <c r="AF35" s="111"/>
      <c r="AG35" s="77"/>
      <c r="AH35" s="77"/>
      <c r="AI35" s="78"/>
      <c r="AJ35" s="79"/>
      <c r="AK35" s="80"/>
      <c r="AL35" s="77"/>
      <c r="AM35" s="77"/>
      <c r="AN35" s="81"/>
      <c r="AO35" s="81"/>
      <c r="AP35" s="81"/>
      <c r="AQ35" s="81"/>
      <c r="AR35" s="81"/>
      <c r="AS35" s="81"/>
      <c r="AT35" s="81"/>
      <c r="AU35" s="81"/>
      <c r="AV35" s="81"/>
      <c r="AW35" s="82"/>
      <c r="AX35" s="83"/>
      <c r="AY35" s="150"/>
      <c r="AZ35" s="84"/>
      <c r="BA35" s="83"/>
      <c r="BB35" s="83"/>
      <c r="BC35" s="83"/>
      <c r="BD35" s="83"/>
      <c r="BE35" s="83"/>
      <c r="BF35" s="28" t="s">
        <v>318</v>
      </c>
      <c r="BG35" s="85" t="s">
        <v>318</v>
      </c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</row>
    <row r="36" spans="1:100" s="86" customFormat="1" ht="31.5" customHeight="1" x14ac:dyDescent="0.3">
      <c r="A36" s="73">
        <v>2021</v>
      </c>
      <c r="B36" s="74">
        <v>2</v>
      </c>
      <c r="C36" s="270"/>
      <c r="D36" s="74"/>
      <c r="E36" s="74"/>
      <c r="F36" s="75"/>
      <c r="G36" s="76"/>
      <c r="H36" s="76"/>
      <c r="I36" s="76"/>
      <c r="J36" s="76"/>
      <c r="K36" s="271"/>
      <c r="L36" s="272"/>
      <c r="M36" s="273"/>
      <c r="N36" s="111"/>
      <c r="O36" s="111"/>
      <c r="P36" s="111"/>
      <c r="Q36" s="111"/>
      <c r="R36" s="111"/>
      <c r="S36" s="77"/>
      <c r="T36" s="77"/>
      <c r="U36" s="111"/>
      <c r="V36" s="111"/>
      <c r="W36" s="111"/>
      <c r="X36" s="111"/>
      <c r="Y36" s="111"/>
      <c r="Z36" s="77"/>
      <c r="AA36" s="77"/>
      <c r="AB36" s="111"/>
      <c r="AC36" s="111"/>
      <c r="AD36" s="111"/>
      <c r="AE36" s="111"/>
      <c r="AF36" s="111"/>
      <c r="AG36" s="77"/>
      <c r="AH36" s="77"/>
      <c r="AI36" s="78"/>
      <c r="AJ36" s="79"/>
      <c r="AK36" s="80"/>
      <c r="AL36" s="77"/>
      <c r="AM36" s="77"/>
      <c r="AN36" s="81"/>
      <c r="AO36" s="81"/>
      <c r="AP36" s="81"/>
      <c r="AQ36" s="81"/>
      <c r="AR36" s="81"/>
      <c r="AS36" s="81"/>
      <c r="AT36" s="81"/>
      <c r="AU36" s="81"/>
      <c r="AV36" s="81"/>
      <c r="AW36" s="82"/>
      <c r="AX36" s="83"/>
      <c r="AY36" s="150"/>
      <c r="AZ36" s="84"/>
      <c r="BA36" s="83">
        <v>1</v>
      </c>
      <c r="BB36" s="83">
        <v>0</v>
      </c>
      <c r="BC36" s="83">
        <v>1.4</v>
      </c>
      <c r="BD36" s="83">
        <v>7.1</v>
      </c>
      <c r="BE36" s="83">
        <v>683.8</v>
      </c>
      <c r="BF36" s="28" t="s">
        <v>318</v>
      </c>
      <c r="BG36" s="85" t="s">
        <v>318</v>
      </c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</row>
    <row r="37" spans="1:100" s="86" customFormat="1" ht="31.5" customHeight="1" x14ac:dyDescent="0.3">
      <c r="A37" s="73">
        <v>2021</v>
      </c>
      <c r="B37" s="74">
        <v>2</v>
      </c>
      <c r="C37" s="270"/>
      <c r="D37" s="74"/>
      <c r="E37" s="74"/>
      <c r="F37" s="75"/>
      <c r="G37" s="76"/>
      <c r="H37" s="76"/>
      <c r="I37" s="76"/>
      <c r="J37" s="76"/>
      <c r="K37" s="271"/>
      <c r="L37" s="272"/>
      <c r="M37" s="273"/>
      <c r="N37" s="111"/>
      <c r="O37" s="111"/>
      <c r="P37" s="111"/>
      <c r="Q37" s="111"/>
      <c r="R37" s="111"/>
      <c r="S37" s="77"/>
      <c r="T37" s="77"/>
      <c r="U37" s="111"/>
      <c r="V37" s="111"/>
      <c r="W37" s="111"/>
      <c r="X37" s="111"/>
      <c r="Y37" s="111"/>
      <c r="Z37" s="77"/>
      <c r="AA37" s="77"/>
      <c r="AB37" s="111"/>
      <c r="AC37" s="111"/>
      <c r="AD37" s="111"/>
      <c r="AE37" s="111"/>
      <c r="AF37" s="111"/>
      <c r="AG37" s="77"/>
      <c r="AH37" s="77"/>
      <c r="AI37" s="78"/>
      <c r="AJ37" s="79"/>
      <c r="AK37" s="80"/>
      <c r="AL37" s="77"/>
      <c r="AM37" s="77"/>
      <c r="AN37" s="81"/>
      <c r="AO37" s="81"/>
      <c r="AP37" s="81"/>
      <c r="AQ37" s="81"/>
      <c r="AR37" s="81"/>
      <c r="AS37" s="81"/>
      <c r="AT37" s="81"/>
      <c r="AU37" s="81"/>
      <c r="AV37" s="81"/>
      <c r="AW37" s="82"/>
      <c r="AX37" s="83"/>
      <c r="AY37" s="150"/>
      <c r="AZ37" s="84"/>
      <c r="BA37" s="83"/>
      <c r="BB37" s="83">
        <v>0</v>
      </c>
      <c r="BC37" s="83">
        <v>0.2</v>
      </c>
      <c r="BD37" s="83">
        <v>1.4</v>
      </c>
      <c r="BE37" s="83">
        <v>37.4</v>
      </c>
      <c r="BF37" s="28" t="s">
        <v>312</v>
      </c>
      <c r="BG37" s="85" t="s">
        <v>321</v>
      </c>
      <c r="BH37" s="85" t="s">
        <v>360</v>
      </c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</row>
    <row r="38" spans="1:100" s="86" customFormat="1" ht="31.5" customHeight="1" x14ac:dyDescent="0.3">
      <c r="A38" s="73">
        <v>2021</v>
      </c>
      <c r="B38" s="74">
        <v>2</v>
      </c>
      <c r="C38" s="270"/>
      <c r="D38" s="74"/>
      <c r="E38" s="74"/>
      <c r="F38" s="75"/>
      <c r="G38" s="76"/>
      <c r="H38" s="76"/>
      <c r="I38" s="76"/>
      <c r="J38" s="76"/>
      <c r="K38" s="271"/>
      <c r="L38" s="272"/>
      <c r="M38" s="273"/>
      <c r="N38" s="111"/>
      <c r="O38" s="111"/>
      <c r="P38" s="111"/>
      <c r="Q38" s="111"/>
      <c r="R38" s="111"/>
      <c r="S38" s="77"/>
      <c r="T38" s="77"/>
      <c r="U38" s="111"/>
      <c r="V38" s="111"/>
      <c r="W38" s="111"/>
      <c r="X38" s="111"/>
      <c r="Y38" s="111"/>
      <c r="Z38" s="77"/>
      <c r="AA38" s="77"/>
      <c r="AB38" s="111"/>
      <c r="AC38" s="111"/>
      <c r="AD38" s="111"/>
      <c r="AE38" s="111"/>
      <c r="AF38" s="111"/>
      <c r="AG38" s="77"/>
      <c r="AH38" s="77"/>
      <c r="AI38" s="78"/>
      <c r="AJ38" s="79"/>
      <c r="AK38" s="80"/>
      <c r="AL38" s="77"/>
      <c r="AM38" s="77"/>
      <c r="AN38" s="81"/>
      <c r="AO38" s="81"/>
      <c r="AP38" s="81"/>
      <c r="AQ38" s="81"/>
      <c r="AR38" s="81"/>
      <c r="AS38" s="81"/>
      <c r="AT38" s="81"/>
      <c r="AU38" s="81"/>
      <c r="AV38" s="81"/>
      <c r="AW38" s="82"/>
      <c r="AX38" s="83"/>
      <c r="AY38" s="150"/>
      <c r="AZ38" s="84"/>
      <c r="BA38" s="83"/>
      <c r="BB38" s="83">
        <v>0</v>
      </c>
      <c r="BC38" s="83">
        <v>0.3</v>
      </c>
      <c r="BD38" s="83">
        <v>0.8</v>
      </c>
      <c r="BE38" s="83">
        <v>20.100000000000001</v>
      </c>
      <c r="BF38" s="28" t="s">
        <v>312</v>
      </c>
      <c r="BG38" s="85" t="s">
        <v>321</v>
      </c>
      <c r="BH38" s="85" t="s">
        <v>361</v>
      </c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</row>
    <row r="39" spans="1:100" s="86" customFormat="1" ht="31.5" customHeight="1" x14ac:dyDescent="0.3">
      <c r="A39" s="73">
        <v>2021</v>
      </c>
      <c r="B39" s="74">
        <v>2</v>
      </c>
      <c r="C39" s="270"/>
      <c r="D39" s="74"/>
      <c r="E39" s="74"/>
      <c r="F39" s="75"/>
      <c r="G39" s="76"/>
      <c r="H39" s="76"/>
      <c r="I39" s="76"/>
      <c r="J39" s="76"/>
      <c r="K39" s="271"/>
      <c r="L39" s="272"/>
      <c r="M39" s="273"/>
      <c r="N39" s="111"/>
      <c r="O39" s="111"/>
      <c r="P39" s="111"/>
      <c r="Q39" s="111"/>
      <c r="R39" s="111"/>
      <c r="S39" s="77"/>
      <c r="T39" s="77"/>
      <c r="U39" s="111"/>
      <c r="V39" s="111"/>
      <c r="W39" s="111"/>
      <c r="X39" s="111"/>
      <c r="Y39" s="111"/>
      <c r="Z39" s="77"/>
      <c r="AA39" s="77"/>
      <c r="AB39" s="111"/>
      <c r="AC39" s="111"/>
      <c r="AD39" s="111"/>
      <c r="AE39" s="111"/>
      <c r="AF39" s="111"/>
      <c r="AG39" s="77"/>
      <c r="AH39" s="77"/>
      <c r="AI39" s="78"/>
      <c r="AJ39" s="79"/>
      <c r="AK39" s="80"/>
      <c r="AL39" s="77"/>
      <c r="AM39" s="77"/>
      <c r="AN39" s="81"/>
      <c r="AO39" s="81"/>
      <c r="AP39" s="81"/>
      <c r="AQ39" s="81"/>
      <c r="AR39" s="81"/>
      <c r="AS39" s="81"/>
      <c r="AT39" s="81"/>
      <c r="AU39" s="81"/>
      <c r="AV39" s="81"/>
      <c r="AW39" s="82"/>
      <c r="AX39" s="83"/>
      <c r="AY39" s="150"/>
      <c r="AZ39" s="84"/>
      <c r="BA39" s="83"/>
      <c r="BB39" s="83">
        <v>0</v>
      </c>
      <c r="BC39" s="83">
        <v>0.4</v>
      </c>
      <c r="BD39" s="83">
        <v>0.9</v>
      </c>
      <c r="BE39" s="83">
        <v>17.399999999999999</v>
      </c>
      <c r="BF39" s="28" t="s">
        <v>312</v>
      </c>
      <c r="BG39" s="85" t="s">
        <v>321</v>
      </c>
      <c r="BH39" s="85" t="s">
        <v>361</v>
      </c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</row>
    <row r="40" spans="1:100" s="86" customFormat="1" ht="31.5" customHeight="1" x14ac:dyDescent="0.3">
      <c r="A40" s="73">
        <v>2021</v>
      </c>
      <c r="B40" s="74">
        <v>2</v>
      </c>
      <c r="C40" s="270"/>
      <c r="D40" s="74"/>
      <c r="E40" s="74"/>
      <c r="F40" s="75"/>
      <c r="G40" s="76"/>
      <c r="H40" s="76"/>
      <c r="I40" s="76"/>
      <c r="J40" s="76"/>
      <c r="K40" s="271"/>
      <c r="L40" s="272"/>
      <c r="M40" s="273"/>
      <c r="N40" s="111"/>
      <c r="O40" s="111"/>
      <c r="P40" s="111"/>
      <c r="Q40" s="111"/>
      <c r="R40" s="111"/>
      <c r="S40" s="77"/>
      <c r="T40" s="77"/>
      <c r="U40" s="111"/>
      <c r="V40" s="111"/>
      <c r="W40" s="111"/>
      <c r="X40" s="111"/>
      <c r="Y40" s="111"/>
      <c r="Z40" s="77"/>
      <c r="AA40" s="77"/>
      <c r="AB40" s="111"/>
      <c r="AC40" s="111"/>
      <c r="AD40" s="111"/>
      <c r="AE40" s="111"/>
      <c r="AF40" s="111"/>
      <c r="AG40" s="77"/>
      <c r="AH40" s="77"/>
      <c r="AI40" s="78"/>
      <c r="AJ40" s="79"/>
      <c r="AK40" s="80"/>
      <c r="AL40" s="77"/>
      <c r="AM40" s="77"/>
      <c r="AN40" s="81"/>
      <c r="AO40" s="81"/>
      <c r="AP40" s="81"/>
      <c r="AQ40" s="81"/>
      <c r="AR40" s="81"/>
      <c r="AS40" s="81"/>
      <c r="AT40" s="81"/>
      <c r="AU40" s="81"/>
      <c r="AV40" s="81"/>
      <c r="AW40" s="82"/>
      <c r="AX40" s="83"/>
      <c r="AY40" s="150"/>
      <c r="AZ40" s="84"/>
      <c r="BA40" s="83"/>
      <c r="BB40" s="83">
        <v>0.1</v>
      </c>
      <c r="BC40" s="83">
        <v>0.5</v>
      </c>
      <c r="BD40" s="83">
        <v>2.1</v>
      </c>
      <c r="BE40" s="83">
        <v>17.7</v>
      </c>
      <c r="BF40" s="28" t="s">
        <v>312</v>
      </c>
      <c r="BG40" s="85" t="s">
        <v>321</v>
      </c>
      <c r="BH40" s="85" t="s">
        <v>361</v>
      </c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</row>
    <row r="41" spans="1:100" s="86" customFormat="1" ht="31.5" customHeight="1" x14ac:dyDescent="0.3">
      <c r="A41" s="73">
        <v>2021</v>
      </c>
      <c r="B41" s="74">
        <v>2</v>
      </c>
      <c r="C41" s="270"/>
      <c r="D41" s="74"/>
      <c r="E41" s="74"/>
      <c r="F41" s="75"/>
      <c r="G41" s="76"/>
      <c r="H41" s="76"/>
      <c r="I41" s="76"/>
      <c r="J41" s="76"/>
      <c r="K41" s="271"/>
      <c r="L41" s="272"/>
      <c r="M41" s="273"/>
      <c r="N41" s="111"/>
      <c r="O41" s="111"/>
      <c r="P41" s="111"/>
      <c r="Q41" s="111"/>
      <c r="R41" s="111"/>
      <c r="S41" s="77"/>
      <c r="T41" s="77"/>
      <c r="U41" s="111"/>
      <c r="V41" s="111"/>
      <c r="W41" s="111"/>
      <c r="X41" s="111"/>
      <c r="Y41" s="111"/>
      <c r="Z41" s="77"/>
      <c r="AA41" s="77"/>
      <c r="AB41" s="111"/>
      <c r="AC41" s="111"/>
      <c r="AD41" s="111"/>
      <c r="AE41" s="111"/>
      <c r="AF41" s="111"/>
      <c r="AG41" s="77"/>
      <c r="AH41" s="77"/>
      <c r="AI41" s="78"/>
      <c r="AJ41" s="79"/>
      <c r="AK41" s="80"/>
      <c r="AL41" s="77"/>
      <c r="AM41" s="77"/>
      <c r="AN41" s="81"/>
      <c r="AO41" s="81"/>
      <c r="AP41" s="81"/>
      <c r="AQ41" s="81"/>
      <c r="AR41" s="81"/>
      <c r="AS41" s="81"/>
      <c r="AT41" s="81"/>
      <c r="AU41" s="81"/>
      <c r="AV41" s="81"/>
      <c r="AW41" s="82"/>
      <c r="AX41" s="83"/>
      <c r="AY41" s="150"/>
      <c r="AZ41" s="84"/>
      <c r="BA41" s="83"/>
      <c r="BB41" s="83">
        <v>0</v>
      </c>
      <c r="BC41" s="83">
        <v>0.9</v>
      </c>
      <c r="BD41" s="83">
        <v>7.1</v>
      </c>
      <c r="BE41" s="83">
        <v>235.2</v>
      </c>
      <c r="BF41" s="28" t="s">
        <v>362</v>
      </c>
      <c r="BG41" s="85" t="s">
        <v>362</v>
      </c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</row>
    <row r="42" spans="1:100" s="86" customFormat="1" ht="31.5" customHeight="1" x14ac:dyDescent="0.3">
      <c r="A42" s="73">
        <v>2021</v>
      </c>
      <c r="B42" s="74">
        <v>2</v>
      </c>
      <c r="C42" s="270"/>
      <c r="D42" s="74"/>
      <c r="E42" s="74"/>
      <c r="F42" s="75"/>
      <c r="G42" s="76"/>
      <c r="H42" s="76"/>
      <c r="I42" s="76"/>
      <c r="J42" s="76"/>
      <c r="K42" s="271"/>
      <c r="L42" s="272"/>
      <c r="M42" s="273"/>
      <c r="N42" s="111"/>
      <c r="O42" s="111"/>
      <c r="P42" s="111"/>
      <c r="Q42" s="111"/>
      <c r="R42" s="111"/>
      <c r="S42" s="77"/>
      <c r="T42" s="77"/>
      <c r="U42" s="111"/>
      <c r="V42" s="111"/>
      <c r="W42" s="111"/>
      <c r="X42" s="111"/>
      <c r="Y42" s="111"/>
      <c r="Z42" s="77"/>
      <c r="AA42" s="77"/>
      <c r="AB42" s="111"/>
      <c r="AC42" s="111"/>
      <c r="AD42" s="111"/>
      <c r="AE42" s="111"/>
      <c r="AF42" s="111"/>
      <c r="AG42" s="77"/>
      <c r="AH42" s="77"/>
      <c r="AI42" s="78"/>
      <c r="AJ42" s="79"/>
      <c r="AK42" s="80"/>
      <c r="AL42" s="77"/>
      <c r="AM42" s="77"/>
      <c r="AN42" s="81"/>
      <c r="AO42" s="81"/>
      <c r="AP42" s="81"/>
      <c r="AQ42" s="81"/>
      <c r="AR42" s="81"/>
      <c r="AS42" s="81"/>
      <c r="AT42" s="81"/>
      <c r="AU42" s="81"/>
      <c r="AV42" s="81"/>
      <c r="AW42" s="82"/>
      <c r="AX42" s="83"/>
      <c r="AY42" s="150"/>
      <c r="AZ42" s="84"/>
      <c r="BA42" s="83">
        <v>1</v>
      </c>
      <c r="BB42" s="83">
        <v>0</v>
      </c>
      <c r="BC42" s="83">
        <v>2.8</v>
      </c>
      <c r="BD42" s="83">
        <v>18.5</v>
      </c>
      <c r="BE42" s="83">
        <v>1369.5</v>
      </c>
      <c r="BF42" s="28" t="s">
        <v>362</v>
      </c>
      <c r="BG42" s="85" t="s">
        <v>362</v>
      </c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</row>
    <row r="43" spans="1:100" s="86" customFormat="1" ht="31.5" customHeight="1" x14ac:dyDescent="0.3">
      <c r="A43" s="73">
        <v>2021</v>
      </c>
      <c r="B43" s="74">
        <v>2</v>
      </c>
      <c r="C43" s="270"/>
      <c r="D43" s="74"/>
      <c r="E43" s="74"/>
      <c r="F43" s="75"/>
      <c r="G43" s="76"/>
      <c r="H43" s="76"/>
      <c r="I43" s="76"/>
      <c r="J43" s="76"/>
      <c r="K43" s="271"/>
      <c r="L43" s="272"/>
      <c r="M43" s="273"/>
      <c r="N43" s="111"/>
      <c r="O43" s="111"/>
      <c r="P43" s="111"/>
      <c r="Q43" s="111"/>
      <c r="R43" s="111"/>
      <c r="S43" s="77"/>
      <c r="T43" s="77"/>
      <c r="U43" s="111"/>
      <c r="V43" s="111"/>
      <c r="W43" s="111"/>
      <c r="X43" s="111"/>
      <c r="Y43" s="111"/>
      <c r="Z43" s="77"/>
      <c r="AA43" s="77"/>
      <c r="AB43" s="111"/>
      <c r="AC43" s="111"/>
      <c r="AD43" s="111"/>
      <c r="AE43" s="111"/>
      <c r="AF43" s="111"/>
      <c r="AG43" s="77"/>
      <c r="AH43" s="77"/>
      <c r="AI43" s="78"/>
      <c r="AJ43" s="79"/>
      <c r="AK43" s="80"/>
      <c r="AL43" s="77"/>
      <c r="AM43" s="77"/>
      <c r="AN43" s="81"/>
      <c r="AO43" s="81"/>
      <c r="AP43" s="81"/>
      <c r="AQ43" s="81"/>
      <c r="AR43" s="81"/>
      <c r="AS43" s="81"/>
      <c r="AT43" s="81"/>
      <c r="AU43" s="81"/>
      <c r="AV43" s="81"/>
      <c r="AW43" s="82"/>
      <c r="AX43" s="83"/>
      <c r="AY43" s="150"/>
      <c r="AZ43" s="84"/>
      <c r="BA43" s="83">
        <v>1</v>
      </c>
      <c r="BB43" s="83">
        <v>3.3</v>
      </c>
      <c r="BC43" s="83">
        <v>336.7</v>
      </c>
      <c r="BD43" s="83">
        <v>0.5</v>
      </c>
      <c r="BE43" s="83">
        <v>46.5</v>
      </c>
      <c r="BF43" s="28" t="s">
        <v>312</v>
      </c>
      <c r="BG43" s="85" t="s">
        <v>313</v>
      </c>
      <c r="BH43" s="85" t="s">
        <v>365</v>
      </c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</row>
    <row r="44" spans="1:100" s="86" customFormat="1" ht="31.5" customHeight="1" x14ac:dyDescent="0.3">
      <c r="A44" s="73">
        <v>2021</v>
      </c>
      <c r="B44" s="74">
        <v>2</v>
      </c>
      <c r="C44" s="270"/>
      <c r="D44" s="74"/>
      <c r="E44" s="74"/>
      <c r="F44" s="75"/>
      <c r="G44" s="76"/>
      <c r="H44" s="76"/>
      <c r="I44" s="76"/>
      <c r="J44" s="76"/>
      <c r="K44" s="271"/>
      <c r="L44" s="272"/>
      <c r="M44" s="273"/>
      <c r="N44" s="111"/>
      <c r="O44" s="111"/>
      <c r="P44" s="111"/>
      <c r="Q44" s="111"/>
      <c r="R44" s="111"/>
      <c r="S44" s="77"/>
      <c r="T44" s="77"/>
      <c r="U44" s="111"/>
      <c r="V44" s="111"/>
      <c r="W44" s="111"/>
      <c r="X44" s="111"/>
      <c r="Y44" s="111"/>
      <c r="Z44" s="77"/>
      <c r="AA44" s="77"/>
      <c r="AB44" s="111"/>
      <c r="AC44" s="111"/>
      <c r="AD44" s="111"/>
      <c r="AE44" s="111"/>
      <c r="AF44" s="111"/>
      <c r="AG44" s="77"/>
      <c r="AH44" s="77"/>
      <c r="AI44" s="78"/>
      <c r="AJ44" s="79"/>
      <c r="AK44" s="80"/>
      <c r="AL44" s="77"/>
      <c r="AM44" s="77"/>
      <c r="AN44" s="81"/>
      <c r="AO44" s="81"/>
      <c r="AP44" s="81"/>
      <c r="AQ44" s="81"/>
      <c r="AR44" s="81"/>
      <c r="AS44" s="81"/>
      <c r="AT44" s="81"/>
      <c r="AU44" s="81"/>
      <c r="AV44" s="81"/>
      <c r="AW44" s="82"/>
      <c r="AX44" s="83"/>
      <c r="AY44" s="150"/>
      <c r="AZ44" s="84"/>
      <c r="BA44" s="83">
        <v>1</v>
      </c>
      <c r="BB44" s="83">
        <v>0.1</v>
      </c>
      <c r="BC44" s="83">
        <v>16.8</v>
      </c>
      <c r="BD44" s="83">
        <v>1.8</v>
      </c>
      <c r="BE44" s="83">
        <v>209.8</v>
      </c>
      <c r="BF44" s="28" t="s">
        <v>312</v>
      </c>
      <c r="BG44" s="85" t="s">
        <v>315</v>
      </c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</row>
    <row r="45" spans="1:100" s="86" customFormat="1" ht="31.5" customHeight="1" x14ac:dyDescent="0.3">
      <c r="A45" s="73">
        <v>2021</v>
      </c>
      <c r="B45" s="74">
        <v>2</v>
      </c>
      <c r="C45" s="270"/>
      <c r="D45" s="74"/>
      <c r="E45" s="74"/>
      <c r="F45" s="75"/>
      <c r="G45" s="76"/>
      <c r="H45" s="76"/>
      <c r="I45" s="76"/>
      <c r="J45" s="76"/>
      <c r="K45" s="271"/>
      <c r="L45" s="272"/>
      <c r="M45" s="273"/>
      <c r="N45" s="111"/>
      <c r="O45" s="111"/>
      <c r="P45" s="111"/>
      <c r="Q45" s="111"/>
      <c r="R45" s="111"/>
      <c r="S45" s="77"/>
      <c r="T45" s="77"/>
      <c r="U45" s="111"/>
      <c r="V45" s="111"/>
      <c r="W45" s="111"/>
      <c r="X45" s="111"/>
      <c r="Y45" s="111"/>
      <c r="Z45" s="77"/>
      <c r="AA45" s="77"/>
      <c r="AB45" s="111"/>
      <c r="AC45" s="111"/>
      <c r="AD45" s="111"/>
      <c r="AE45" s="111"/>
      <c r="AF45" s="111"/>
      <c r="AG45" s="77"/>
      <c r="AH45" s="77"/>
      <c r="AI45" s="78"/>
      <c r="AJ45" s="79"/>
      <c r="AK45" s="80"/>
      <c r="AL45" s="77"/>
      <c r="AM45" s="77"/>
      <c r="AN45" s="81"/>
      <c r="AO45" s="81"/>
      <c r="AP45" s="81"/>
      <c r="AQ45" s="81"/>
      <c r="AR45" s="81"/>
      <c r="AS45" s="81"/>
      <c r="AT45" s="81"/>
      <c r="AU45" s="81"/>
      <c r="AV45" s="81"/>
      <c r="AW45" s="82"/>
      <c r="AX45" s="83"/>
      <c r="AY45" s="150"/>
      <c r="AZ45" s="84"/>
      <c r="BA45" s="83"/>
      <c r="BB45" s="83">
        <v>0</v>
      </c>
      <c r="BC45" s="83">
        <v>0.3</v>
      </c>
      <c r="BD45" s="83">
        <v>16</v>
      </c>
      <c r="BE45" s="83">
        <v>437.4</v>
      </c>
      <c r="BF45" s="28" t="s">
        <v>363</v>
      </c>
      <c r="BG45" s="85" t="s">
        <v>363</v>
      </c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</row>
    <row r="46" spans="1:100" s="86" customFormat="1" ht="31.5" customHeight="1" x14ac:dyDescent="0.3">
      <c r="A46" s="73">
        <v>2021</v>
      </c>
      <c r="B46" s="74">
        <v>2</v>
      </c>
      <c r="C46" s="270"/>
      <c r="D46" s="74"/>
      <c r="E46" s="74"/>
      <c r="F46" s="75"/>
      <c r="G46" s="76"/>
      <c r="H46" s="76"/>
      <c r="I46" s="76"/>
      <c r="J46" s="76"/>
      <c r="K46" s="271"/>
      <c r="L46" s="272"/>
      <c r="M46" s="273"/>
      <c r="N46" s="111"/>
      <c r="O46" s="111"/>
      <c r="P46" s="111"/>
      <c r="Q46" s="111"/>
      <c r="R46" s="111"/>
      <c r="S46" s="77"/>
      <c r="T46" s="77"/>
      <c r="U46" s="111"/>
      <c r="V46" s="111"/>
      <c r="W46" s="111"/>
      <c r="X46" s="111"/>
      <c r="Y46" s="111"/>
      <c r="Z46" s="77"/>
      <c r="AA46" s="77"/>
      <c r="AB46" s="111"/>
      <c r="AC46" s="111"/>
      <c r="AD46" s="111"/>
      <c r="AE46" s="111"/>
      <c r="AF46" s="111"/>
      <c r="AG46" s="77"/>
      <c r="AH46" s="77"/>
      <c r="AI46" s="78"/>
      <c r="AJ46" s="79"/>
      <c r="AK46" s="80"/>
      <c r="AL46" s="77"/>
      <c r="AM46" s="77"/>
      <c r="AN46" s="81"/>
      <c r="AO46" s="81"/>
      <c r="AP46" s="81"/>
      <c r="AQ46" s="81"/>
      <c r="AR46" s="81"/>
      <c r="AS46" s="81"/>
      <c r="AT46" s="81"/>
      <c r="AU46" s="81"/>
      <c r="AV46" s="81"/>
      <c r="AW46" s="82"/>
      <c r="AX46" s="83"/>
      <c r="AY46" s="150"/>
      <c r="AZ46" s="84"/>
      <c r="BA46" s="83">
        <v>1</v>
      </c>
      <c r="BB46" s="83">
        <v>0.1</v>
      </c>
      <c r="BC46" s="83">
        <v>9.8000000000000007</v>
      </c>
      <c r="BD46" s="83">
        <v>4</v>
      </c>
      <c r="BE46" s="83">
        <v>419</v>
      </c>
      <c r="BF46" s="28" t="s">
        <v>312</v>
      </c>
      <c r="BG46" s="85" t="s">
        <v>315</v>
      </c>
      <c r="BH46" s="85" t="s">
        <v>316</v>
      </c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</row>
    <row r="47" spans="1:100" s="86" customFormat="1" ht="31.5" customHeight="1" x14ac:dyDescent="0.3">
      <c r="A47" s="73">
        <v>2021</v>
      </c>
      <c r="B47" s="74">
        <v>2</v>
      </c>
      <c r="C47" s="270"/>
      <c r="D47" s="74"/>
      <c r="E47" s="74"/>
      <c r="F47" s="75"/>
      <c r="G47" s="76"/>
      <c r="H47" s="76"/>
      <c r="I47" s="76"/>
      <c r="J47" s="76"/>
      <c r="K47" s="271"/>
      <c r="L47" s="272"/>
      <c r="M47" s="273"/>
      <c r="N47" s="111"/>
      <c r="O47" s="111"/>
      <c r="P47" s="111"/>
      <c r="Q47" s="111"/>
      <c r="R47" s="111"/>
      <c r="S47" s="77"/>
      <c r="T47" s="77"/>
      <c r="U47" s="111"/>
      <c r="V47" s="111"/>
      <c r="W47" s="111"/>
      <c r="X47" s="111"/>
      <c r="Y47" s="111"/>
      <c r="Z47" s="77"/>
      <c r="AA47" s="77"/>
      <c r="AB47" s="111"/>
      <c r="AC47" s="111"/>
      <c r="AD47" s="111"/>
      <c r="AE47" s="111"/>
      <c r="AF47" s="111"/>
      <c r="AG47" s="77"/>
      <c r="AH47" s="77"/>
      <c r="AI47" s="78"/>
      <c r="AJ47" s="79"/>
      <c r="AK47" s="80"/>
      <c r="AL47" s="77"/>
      <c r="AM47" s="77"/>
      <c r="AN47" s="81"/>
      <c r="AO47" s="81"/>
      <c r="AP47" s="81"/>
      <c r="AQ47" s="81"/>
      <c r="AR47" s="81"/>
      <c r="AS47" s="81"/>
      <c r="AT47" s="81"/>
      <c r="AU47" s="81"/>
      <c r="AV47" s="81"/>
      <c r="AW47" s="82"/>
      <c r="AX47" s="83"/>
      <c r="AY47" s="150"/>
      <c r="AZ47" s="84"/>
      <c r="BA47" s="83"/>
      <c r="BB47" s="83">
        <v>0</v>
      </c>
      <c r="BC47" s="83">
        <v>0.6</v>
      </c>
      <c r="BD47" s="83">
        <v>12.7</v>
      </c>
      <c r="BE47" s="83">
        <v>645.5</v>
      </c>
      <c r="BF47" s="28" t="s">
        <v>306</v>
      </c>
      <c r="BG47" s="85" t="s">
        <v>307</v>
      </c>
      <c r="BH47" s="85" t="s">
        <v>308</v>
      </c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</row>
    <row r="48" spans="1:100" s="86" customFormat="1" ht="31.5" customHeight="1" x14ac:dyDescent="0.3">
      <c r="A48" s="73">
        <v>2021</v>
      </c>
      <c r="B48" s="74">
        <v>2</v>
      </c>
      <c r="C48" s="270"/>
      <c r="D48" s="74"/>
      <c r="E48" s="74"/>
      <c r="F48" s="75"/>
      <c r="G48" s="76"/>
      <c r="H48" s="76"/>
      <c r="I48" s="76"/>
      <c r="J48" s="76"/>
      <c r="K48" s="271"/>
      <c r="L48" s="272"/>
      <c r="M48" s="273"/>
      <c r="N48" s="111"/>
      <c r="O48" s="111"/>
      <c r="P48" s="111"/>
      <c r="Q48" s="111"/>
      <c r="R48" s="111"/>
      <c r="S48" s="77"/>
      <c r="T48" s="77"/>
      <c r="U48" s="111"/>
      <c r="V48" s="111"/>
      <c r="W48" s="111"/>
      <c r="X48" s="111"/>
      <c r="Y48" s="111"/>
      <c r="Z48" s="77"/>
      <c r="AA48" s="77"/>
      <c r="AB48" s="111"/>
      <c r="AC48" s="111"/>
      <c r="AD48" s="111"/>
      <c r="AE48" s="111"/>
      <c r="AF48" s="111"/>
      <c r="AG48" s="77"/>
      <c r="AH48" s="77"/>
      <c r="AI48" s="78"/>
      <c r="AJ48" s="79"/>
      <c r="AK48" s="80"/>
      <c r="AL48" s="77"/>
      <c r="AM48" s="77"/>
      <c r="AN48" s="81"/>
      <c r="AO48" s="81"/>
      <c r="AP48" s="81"/>
      <c r="AQ48" s="81"/>
      <c r="AR48" s="81"/>
      <c r="AS48" s="81"/>
      <c r="AT48" s="81"/>
      <c r="AU48" s="81"/>
      <c r="AV48" s="81"/>
      <c r="AW48" s="82"/>
      <c r="AX48" s="83"/>
      <c r="AY48" s="150"/>
      <c r="AZ48" s="84"/>
      <c r="BA48" s="83"/>
      <c r="BB48" s="83">
        <v>0.1</v>
      </c>
      <c r="BC48" s="83">
        <v>3.4</v>
      </c>
      <c r="BD48" s="83">
        <v>2.1</v>
      </c>
      <c r="BE48" s="83">
        <v>114.9</v>
      </c>
      <c r="BF48" s="28" t="s">
        <v>306</v>
      </c>
      <c r="BG48" s="85" t="s">
        <v>307</v>
      </c>
      <c r="BH48" s="85" t="s">
        <v>308</v>
      </c>
      <c r="BI48" s="85" t="s">
        <v>309</v>
      </c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</row>
    <row r="49" spans="1:100" s="86" customFormat="1" ht="31.5" customHeight="1" x14ac:dyDescent="0.3">
      <c r="A49" s="73">
        <v>2021</v>
      </c>
      <c r="B49" s="74">
        <v>2</v>
      </c>
      <c r="C49" s="270"/>
      <c r="D49" s="74"/>
      <c r="E49" s="74"/>
      <c r="F49" s="75"/>
      <c r="G49" s="76"/>
      <c r="H49" s="76"/>
      <c r="I49" s="76"/>
      <c r="J49" s="76"/>
      <c r="K49" s="271"/>
      <c r="L49" s="272"/>
      <c r="M49" s="273"/>
      <c r="N49" s="111"/>
      <c r="O49" s="111"/>
      <c r="P49" s="111"/>
      <c r="Q49" s="111"/>
      <c r="R49" s="111"/>
      <c r="S49" s="77"/>
      <c r="T49" s="77"/>
      <c r="U49" s="111"/>
      <c r="V49" s="111"/>
      <c r="W49" s="111"/>
      <c r="X49" s="111"/>
      <c r="Y49" s="111"/>
      <c r="Z49" s="77"/>
      <c r="AA49" s="77"/>
      <c r="AB49" s="111"/>
      <c r="AC49" s="111"/>
      <c r="AD49" s="111"/>
      <c r="AE49" s="111"/>
      <c r="AF49" s="111"/>
      <c r="AG49" s="77"/>
      <c r="AH49" s="77"/>
      <c r="AI49" s="78"/>
      <c r="AJ49" s="79"/>
      <c r="AK49" s="80"/>
      <c r="AL49" s="77"/>
      <c r="AM49" s="77"/>
      <c r="AN49" s="81"/>
      <c r="AO49" s="81"/>
      <c r="AP49" s="81"/>
      <c r="AQ49" s="81"/>
      <c r="AR49" s="81"/>
      <c r="AS49" s="81"/>
      <c r="AT49" s="81"/>
      <c r="AU49" s="81"/>
      <c r="AV49" s="81"/>
      <c r="AW49" s="82"/>
      <c r="AX49" s="83"/>
      <c r="AY49" s="150"/>
      <c r="AZ49" s="84"/>
      <c r="BA49" s="83">
        <v>1</v>
      </c>
      <c r="BB49" s="83">
        <v>0.1</v>
      </c>
      <c r="BC49" s="83">
        <v>5.7</v>
      </c>
      <c r="BD49" s="83">
        <v>6.7</v>
      </c>
      <c r="BE49" s="83">
        <v>682.7</v>
      </c>
      <c r="BF49" s="28" t="s">
        <v>306</v>
      </c>
      <c r="BG49" s="85" t="s">
        <v>307</v>
      </c>
      <c r="BH49" s="85" t="s">
        <v>324</v>
      </c>
      <c r="BI49" s="85" t="s">
        <v>311</v>
      </c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</row>
    <row r="50" spans="1:100" s="86" customFormat="1" ht="31.5" customHeight="1" x14ac:dyDescent="0.3">
      <c r="A50" s="73">
        <v>2021</v>
      </c>
      <c r="B50" s="74">
        <v>2</v>
      </c>
      <c r="C50" s="270"/>
      <c r="D50" s="74"/>
      <c r="E50" s="74"/>
      <c r="F50" s="75"/>
      <c r="G50" s="76"/>
      <c r="H50" s="76"/>
      <c r="I50" s="76"/>
      <c r="J50" s="76"/>
      <c r="K50" s="271"/>
      <c r="L50" s="272"/>
      <c r="M50" s="273"/>
      <c r="N50" s="111"/>
      <c r="O50" s="111"/>
      <c r="P50" s="111"/>
      <c r="Q50" s="111"/>
      <c r="R50" s="111"/>
      <c r="S50" s="77"/>
      <c r="T50" s="77"/>
      <c r="U50" s="111"/>
      <c r="V50" s="111"/>
      <c r="W50" s="111"/>
      <c r="X50" s="111"/>
      <c r="Y50" s="111"/>
      <c r="Z50" s="77"/>
      <c r="AA50" s="77"/>
      <c r="AB50" s="111"/>
      <c r="AC50" s="111"/>
      <c r="AD50" s="111"/>
      <c r="AE50" s="111"/>
      <c r="AF50" s="111"/>
      <c r="AG50" s="77"/>
      <c r="AH50" s="77"/>
      <c r="AI50" s="78"/>
      <c r="AJ50" s="79"/>
      <c r="AK50" s="80"/>
      <c r="AL50" s="77"/>
      <c r="AM50" s="77"/>
      <c r="AN50" s="81"/>
      <c r="AO50" s="81"/>
      <c r="AP50" s="81"/>
      <c r="AQ50" s="81"/>
      <c r="AR50" s="81"/>
      <c r="AS50" s="81"/>
      <c r="AT50" s="81"/>
      <c r="AU50" s="81"/>
      <c r="AV50" s="81"/>
      <c r="AW50" s="82"/>
      <c r="AX50" s="83"/>
      <c r="AY50" s="150"/>
      <c r="AZ50" s="84"/>
      <c r="BA50" s="83">
        <v>1</v>
      </c>
      <c r="BB50" s="83">
        <v>0.2</v>
      </c>
      <c r="BC50" s="83">
        <v>22.7</v>
      </c>
      <c r="BD50" s="83">
        <v>2.2999999999999998</v>
      </c>
      <c r="BE50" s="83">
        <v>288.3</v>
      </c>
      <c r="BF50" s="28" t="s">
        <v>364</v>
      </c>
      <c r="BG50" s="85" t="s">
        <v>364</v>
      </c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</row>
    <row r="51" spans="1:100" s="86" customFormat="1" ht="31.5" customHeight="1" x14ac:dyDescent="0.3">
      <c r="A51" s="73">
        <v>2021</v>
      </c>
      <c r="B51" s="74">
        <v>2</v>
      </c>
      <c r="C51" s="270"/>
      <c r="D51" s="74"/>
      <c r="E51" s="74"/>
      <c r="F51" s="75"/>
      <c r="G51" s="76"/>
      <c r="H51" s="76"/>
      <c r="I51" s="76"/>
      <c r="J51" s="76"/>
      <c r="K51" s="271"/>
      <c r="L51" s="272"/>
      <c r="M51" s="273"/>
      <c r="N51" s="111"/>
      <c r="O51" s="111"/>
      <c r="P51" s="111"/>
      <c r="Q51" s="111"/>
      <c r="R51" s="111"/>
      <c r="S51" s="77"/>
      <c r="T51" s="77"/>
      <c r="U51" s="111"/>
      <c r="V51" s="111"/>
      <c r="W51" s="111"/>
      <c r="X51" s="111"/>
      <c r="Y51" s="111"/>
      <c r="Z51" s="77"/>
      <c r="AA51" s="77"/>
      <c r="AB51" s="111"/>
      <c r="AC51" s="111"/>
      <c r="AD51" s="111"/>
      <c r="AE51" s="111"/>
      <c r="AF51" s="111"/>
      <c r="AG51" s="77"/>
      <c r="AH51" s="77"/>
      <c r="AI51" s="78"/>
      <c r="AJ51" s="79"/>
      <c r="AK51" s="80"/>
      <c r="AL51" s="77"/>
      <c r="AM51" s="77"/>
      <c r="AN51" s="81"/>
      <c r="AO51" s="81"/>
      <c r="AP51" s="81"/>
      <c r="AQ51" s="81"/>
      <c r="AR51" s="81"/>
      <c r="AS51" s="81"/>
      <c r="AT51" s="81"/>
      <c r="AU51" s="81"/>
      <c r="AV51" s="81"/>
      <c r="AW51" s="82"/>
      <c r="AX51" s="83"/>
      <c r="AY51" s="150"/>
      <c r="AZ51" s="84"/>
      <c r="BA51" s="83">
        <v>1</v>
      </c>
      <c r="BB51" s="83">
        <v>0.2</v>
      </c>
      <c r="BC51" s="83">
        <v>22.3</v>
      </c>
      <c r="BD51" s="83">
        <v>2.4</v>
      </c>
      <c r="BE51" s="83">
        <v>285.39999999999998</v>
      </c>
      <c r="BF51" s="28" t="s">
        <v>364</v>
      </c>
      <c r="BG51" s="85" t="s">
        <v>364</v>
      </c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</row>
    <row r="52" spans="1:100" s="86" customFormat="1" ht="31.5" customHeight="1" x14ac:dyDescent="0.3">
      <c r="A52" s="73">
        <v>2021</v>
      </c>
      <c r="B52" s="74">
        <v>2</v>
      </c>
      <c r="C52" s="270"/>
      <c r="D52" s="74"/>
      <c r="E52" s="74"/>
      <c r="F52" s="75"/>
      <c r="G52" s="76"/>
      <c r="H52" s="76"/>
      <c r="I52" s="76"/>
      <c r="J52" s="76"/>
      <c r="K52" s="271"/>
      <c r="L52" s="272"/>
      <c r="M52" s="273"/>
      <c r="N52" s="111"/>
      <c r="O52" s="111"/>
      <c r="P52" s="111"/>
      <c r="Q52" s="111"/>
      <c r="R52" s="111"/>
      <c r="S52" s="77"/>
      <c r="T52" s="77"/>
      <c r="U52" s="111"/>
      <c r="V52" s="111"/>
      <c r="W52" s="111"/>
      <c r="X52" s="111"/>
      <c r="Y52" s="111"/>
      <c r="Z52" s="77"/>
      <c r="AA52" s="77"/>
      <c r="AB52" s="111"/>
      <c r="AC52" s="111"/>
      <c r="AD52" s="111"/>
      <c r="AE52" s="111"/>
      <c r="AF52" s="111"/>
      <c r="AG52" s="77"/>
      <c r="AH52" s="77"/>
      <c r="AI52" s="78"/>
      <c r="AJ52" s="79"/>
      <c r="AK52" s="80"/>
      <c r="AL52" s="77"/>
      <c r="AM52" s="77"/>
      <c r="AN52" s="81"/>
      <c r="AO52" s="81"/>
      <c r="AP52" s="81"/>
      <c r="AQ52" s="81"/>
      <c r="AR52" s="81"/>
      <c r="AS52" s="81"/>
      <c r="AT52" s="81"/>
      <c r="AU52" s="81"/>
      <c r="AV52" s="81"/>
      <c r="AW52" s="82"/>
      <c r="AX52" s="83"/>
      <c r="AY52" s="150"/>
      <c r="AZ52" s="84"/>
      <c r="BA52" s="83"/>
      <c r="BB52" s="83"/>
      <c r="BC52" s="83"/>
      <c r="BD52" s="83"/>
      <c r="BE52" s="83"/>
      <c r="BF52" s="28" t="s">
        <v>318</v>
      </c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</row>
    <row r="53" spans="1:100" s="86" customFormat="1" ht="31.5" customHeight="1" x14ac:dyDescent="0.3">
      <c r="A53" s="73">
        <v>2021</v>
      </c>
      <c r="B53" s="74">
        <v>2</v>
      </c>
      <c r="C53" s="270"/>
      <c r="D53" s="74"/>
      <c r="E53" s="74"/>
      <c r="F53" s="75"/>
      <c r="G53" s="76"/>
      <c r="H53" s="76"/>
      <c r="I53" s="76"/>
      <c r="J53" s="76"/>
      <c r="K53" s="271"/>
      <c r="L53" s="272"/>
      <c r="M53" s="273"/>
      <c r="N53" s="111"/>
      <c r="O53" s="111"/>
      <c r="P53" s="111"/>
      <c r="Q53" s="111"/>
      <c r="R53" s="111"/>
      <c r="S53" s="77"/>
      <c r="T53" s="77"/>
      <c r="U53" s="111"/>
      <c r="V53" s="111"/>
      <c r="W53" s="111"/>
      <c r="X53" s="111"/>
      <c r="Y53" s="111"/>
      <c r="Z53" s="77"/>
      <c r="AA53" s="77"/>
      <c r="AB53" s="111"/>
      <c r="AC53" s="111"/>
      <c r="AD53" s="111"/>
      <c r="AE53" s="111"/>
      <c r="AF53" s="111"/>
      <c r="AG53" s="77"/>
      <c r="AH53" s="77"/>
      <c r="AI53" s="78"/>
      <c r="AJ53" s="79"/>
      <c r="AK53" s="80"/>
      <c r="AL53" s="77"/>
      <c r="AM53" s="77"/>
      <c r="AN53" s="81"/>
      <c r="AO53" s="81"/>
      <c r="AP53" s="81"/>
      <c r="AQ53" s="81"/>
      <c r="AR53" s="81"/>
      <c r="AS53" s="81"/>
      <c r="AT53" s="81"/>
      <c r="AU53" s="81"/>
      <c r="AV53" s="81"/>
      <c r="AW53" s="82"/>
      <c r="AX53" s="83"/>
      <c r="AY53" s="150"/>
      <c r="AZ53" s="84"/>
      <c r="BA53" s="83"/>
      <c r="BB53" s="83">
        <v>0.8</v>
      </c>
      <c r="BC53" s="83">
        <v>36.799999999999997</v>
      </c>
      <c r="BD53" s="83">
        <v>0.3</v>
      </c>
      <c r="BE53" s="83">
        <v>14.9</v>
      </c>
      <c r="BF53" s="28" t="s">
        <v>312</v>
      </c>
      <c r="BG53" s="85" t="s">
        <v>321</v>
      </c>
      <c r="BH53" s="85" t="s">
        <v>366</v>
      </c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</row>
    <row r="54" spans="1:100" s="86" customFormat="1" ht="31.5" customHeight="1" x14ac:dyDescent="0.3">
      <c r="A54" s="73">
        <v>2021</v>
      </c>
      <c r="B54" s="74">
        <v>2</v>
      </c>
      <c r="C54" s="270"/>
      <c r="D54" s="74"/>
      <c r="E54" s="74"/>
      <c r="F54" s="75"/>
      <c r="G54" s="76"/>
      <c r="H54" s="76"/>
      <c r="I54" s="76"/>
      <c r="J54" s="76"/>
      <c r="K54" s="271"/>
      <c r="L54" s="272"/>
      <c r="M54" s="273"/>
      <c r="N54" s="111"/>
      <c r="O54" s="111"/>
      <c r="P54" s="111"/>
      <c r="Q54" s="111"/>
      <c r="R54" s="111"/>
      <c r="S54" s="77"/>
      <c r="T54" s="77"/>
      <c r="U54" s="111"/>
      <c r="V54" s="111"/>
      <c r="W54" s="111"/>
      <c r="X54" s="111"/>
      <c r="Y54" s="111"/>
      <c r="Z54" s="77"/>
      <c r="AA54" s="77"/>
      <c r="AB54" s="111"/>
      <c r="AC54" s="111"/>
      <c r="AD54" s="111"/>
      <c r="AE54" s="111"/>
      <c r="AF54" s="111"/>
      <c r="AG54" s="77"/>
      <c r="AH54" s="77"/>
      <c r="AI54" s="78"/>
      <c r="AJ54" s="79"/>
      <c r="AK54" s="80"/>
      <c r="AL54" s="77"/>
      <c r="AM54" s="77"/>
      <c r="AN54" s="81"/>
      <c r="AO54" s="81"/>
      <c r="AP54" s="81"/>
      <c r="AQ54" s="81"/>
      <c r="AR54" s="81"/>
      <c r="AS54" s="81"/>
      <c r="AT54" s="81"/>
      <c r="AU54" s="81"/>
      <c r="AV54" s="81"/>
      <c r="AW54" s="82"/>
      <c r="AX54" s="83"/>
      <c r="AY54" s="150"/>
      <c r="AZ54" s="84"/>
      <c r="BA54" s="83"/>
      <c r="BB54" s="83">
        <v>0.8</v>
      </c>
      <c r="BC54" s="83">
        <v>36.799999999999997</v>
      </c>
      <c r="BD54" s="83">
        <v>0.3</v>
      </c>
      <c r="BE54" s="83">
        <v>14.9</v>
      </c>
      <c r="BF54" s="28" t="s">
        <v>312</v>
      </c>
      <c r="BG54" s="85" t="s">
        <v>321</v>
      </c>
      <c r="BH54" s="85" t="s">
        <v>367</v>
      </c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</row>
    <row r="55" spans="1:100" s="86" customFormat="1" ht="31.5" customHeight="1" x14ac:dyDescent="0.3">
      <c r="A55" s="73">
        <v>2021</v>
      </c>
      <c r="B55" s="74">
        <v>2</v>
      </c>
      <c r="C55" s="270"/>
      <c r="D55" s="74"/>
      <c r="E55" s="74"/>
      <c r="F55" s="75"/>
      <c r="G55" s="76"/>
      <c r="H55" s="76"/>
      <c r="I55" s="76"/>
      <c r="J55" s="76"/>
      <c r="K55" s="271"/>
      <c r="L55" s="272"/>
      <c r="M55" s="273"/>
      <c r="N55" s="111"/>
      <c r="O55" s="111"/>
      <c r="P55" s="111"/>
      <c r="Q55" s="111"/>
      <c r="R55" s="111"/>
      <c r="S55" s="77"/>
      <c r="T55" s="77"/>
      <c r="U55" s="111"/>
      <c r="V55" s="111"/>
      <c r="W55" s="111"/>
      <c r="X55" s="111"/>
      <c r="Y55" s="111"/>
      <c r="Z55" s="77"/>
      <c r="AA55" s="77"/>
      <c r="AB55" s="111"/>
      <c r="AC55" s="111"/>
      <c r="AD55" s="111"/>
      <c r="AE55" s="111"/>
      <c r="AF55" s="111"/>
      <c r="AG55" s="77"/>
      <c r="AH55" s="77"/>
      <c r="AI55" s="78"/>
      <c r="AJ55" s="79"/>
      <c r="AK55" s="80"/>
      <c r="AL55" s="77"/>
      <c r="AM55" s="77"/>
      <c r="AN55" s="81"/>
      <c r="AO55" s="81"/>
      <c r="AP55" s="81"/>
      <c r="AQ55" s="81"/>
      <c r="AR55" s="81"/>
      <c r="AS55" s="81"/>
      <c r="AT55" s="81"/>
      <c r="AU55" s="81"/>
      <c r="AV55" s="81"/>
      <c r="AW55" s="82"/>
      <c r="AX55" s="83"/>
      <c r="AY55" s="150"/>
      <c r="AZ55" s="84"/>
      <c r="BA55" s="83"/>
      <c r="BB55" s="83">
        <v>0.8</v>
      </c>
      <c r="BC55" s="83">
        <v>36.799999999999997</v>
      </c>
      <c r="BD55" s="83">
        <v>0.3</v>
      </c>
      <c r="BE55" s="83">
        <v>14.9</v>
      </c>
      <c r="BF55" s="28" t="s">
        <v>312</v>
      </c>
      <c r="BG55" s="85" t="s">
        <v>321</v>
      </c>
      <c r="BH55" s="85" t="s">
        <v>368</v>
      </c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</row>
    <row r="56" spans="1:100" s="86" customFormat="1" ht="31.5" customHeight="1" x14ac:dyDescent="0.3">
      <c r="A56" s="73">
        <v>2021</v>
      </c>
      <c r="B56" s="74">
        <v>2</v>
      </c>
      <c r="C56" s="270"/>
      <c r="D56" s="74"/>
      <c r="E56" s="74"/>
      <c r="F56" s="75"/>
      <c r="G56" s="76"/>
      <c r="H56" s="76"/>
      <c r="I56" s="76"/>
      <c r="J56" s="76"/>
      <c r="K56" s="271"/>
      <c r="L56" s="272"/>
      <c r="M56" s="273"/>
      <c r="N56" s="111"/>
      <c r="O56" s="111"/>
      <c r="P56" s="111"/>
      <c r="Q56" s="111"/>
      <c r="R56" s="111"/>
      <c r="S56" s="77"/>
      <c r="T56" s="77"/>
      <c r="U56" s="111"/>
      <c r="V56" s="111"/>
      <c r="W56" s="111"/>
      <c r="X56" s="111"/>
      <c r="Y56" s="111"/>
      <c r="Z56" s="77"/>
      <c r="AA56" s="77"/>
      <c r="AB56" s="111"/>
      <c r="AC56" s="111"/>
      <c r="AD56" s="111"/>
      <c r="AE56" s="111"/>
      <c r="AF56" s="111"/>
      <c r="AG56" s="77"/>
      <c r="AH56" s="77"/>
      <c r="AI56" s="78"/>
      <c r="AJ56" s="79"/>
      <c r="AK56" s="80"/>
      <c r="AL56" s="77"/>
      <c r="AM56" s="77"/>
      <c r="AN56" s="81"/>
      <c r="AO56" s="81"/>
      <c r="AP56" s="81"/>
      <c r="AQ56" s="81"/>
      <c r="AR56" s="81"/>
      <c r="AS56" s="81"/>
      <c r="AT56" s="81"/>
      <c r="AU56" s="81"/>
      <c r="AV56" s="81"/>
      <c r="AW56" s="82"/>
      <c r="AX56" s="83"/>
      <c r="AY56" s="150"/>
      <c r="AZ56" s="84"/>
      <c r="BA56" s="83"/>
      <c r="BB56" s="83">
        <v>0.8</v>
      </c>
      <c r="BC56" s="83">
        <v>36.799999999999997</v>
      </c>
      <c r="BD56" s="83">
        <v>0.3</v>
      </c>
      <c r="BE56" s="83">
        <v>14.9</v>
      </c>
      <c r="BF56" s="28" t="s">
        <v>312</v>
      </c>
      <c r="BG56" s="85" t="s">
        <v>321</v>
      </c>
      <c r="BH56" s="85" t="s">
        <v>369</v>
      </c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</row>
    <row r="57" spans="1:100" s="86" customFormat="1" ht="31.5" customHeight="1" x14ac:dyDescent="0.3">
      <c r="A57" s="73">
        <v>2021</v>
      </c>
      <c r="B57" s="74">
        <v>2</v>
      </c>
      <c r="C57" s="270"/>
      <c r="D57" s="74"/>
      <c r="E57" s="74"/>
      <c r="F57" s="75"/>
      <c r="G57" s="76"/>
      <c r="H57" s="76"/>
      <c r="I57" s="76"/>
      <c r="J57" s="76"/>
      <c r="K57" s="271"/>
      <c r="L57" s="272"/>
      <c r="M57" s="273"/>
      <c r="N57" s="111"/>
      <c r="O57" s="111"/>
      <c r="P57" s="111"/>
      <c r="Q57" s="111"/>
      <c r="R57" s="111"/>
      <c r="S57" s="77"/>
      <c r="T57" s="77"/>
      <c r="U57" s="111"/>
      <c r="V57" s="111"/>
      <c r="W57" s="111"/>
      <c r="X57" s="111"/>
      <c r="Y57" s="111"/>
      <c r="Z57" s="77"/>
      <c r="AA57" s="77"/>
      <c r="AB57" s="111"/>
      <c r="AC57" s="111"/>
      <c r="AD57" s="111"/>
      <c r="AE57" s="111"/>
      <c r="AF57" s="111"/>
      <c r="AG57" s="77"/>
      <c r="AH57" s="77"/>
      <c r="AI57" s="78"/>
      <c r="AJ57" s="79"/>
      <c r="AK57" s="80"/>
      <c r="AL57" s="77"/>
      <c r="AM57" s="77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150"/>
      <c r="AZ57" s="84"/>
      <c r="BA57" s="83"/>
      <c r="BB57" s="83">
        <v>0.2</v>
      </c>
      <c r="BC57" s="83">
        <v>8.3000000000000007</v>
      </c>
      <c r="BD57" s="83">
        <v>1.5</v>
      </c>
      <c r="BE57" s="83">
        <v>69.599999999999994</v>
      </c>
      <c r="BF57" s="28" t="s">
        <v>312</v>
      </c>
      <c r="BG57" s="85" t="s">
        <v>321</v>
      </c>
      <c r="BH57" s="85" t="s">
        <v>370</v>
      </c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</row>
    <row r="58" spans="1:100" s="86" customFormat="1" ht="31.5" customHeight="1" x14ac:dyDescent="0.3">
      <c r="A58" s="73">
        <v>2021</v>
      </c>
      <c r="B58" s="74">
        <v>2</v>
      </c>
      <c r="C58" s="270"/>
      <c r="D58" s="74"/>
      <c r="E58" s="74"/>
      <c r="F58" s="75"/>
      <c r="G58" s="76"/>
      <c r="H58" s="76"/>
      <c r="I58" s="76"/>
      <c r="J58" s="76"/>
      <c r="K58" s="271"/>
      <c r="L58" s="272"/>
      <c r="M58" s="273"/>
      <c r="N58" s="111"/>
      <c r="O58" s="111"/>
      <c r="P58" s="111"/>
      <c r="Q58" s="111"/>
      <c r="R58" s="111"/>
      <c r="S58" s="77"/>
      <c r="T58" s="77"/>
      <c r="U58" s="111"/>
      <c r="V58" s="111"/>
      <c r="W58" s="111"/>
      <c r="X58" s="111"/>
      <c r="Y58" s="111"/>
      <c r="Z58" s="77"/>
      <c r="AA58" s="77"/>
      <c r="AB58" s="111"/>
      <c r="AC58" s="111"/>
      <c r="AD58" s="111"/>
      <c r="AE58" s="111"/>
      <c r="AF58" s="111"/>
      <c r="AG58" s="77"/>
      <c r="AH58" s="77"/>
      <c r="AI58" s="78"/>
      <c r="AJ58" s="79"/>
      <c r="AK58" s="80"/>
      <c r="AL58" s="77"/>
      <c r="AM58" s="77"/>
      <c r="AN58" s="81"/>
      <c r="AO58" s="81"/>
      <c r="AP58" s="81"/>
      <c r="AQ58" s="81"/>
      <c r="AR58" s="81"/>
      <c r="AS58" s="81"/>
      <c r="AT58" s="81"/>
      <c r="AU58" s="81"/>
      <c r="AV58" s="81"/>
      <c r="AW58" s="82"/>
      <c r="AX58" s="83"/>
      <c r="AY58" s="150"/>
      <c r="AZ58" s="84"/>
      <c r="BA58" s="83"/>
      <c r="BB58" s="83">
        <v>0.2</v>
      </c>
      <c r="BC58" s="83">
        <v>8.3000000000000007</v>
      </c>
      <c r="BD58" s="83">
        <v>1.5</v>
      </c>
      <c r="BE58" s="83">
        <v>69.599999999999994</v>
      </c>
      <c r="BF58" s="28" t="s">
        <v>312</v>
      </c>
      <c r="BG58" s="85" t="s">
        <v>321</v>
      </c>
      <c r="BH58" s="85" t="s">
        <v>371</v>
      </c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</row>
    <row r="59" spans="1:100" s="86" customFormat="1" ht="31.5" customHeight="1" x14ac:dyDescent="0.3">
      <c r="A59" s="73">
        <v>2021</v>
      </c>
      <c r="B59" s="74">
        <v>2</v>
      </c>
      <c r="C59" s="270"/>
      <c r="D59" s="74"/>
      <c r="E59" s="74"/>
      <c r="F59" s="75"/>
      <c r="G59" s="76"/>
      <c r="H59" s="76"/>
      <c r="I59" s="76"/>
      <c r="J59" s="76"/>
      <c r="K59" s="271"/>
      <c r="L59" s="272"/>
      <c r="M59" s="273"/>
      <c r="N59" s="111"/>
      <c r="O59" s="111"/>
      <c r="P59" s="111"/>
      <c r="Q59" s="111"/>
      <c r="R59" s="111"/>
      <c r="S59" s="77"/>
      <c r="T59" s="77"/>
      <c r="U59" s="111"/>
      <c r="V59" s="111"/>
      <c r="W59" s="111"/>
      <c r="X59" s="111"/>
      <c r="Y59" s="111"/>
      <c r="Z59" s="77"/>
      <c r="AA59" s="77"/>
      <c r="AB59" s="111"/>
      <c r="AC59" s="111"/>
      <c r="AD59" s="111"/>
      <c r="AE59" s="111"/>
      <c r="AF59" s="111"/>
      <c r="AG59" s="77"/>
      <c r="AH59" s="77"/>
      <c r="AI59" s="78"/>
      <c r="AJ59" s="79"/>
      <c r="AK59" s="80"/>
      <c r="AL59" s="77"/>
      <c r="AM59" s="77"/>
      <c r="AN59" s="81"/>
      <c r="AO59" s="81"/>
      <c r="AP59" s="81"/>
      <c r="AQ59" s="81"/>
      <c r="AR59" s="81"/>
      <c r="AS59" s="81"/>
      <c r="AT59" s="81"/>
      <c r="AU59" s="81"/>
      <c r="AV59" s="81"/>
      <c r="AW59" s="82"/>
      <c r="AX59" s="83"/>
      <c r="AY59" s="150"/>
      <c r="AZ59" s="84"/>
      <c r="BA59" s="83"/>
      <c r="BB59" s="83">
        <v>0</v>
      </c>
      <c r="BC59" s="83">
        <v>0.8</v>
      </c>
      <c r="BD59" s="83">
        <v>5</v>
      </c>
      <c r="BE59" s="83">
        <v>116.9</v>
      </c>
      <c r="BF59" s="28" t="s">
        <v>318</v>
      </c>
      <c r="BG59" s="85" t="s">
        <v>318</v>
      </c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</row>
    <row r="60" spans="1:100" s="86" customFormat="1" ht="31.5" customHeight="1" x14ac:dyDescent="0.3">
      <c r="A60" s="73">
        <v>2021</v>
      </c>
      <c r="B60" s="74">
        <v>2</v>
      </c>
      <c r="C60" s="270"/>
      <c r="D60" s="74"/>
      <c r="E60" s="74"/>
      <c r="F60" s="75"/>
      <c r="G60" s="76"/>
      <c r="H60" s="76"/>
      <c r="I60" s="76"/>
      <c r="J60" s="76"/>
      <c r="K60" s="271"/>
      <c r="L60" s="272"/>
      <c r="M60" s="273"/>
      <c r="N60" s="111"/>
      <c r="O60" s="111"/>
      <c r="P60" s="111"/>
      <c r="Q60" s="111"/>
      <c r="R60" s="111"/>
      <c r="S60" s="77"/>
      <c r="T60" s="77"/>
      <c r="U60" s="111"/>
      <c r="V60" s="111"/>
      <c r="W60" s="111"/>
      <c r="X60" s="111"/>
      <c r="Y60" s="111"/>
      <c r="Z60" s="77"/>
      <c r="AA60" s="77"/>
      <c r="AB60" s="111"/>
      <c r="AC60" s="111"/>
      <c r="AD60" s="111"/>
      <c r="AE60" s="111"/>
      <c r="AF60" s="111"/>
      <c r="AG60" s="77"/>
      <c r="AH60" s="77"/>
      <c r="AI60" s="78"/>
      <c r="AJ60" s="79"/>
      <c r="AK60" s="80"/>
      <c r="AL60" s="77"/>
      <c r="AM60" s="77"/>
      <c r="AN60" s="81"/>
      <c r="AO60" s="81"/>
      <c r="AP60" s="81"/>
      <c r="AQ60" s="81"/>
      <c r="AR60" s="81"/>
      <c r="AS60" s="81"/>
      <c r="AT60" s="81"/>
      <c r="AU60" s="81"/>
      <c r="AV60" s="81"/>
      <c r="AW60" s="82"/>
      <c r="AX60" s="83"/>
      <c r="AY60" s="150"/>
      <c r="AZ60" s="84"/>
      <c r="BA60" s="83"/>
      <c r="BB60" s="83"/>
      <c r="BC60" s="83"/>
      <c r="BD60" s="83"/>
      <c r="BE60" s="83"/>
      <c r="BF60" s="28" t="s">
        <v>306</v>
      </c>
      <c r="BG60" s="85" t="s">
        <v>307</v>
      </c>
      <c r="BH60" s="85" t="s">
        <v>310</v>
      </c>
      <c r="BI60" s="85" t="s">
        <v>311</v>
      </c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</row>
    <row r="61" spans="1:100" s="86" customFormat="1" ht="31.5" customHeight="1" x14ac:dyDescent="0.3">
      <c r="A61" s="73">
        <v>2021</v>
      </c>
      <c r="B61" s="74">
        <v>2</v>
      </c>
      <c r="C61" s="270"/>
      <c r="D61" s="74"/>
      <c r="E61" s="74"/>
      <c r="F61" s="75"/>
      <c r="G61" s="76"/>
      <c r="H61" s="76"/>
      <c r="I61" s="76"/>
      <c r="J61" s="76"/>
      <c r="K61" s="271"/>
      <c r="L61" s="272"/>
      <c r="M61" s="273"/>
      <c r="N61" s="111"/>
      <c r="O61" s="111"/>
      <c r="P61" s="111"/>
      <c r="Q61" s="111"/>
      <c r="R61" s="111"/>
      <c r="S61" s="77"/>
      <c r="T61" s="77"/>
      <c r="U61" s="111"/>
      <c r="V61" s="111"/>
      <c r="W61" s="111"/>
      <c r="X61" s="111"/>
      <c r="Y61" s="111"/>
      <c r="Z61" s="77"/>
      <c r="AA61" s="77"/>
      <c r="AB61" s="111"/>
      <c r="AC61" s="111"/>
      <c r="AD61" s="111"/>
      <c r="AE61" s="111"/>
      <c r="AF61" s="111"/>
      <c r="AG61" s="77"/>
      <c r="AH61" s="77"/>
      <c r="AI61" s="78"/>
      <c r="AJ61" s="79"/>
      <c r="AK61" s="80"/>
      <c r="AL61" s="77"/>
      <c r="AM61" s="77"/>
      <c r="AN61" s="81"/>
      <c r="AO61" s="81"/>
      <c r="AP61" s="81"/>
      <c r="AQ61" s="81"/>
      <c r="AR61" s="81"/>
      <c r="AS61" s="81"/>
      <c r="AT61" s="81"/>
      <c r="AU61" s="81"/>
      <c r="AV61" s="81"/>
      <c r="AW61" s="82"/>
      <c r="AX61" s="83"/>
      <c r="AY61" s="150"/>
      <c r="AZ61" s="84"/>
      <c r="BA61" s="83"/>
      <c r="BB61" s="83"/>
      <c r="BC61" s="83"/>
      <c r="BD61" s="83"/>
      <c r="BE61" s="83"/>
      <c r="BF61" s="28" t="s">
        <v>358</v>
      </c>
      <c r="BG61" s="85" t="s">
        <v>359</v>
      </c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</row>
    <row r="62" spans="1:100" s="86" customFormat="1" ht="31.5" customHeight="1" x14ac:dyDescent="0.3">
      <c r="A62" s="73">
        <v>2021</v>
      </c>
      <c r="B62" s="74">
        <v>2</v>
      </c>
      <c r="C62" s="270"/>
      <c r="D62" s="74"/>
      <c r="E62" s="74"/>
      <c r="F62" s="75"/>
      <c r="G62" s="76"/>
      <c r="H62" s="76"/>
      <c r="I62" s="76"/>
      <c r="J62" s="76"/>
      <c r="K62" s="271"/>
      <c r="L62" s="272"/>
      <c r="M62" s="273"/>
      <c r="N62" s="111"/>
      <c r="O62" s="111"/>
      <c r="P62" s="111"/>
      <c r="Q62" s="111"/>
      <c r="R62" s="111"/>
      <c r="S62" s="77"/>
      <c r="T62" s="77"/>
      <c r="U62" s="111"/>
      <c r="V62" s="111"/>
      <c r="W62" s="111"/>
      <c r="X62" s="111"/>
      <c r="Y62" s="111"/>
      <c r="Z62" s="77"/>
      <c r="AA62" s="77"/>
      <c r="AB62" s="111"/>
      <c r="AC62" s="111"/>
      <c r="AD62" s="111"/>
      <c r="AE62" s="111"/>
      <c r="AF62" s="111"/>
      <c r="AG62" s="77"/>
      <c r="AH62" s="77"/>
      <c r="AI62" s="78"/>
      <c r="AJ62" s="79"/>
      <c r="AK62" s="80"/>
      <c r="AL62" s="77"/>
      <c r="AM62" s="77"/>
      <c r="AN62" s="81"/>
      <c r="AO62" s="81"/>
      <c r="AP62" s="81"/>
      <c r="AQ62" s="81"/>
      <c r="AR62" s="81"/>
      <c r="AS62" s="81"/>
      <c r="AT62" s="81"/>
      <c r="AU62" s="81"/>
      <c r="AV62" s="81"/>
      <c r="AW62" s="82"/>
      <c r="AX62" s="83"/>
      <c r="AY62" s="150"/>
      <c r="AZ62" s="84"/>
      <c r="BA62" s="83">
        <v>1</v>
      </c>
      <c r="BB62" s="83">
        <v>0.1</v>
      </c>
      <c r="BC62" s="83">
        <v>48.1</v>
      </c>
      <c r="BD62" s="83">
        <v>1.8</v>
      </c>
      <c r="BE62" s="83">
        <v>614.6</v>
      </c>
      <c r="BF62" s="28" t="s">
        <v>318</v>
      </c>
      <c r="BG62" s="85" t="s">
        <v>318</v>
      </c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</row>
    <row r="63" spans="1:100" s="86" customFormat="1" ht="31.5" customHeight="1" x14ac:dyDescent="0.3">
      <c r="A63" s="73">
        <v>2021</v>
      </c>
      <c r="B63" s="74">
        <v>2</v>
      </c>
      <c r="C63" s="270"/>
      <c r="D63" s="74"/>
      <c r="E63" s="74"/>
      <c r="F63" s="75"/>
      <c r="G63" s="76"/>
      <c r="H63" s="76"/>
      <c r="I63" s="76"/>
      <c r="J63" s="76"/>
      <c r="K63" s="271"/>
      <c r="L63" s="272"/>
      <c r="M63" s="273"/>
      <c r="N63" s="111"/>
      <c r="O63" s="111"/>
      <c r="P63" s="111"/>
      <c r="Q63" s="111"/>
      <c r="R63" s="111"/>
      <c r="S63" s="77"/>
      <c r="T63" s="77"/>
      <c r="U63" s="111"/>
      <c r="V63" s="111"/>
      <c r="W63" s="111"/>
      <c r="X63" s="111"/>
      <c r="Y63" s="111"/>
      <c r="Z63" s="77"/>
      <c r="AA63" s="77"/>
      <c r="AB63" s="111"/>
      <c r="AC63" s="111"/>
      <c r="AD63" s="111"/>
      <c r="AE63" s="111"/>
      <c r="AF63" s="111"/>
      <c r="AG63" s="77"/>
      <c r="AH63" s="77"/>
      <c r="AI63" s="78"/>
      <c r="AJ63" s="79"/>
      <c r="AK63" s="80"/>
      <c r="AL63" s="77"/>
      <c r="AM63" s="77"/>
      <c r="AN63" s="81"/>
      <c r="AO63" s="81"/>
      <c r="AP63" s="81"/>
      <c r="AQ63" s="81"/>
      <c r="AR63" s="81"/>
      <c r="AS63" s="81"/>
      <c r="AT63" s="81"/>
      <c r="AU63" s="81"/>
      <c r="AV63" s="81"/>
      <c r="AW63" s="82"/>
      <c r="AX63" s="83"/>
      <c r="AY63" s="150"/>
      <c r="AZ63" s="84"/>
      <c r="BA63" s="83"/>
      <c r="BB63" s="83"/>
      <c r="BC63" s="83">
        <v>2.5</v>
      </c>
      <c r="BD63" s="83"/>
      <c r="BE63" s="83"/>
      <c r="BF63" s="28" t="s">
        <v>306</v>
      </c>
      <c r="BG63" s="85" t="s">
        <v>307</v>
      </c>
      <c r="BH63" s="85" t="s">
        <v>336</v>
      </c>
      <c r="BI63" s="85" t="s">
        <v>337</v>
      </c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</row>
    <row r="64" spans="1:100" s="86" customFormat="1" ht="31.5" customHeight="1" x14ac:dyDescent="0.3">
      <c r="A64" s="73">
        <v>2021</v>
      </c>
      <c r="B64" s="74">
        <v>2</v>
      </c>
      <c r="C64" s="270"/>
      <c r="D64" s="74"/>
      <c r="E64" s="74"/>
      <c r="F64" s="75"/>
      <c r="G64" s="76"/>
      <c r="H64" s="76"/>
      <c r="I64" s="76"/>
      <c r="J64" s="76"/>
      <c r="K64" s="271"/>
      <c r="L64" s="272"/>
      <c r="M64" s="273"/>
      <c r="N64" s="111"/>
      <c r="O64" s="111"/>
      <c r="P64" s="111"/>
      <c r="Q64" s="111"/>
      <c r="R64" s="111"/>
      <c r="S64" s="77"/>
      <c r="T64" s="77"/>
      <c r="U64" s="111"/>
      <c r="V64" s="111"/>
      <c r="W64" s="111"/>
      <c r="X64" s="111"/>
      <c r="Y64" s="111"/>
      <c r="Z64" s="77"/>
      <c r="AA64" s="77"/>
      <c r="AB64" s="111"/>
      <c r="AC64" s="111"/>
      <c r="AD64" s="111"/>
      <c r="AE64" s="111"/>
      <c r="AF64" s="111"/>
      <c r="AG64" s="77"/>
      <c r="AH64" s="77"/>
      <c r="AI64" s="78"/>
      <c r="AJ64" s="79"/>
      <c r="AK64" s="80"/>
      <c r="AL64" s="77"/>
      <c r="AM64" s="77"/>
      <c r="AN64" s="81"/>
      <c r="AO64" s="81"/>
      <c r="AP64" s="81"/>
      <c r="AQ64" s="81"/>
      <c r="AR64" s="81"/>
      <c r="AS64" s="81"/>
      <c r="AT64" s="81"/>
      <c r="AU64" s="81"/>
      <c r="AV64" s="81"/>
      <c r="AW64" s="82"/>
      <c r="AX64" s="83"/>
      <c r="AY64" s="150"/>
      <c r="AZ64" s="84"/>
      <c r="BA64" s="83"/>
      <c r="BB64" s="83">
        <v>0.1</v>
      </c>
      <c r="BC64" s="83">
        <v>1.8</v>
      </c>
      <c r="BD64" s="83">
        <v>4</v>
      </c>
      <c r="BE64" s="83">
        <v>84.4</v>
      </c>
      <c r="BF64" s="28" t="s">
        <v>372</v>
      </c>
      <c r="BG64" s="85" t="s">
        <v>373</v>
      </c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</row>
    <row r="65" spans="1:100" s="86" customFormat="1" ht="31.5" customHeight="1" x14ac:dyDescent="0.3">
      <c r="A65" s="73">
        <v>2021</v>
      </c>
      <c r="B65" s="74">
        <v>2</v>
      </c>
      <c r="C65" s="270"/>
      <c r="D65" s="74"/>
      <c r="E65" s="74"/>
      <c r="F65" s="75"/>
      <c r="G65" s="76"/>
      <c r="H65" s="76"/>
      <c r="I65" s="76"/>
      <c r="J65" s="76"/>
      <c r="K65" s="271"/>
      <c r="L65" s="272"/>
      <c r="M65" s="273"/>
      <c r="N65" s="111"/>
      <c r="O65" s="111"/>
      <c r="P65" s="111"/>
      <c r="Q65" s="111"/>
      <c r="R65" s="111"/>
      <c r="S65" s="77"/>
      <c r="T65" s="77"/>
      <c r="U65" s="111"/>
      <c r="V65" s="111"/>
      <c r="W65" s="111"/>
      <c r="X65" s="111"/>
      <c r="Y65" s="111"/>
      <c r="Z65" s="77"/>
      <c r="AA65" s="77"/>
      <c r="AB65" s="111"/>
      <c r="AC65" s="111"/>
      <c r="AD65" s="111"/>
      <c r="AE65" s="111"/>
      <c r="AF65" s="111"/>
      <c r="AG65" s="77"/>
      <c r="AH65" s="77"/>
      <c r="AI65" s="78"/>
      <c r="AJ65" s="79"/>
      <c r="AK65" s="80"/>
      <c r="AL65" s="77"/>
      <c r="AM65" s="77"/>
      <c r="AN65" s="81"/>
      <c r="AO65" s="81"/>
      <c r="AP65" s="81"/>
      <c r="AQ65" s="81"/>
      <c r="AR65" s="81"/>
      <c r="AS65" s="81"/>
      <c r="AT65" s="81"/>
      <c r="AU65" s="81"/>
      <c r="AV65" s="81"/>
      <c r="AW65" s="82"/>
      <c r="AX65" s="83"/>
      <c r="AY65" s="150"/>
      <c r="AZ65" s="84"/>
      <c r="BA65" s="83"/>
      <c r="BB65" s="83">
        <v>0.1</v>
      </c>
      <c r="BC65" s="83">
        <v>2.1</v>
      </c>
      <c r="BD65" s="83">
        <v>2.5</v>
      </c>
      <c r="BE65" s="83">
        <v>70.8</v>
      </c>
      <c r="BF65" s="28" t="s">
        <v>372</v>
      </c>
      <c r="BG65" s="85" t="s">
        <v>373</v>
      </c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</row>
    <row r="66" spans="1:100" s="86" customFormat="1" ht="31.5" customHeight="1" x14ac:dyDescent="0.3">
      <c r="A66" s="73">
        <v>2021</v>
      </c>
      <c r="B66" s="74">
        <v>2</v>
      </c>
      <c r="C66" s="270"/>
      <c r="D66" s="74"/>
      <c r="E66" s="74"/>
      <c r="F66" s="75"/>
      <c r="G66" s="76"/>
      <c r="H66" s="76"/>
      <c r="I66" s="76"/>
      <c r="J66" s="76"/>
      <c r="K66" s="271"/>
      <c r="L66" s="272"/>
      <c r="M66" s="273"/>
      <c r="N66" s="111"/>
      <c r="O66" s="111"/>
      <c r="P66" s="111"/>
      <c r="Q66" s="111"/>
      <c r="R66" s="111"/>
      <c r="S66" s="77"/>
      <c r="T66" s="77"/>
      <c r="U66" s="111"/>
      <c r="V66" s="111"/>
      <c r="W66" s="111"/>
      <c r="X66" s="111"/>
      <c r="Y66" s="111"/>
      <c r="Z66" s="77"/>
      <c r="AA66" s="77"/>
      <c r="AB66" s="111"/>
      <c r="AC66" s="111"/>
      <c r="AD66" s="111"/>
      <c r="AE66" s="111"/>
      <c r="AF66" s="111"/>
      <c r="AG66" s="77"/>
      <c r="AH66" s="77"/>
      <c r="AI66" s="78"/>
      <c r="AJ66" s="79"/>
      <c r="AK66" s="80"/>
      <c r="AL66" s="77"/>
      <c r="AM66" s="77"/>
      <c r="AN66" s="81"/>
      <c r="AO66" s="81"/>
      <c r="AP66" s="81"/>
      <c r="AQ66" s="81"/>
      <c r="AR66" s="81"/>
      <c r="AS66" s="81"/>
      <c r="AT66" s="81"/>
      <c r="AU66" s="81"/>
      <c r="AV66" s="81"/>
      <c r="AW66" s="82"/>
      <c r="AX66" s="83"/>
      <c r="AY66" s="150"/>
      <c r="AZ66" s="84"/>
      <c r="BA66" s="83"/>
      <c r="BB66" s="83">
        <v>0.5</v>
      </c>
      <c r="BC66" s="83">
        <v>10.9</v>
      </c>
      <c r="BD66" s="83">
        <v>1.2</v>
      </c>
      <c r="BE66" s="83">
        <v>27.1</v>
      </c>
      <c r="BF66" s="28" t="s">
        <v>372</v>
      </c>
      <c r="BG66" s="85" t="s">
        <v>373</v>
      </c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</row>
    <row r="67" spans="1:100" s="86" customFormat="1" ht="31.5" customHeight="1" x14ac:dyDescent="0.3">
      <c r="A67" s="73">
        <v>2021</v>
      </c>
      <c r="B67" s="74">
        <v>2</v>
      </c>
      <c r="C67" s="270"/>
      <c r="D67" s="74"/>
      <c r="E67" s="74"/>
      <c r="F67" s="75"/>
      <c r="G67" s="76"/>
      <c r="H67" s="76"/>
      <c r="I67" s="76"/>
      <c r="J67" s="76"/>
      <c r="K67" s="271"/>
      <c r="L67" s="272"/>
      <c r="M67" s="273"/>
      <c r="N67" s="111"/>
      <c r="O67" s="111"/>
      <c r="P67" s="111"/>
      <c r="Q67" s="111"/>
      <c r="R67" s="111"/>
      <c r="S67" s="77"/>
      <c r="T67" s="77"/>
      <c r="U67" s="111"/>
      <c r="V67" s="111"/>
      <c r="W67" s="111"/>
      <c r="X67" s="111"/>
      <c r="Y67" s="111"/>
      <c r="Z67" s="77"/>
      <c r="AA67" s="77"/>
      <c r="AB67" s="111"/>
      <c r="AC67" s="111"/>
      <c r="AD67" s="111"/>
      <c r="AE67" s="111"/>
      <c r="AF67" s="111"/>
      <c r="AG67" s="77"/>
      <c r="AH67" s="77"/>
      <c r="AI67" s="78"/>
      <c r="AJ67" s="79"/>
      <c r="AK67" s="80"/>
      <c r="AL67" s="77"/>
      <c r="AM67" s="77"/>
      <c r="AN67" s="81"/>
      <c r="AO67" s="81"/>
      <c r="AP67" s="81"/>
      <c r="AQ67" s="81"/>
      <c r="AR67" s="81"/>
      <c r="AS67" s="81"/>
      <c r="AT67" s="81"/>
      <c r="AU67" s="81"/>
      <c r="AV67" s="81"/>
      <c r="AW67" s="82"/>
      <c r="AX67" s="83"/>
      <c r="AY67" s="150"/>
      <c r="AZ67" s="84"/>
      <c r="BA67" s="83">
        <v>1</v>
      </c>
      <c r="BB67" s="83">
        <v>0</v>
      </c>
      <c r="BC67" s="83">
        <v>0.4</v>
      </c>
      <c r="BD67" s="83">
        <v>2.8</v>
      </c>
      <c r="BE67" s="83">
        <v>178.2</v>
      </c>
      <c r="BF67" s="28" t="s">
        <v>318</v>
      </c>
      <c r="BG67" s="85" t="s">
        <v>318</v>
      </c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</row>
    <row r="68" spans="1:100" s="86" customFormat="1" ht="31.5" customHeight="1" x14ac:dyDescent="0.3">
      <c r="A68" s="73">
        <v>2021</v>
      </c>
      <c r="B68" s="74">
        <v>2</v>
      </c>
      <c r="C68" s="270"/>
      <c r="D68" s="74"/>
      <c r="E68" s="74"/>
      <c r="F68" s="75"/>
      <c r="G68" s="76"/>
      <c r="H68" s="76"/>
      <c r="I68" s="76"/>
      <c r="J68" s="76"/>
      <c r="K68" s="271"/>
      <c r="L68" s="272"/>
      <c r="M68" s="273"/>
      <c r="N68" s="111"/>
      <c r="O68" s="111"/>
      <c r="P68" s="111"/>
      <c r="Q68" s="111"/>
      <c r="R68" s="111"/>
      <c r="S68" s="77"/>
      <c r="T68" s="77"/>
      <c r="U68" s="111"/>
      <c r="V68" s="111"/>
      <c r="W68" s="111"/>
      <c r="X68" s="111"/>
      <c r="Y68" s="111"/>
      <c r="Z68" s="77"/>
      <c r="AA68" s="77"/>
      <c r="AB68" s="111"/>
      <c r="AC68" s="111"/>
      <c r="AD68" s="111"/>
      <c r="AE68" s="111"/>
      <c r="AF68" s="111"/>
      <c r="AG68" s="77"/>
      <c r="AH68" s="77"/>
      <c r="AI68" s="78"/>
      <c r="AJ68" s="79"/>
      <c r="AK68" s="80"/>
      <c r="AL68" s="77"/>
      <c r="AM68" s="77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150"/>
      <c r="AZ68" s="84"/>
      <c r="BA68" s="83"/>
      <c r="BB68" s="83">
        <v>0</v>
      </c>
      <c r="BC68" s="83">
        <v>0.1</v>
      </c>
      <c r="BD68" s="83"/>
      <c r="BE68" s="83"/>
      <c r="BF68" s="28" t="s">
        <v>362</v>
      </c>
      <c r="BG68" s="85" t="s">
        <v>362</v>
      </c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</row>
    <row r="69" spans="1:100" s="86" customFormat="1" ht="31.5" customHeight="1" x14ac:dyDescent="0.3">
      <c r="A69" s="73">
        <v>2021</v>
      </c>
      <c r="B69" s="74">
        <v>2</v>
      </c>
      <c r="C69" s="270"/>
      <c r="D69" s="74"/>
      <c r="E69" s="74"/>
      <c r="F69" s="75"/>
      <c r="G69" s="76"/>
      <c r="H69" s="76"/>
      <c r="I69" s="76"/>
      <c r="J69" s="76"/>
      <c r="K69" s="271"/>
      <c r="L69" s="272"/>
      <c r="M69" s="273"/>
      <c r="N69" s="111"/>
      <c r="O69" s="111"/>
      <c r="P69" s="111"/>
      <c r="Q69" s="111"/>
      <c r="R69" s="111"/>
      <c r="S69" s="77"/>
      <c r="T69" s="77"/>
      <c r="U69" s="111"/>
      <c r="V69" s="111"/>
      <c r="W69" s="111"/>
      <c r="X69" s="111"/>
      <c r="Y69" s="111"/>
      <c r="Z69" s="77"/>
      <c r="AA69" s="77"/>
      <c r="AB69" s="111"/>
      <c r="AC69" s="111"/>
      <c r="AD69" s="111"/>
      <c r="AE69" s="111"/>
      <c r="AF69" s="111"/>
      <c r="AG69" s="77"/>
      <c r="AH69" s="77"/>
      <c r="AI69" s="78"/>
      <c r="AJ69" s="79"/>
      <c r="AK69" s="80"/>
      <c r="AL69" s="77"/>
      <c r="AM69" s="77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150"/>
      <c r="AZ69" s="84"/>
      <c r="BA69" s="83">
        <v>1</v>
      </c>
      <c r="BB69" s="83">
        <v>0</v>
      </c>
      <c r="BC69" s="83">
        <v>0.4</v>
      </c>
      <c r="BD69" s="83"/>
      <c r="BE69" s="83"/>
      <c r="BF69" s="28" t="s">
        <v>362</v>
      </c>
      <c r="BG69" s="85" t="s">
        <v>362</v>
      </c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</row>
    <row r="70" spans="1:100" s="86" customFormat="1" ht="31.5" customHeight="1" x14ac:dyDescent="0.3">
      <c r="A70" s="73">
        <v>2021</v>
      </c>
      <c r="B70" s="74">
        <v>2</v>
      </c>
      <c r="C70" s="270"/>
      <c r="D70" s="74"/>
      <c r="E70" s="74"/>
      <c r="F70" s="75"/>
      <c r="G70" s="76"/>
      <c r="H70" s="76"/>
      <c r="I70" s="76"/>
      <c r="J70" s="76"/>
      <c r="K70" s="271"/>
      <c r="L70" s="272"/>
      <c r="M70" s="273"/>
      <c r="N70" s="111"/>
      <c r="O70" s="111"/>
      <c r="P70" s="111"/>
      <c r="Q70" s="111"/>
      <c r="R70" s="111"/>
      <c r="S70" s="77"/>
      <c r="T70" s="77"/>
      <c r="U70" s="111"/>
      <c r="V70" s="111"/>
      <c r="W70" s="111"/>
      <c r="X70" s="111"/>
      <c r="Y70" s="111"/>
      <c r="Z70" s="77"/>
      <c r="AA70" s="77"/>
      <c r="AB70" s="111"/>
      <c r="AC70" s="111"/>
      <c r="AD70" s="111"/>
      <c r="AE70" s="111"/>
      <c r="AF70" s="111"/>
      <c r="AG70" s="77"/>
      <c r="AH70" s="77"/>
      <c r="AI70" s="78"/>
      <c r="AJ70" s="79"/>
      <c r="AK70" s="80"/>
      <c r="AL70" s="77"/>
      <c r="AM70" s="77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150"/>
      <c r="AZ70" s="84"/>
      <c r="BA70" s="83"/>
      <c r="BB70" s="83">
        <v>0</v>
      </c>
      <c r="BC70" s="83">
        <v>2.1</v>
      </c>
      <c r="BD70" s="83">
        <v>5.7</v>
      </c>
      <c r="BE70" s="83">
        <v>353.7</v>
      </c>
      <c r="BF70" s="28" t="s">
        <v>306</v>
      </c>
      <c r="BG70" s="85" t="s">
        <v>307</v>
      </c>
      <c r="BH70" s="85" t="s">
        <v>374</v>
      </c>
      <c r="BI70" s="85" t="s">
        <v>311</v>
      </c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</row>
    <row r="71" spans="1:100" s="86" customFormat="1" ht="31.5" customHeight="1" x14ac:dyDescent="0.3">
      <c r="A71" s="73">
        <v>2021</v>
      </c>
      <c r="B71" s="74">
        <v>2</v>
      </c>
      <c r="C71" s="270"/>
      <c r="D71" s="74"/>
      <c r="E71" s="74"/>
      <c r="F71" s="75"/>
      <c r="G71" s="76"/>
      <c r="H71" s="76"/>
      <c r="I71" s="76"/>
      <c r="J71" s="76"/>
      <c r="K71" s="271"/>
      <c r="L71" s="272"/>
      <c r="M71" s="273"/>
      <c r="N71" s="111"/>
      <c r="O71" s="111"/>
      <c r="P71" s="111"/>
      <c r="Q71" s="111"/>
      <c r="R71" s="111"/>
      <c r="S71" s="77"/>
      <c r="T71" s="77"/>
      <c r="U71" s="111"/>
      <c r="V71" s="111"/>
      <c r="W71" s="111"/>
      <c r="X71" s="111"/>
      <c r="Y71" s="111"/>
      <c r="Z71" s="77"/>
      <c r="AA71" s="77"/>
      <c r="AB71" s="111"/>
      <c r="AC71" s="111"/>
      <c r="AD71" s="111"/>
      <c r="AE71" s="111"/>
      <c r="AF71" s="111"/>
      <c r="AG71" s="77"/>
      <c r="AH71" s="77"/>
      <c r="AI71" s="78"/>
      <c r="AJ71" s="79"/>
      <c r="AK71" s="80"/>
      <c r="AL71" s="77"/>
      <c r="AM71" s="77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150"/>
      <c r="AZ71" s="84"/>
      <c r="BA71" s="83">
        <v>1</v>
      </c>
      <c r="BB71" s="83">
        <v>2.8</v>
      </c>
      <c r="BC71" s="83">
        <v>402.8</v>
      </c>
      <c r="BD71" s="83">
        <v>0.4</v>
      </c>
      <c r="BE71" s="83">
        <v>58</v>
      </c>
      <c r="BF71" s="28" t="s">
        <v>312</v>
      </c>
      <c r="BG71" s="85" t="s">
        <v>313</v>
      </c>
      <c r="BH71" s="85" t="s">
        <v>365</v>
      </c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</row>
    <row r="72" spans="1:100" s="86" customFormat="1" ht="31.5" customHeight="1" x14ac:dyDescent="0.3">
      <c r="A72" s="73">
        <v>2021</v>
      </c>
      <c r="B72" s="74">
        <v>2</v>
      </c>
      <c r="C72" s="270"/>
      <c r="D72" s="74"/>
      <c r="E72" s="74"/>
      <c r="F72" s="75"/>
      <c r="G72" s="76"/>
      <c r="H72" s="76"/>
      <c r="I72" s="76"/>
      <c r="J72" s="76"/>
      <c r="K72" s="271"/>
      <c r="L72" s="272"/>
      <c r="M72" s="273"/>
      <c r="N72" s="111"/>
      <c r="O72" s="111"/>
      <c r="P72" s="111"/>
      <c r="Q72" s="111"/>
      <c r="R72" s="111"/>
      <c r="S72" s="77"/>
      <c r="T72" s="77"/>
      <c r="U72" s="111"/>
      <c r="V72" s="111"/>
      <c r="W72" s="111"/>
      <c r="X72" s="111"/>
      <c r="Y72" s="111"/>
      <c r="Z72" s="77"/>
      <c r="AA72" s="77"/>
      <c r="AB72" s="111"/>
      <c r="AC72" s="111"/>
      <c r="AD72" s="111"/>
      <c r="AE72" s="111"/>
      <c r="AF72" s="111"/>
      <c r="AG72" s="77"/>
      <c r="AH72" s="77"/>
      <c r="AI72" s="78"/>
      <c r="AJ72" s="79"/>
      <c r="AK72" s="80"/>
      <c r="AL72" s="77"/>
      <c r="AM72" s="77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150"/>
      <c r="AZ72" s="84"/>
      <c r="BA72" s="83">
        <v>1</v>
      </c>
      <c r="BB72" s="83">
        <v>0.2</v>
      </c>
      <c r="BC72" s="83">
        <v>16.899999999999999</v>
      </c>
      <c r="BD72" s="83">
        <v>1.9</v>
      </c>
      <c r="BE72" s="83">
        <v>209.7</v>
      </c>
      <c r="BF72" s="28" t="s">
        <v>312</v>
      </c>
      <c r="BG72" s="85" t="s">
        <v>315</v>
      </c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</row>
    <row r="73" spans="1:100" s="86" customFormat="1" ht="31.5" customHeight="1" x14ac:dyDescent="0.3">
      <c r="A73" s="73">
        <v>2021</v>
      </c>
      <c r="B73" s="74">
        <v>2</v>
      </c>
      <c r="C73" s="270"/>
      <c r="D73" s="74"/>
      <c r="E73" s="74"/>
      <c r="F73" s="75"/>
      <c r="G73" s="76"/>
      <c r="H73" s="76"/>
      <c r="I73" s="76"/>
      <c r="J73" s="76"/>
      <c r="K73" s="271"/>
      <c r="L73" s="272"/>
      <c r="M73" s="273"/>
      <c r="N73" s="111"/>
      <c r="O73" s="111"/>
      <c r="P73" s="111"/>
      <c r="Q73" s="111"/>
      <c r="R73" s="111"/>
      <c r="S73" s="77"/>
      <c r="T73" s="77"/>
      <c r="U73" s="111"/>
      <c r="V73" s="111"/>
      <c r="W73" s="111"/>
      <c r="X73" s="111"/>
      <c r="Y73" s="111"/>
      <c r="Z73" s="77"/>
      <c r="AA73" s="77"/>
      <c r="AB73" s="111"/>
      <c r="AC73" s="111"/>
      <c r="AD73" s="111"/>
      <c r="AE73" s="111"/>
      <c r="AF73" s="111"/>
      <c r="AG73" s="77"/>
      <c r="AH73" s="77"/>
      <c r="AI73" s="78"/>
      <c r="AJ73" s="79"/>
      <c r="AK73" s="80"/>
      <c r="AL73" s="77"/>
      <c r="AM73" s="77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150"/>
      <c r="AZ73" s="84"/>
      <c r="BA73" s="83"/>
      <c r="BB73" s="83">
        <v>0</v>
      </c>
      <c r="BC73" s="83">
        <v>0.1</v>
      </c>
      <c r="BD73" s="83">
        <v>6.6</v>
      </c>
      <c r="BE73" s="83">
        <v>160.30000000000001</v>
      </c>
      <c r="BF73" s="28" t="s">
        <v>363</v>
      </c>
      <c r="BG73" s="85" t="s">
        <v>363</v>
      </c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</row>
    <row r="74" spans="1:100" s="86" customFormat="1" ht="31.5" customHeight="1" x14ac:dyDescent="0.3">
      <c r="A74" s="73">
        <v>2021</v>
      </c>
      <c r="B74" s="74">
        <v>2</v>
      </c>
      <c r="C74" s="270"/>
      <c r="D74" s="74"/>
      <c r="E74" s="74"/>
      <c r="F74" s="75"/>
      <c r="G74" s="76"/>
      <c r="H74" s="76"/>
      <c r="I74" s="76"/>
      <c r="J74" s="76"/>
      <c r="K74" s="271"/>
      <c r="L74" s="272"/>
      <c r="M74" s="273"/>
      <c r="N74" s="111"/>
      <c r="O74" s="111"/>
      <c r="P74" s="111"/>
      <c r="Q74" s="111"/>
      <c r="R74" s="111"/>
      <c r="S74" s="77"/>
      <c r="T74" s="77"/>
      <c r="U74" s="111"/>
      <c r="V74" s="111"/>
      <c r="W74" s="111"/>
      <c r="X74" s="111"/>
      <c r="Y74" s="111"/>
      <c r="Z74" s="77"/>
      <c r="AA74" s="77"/>
      <c r="AB74" s="111"/>
      <c r="AC74" s="111"/>
      <c r="AD74" s="111"/>
      <c r="AE74" s="111"/>
      <c r="AF74" s="111"/>
      <c r="AG74" s="77"/>
      <c r="AH74" s="77"/>
      <c r="AI74" s="78"/>
      <c r="AJ74" s="79"/>
      <c r="AK74" s="80"/>
      <c r="AL74" s="77"/>
      <c r="AM74" s="77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150"/>
      <c r="AZ74" s="84"/>
      <c r="BA74" s="83">
        <v>1</v>
      </c>
      <c r="BB74" s="83">
        <v>0.1</v>
      </c>
      <c r="BC74" s="83">
        <v>7.8</v>
      </c>
      <c r="BD74" s="83">
        <v>5.2</v>
      </c>
      <c r="BE74" s="83">
        <v>328.1</v>
      </c>
      <c r="BF74" s="28" t="s">
        <v>312</v>
      </c>
      <c r="BG74" s="85" t="s">
        <v>315</v>
      </c>
      <c r="BH74" s="85" t="s">
        <v>316</v>
      </c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</row>
    <row r="75" spans="1:100" s="86" customFormat="1" ht="31.5" customHeight="1" x14ac:dyDescent="0.3">
      <c r="A75" s="73">
        <v>2021</v>
      </c>
      <c r="B75" s="74">
        <v>2</v>
      </c>
      <c r="C75" s="270"/>
      <c r="D75" s="74"/>
      <c r="E75" s="74"/>
      <c r="F75" s="75"/>
      <c r="G75" s="76"/>
      <c r="H75" s="76"/>
      <c r="I75" s="76"/>
      <c r="J75" s="76"/>
      <c r="K75" s="271"/>
      <c r="L75" s="272"/>
      <c r="M75" s="273"/>
      <c r="N75" s="111"/>
      <c r="O75" s="111"/>
      <c r="P75" s="111"/>
      <c r="Q75" s="111"/>
      <c r="R75" s="111"/>
      <c r="S75" s="77"/>
      <c r="T75" s="77"/>
      <c r="U75" s="111"/>
      <c r="V75" s="111"/>
      <c r="W75" s="111"/>
      <c r="X75" s="111"/>
      <c r="Y75" s="111"/>
      <c r="Z75" s="77"/>
      <c r="AA75" s="77"/>
      <c r="AB75" s="111"/>
      <c r="AC75" s="111"/>
      <c r="AD75" s="111"/>
      <c r="AE75" s="111"/>
      <c r="AF75" s="111"/>
      <c r="AG75" s="77"/>
      <c r="AH75" s="77"/>
      <c r="AI75" s="78"/>
      <c r="AJ75" s="79"/>
      <c r="AK75" s="80"/>
      <c r="AL75" s="77"/>
      <c r="AM75" s="77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150"/>
      <c r="AZ75" s="84"/>
      <c r="BA75" s="83">
        <v>1</v>
      </c>
      <c r="BB75" s="83">
        <v>0</v>
      </c>
      <c r="BC75" s="83">
        <v>0.5</v>
      </c>
      <c r="BD75" s="83">
        <v>6.5</v>
      </c>
      <c r="BE75" s="83">
        <v>602.9</v>
      </c>
      <c r="BF75" s="28" t="s">
        <v>306</v>
      </c>
      <c r="BG75" s="85" t="s">
        <v>307</v>
      </c>
      <c r="BH75" s="85" t="s">
        <v>308</v>
      </c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</row>
    <row r="76" spans="1:100" s="86" customFormat="1" ht="31.5" customHeight="1" x14ac:dyDescent="0.3">
      <c r="A76" s="73">
        <v>2021</v>
      </c>
      <c r="B76" s="74">
        <v>2</v>
      </c>
      <c r="C76" s="270"/>
      <c r="D76" s="74"/>
      <c r="E76" s="74"/>
      <c r="F76" s="75"/>
      <c r="G76" s="76"/>
      <c r="H76" s="76"/>
      <c r="I76" s="76"/>
      <c r="J76" s="76"/>
      <c r="K76" s="271"/>
      <c r="L76" s="272"/>
      <c r="M76" s="273"/>
      <c r="N76" s="111"/>
      <c r="O76" s="111"/>
      <c r="P76" s="111"/>
      <c r="Q76" s="111"/>
      <c r="R76" s="111"/>
      <c r="S76" s="77"/>
      <c r="T76" s="77"/>
      <c r="U76" s="111"/>
      <c r="V76" s="111"/>
      <c r="W76" s="111"/>
      <c r="X76" s="111"/>
      <c r="Y76" s="111"/>
      <c r="Z76" s="77"/>
      <c r="AA76" s="77"/>
      <c r="AB76" s="111"/>
      <c r="AC76" s="111"/>
      <c r="AD76" s="111"/>
      <c r="AE76" s="111"/>
      <c r="AF76" s="111"/>
      <c r="AG76" s="77"/>
      <c r="AH76" s="77"/>
      <c r="AI76" s="78"/>
      <c r="AJ76" s="79"/>
      <c r="AK76" s="80"/>
      <c r="AL76" s="77"/>
      <c r="AM76" s="77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150"/>
      <c r="AZ76" s="84"/>
      <c r="BA76" s="83">
        <v>1</v>
      </c>
      <c r="BB76" s="83">
        <v>0</v>
      </c>
      <c r="BC76" s="83">
        <v>3.1</v>
      </c>
      <c r="BD76" s="83">
        <v>1</v>
      </c>
      <c r="BE76" s="83">
        <v>109.3</v>
      </c>
      <c r="BF76" s="28" t="s">
        <v>306</v>
      </c>
      <c r="BG76" s="85" t="s">
        <v>307</v>
      </c>
      <c r="BH76" s="85" t="s">
        <v>308</v>
      </c>
      <c r="BI76" s="85" t="s">
        <v>309</v>
      </c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</row>
    <row r="77" spans="1:100" s="86" customFormat="1" ht="31.5" customHeight="1" x14ac:dyDescent="0.3">
      <c r="A77" s="73">
        <v>2021</v>
      </c>
      <c r="B77" s="74">
        <v>2</v>
      </c>
      <c r="C77" s="270"/>
      <c r="D77" s="74"/>
      <c r="E77" s="74"/>
      <c r="F77" s="75"/>
      <c r="G77" s="76"/>
      <c r="H77" s="76"/>
      <c r="I77" s="76"/>
      <c r="J77" s="76"/>
      <c r="K77" s="271"/>
      <c r="L77" s="272"/>
      <c r="M77" s="273"/>
      <c r="N77" s="111"/>
      <c r="O77" s="111"/>
      <c r="P77" s="111"/>
      <c r="Q77" s="111"/>
      <c r="R77" s="111"/>
      <c r="S77" s="77"/>
      <c r="T77" s="77"/>
      <c r="U77" s="111"/>
      <c r="V77" s="111"/>
      <c r="W77" s="111"/>
      <c r="X77" s="111"/>
      <c r="Y77" s="111"/>
      <c r="Z77" s="77"/>
      <c r="AA77" s="77"/>
      <c r="AB77" s="111"/>
      <c r="AC77" s="111"/>
      <c r="AD77" s="111"/>
      <c r="AE77" s="111"/>
      <c r="AF77" s="111"/>
      <c r="AG77" s="77"/>
      <c r="AH77" s="77"/>
      <c r="AI77" s="78"/>
      <c r="AJ77" s="79"/>
      <c r="AK77" s="80"/>
      <c r="AL77" s="77"/>
      <c r="AM77" s="77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150"/>
      <c r="AZ77" s="84"/>
      <c r="BA77" s="83">
        <v>1</v>
      </c>
      <c r="BB77" s="83">
        <v>0</v>
      </c>
      <c r="BC77" s="83">
        <v>1.9</v>
      </c>
      <c r="BD77" s="83">
        <v>1.4</v>
      </c>
      <c r="BE77" s="83">
        <v>229.5</v>
      </c>
      <c r="BF77" s="28" t="s">
        <v>306</v>
      </c>
      <c r="BG77" s="85" t="s">
        <v>307</v>
      </c>
      <c r="BH77" s="85" t="s">
        <v>324</v>
      </c>
      <c r="BI77" s="85" t="s">
        <v>311</v>
      </c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</row>
    <row r="78" spans="1:100" s="86" customFormat="1" ht="31.5" customHeight="1" x14ac:dyDescent="0.3">
      <c r="A78" s="73">
        <v>2021</v>
      </c>
      <c r="B78" s="74">
        <v>2</v>
      </c>
      <c r="C78" s="270"/>
      <c r="D78" s="74"/>
      <c r="E78" s="74"/>
      <c r="F78" s="75"/>
      <c r="G78" s="76"/>
      <c r="H78" s="76"/>
      <c r="I78" s="76"/>
      <c r="J78" s="76"/>
      <c r="K78" s="271"/>
      <c r="L78" s="272"/>
      <c r="M78" s="273"/>
      <c r="N78" s="111"/>
      <c r="O78" s="111"/>
      <c r="P78" s="111"/>
      <c r="Q78" s="111"/>
      <c r="R78" s="111"/>
      <c r="S78" s="77"/>
      <c r="T78" s="77"/>
      <c r="U78" s="111"/>
      <c r="V78" s="111"/>
      <c r="W78" s="111"/>
      <c r="X78" s="111"/>
      <c r="Y78" s="111"/>
      <c r="Z78" s="77"/>
      <c r="AA78" s="77"/>
      <c r="AB78" s="111"/>
      <c r="AC78" s="111"/>
      <c r="AD78" s="111"/>
      <c r="AE78" s="111"/>
      <c r="AF78" s="111"/>
      <c r="AG78" s="77"/>
      <c r="AH78" s="77"/>
      <c r="AI78" s="78"/>
      <c r="AJ78" s="79"/>
      <c r="AK78" s="80"/>
      <c r="AL78" s="77"/>
      <c r="AM78" s="77"/>
      <c r="AN78" s="81"/>
      <c r="AO78" s="81"/>
      <c r="AP78" s="81"/>
      <c r="AQ78" s="81"/>
      <c r="AR78" s="81"/>
      <c r="AS78" s="81"/>
      <c r="AT78" s="81"/>
      <c r="AU78" s="81"/>
      <c r="AV78" s="81"/>
      <c r="AW78" s="82"/>
      <c r="AX78" s="83"/>
      <c r="AY78" s="150"/>
      <c r="AZ78" s="84"/>
      <c r="BA78" s="83"/>
      <c r="BB78" s="83">
        <v>0</v>
      </c>
      <c r="BC78" s="83">
        <v>1.5</v>
      </c>
      <c r="BD78" s="83">
        <v>3.1</v>
      </c>
      <c r="BE78" s="83">
        <v>181.6</v>
      </c>
      <c r="BF78" s="28" t="s">
        <v>312</v>
      </c>
      <c r="BG78" s="85" t="s">
        <v>321</v>
      </c>
      <c r="BH78" s="85" t="s">
        <v>339</v>
      </c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</row>
    <row r="79" spans="1:100" s="86" customFormat="1" ht="31.5" customHeight="1" x14ac:dyDescent="0.3">
      <c r="A79" s="73">
        <v>2021</v>
      </c>
      <c r="B79" s="74">
        <v>2</v>
      </c>
      <c r="C79" s="270"/>
      <c r="D79" s="74"/>
      <c r="E79" s="74"/>
      <c r="F79" s="75"/>
      <c r="G79" s="76"/>
      <c r="H79" s="76"/>
      <c r="I79" s="76"/>
      <c r="J79" s="76"/>
      <c r="K79" s="271"/>
      <c r="L79" s="272"/>
      <c r="M79" s="273"/>
      <c r="N79" s="111"/>
      <c r="O79" s="111"/>
      <c r="P79" s="111"/>
      <c r="Q79" s="111"/>
      <c r="R79" s="111"/>
      <c r="S79" s="77"/>
      <c r="T79" s="77"/>
      <c r="U79" s="111"/>
      <c r="V79" s="111"/>
      <c r="W79" s="111"/>
      <c r="X79" s="111"/>
      <c r="Y79" s="111"/>
      <c r="Z79" s="77"/>
      <c r="AA79" s="77"/>
      <c r="AB79" s="111"/>
      <c r="AC79" s="111"/>
      <c r="AD79" s="111"/>
      <c r="AE79" s="111"/>
      <c r="AF79" s="111"/>
      <c r="AG79" s="77"/>
      <c r="AH79" s="77"/>
      <c r="AI79" s="78"/>
      <c r="AJ79" s="79"/>
      <c r="AK79" s="80"/>
      <c r="AL79" s="77"/>
      <c r="AM79" s="77"/>
      <c r="AN79" s="81"/>
      <c r="AO79" s="81"/>
      <c r="AP79" s="81"/>
      <c r="AQ79" s="81"/>
      <c r="AR79" s="81"/>
      <c r="AS79" s="81"/>
      <c r="AT79" s="81"/>
      <c r="AU79" s="81"/>
      <c r="AV79" s="81"/>
      <c r="AW79" s="82"/>
      <c r="AX79" s="83"/>
      <c r="AY79" s="150"/>
      <c r="AZ79" s="84"/>
      <c r="BA79" s="83">
        <v>1</v>
      </c>
      <c r="BB79" s="83">
        <v>0.2</v>
      </c>
      <c r="BC79" s="83">
        <v>21.8</v>
      </c>
      <c r="BD79" s="83">
        <v>1.8</v>
      </c>
      <c r="BE79" s="83">
        <v>258.60000000000002</v>
      </c>
      <c r="BF79" s="28" t="s">
        <v>364</v>
      </c>
      <c r="BG79" s="85" t="s">
        <v>364</v>
      </c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</row>
    <row r="80" spans="1:100" s="86" customFormat="1" ht="31.5" customHeight="1" x14ac:dyDescent="0.3">
      <c r="A80" s="73">
        <v>2021</v>
      </c>
      <c r="B80" s="74">
        <v>2</v>
      </c>
      <c r="C80" s="270"/>
      <c r="D80" s="74"/>
      <c r="E80" s="74"/>
      <c r="F80" s="75"/>
      <c r="G80" s="76"/>
      <c r="H80" s="76"/>
      <c r="I80" s="76"/>
      <c r="J80" s="76"/>
      <c r="K80" s="271"/>
      <c r="L80" s="272"/>
      <c r="M80" s="273"/>
      <c r="N80" s="111"/>
      <c r="O80" s="111"/>
      <c r="P80" s="111"/>
      <c r="Q80" s="111"/>
      <c r="R80" s="111"/>
      <c r="S80" s="77"/>
      <c r="T80" s="77"/>
      <c r="U80" s="111"/>
      <c r="V80" s="111"/>
      <c r="W80" s="111"/>
      <c r="X80" s="111"/>
      <c r="Y80" s="111"/>
      <c r="Z80" s="77"/>
      <c r="AA80" s="77"/>
      <c r="AB80" s="111"/>
      <c r="AC80" s="111"/>
      <c r="AD80" s="111"/>
      <c r="AE80" s="111"/>
      <c r="AF80" s="111"/>
      <c r="AG80" s="77"/>
      <c r="AH80" s="77"/>
      <c r="AI80" s="78"/>
      <c r="AJ80" s="79"/>
      <c r="AK80" s="80"/>
      <c r="AL80" s="77"/>
      <c r="AM80" s="77"/>
      <c r="AN80" s="81"/>
      <c r="AO80" s="81"/>
      <c r="AP80" s="81"/>
      <c r="AQ80" s="81"/>
      <c r="AR80" s="81"/>
      <c r="AS80" s="81"/>
      <c r="AT80" s="81"/>
      <c r="AU80" s="81"/>
      <c r="AV80" s="81"/>
      <c r="AW80" s="82"/>
      <c r="AX80" s="83"/>
      <c r="AY80" s="150"/>
      <c r="AZ80" s="84"/>
      <c r="BA80" s="83">
        <v>1</v>
      </c>
      <c r="BB80" s="83">
        <v>0.1</v>
      </c>
      <c r="BC80" s="83">
        <v>20.8</v>
      </c>
      <c r="BD80" s="83">
        <v>1.5</v>
      </c>
      <c r="BE80" s="83">
        <v>268.89999999999998</v>
      </c>
      <c r="BF80" s="28" t="s">
        <v>364</v>
      </c>
      <c r="BG80" s="85" t="s">
        <v>364</v>
      </c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</row>
    <row r="81" spans="1:100" s="86" customFormat="1" ht="31.5" customHeight="1" x14ac:dyDescent="0.3">
      <c r="A81" s="73">
        <v>2021</v>
      </c>
      <c r="B81" s="74">
        <v>2</v>
      </c>
      <c r="C81" s="270"/>
      <c r="D81" s="74"/>
      <c r="E81" s="74"/>
      <c r="F81" s="75"/>
      <c r="G81" s="76"/>
      <c r="H81" s="76"/>
      <c r="I81" s="76"/>
      <c r="J81" s="76"/>
      <c r="K81" s="271"/>
      <c r="L81" s="272"/>
      <c r="M81" s="273"/>
      <c r="N81" s="111"/>
      <c r="O81" s="111"/>
      <c r="P81" s="111"/>
      <c r="Q81" s="111"/>
      <c r="R81" s="111"/>
      <c r="S81" s="77"/>
      <c r="T81" s="77"/>
      <c r="U81" s="111"/>
      <c r="V81" s="111"/>
      <c r="W81" s="111"/>
      <c r="X81" s="111"/>
      <c r="Y81" s="111"/>
      <c r="Z81" s="77"/>
      <c r="AA81" s="77"/>
      <c r="AB81" s="111"/>
      <c r="AC81" s="111"/>
      <c r="AD81" s="111"/>
      <c r="AE81" s="111"/>
      <c r="AF81" s="111"/>
      <c r="AG81" s="77"/>
      <c r="AH81" s="77"/>
      <c r="AI81" s="78"/>
      <c r="AJ81" s="79"/>
      <c r="AK81" s="80"/>
      <c r="AL81" s="77"/>
      <c r="AM81" s="77"/>
      <c r="AN81" s="81"/>
      <c r="AO81" s="81"/>
      <c r="AP81" s="81"/>
      <c r="AQ81" s="81"/>
      <c r="AR81" s="81"/>
      <c r="AS81" s="81"/>
      <c r="AT81" s="81"/>
      <c r="AU81" s="81"/>
      <c r="AV81" s="81"/>
      <c r="AW81" s="82"/>
      <c r="AX81" s="83"/>
      <c r="AY81" s="150"/>
      <c r="AZ81" s="84"/>
      <c r="BA81" s="83">
        <v>1</v>
      </c>
      <c r="BB81" s="83">
        <v>1.5</v>
      </c>
      <c r="BC81" s="83">
        <v>132.9</v>
      </c>
      <c r="BD81" s="83">
        <v>0.6</v>
      </c>
      <c r="BE81" s="83">
        <v>55</v>
      </c>
      <c r="BF81" s="28" t="s">
        <v>312</v>
      </c>
      <c r="BG81" s="85" t="s">
        <v>321</v>
      </c>
      <c r="BH81" s="85" t="s">
        <v>366</v>
      </c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</row>
    <row r="82" spans="1:100" s="86" customFormat="1" ht="31.5" customHeight="1" x14ac:dyDescent="0.3">
      <c r="A82" s="73">
        <v>2021</v>
      </c>
      <c r="B82" s="74">
        <v>2</v>
      </c>
      <c r="C82" s="270"/>
      <c r="D82" s="74"/>
      <c r="E82" s="74"/>
      <c r="F82" s="75"/>
      <c r="G82" s="76"/>
      <c r="H82" s="76"/>
      <c r="I82" s="76"/>
      <c r="J82" s="76"/>
      <c r="K82" s="271"/>
      <c r="L82" s="272"/>
      <c r="M82" s="273"/>
      <c r="N82" s="111"/>
      <c r="O82" s="111"/>
      <c r="P82" s="111"/>
      <c r="Q82" s="111"/>
      <c r="R82" s="111"/>
      <c r="S82" s="77"/>
      <c r="T82" s="77"/>
      <c r="U82" s="111"/>
      <c r="V82" s="111"/>
      <c r="W82" s="111"/>
      <c r="X82" s="111"/>
      <c r="Y82" s="111"/>
      <c r="Z82" s="77"/>
      <c r="AA82" s="77"/>
      <c r="AB82" s="111"/>
      <c r="AC82" s="111"/>
      <c r="AD82" s="111"/>
      <c r="AE82" s="111"/>
      <c r="AF82" s="111"/>
      <c r="AG82" s="77"/>
      <c r="AH82" s="77"/>
      <c r="AI82" s="78"/>
      <c r="AJ82" s="79"/>
      <c r="AK82" s="80"/>
      <c r="AL82" s="77"/>
      <c r="AM82" s="77"/>
      <c r="AN82" s="81"/>
      <c r="AO82" s="81"/>
      <c r="AP82" s="81"/>
      <c r="AQ82" s="81"/>
      <c r="AR82" s="81"/>
      <c r="AS82" s="81"/>
      <c r="AT82" s="81"/>
      <c r="AU82" s="81"/>
      <c r="AV82" s="81"/>
      <c r="AW82" s="82"/>
      <c r="AX82" s="83"/>
      <c r="AY82" s="150"/>
      <c r="AZ82" s="84"/>
      <c r="BA82" s="83">
        <v>1</v>
      </c>
      <c r="BB82" s="83">
        <v>1.5</v>
      </c>
      <c r="BC82" s="83">
        <v>132.9</v>
      </c>
      <c r="BD82" s="83">
        <v>0.6</v>
      </c>
      <c r="BE82" s="83">
        <v>55</v>
      </c>
      <c r="BF82" s="28" t="s">
        <v>312</v>
      </c>
      <c r="BG82" s="85" t="s">
        <v>321</v>
      </c>
      <c r="BH82" s="85" t="s">
        <v>367</v>
      </c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</row>
    <row r="83" spans="1:100" s="86" customFormat="1" ht="31.5" customHeight="1" x14ac:dyDescent="0.3">
      <c r="A83" s="73">
        <v>2021</v>
      </c>
      <c r="B83" s="74">
        <v>2</v>
      </c>
      <c r="C83" s="270"/>
      <c r="D83" s="74"/>
      <c r="E83" s="74"/>
      <c r="F83" s="75"/>
      <c r="G83" s="76"/>
      <c r="H83" s="76"/>
      <c r="I83" s="76"/>
      <c r="J83" s="76"/>
      <c r="K83" s="271"/>
      <c r="L83" s="272"/>
      <c r="M83" s="273"/>
      <c r="N83" s="111"/>
      <c r="O83" s="111"/>
      <c r="P83" s="111"/>
      <c r="Q83" s="111"/>
      <c r="R83" s="111"/>
      <c r="S83" s="77"/>
      <c r="T83" s="77"/>
      <c r="U83" s="111"/>
      <c r="V83" s="111"/>
      <c r="W83" s="111"/>
      <c r="X83" s="111"/>
      <c r="Y83" s="111"/>
      <c r="Z83" s="77"/>
      <c r="AA83" s="77"/>
      <c r="AB83" s="111"/>
      <c r="AC83" s="111"/>
      <c r="AD83" s="111"/>
      <c r="AE83" s="111"/>
      <c r="AF83" s="111"/>
      <c r="AG83" s="77"/>
      <c r="AH83" s="77"/>
      <c r="AI83" s="78"/>
      <c r="AJ83" s="79"/>
      <c r="AK83" s="80"/>
      <c r="AL83" s="77"/>
      <c r="AM83" s="77"/>
      <c r="AN83" s="81"/>
      <c r="AO83" s="81"/>
      <c r="AP83" s="81"/>
      <c r="AQ83" s="81"/>
      <c r="AR83" s="81"/>
      <c r="AS83" s="81"/>
      <c r="AT83" s="81"/>
      <c r="AU83" s="81"/>
      <c r="AV83" s="81"/>
      <c r="AW83" s="82"/>
      <c r="AX83" s="83"/>
      <c r="AY83" s="150"/>
      <c r="AZ83" s="84"/>
      <c r="BA83" s="83">
        <v>1</v>
      </c>
      <c r="BB83" s="83">
        <v>1.5</v>
      </c>
      <c r="BC83" s="83">
        <v>132.9</v>
      </c>
      <c r="BD83" s="83">
        <v>0.6</v>
      </c>
      <c r="BE83" s="83">
        <v>55</v>
      </c>
      <c r="BF83" s="28" t="s">
        <v>312</v>
      </c>
      <c r="BG83" s="85" t="s">
        <v>321</v>
      </c>
      <c r="BH83" s="85" t="s">
        <v>368</v>
      </c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</row>
    <row r="84" spans="1:100" s="86" customFormat="1" ht="31.5" customHeight="1" x14ac:dyDescent="0.3">
      <c r="A84" s="73">
        <v>2021</v>
      </c>
      <c r="B84" s="74">
        <v>2</v>
      </c>
      <c r="C84" s="270"/>
      <c r="D84" s="74"/>
      <c r="E84" s="74"/>
      <c r="F84" s="75"/>
      <c r="G84" s="76"/>
      <c r="H84" s="76"/>
      <c r="I84" s="76"/>
      <c r="J84" s="76"/>
      <c r="K84" s="271"/>
      <c r="L84" s="272"/>
      <c r="M84" s="273"/>
      <c r="N84" s="111"/>
      <c r="O84" s="111"/>
      <c r="P84" s="111"/>
      <c r="Q84" s="111"/>
      <c r="R84" s="111"/>
      <c r="S84" s="77"/>
      <c r="T84" s="77"/>
      <c r="U84" s="111"/>
      <c r="V84" s="111"/>
      <c r="W84" s="111"/>
      <c r="X84" s="111"/>
      <c r="Y84" s="111"/>
      <c r="Z84" s="77"/>
      <c r="AA84" s="77"/>
      <c r="AB84" s="111"/>
      <c r="AC84" s="111"/>
      <c r="AD84" s="111"/>
      <c r="AE84" s="111"/>
      <c r="AF84" s="111"/>
      <c r="AG84" s="77"/>
      <c r="AH84" s="77"/>
      <c r="AI84" s="78"/>
      <c r="AJ84" s="79"/>
      <c r="AK84" s="80"/>
      <c r="AL84" s="77"/>
      <c r="AM84" s="77"/>
      <c r="AN84" s="81"/>
      <c r="AO84" s="81"/>
      <c r="AP84" s="81"/>
      <c r="AQ84" s="81"/>
      <c r="AR84" s="81"/>
      <c r="AS84" s="81"/>
      <c r="AT84" s="81"/>
      <c r="AU84" s="81"/>
      <c r="AV84" s="81"/>
      <c r="AW84" s="82"/>
      <c r="AX84" s="83"/>
      <c r="AY84" s="150"/>
      <c r="AZ84" s="84"/>
      <c r="BA84" s="83">
        <v>1</v>
      </c>
      <c r="BB84" s="83">
        <v>1.5</v>
      </c>
      <c r="BC84" s="83">
        <v>132.9</v>
      </c>
      <c r="BD84" s="83">
        <v>0.6</v>
      </c>
      <c r="BE84" s="83">
        <v>55</v>
      </c>
      <c r="BF84" s="28" t="s">
        <v>312</v>
      </c>
      <c r="BG84" s="85" t="s">
        <v>321</v>
      </c>
      <c r="BH84" s="85" t="s">
        <v>369</v>
      </c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</row>
    <row r="85" spans="1:100" s="86" customFormat="1" ht="31.5" customHeight="1" x14ac:dyDescent="0.3">
      <c r="A85" s="73">
        <v>2021</v>
      </c>
      <c r="B85" s="74">
        <v>2</v>
      </c>
      <c r="C85" s="270"/>
      <c r="D85" s="74"/>
      <c r="E85" s="74"/>
      <c r="F85" s="75"/>
      <c r="G85" s="76"/>
      <c r="H85" s="76"/>
      <c r="I85" s="76"/>
      <c r="J85" s="76"/>
      <c r="K85" s="271"/>
      <c r="L85" s="272"/>
      <c r="M85" s="273"/>
      <c r="N85" s="111"/>
      <c r="O85" s="111"/>
      <c r="P85" s="111"/>
      <c r="Q85" s="111"/>
      <c r="R85" s="111"/>
      <c r="S85" s="77"/>
      <c r="T85" s="77"/>
      <c r="U85" s="111"/>
      <c r="V85" s="111"/>
      <c r="W85" s="111"/>
      <c r="X85" s="111"/>
      <c r="Y85" s="111"/>
      <c r="Z85" s="77"/>
      <c r="AA85" s="77"/>
      <c r="AB85" s="111"/>
      <c r="AC85" s="111"/>
      <c r="AD85" s="111"/>
      <c r="AE85" s="111"/>
      <c r="AF85" s="111"/>
      <c r="AG85" s="77"/>
      <c r="AH85" s="77"/>
      <c r="AI85" s="78"/>
      <c r="AJ85" s="79"/>
      <c r="AK85" s="80"/>
      <c r="AL85" s="77"/>
      <c r="AM85" s="77"/>
      <c r="AN85" s="81"/>
      <c r="AO85" s="81"/>
      <c r="AP85" s="81"/>
      <c r="AQ85" s="81"/>
      <c r="AR85" s="81"/>
      <c r="AS85" s="81"/>
      <c r="AT85" s="81"/>
      <c r="AU85" s="81"/>
      <c r="AV85" s="81"/>
      <c r="AW85" s="82"/>
      <c r="AX85" s="83"/>
      <c r="AY85" s="150"/>
      <c r="AZ85" s="84"/>
      <c r="BA85" s="83">
        <v>1</v>
      </c>
      <c r="BB85" s="83">
        <v>0.3</v>
      </c>
      <c r="BC85" s="83">
        <v>29.8</v>
      </c>
      <c r="BD85" s="83">
        <v>2.2999999999999998</v>
      </c>
      <c r="BE85" s="83">
        <v>230.2</v>
      </c>
      <c r="BF85" s="28" t="s">
        <v>312</v>
      </c>
      <c r="BG85" s="85" t="s">
        <v>321</v>
      </c>
      <c r="BH85" s="85" t="s">
        <v>370</v>
      </c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</row>
    <row r="86" spans="1:100" s="86" customFormat="1" ht="31.5" customHeight="1" x14ac:dyDescent="0.3">
      <c r="A86" s="73">
        <v>2021</v>
      </c>
      <c r="B86" s="74">
        <v>2</v>
      </c>
      <c r="C86" s="270"/>
      <c r="D86" s="74"/>
      <c r="E86" s="74"/>
      <c r="F86" s="75"/>
      <c r="G86" s="76"/>
      <c r="H86" s="76"/>
      <c r="I86" s="76"/>
      <c r="J86" s="76"/>
      <c r="K86" s="271"/>
      <c r="L86" s="272"/>
      <c r="M86" s="273"/>
      <c r="N86" s="111"/>
      <c r="O86" s="111"/>
      <c r="P86" s="111"/>
      <c r="Q86" s="111"/>
      <c r="R86" s="111"/>
      <c r="S86" s="77"/>
      <c r="T86" s="77"/>
      <c r="U86" s="111"/>
      <c r="V86" s="111"/>
      <c r="W86" s="111"/>
      <c r="X86" s="111"/>
      <c r="Y86" s="111"/>
      <c r="Z86" s="77"/>
      <c r="AA86" s="77"/>
      <c r="AB86" s="111"/>
      <c r="AC86" s="111"/>
      <c r="AD86" s="111"/>
      <c r="AE86" s="111"/>
      <c r="AF86" s="111"/>
      <c r="AG86" s="77"/>
      <c r="AH86" s="77"/>
      <c r="AI86" s="78"/>
      <c r="AJ86" s="79"/>
      <c r="AK86" s="80"/>
      <c r="AL86" s="77"/>
      <c r="AM86" s="77"/>
      <c r="AN86" s="81"/>
      <c r="AO86" s="81"/>
      <c r="AP86" s="81"/>
      <c r="AQ86" s="81"/>
      <c r="AR86" s="81"/>
      <c r="AS86" s="81"/>
      <c r="AT86" s="81"/>
      <c r="AU86" s="81"/>
      <c r="AV86" s="81"/>
      <c r="AW86" s="82"/>
      <c r="AX86" s="83"/>
      <c r="AY86" s="150"/>
      <c r="AZ86" s="84"/>
      <c r="BA86" s="83">
        <v>1</v>
      </c>
      <c r="BB86" s="83">
        <v>0.3</v>
      </c>
      <c r="BC86" s="83">
        <v>29.8</v>
      </c>
      <c r="BD86" s="83">
        <v>2.2999999999999998</v>
      </c>
      <c r="BE86" s="83">
        <v>230.2</v>
      </c>
      <c r="BF86" s="28" t="s">
        <v>312</v>
      </c>
      <c r="BG86" s="85" t="s">
        <v>321</v>
      </c>
      <c r="BH86" s="85" t="s">
        <v>371</v>
      </c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</row>
    <row r="87" spans="1:100" s="86" customFormat="1" ht="31.5" customHeight="1" x14ac:dyDescent="0.3">
      <c r="A87" s="73">
        <v>2021</v>
      </c>
      <c r="B87" s="74">
        <v>2</v>
      </c>
      <c r="C87" s="270"/>
      <c r="D87" s="74"/>
      <c r="E87" s="74"/>
      <c r="F87" s="75"/>
      <c r="G87" s="76"/>
      <c r="H87" s="76"/>
      <c r="I87" s="76"/>
      <c r="J87" s="76"/>
      <c r="K87" s="271"/>
      <c r="L87" s="272"/>
      <c r="M87" s="273"/>
      <c r="N87" s="111"/>
      <c r="O87" s="111"/>
      <c r="P87" s="111"/>
      <c r="Q87" s="111"/>
      <c r="R87" s="111"/>
      <c r="S87" s="77"/>
      <c r="T87" s="77"/>
      <c r="U87" s="111"/>
      <c r="V87" s="111"/>
      <c r="W87" s="111"/>
      <c r="X87" s="111"/>
      <c r="Y87" s="111"/>
      <c r="Z87" s="77"/>
      <c r="AA87" s="77"/>
      <c r="AB87" s="111"/>
      <c r="AC87" s="111"/>
      <c r="AD87" s="111"/>
      <c r="AE87" s="111"/>
      <c r="AF87" s="111"/>
      <c r="AG87" s="77"/>
      <c r="AH87" s="77"/>
      <c r="AI87" s="78"/>
      <c r="AJ87" s="79"/>
      <c r="AK87" s="80"/>
      <c r="AL87" s="77"/>
      <c r="AM87" s="77"/>
      <c r="AN87" s="81"/>
      <c r="AO87" s="81"/>
      <c r="AP87" s="81"/>
      <c r="AQ87" s="81"/>
      <c r="AR87" s="81"/>
      <c r="AS87" s="81"/>
      <c r="AT87" s="81"/>
      <c r="AU87" s="81"/>
      <c r="AV87" s="81"/>
      <c r="AW87" s="82"/>
      <c r="AX87" s="83"/>
      <c r="AY87" s="150"/>
      <c r="AZ87" s="84"/>
      <c r="BA87" s="83">
        <v>1</v>
      </c>
      <c r="BB87" s="83">
        <v>0</v>
      </c>
      <c r="BC87" s="83">
        <v>4.4000000000000004</v>
      </c>
      <c r="BD87" s="83">
        <v>4.3</v>
      </c>
      <c r="BE87" s="83">
        <v>622.70000000000005</v>
      </c>
      <c r="BF87" s="28" t="s">
        <v>312</v>
      </c>
      <c r="BG87" s="85" t="s">
        <v>321</v>
      </c>
      <c r="BH87" s="85" t="s">
        <v>375</v>
      </c>
      <c r="BI87" s="85" t="s">
        <v>376</v>
      </c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</row>
    <row r="88" spans="1:100" s="86" customFormat="1" ht="31.5" customHeight="1" x14ac:dyDescent="0.3">
      <c r="A88" s="73">
        <v>2021</v>
      </c>
      <c r="B88" s="74">
        <v>2</v>
      </c>
      <c r="C88" s="270"/>
      <c r="D88" s="74"/>
      <c r="E88" s="74"/>
      <c r="F88" s="75"/>
      <c r="G88" s="76"/>
      <c r="H88" s="76"/>
      <c r="I88" s="76"/>
      <c r="J88" s="76"/>
      <c r="K88" s="271"/>
      <c r="L88" s="272"/>
      <c r="M88" s="273"/>
      <c r="N88" s="111"/>
      <c r="O88" s="111"/>
      <c r="P88" s="111"/>
      <c r="Q88" s="111"/>
      <c r="R88" s="111"/>
      <c r="S88" s="77"/>
      <c r="T88" s="77"/>
      <c r="U88" s="111"/>
      <c r="V88" s="111"/>
      <c r="W88" s="111"/>
      <c r="X88" s="111"/>
      <c r="Y88" s="111"/>
      <c r="Z88" s="77"/>
      <c r="AA88" s="77"/>
      <c r="AB88" s="111"/>
      <c r="AC88" s="111"/>
      <c r="AD88" s="111"/>
      <c r="AE88" s="111"/>
      <c r="AF88" s="111"/>
      <c r="AG88" s="77"/>
      <c r="AH88" s="77"/>
      <c r="AI88" s="78"/>
      <c r="AJ88" s="79"/>
      <c r="AK88" s="80"/>
      <c r="AL88" s="77"/>
      <c r="AM88" s="77"/>
      <c r="AN88" s="81"/>
      <c r="AO88" s="81"/>
      <c r="AP88" s="81"/>
      <c r="AQ88" s="81"/>
      <c r="AR88" s="81"/>
      <c r="AS88" s="81"/>
      <c r="AT88" s="81"/>
      <c r="AU88" s="81"/>
      <c r="AV88" s="81"/>
      <c r="AW88" s="82"/>
      <c r="AX88" s="83"/>
      <c r="AY88" s="150"/>
      <c r="AZ88" s="84"/>
      <c r="BA88" s="83">
        <v>1</v>
      </c>
      <c r="BB88" s="83">
        <v>0.4</v>
      </c>
      <c r="BC88" s="83">
        <v>24.2</v>
      </c>
      <c r="BD88" s="83">
        <v>1.3</v>
      </c>
      <c r="BE88" s="83">
        <v>84.9</v>
      </c>
      <c r="BF88" s="28" t="s">
        <v>312</v>
      </c>
      <c r="BG88" s="85" t="s">
        <v>321</v>
      </c>
      <c r="BH88" s="85" t="s">
        <v>377</v>
      </c>
      <c r="BI88" s="85" t="s">
        <v>376</v>
      </c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</row>
    <row r="89" spans="1:100" s="86" customFormat="1" ht="31.5" customHeight="1" x14ac:dyDescent="0.3">
      <c r="A89" s="73">
        <v>2021</v>
      </c>
      <c r="B89" s="74">
        <v>2</v>
      </c>
      <c r="C89" s="270"/>
      <c r="D89" s="74"/>
      <c r="E89" s="74"/>
      <c r="F89" s="75"/>
      <c r="G89" s="76"/>
      <c r="H89" s="76"/>
      <c r="I89" s="76"/>
      <c r="J89" s="76"/>
      <c r="K89" s="271"/>
      <c r="L89" s="272"/>
      <c r="M89" s="273"/>
      <c r="N89" s="111"/>
      <c r="O89" s="111"/>
      <c r="P89" s="111"/>
      <c r="Q89" s="111"/>
      <c r="R89" s="111"/>
      <c r="S89" s="77"/>
      <c r="T89" s="77"/>
      <c r="U89" s="111"/>
      <c r="V89" s="111"/>
      <c r="W89" s="111"/>
      <c r="X89" s="111"/>
      <c r="Y89" s="111"/>
      <c r="Z89" s="77"/>
      <c r="AA89" s="77"/>
      <c r="AB89" s="111"/>
      <c r="AC89" s="111"/>
      <c r="AD89" s="111"/>
      <c r="AE89" s="111"/>
      <c r="AF89" s="111"/>
      <c r="AG89" s="77"/>
      <c r="AH89" s="77"/>
      <c r="AI89" s="78"/>
      <c r="AJ89" s="79"/>
      <c r="AK89" s="80"/>
      <c r="AL89" s="77"/>
      <c r="AM89" s="77"/>
      <c r="AN89" s="81"/>
      <c r="AO89" s="81"/>
      <c r="AP89" s="81"/>
      <c r="AQ89" s="81"/>
      <c r="AR89" s="81"/>
      <c r="AS89" s="81"/>
      <c r="AT89" s="81"/>
      <c r="AU89" s="81"/>
      <c r="AV89" s="81"/>
      <c r="AW89" s="82"/>
      <c r="AX89" s="83"/>
      <c r="AY89" s="150"/>
      <c r="AZ89" s="84"/>
      <c r="BA89" s="83">
        <v>1</v>
      </c>
      <c r="BB89" s="83">
        <v>0.9</v>
      </c>
      <c r="BC89" s="83">
        <v>81.8</v>
      </c>
      <c r="BD89" s="83">
        <v>0.4</v>
      </c>
      <c r="BE89" s="83">
        <v>30.5</v>
      </c>
      <c r="BF89" s="28" t="s">
        <v>312</v>
      </c>
      <c r="BG89" s="85" t="s">
        <v>321</v>
      </c>
      <c r="BH89" s="85" t="s">
        <v>378</v>
      </c>
      <c r="BI89" s="85" t="s">
        <v>376</v>
      </c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</row>
    <row r="90" spans="1:100" s="86" customFormat="1" ht="31.5" customHeight="1" x14ac:dyDescent="0.3">
      <c r="A90" s="73">
        <v>2021</v>
      </c>
      <c r="B90" s="74">
        <v>2</v>
      </c>
      <c r="C90" s="270"/>
      <c r="D90" s="74"/>
      <c r="E90" s="74"/>
      <c r="F90" s="75"/>
      <c r="G90" s="76"/>
      <c r="H90" s="76"/>
      <c r="I90" s="76"/>
      <c r="J90" s="76"/>
      <c r="K90" s="271"/>
      <c r="L90" s="272"/>
      <c r="M90" s="273"/>
      <c r="N90" s="111"/>
      <c r="O90" s="111"/>
      <c r="P90" s="111"/>
      <c r="Q90" s="111"/>
      <c r="R90" s="111"/>
      <c r="S90" s="77"/>
      <c r="T90" s="77"/>
      <c r="U90" s="111"/>
      <c r="V90" s="111"/>
      <c r="W90" s="111"/>
      <c r="X90" s="111"/>
      <c r="Y90" s="111"/>
      <c r="Z90" s="77"/>
      <c r="AA90" s="77"/>
      <c r="AB90" s="111"/>
      <c r="AC90" s="111"/>
      <c r="AD90" s="111"/>
      <c r="AE90" s="111"/>
      <c r="AF90" s="111"/>
      <c r="AG90" s="77"/>
      <c r="AH90" s="77"/>
      <c r="AI90" s="78"/>
      <c r="AJ90" s="79"/>
      <c r="AK90" s="80"/>
      <c r="AL90" s="77"/>
      <c r="AM90" s="77"/>
      <c r="AN90" s="81"/>
      <c r="AO90" s="81"/>
      <c r="AP90" s="81"/>
      <c r="AQ90" s="81"/>
      <c r="AR90" s="81"/>
      <c r="AS90" s="81"/>
      <c r="AT90" s="81"/>
      <c r="AU90" s="81"/>
      <c r="AV90" s="81"/>
      <c r="AW90" s="82"/>
      <c r="AX90" s="83"/>
      <c r="AY90" s="150"/>
      <c r="AZ90" s="84"/>
      <c r="BA90" s="83"/>
      <c r="BB90" s="83">
        <v>0</v>
      </c>
      <c r="BC90" s="83">
        <v>0.2</v>
      </c>
      <c r="BD90" s="83">
        <v>10.1</v>
      </c>
      <c r="BE90" s="83">
        <v>53.6</v>
      </c>
      <c r="BF90" s="28" t="s">
        <v>372</v>
      </c>
      <c r="BG90" s="85" t="s">
        <v>373</v>
      </c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</row>
    <row r="91" spans="1:100" s="86" customFormat="1" ht="31.5" customHeight="1" x14ac:dyDescent="0.3">
      <c r="A91" s="73">
        <v>2021</v>
      </c>
      <c r="B91" s="74">
        <v>2</v>
      </c>
      <c r="C91" s="270"/>
      <c r="D91" s="74"/>
      <c r="E91" s="74"/>
      <c r="F91" s="75"/>
      <c r="G91" s="76"/>
      <c r="H91" s="76"/>
      <c r="I91" s="76"/>
      <c r="J91" s="76"/>
      <c r="K91" s="271"/>
      <c r="L91" s="272"/>
      <c r="M91" s="273"/>
      <c r="N91" s="111"/>
      <c r="O91" s="111"/>
      <c r="P91" s="111"/>
      <c r="Q91" s="111"/>
      <c r="R91" s="111"/>
      <c r="S91" s="77"/>
      <c r="T91" s="77"/>
      <c r="U91" s="111"/>
      <c r="V91" s="111"/>
      <c r="W91" s="111"/>
      <c r="X91" s="111"/>
      <c r="Y91" s="111"/>
      <c r="Z91" s="77"/>
      <c r="AA91" s="77"/>
      <c r="AB91" s="111"/>
      <c r="AC91" s="111"/>
      <c r="AD91" s="111"/>
      <c r="AE91" s="111"/>
      <c r="AF91" s="111"/>
      <c r="AG91" s="77"/>
      <c r="AH91" s="77"/>
      <c r="AI91" s="78"/>
      <c r="AJ91" s="79"/>
      <c r="AK91" s="80"/>
      <c r="AL91" s="77"/>
      <c r="AM91" s="77"/>
      <c r="AN91" s="81"/>
      <c r="AO91" s="81"/>
      <c r="AP91" s="81"/>
      <c r="AQ91" s="81"/>
      <c r="AR91" s="81"/>
      <c r="AS91" s="81"/>
      <c r="AT91" s="81"/>
      <c r="AU91" s="81"/>
      <c r="AV91" s="81"/>
      <c r="AW91" s="82"/>
      <c r="AX91" s="83"/>
      <c r="AY91" s="150"/>
      <c r="AZ91" s="84"/>
      <c r="BA91" s="83"/>
      <c r="BB91" s="83">
        <v>0.2</v>
      </c>
      <c r="BC91" s="83">
        <v>1.2</v>
      </c>
      <c r="BD91" s="83">
        <v>1.7</v>
      </c>
      <c r="BE91" s="83">
        <v>10</v>
      </c>
      <c r="BF91" s="28" t="s">
        <v>372</v>
      </c>
      <c r="BG91" s="85" t="s">
        <v>373</v>
      </c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</row>
    <row r="92" spans="1:100" s="86" customFormat="1" ht="31.5" customHeight="1" x14ac:dyDescent="0.3">
      <c r="A92" s="73">
        <v>2021</v>
      </c>
      <c r="B92" s="74">
        <v>2</v>
      </c>
      <c r="C92" s="270"/>
      <c r="D92" s="74"/>
      <c r="E92" s="74"/>
      <c r="F92" s="75"/>
      <c r="G92" s="76"/>
      <c r="H92" s="76"/>
      <c r="I92" s="76"/>
      <c r="J92" s="76"/>
      <c r="K92" s="271"/>
      <c r="L92" s="272"/>
      <c r="M92" s="273"/>
      <c r="N92" s="111"/>
      <c r="O92" s="111"/>
      <c r="P92" s="111"/>
      <c r="Q92" s="111"/>
      <c r="R92" s="111"/>
      <c r="S92" s="77"/>
      <c r="T92" s="77"/>
      <c r="U92" s="111"/>
      <c r="V92" s="111"/>
      <c r="W92" s="111"/>
      <c r="X92" s="111"/>
      <c r="Y92" s="111"/>
      <c r="Z92" s="77"/>
      <c r="AA92" s="77"/>
      <c r="AB92" s="111"/>
      <c r="AC92" s="111"/>
      <c r="AD92" s="111"/>
      <c r="AE92" s="111"/>
      <c r="AF92" s="111"/>
      <c r="AG92" s="77"/>
      <c r="AH92" s="77"/>
      <c r="AI92" s="78"/>
      <c r="AJ92" s="79"/>
      <c r="AK92" s="80"/>
      <c r="AL92" s="77"/>
      <c r="AM92" s="77"/>
      <c r="AN92" s="81"/>
      <c r="AO92" s="81"/>
      <c r="AP92" s="81"/>
      <c r="AQ92" s="81"/>
      <c r="AR92" s="81"/>
      <c r="AS92" s="81"/>
      <c r="AT92" s="81"/>
      <c r="AU92" s="81"/>
      <c r="AV92" s="81"/>
      <c r="AW92" s="82"/>
      <c r="AX92" s="83"/>
      <c r="AY92" s="150"/>
      <c r="AZ92" s="84"/>
      <c r="BA92" s="83"/>
      <c r="BB92" s="83">
        <v>0.1</v>
      </c>
      <c r="BC92" s="83">
        <v>0.4</v>
      </c>
      <c r="BD92" s="83">
        <v>4.9000000000000004</v>
      </c>
      <c r="BE92" s="83">
        <v>27.9</v>
      </c>
      <c r="BF92" s="28" t="s">
        <v>372</v>
      </c>
      <c r="BG92" s="85" t="s">
        <v>373</v>
      </c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</row>
    <row r="93" spans="1:100" s="86" customFormat="1" ht="31.5" customHeight="1" x14ac:dyDescent="0.3">
      <c r="A93" s="73">
        <v>2021</v>
      </c>
      <c r="B93" s="74">
        <v>2</v>
      </c>
      <c r="C93" s="270"/>
      <c r="D93" s="74"/>
      <c r="E93" s="74"/>
      <c r="F93" s="75"/>
      <c r="G93" s="76"/>
      <c r="H93" s="76"/>
      <c r="I93" s="76"/>
      <c r="J93" s="76"/>
      <c r="K93" s="271"/>
      <c r="L93" s="272"/>
      <c r="M93" s="273"/>
      <c r="N93" s="111"/>
      <c r="O93" s="111"/>
      <c r="P93" s="111"/>
      <c r="Q93" s="111"/>
      <c r="R93" s="111"/>
      <c r="S93" s="77"/>
      <c r="T93" s="77"/>
      <c r="U93" s="111"/>
      <c r="V93" s="111"/>
      <c r="W93" s="111"/>
      <c r="X93" s="111"/>
      <c r="Y93" s="111"/>
      <c r="Z93" s="77"/>
      <c r="AA93" s="77"/>
      <c r="AB93" s="111"/>
      <c r="AC93" s="111"/>
      <c r="AD93" s="111"/>
      <c r="AE93" s="111"/>
      <c r="AF93" s="111"/>
      <c r="AG93" s="77"/>
      <c r="AH93" s="77"/>
      <c r="AI93" s="78"/>
      <c r="AJ93" s="79"/>
      <c r="AK93" s="80"/>
      <c r="AL93" s="77"/>
      <c r="AM93" s="77"/>
      <c r="AN93" s="81"/>
      <c r="AO93" s="81"/>
      <c r="AP93" s="81"/>
      <c r="AQ93" s="81"/>
      <c r="AR93" s="81"/>
      <c r="AS93" s="81"/>
      <c r="AT93" s="81"/>
      <c r="AU93" s="81"/>
      <c r="AV93" s="81"/>
      <c r="AW93" s="82"/>
      <c r="AX93" s="83"/>
      <c r="AY93" s="150"/>
      <c r="AZ93" s="84"/>
      <c r="BA93" s="83"/>
      <c r="BB93" s="83">
        <v>0.1</v>
      </c>
      <c r="BC93" s="83">
        <v>0.9</v>
      </c>
      <c r="BD93" s="83">
        <v>0.9</v>
      </c>
      <c r="BE93" s="83">
        <v>10.7</v>
      </c>
      <c r="BF93" s="28" t="s">
        <v>372</v>
      </c>
      <c r="BG93" s="85" t="s">
        <v>373</v>
      </c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</row>
    <row r="94" spans="1:100" s="86" customFormat="1" ht="31.5" customHeight="1" x14ac:dyDescent="0.3">
      <c r="A94" s="73">
        <v>2021</v>
      </c>
      <c r="B94" s="74">
        <v>2</v>
      </c>
      <c r="C94" s="270"/>
      <c r="D94" s="74"/>
      <c r="E94" s="74"/>
      <c r="F94" s="75"/>
      <c r="G94" s="76"/>
      <c r="H94" s="76"/>
      <c r="I94" s="76"/>
      <c r="J94" s="76"/>
      <c r="K94" s="271"/>
      <c r="L94" s="272"/>
      <c r="M94" s="273"/>
      <c r="N94" s="111"/>
      <c r="O94" s="111"/>
      <c r="P94" s="111"/>
      <c r="Q94" s="111"/>
      <c r="R94" s="111"/>
      <c r="S94" s="77"/>
      <c r="T94" s="77"/>
      <c r="U94" s="111"/>
      <c r="V94" s="111"/>
      <c r="W94" s="111"/>
      <c r="X94" s="111"/>
      <c r="Y94" s="111"/>
      <c r="Z94" s="77"/>
      <c r="AA94" s="77"/>
      <c r="AB94" s="111"/>
      <c r="AC94" s="111"/>
      <c r="AD94" s="111"/>
      <c r="AE94" s="111"/>
      <c r="AF94" s="111"/>
      <c r="AG94" s="77"/>
      <c r="AH94" s="77"/>
      <c r="AI94" s="78"/>
      <c r="AJ94" s="79"/>
      <c r="AK94" s="80"/>
      <c r="AL94" s="77"/>
      <c r="AM94" s="77"/>
      <c r="AN94" s="81"/>
      <c r="AO94" s="81"/>
      <c r="AP94" s="81"/>
      <c r="AQ94" s="81"/>
      <c r="AR94" s="81"/>
      <c r="AS94" s="81"/>
      <c r="AT94" s="81"/>
      <c r="AU94" s="81"/>
      <c r="AV94" s="81"/>
      <c r="AW94" s="82"/>
      <c r="AX94" s="83"/>
      <c r="AY94" s="150"/>
      <c r="AZ94" s="84"/>
      <c r="BA94" s="83">
        <v>1</v>
      </c>
      <c r="BB94" s="83">
        <v>0</v>
      </c>
      <c r="BC94" s="83">
        <v>4.5</v>
      </c>
      <c r="BD94" s="83">
        <v>5.4</v>
      </c>
      <c r="BE94" s="83">
        <v>756.5</v>
      </c>
      <c r="BF94" s="28" t="s">
        <v>306</v>
      </c>
      <c r="BG94" s="85" t="s">
        <v>307</v>
      </c>
      <c r="BH94" s="85" t="s">
        <v>374</v>
      </c>
      <c r="BI94" s="85" t="s">
        <v>311</v>
      </c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</row>
    <row r="95" spans="1:100" s="86" customFormat="1" ht="31.5" customHeight="1" x14ac:dyDescent="0.3">
      <c r="A95" s="73">
        <v>2021</v>
      </c>
      <c r="B95" s="74">
        <v>2</v>
      </c>
      <c r="C95" s="270"/>
      <c r="D95" s="74"/>
      <c r="E95" s="74"/>
      <c r="F95" s="75"/>
      <c r="G95" s="76"/>
      <c r="H95" s="76"/>
      <c r="I95" s="76"/>
      <c r="J95" s="76"/>
      <c r="K95" s="271"/>
      <c r="L95" s="272"/>
      <c r="M95" s="273"/>
      <c r="N95" s="111"/>
      <c r="O95" s="111"/>
      <c r="P95" s="111"/>
      <c r="Q95" s="111"/>
      <c r="R95" s="111"/>
      <c r="S95" s="77"/>
      <c r="T95" s="77"/>
      <c r="U95" s="111"/>
      <c r="V95" s="111"/>
      <c r="W95" s="111"/>
      <c r="X95" s="111"/>
      <c r="Y95" s="111"/>
      <c r="Z95" s="77"/>
      <c r="AA95" s="77"/>
      <c r="AB95" s="111"/>
      <c r="AC95" s="111"/>
      <c r="AD95" s="111"/>
      <c r="AE95" s="111"/>
      <c r="AF95" s="111"/>
      <c r="AG95" s="77"/>
      <c r="AH95" s="77"/>
      <c r="AI95" s="78"/>
      <c r="AJ95" s="79"/>
      <c r="AK95" s="80"/>
      <c r="AL95" s="77"/>
      <c r="AM95" s="77"/>
      <c r="AN95" s="81"/>
      <c r="AO95" s="81"/>
      <c r="AP95" s="81"/>
      <c r="AQ95" s="81"/>
      <c r="AR95" s="81"/>
      <c r="AS95" s="81"/>
      <c r="AT95" s="81"/>
      <c r="AU95" s="81"/>
      <c r="AV95" s="81"/>
      <c r="AW95" s="82"/>
      <c r="AX95" s="83"/>
      <c r="AY95" s="150"/>
      <c r="AZ95" s="84"/>
      <c r="BA95" s="83">
        <v>1</v>
      </c>
      <c r="BB95" s="83">
        <v>0.1</v>
      </c>
      <c r="BC95" s="83">
        <v>7.7</v>
      </c>
      <c r="BD95" s="83">
        <v>1</v>
      </c>
      <c r="BE95" s="83">
        <v>115.5</v>
      </c>
      <c r="BF95" s="28" t="s">
        <v>312</v>
      </c>
      <c r="BG95" s="85" t="s">
        <v>315</v>
      </c>
      <c r="BH95" s="85" t="s">
        <v>344</v>
      </c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</row>
    <row r="96" spans="1:100" s="86" customFormat="1" ht="31.5" customHeight="1" x14ac:dyDescent="0.3">
      <c r="A96" s="73">
        <v>2021</v>
      </c>
      <c r="B96" s="74">
        <v>2</v>
      </c>
      <c r="C96" s="270"/>
      <c r="D96" s="74"/>
      <c r="E96" s="74"/>
      <c r="F96" s="75"/>
      <c r="G96" s="76"/>
      <c r="H96" s="76"/>
      <c r="I96" s="76"/>
      <c r="J96" s="76"/>
      <c r="K96" s="271"/>
      <c r="L96" s="272"/>
      <c r="M96" s="273"/>
      <c r="N96" s="111"/>
      <c r="O96" s="111"/>
      <c r="P96" s="111"/>
      <c r="Q96" s="111"/>
      <c r="R96" s="111"/>
      <c r="S96" s="77"/>
      <c r="T96" s="77"/>
      <c r="U96" s="111"/>
      <c r="V96" s="111"/>
      <c r="W96" s="111"/>
      <c r="X96" s="111"/>
      <c r="Y96" s="111"/>
      <c r="Z96" s="77"/>
      <c r="AA96" s="77"/>
      <c r="AB96" s="111"/>
      <c r="AC96" s="111"/>
      <c r="AD96" s="111"/>
      <c r="AE96" s="111"/>
      <c r="AF96" s="111"/>
      <c r="AG96" s="77"/>
      <c r="AH96" s="77"/>
      <c r="AI96" s="78"/>
      <c r="AJ96" s="79"/>
      <c r="AK96" s="80"/>
      <c r="AL96" s="77"/>
      <c r="AM96" s="77"/>
      <c r="AN96" s="81"/>
      <c r="AO96" s="81"/>
      <c r="AP96" s="81"/>
      <c r="AQ96" s="81"/>
      <c r="AR96" s="81"/>
      <c r="AS96" s="81"/>
      <c r="AT96" s="81"/>
      <c r="AU96" s="81"/>
      <c r="AV96" s="81"/>
      <c r="AW96" s="82"/>
      <c r="AX96" s="83"/>
      <c r="AY96" s="150"/>
      <c r="AZ96" s="84"/>
      <c r="BA96" s="83"/>
      <c r="BB96" s="83"/>
      <c r="BC96" s="83"/>
      <c r="BD96" s="83"/>
      <c r="BE96" s="83"/>
      <c r="BF96" s="28"/>
      <c r="BG96" s="85"/>
      <c r="BH96" s="85" t="s">
        <v>348</v>
      </c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</row>
    <row r="97" spans="1:100" s="86" customFormat="1" ht="31.5" customHeight="1" x14ac:dyDescent="0.3">
      <c r="A97" s="73">
        <v>2021</v>
      </c>
      <c r="B97" s="74">
        <v>2</v>
      </c>
      <c r="C97" s="270"/>
      <c r="D97" s="74"/>
      <c r="E97" s="74"/>
      <c r="F97" s="75"/>
      <c r="G97" s="76"/>
      <c r="H97" s="76"/>
      <c r="I97" s="76"/>
      <c r="J97" s="76"/>
      <c r="K97" s="271"/>
      <c r="L97" s="272"/>
      <c r="M97" s="273"/>
      <c r="N97" s="111"/>
      <c r="O97" s="111"/>
      <c r="P97" s="111"/>
      <c r="Q97" s="111"/>
      <c r="R97" s="111"/>
      <c r="S97" s="77"/>
      <c r="T97" s="77"/>
      <c r="U97" s="111"/>
      <c r="V97" s="111"/>
      <c r="W97" s="111"/>
      <c r="X97" s="111"/>
      <c r="Y97" s="111"/>
      <c r="Z97" s="77"/>
      <c r="AA97" s="77"/>
      <c r="AB97" s="111"/>
      <c r="AC97" s="111"/>
      <c r="AD97" s="111"/>
      <c r="AE97" s="111"/>
      <c r="AF97" s="111"/>
      <c r="AG97" s="77"/>
      <c r="AH97" s="77"/>
      <c r="AI97" s="78"/>
      <c r="AJ97" s="79"/>
      <c r="AK97" s="80"/>
      <c r="AL97" s="77"/>
      <c r="AM97" s="77"/>
      <c r="AN97" s="81"/>
      <c r="AO97" s="81"/>
      <c r="AP97" s="81"/>
      <c r="AQ97" s="81"/>
      <c r="AR97" s="81"/>
      <c r="AS97" s="81"/>
      <c r="AT97" s="81"/>
      <c r="AU97" s="81"/>
      <c r="AV97" s="81"/>
      <c r="AW97" s="82"/>
      <c r="AX97" s="83"/>
      <c r="AY97" s="150"/>
      <c r="AZ97" s="84"/>
      <c r="BA97" s="83"/>
      <c r="BB97" s="83"/>
      <c r="BC97" s="83"/>
      <c r="BD97" s="83"/>
      <c r="BE97" s="83"/>
      <c r="BF97" s="28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</row>
    <row r="98" spans="1:100" s="86" customFormat="1" ht="31.5" customHeight="1" x14ac:dyDescent="0.3">
      <c r="A98" s="73">
        <v>2021</v>
      </c>
      <c r="B98" s="74">
        <v>2</v>
      </c>
      <c r="C98" s="270"/>
      <c r="D98" s="74"/>
      <c r="E98" s="74"/>
      <c r="F98" s="75"/>
      <c r="G98" s="76"/>
      <c r="H98" s="76"/>
      <c r="I98" s="76"/>
      <c r="J98" s="76"/>
      <c r="K98" s="271"/>
      <c r="L98" s="272"/>
      <c r="M98" s="273"/>
      <c r="N98" s="111"/>
      <c r="O98" s="111"/>
      <c r="P98" s="111"/>
      <c r="Q98" s="111"/>
      <c r="R98" s="111"/>
      <c r="S98" s="77"/>
      <c r="T98" s="77"/>
      <c r="U98" s="111"/>
      <c r="V98" s="111"/>
      <c r="W98" s="111"/>
      <c r="X98" s="111"/>
      <c r="Y98" s="111"/>
      <c r="Z98" s="77"/>
      <c r="AA98" s="77"/>
      <c r="AB98" s="111"/>
      <c r="AC98" s="111"/>
      <c r="AD98" s="111"/>
      <c r="AE98" s="111"/>
      <c r="AF98" s="111"/>
      <c r="AG98" s="77"/>
      <c r="AH98" s="77"/>
      <c r="AI98" s="78"/>
      <c r="AJ98" s="79"/>
      <c r="AK98" s="80"/>
      <c r="AL98" s="77"/>
      <c r="AM98" s="77"/>
      <c r="AN98" s="81"/>
      <c r="AO98" s="81"/>
      <c r="AP98" s="81"/>
      <c r="AQ98" s="81"/>
      <c r="AR98" s="81"/>
      <c r="AS98" s="81"/>
      <c r="AT98" s="81"/>
      <c r="AU98" s="81"/>
      <c r="AV98" s="81"/>
      <c r="AW98" s="82"/>
      <c r="AX98" s="83"/>
      <c r="AY98" s="150"/>
      <c r="AZ98" s="84"/>
      <c r="BA98" s="83">
        <v>1</v>
      </c>
      <c r="BB98" s="83">
        <v>0</v>
      </c>
      <c r="BC98" s="83">
        <v>1.8</v>
      </c>
      <c r="BD98" s="83">
        <v>0.3</v>
      </c>
      <c r="BE98" s="83">
        <v>40.5</v>
      </c>
      <c r="BF98" s="28" t="s">
        <v>312</v>
      </c>
      <c r="BG98" s="85" t="s">
        <v>321</v>
      </c>
      <c r="BH98" s="85" t="s">
        <v>329</v>
      </c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</row>
    <row r="99" spans="1:100" s="86" customFormat="1" ht="31.5" customHeight="1" x14ac:dyDescent="0.3">
      <c r="A99" s="73">
        <v>2021</v>
      </c>
      <c r="B99" s="74">
        <v>2</v>
      </c>
      <c r="C99" s="270"/>
      <c r="D99" s="74"/>
      <c r="E99" s="74"/>
      <c r="F99" s="75"/>
      <c r="G99" s="76"/>
      <c r="H99" s="76"/>
      <c r="I99" s="76"/>
      <c r="J99" s="76"/>
      <c r="K99" s="271"/>
      <c r="L99" s="272"/>
      <c r="M99" s="273"/>
      <c r="N99" s="111"/>
      <c r="O99" s="111"/>
      <c r="P99" s="111"/>
      <c r="Q99" s="111"/>
      <c r="R99" s="111"/>
      <c r="S99" s="77"/>
      <c r="T99" s="77"/>
      <c r="U99" s="111"/>
      <c r="V99" s="111"/>
      <c r="W99" s="111"/>
      <c r="X99" s="111"/>
      <c r="Y99" s="111"/>
      <c r="Z99" s="77"/>
      <c r="AA99" s="77"/>
      <c r="AB99" s="111"/>
      <c r="AC99" s="111"/>
      <c r="AD99" s="111"/>
      <c r="AE99" s="111"/>
      <c r="AF99" s="111"/>
      <c r="AG99" s="77"/>
      <c r="AH99" s="77"/>
      <c r="AI99" s="78"/>
      <c r="AJ99" s="79"/>
      <c r="AK99" s="80"/>
      <c r="AL99" s="77"/>
      <c r="AM99" s="77"/>
      <c r="AN99" s="81"/>
      <c r="AO99" s="81"/>
      <c r="AP99" s="81"/>
      <c r="AQ99" s="81"/>
      <c r="AR99" s="81"/>
      <c r="AS99" s="81"/>
      <c r="AT99" s="81"/>
      <c r="AU99" s="81"/>
      <c r="AV99" s="81"/>
      <c r="AW99" s="82"/>
      <c r="AX99" s="83"/>
      <c r="AY99" s="150"/>
      <c r="AZ99" s="84"/>
      <c r="BA99" s="83">
        <v>1</v>
      </c>
      <c r="BB99" s="83">
        <v>0</v>
      </c>
      <c r="BC99" s="83">
        <v>1.8</v>
      </c>
      <c r="BD99" s="83">
        <v>0.3</v>
      </c>
      <c r="BE99" s="83">
        <v>40.5</v>
      </c>
      <c r="BF99" s="28" t="s">
        <v>312</v>
      </c>
      <c r="BG99" s="85" t="s">
        <v>321</v>
      </c>
      <c r="BH99" s="85" t="s">
        <v>330</v>
      </c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</row>
    <row r="100" spans="1:100" s="86" customFormat="1" ht="31.5" customHeight="1" x14ac:dyDescent="0.3">
      <c r="A100" s="73">
        <v>2021</v>
      </c>
      <c r="B100" s="74">
        <v>2</v>
      </c>
      <c r="C100" s="270"/>
      <c r="D100" s="74"/>
      <c r="E100" s="74"/>
      <c r="F100" s="75"/>
      <c r="G100" s="76"/>
      <c r="H100" s="76"/>
      <c r="I100" s="76"/>
      <c r="J100" s="76"/>
      <c r="K100" s="271"/>
      <c r="L100" s="272"/>
      <c r="M100" s="273"/>
      <c r="N100" s="111"/>
      <c r="O100" s="111"/>
      <c r="P100" s="111"/>
      <c r="Q100" s="111"/>
      <c r="R100" s="111"/>
      <c r="S100" s="77"/>
      <c r="T100" s="77"/>
      <c r="U100" s="111"/>
      <c r="V100" s="111"/>
      <c r="W100" s="111"/>
      <c r="X100" s="111"/>
      <c r="Y100" s="111"/>
      <c r="Z100" s="77"/>
      <c r="AA100" s="77"/>
      <c r="AB100" s="111"/>
      <c r="AC100" s="111"/>
      <c r="AD100" s="111"/>
      <c r="AE100" s="111"/>
      <c r="AF100" s="111"/>
      <c r="AG100" s="77"/>
      <c r="AH100" s="77"/>
      <c r="AI100" s="78"/>
      <c r="AJ100" s="79"/>
      <c r="AK100" s="80"/>
      <c r="AL100" s="77"/>
      <c r="AM100" s="77"/>
      <c r="AN100" s="81"/>
      <c r="AO100" s="81"/>
      <c r="AP100" s="81"/>
      <c r="AQ100" s="81"/>
      <c r="AR100" s="81"/>
      <c r="AS100" s="81"/>
      <c r="AT100" s="81"/>
      <c r="AU100" s="81"/>
      <c r="AV100" s="81"/>
      <c r="AW100" s="82"/>
      <c r="AX100" s="83"/>
      <c r="AY100" s="150"/>
      <c r="AZ100" s="84"/>
      <c r="BA100" s="83">
        <v>1</v>
      </c>
      <c r="BB100" s="83">
        <v>0</v>
      </c>
      <c r="BC100" s="83">
        <v>2.9</v>
      </c>
      <c r="BD100" s="83">
        <v>0.2</v>
      </c>
      <c r="BE100" s="83">
        <v>24.4</v>
      </c>
      <c r="BF100" s="28" t="s">
        <v>312</v>
      </c>
      <c r="BG100" s="85" t="s">
        <v>321</v>
      </c>
      <c r="BH100" s="85" t="s">
        <v>331</v>
      </c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</row>
    <row r="101" spans="1:100" s="86" customFormat="1" ht="31.5" customHeight="1" x14ac:dyDescent="0.3">
      <c r="A101" s="73">
        <v>2021</v>
      </c>
      <c r="B101" s="74">
        <v>2</v>
      </c>
      <c r="C101" s="270"/>
      <c r="D101" s="74"/>
      <c r="E101" s="74"/>
      <c r="F101" s="75"/>
      <c r="G101" s="76"/>
      <c r="H101" s="76"/>
      <c r="I101" s="76"/>
      <c r="J101" s="76"/>
      <c r="K101" s="271"/>
      <c r="L101" s="272"/>
      <c r="M101" s="273"/>
      <c r="N101" s="111"/>
      <c r="O101" s="111"/>
      <c r="P101" s="111"/>
      <c r="Q101" s="111"/>
      <c r="R101" s="111"/>
      <c r="S101" s="77"/>
      <c r="T101" s="77"/>
      <c r="U101" s="111"/>
      <c r="V101" s="111"/>
      <c r="W101" s="111"/>
      <c r="X101" s="111"/>
      <c r="Y101" s="111"/>
      <c r="Z101" s="77"/>
      <c r="AA101" s="77"/>
      <c r="AB101" s="111"/>
      <c r="AC101" s="111"/>
      <c r="AD101" s="111"/>
      <c r="AE101" s="111"/>
      <c r="AF101" s="111"/>
      <c r="AG101" s="77"/>
      <c r="AH101" s="77"/>
      <c r="AI101" s="78"/>
      <c r="AJ101" s="79"/>
      <c r="AK101" s="80"/>
      <c r="AL101" s="77"/>
      <c r="AM101" s="77"/>
      <c r="AN101" s="81"/>
      <c r="AO101" s="81"/>
      <c r="AP101" s="81"/>
      <c r="AQ101" s="81"/>
      <c r="AR101" s="81"/>
      <c r="AS101" s="81"/>
      <c r="AT101" s="81"/>
      <c r="AU101" s="81"/>
      <c r="AV101" s="81"/>
      <c r="AW101" s="82"/>
      <c r="AX101" s="83"/>
      <c r="AY101" s="150"/>
      <c r="AZ101" s="84"/>
      <c r="BA101" s="83">
        <v>1</v>
      </c>
      <c r="BB101" s="83">
        <v>0</v>
      </c>
      <c r="BC101" s="83">
        <v>2.9</v>
      </c>
      <c r="BD101" s="83">
        <v>0.2</v>
      </c>
      <c r="BE101" s="83">
        <v>24.4</v>
      </c>
      <c r="BF101" s="28" t="s">
        <v>312</v>
      </c>
      <c r="BG101" s="85" t="s">
        <v>321</v>
      </c>
      <c r="BH101" s="85" t="s">
        <v>332</v>
      </c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</row>
    <row r="102" spans="1:100" s="86" customFormat="1" ht="31.5" customHeight="1" x14ac:dyDescent="0.3">
      <c r="A102" s="73">
        <v>2021</v>
      </c>
      <c r="B102" s="74">
        <v>2</v>
      </c>
      <c r="C102" s="270"/>
      <c r="D102" s="74"/>
      <c r="E102" s="74"/>
      <c r="F102" s="75"/>
      <c r="G102" s="76"/>
      <c r="H102" s="76"/>
      <c r="I102" s="76"/>
      <c r="J102" s="76"/>
      <c r="K102" s="271"/>
      <c r="L102" s="272"/>
      <c r="M102" s="273"/>
      <c r="N102" s="111"/>
      <c r="O102" s="111"/>
      <c r="P102" s="111"/>
      <c r="Q102" s="111"/>
      <c r="R102" s="111"/>
      <c r="S102" s="77"/>
      <c r="T102" s="77"/>
      <c r="U102" s="111"/>
      <c r="V102" s="111"/>
      <c r="W102" s="111"/>
      <c r="X102" s="111"/>
      <c r="Y102" s="111"/>
      <c r="Z102" s="77"/>
      <c r="AA102" s="77"/>
      <c r="AB102" s="111"/>
      <c r="AC102" s="111"/>
      <c r="AD102" s="111"/>
      <c r="AE102" s="111"/>
      <c r="AF102" s="111"/>
      <c r="AG102" s="77"/>
      <c r="AH102" s="77"/>
      <c r="AI102" s="78"/>
      <c r="AJ102" s="79"/>
      <c r="AK102" s="80"/>
      <c r="AL102" s="77"/>
      <c r="AM102" s="77"/>
      <c r="AN102" s="81"/>
      <c r="AO102" s="81"/>
      <c r="AP102" s="81"/>
      <c r="AQ102" s="81"/>
      <c r="AR102" s="81"/>
      <c r="AS102" s="81"/>
      <c r="AT102" s="81"/>
      <c r="AU102" s="81"/>
      <c r="AV102" s="81"/>
      <c r="AW102" s="82"/>
      <c r="AX102" s="83"/>
      <c r="AY102" s="150"/>
      <c r="AZ102" s="84"/>
      <c r="BA102" s="83">
        <v>1</v>
      </c>
      <c r="BB102" s="83">
        <v>0.1</v>
      </c>
      <c r="BC102" s="83">
        <v>10.4</v>
      </c>
      <c r="BD102" s="83">
        <v>2.9</v>
      </c>
      <c r="BE102" s="83">
        <v>439.9</v>
      </c>
      <c r="BF102" s="28" t="s">
        <v>312</v>
      </c>
      <c r="BG102" s="85" t="s">
        <v>315</v>
      </c>
      <c r="BH102" s="85" t="s">
        <v>316</v>
      </c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</row>
    <row r="103" spans="1:100" s="86" customFormat="1" ht="31.5" customHeight="1" x14ac:dyDescent="0.3">
      <c r="A103" s="73">
        <v>2021</v>
      </c>
      <c r="B103" s="74">
        <v>2</v>
      </c>
      <c r="C103" s="270"/>
      <c r="D103" s="74"/>
      <c r="E103" s="74"/>
      <c r="F103" s="75"/>
      <c r="G103" s="76"/>
      <c r="H103" s="76"/>
      <c r="I103" s="76"/>
      <c r="J103" s="76"/>
      <c r="K103" s="271"/>
      <c r="L103" s="272"/>
      <c r="M103" s="273"/>
      <c r="N103" s="111"/>
      <c r="O103" s="111"/>
      <c r="P103" s="111"/>
      <c r="Q103" s="111"/>
      <c r="R103" s="111"/>
      <c r="S103" s="77"/>
      <c r="T103" s="77"/>
      <c r="U103" s="111"/>
      <c r="V103" s="111"/>
      <c r="W103" s="111"/>
      <c r="X103" s="111"/>
      <c r="Y103" s="111"/>
      <c r="Z103" s="77"/>
      <c r="AA103" s="77"/>
      <c r="AB103" s="111"/>
      <c r="AC103" s="111"/>
      <c r="AD103" s="111"/>
      <c r="AE103" s="111"/>
      <c r="AF103" s="111"/>
      <c r="AG103" s="77"/>
      <c r="AH103" s="77"/>
      <c r="AI103" s="78"/>
      <c r="AJ103" s="79"/>
      <c r="AK103" s="80"/>
      <c r="AL103" s="77"/>
      <c r="AM103" s="77"/>
      <c r="AN103" s="81"/>
      <c r="AO103" s="81"/>
      <c r="AP103" s="81"/>
      <c r="AQ103" s="81"/>
      <c r="AR103" s="81"/>
      <c r="AS103" s="81"/>
      <c r="AT103" s="81"/>
      <c r="AU103" s="81"/>
      <c r="AV103" s="81"/>
      <c r="AW103" s="82"/>
      <c r="AX103" s="83"/>
      <c r="AY103" s="150"/>
      <c r="AZ103" s="84"/>
      <c r="BA103" s="83"/>
      <c r="BB103" s="83">
        <v>0</v>
      </c>
      <c r="BC103" s="83">
        <v>0.6</v>
      </c>
      <c r="BD103" s="83">
        <v>11.9</v>
      </c>
      <c r="BE103" s="83">
        <v>635.5</v>
      </c>
      <c r="BF103" s="28" t="s">
        <v>306</v>
      </c>
      <c r="BG103" s="85" t="s">
        <v>307</v>
      </c>
      <c r="BH103" s="85" t="s">
        <v>308</v>
      </c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</row>
    <row r="104" spans="1:100" s="86" customFormat="1" ht="31.5" customHeight="1" x14ac:dyDescent="0.3">
      <c r="A104" s="73">
        <v>2021</v>
      </c>
      <c r="B104" s="74">
        <v>2</v>
      </c>
      <c r="C104" s="270"/>
      <c r="D104" s="74"/>
      <c r="E104" s="74"/>
      <c r="F104" s="75"/>
      <c r="G104" s="76"/>
      <c r="H104" s="76"/>
      <c r="I104" s="76"/>
      <c r="J104" s="76"/>
      <c r="K104" s="271"/>
      <c r="L104" s="272"/>
      <c r="M104" s="273"/>
      <c r="N104" s="111"/>
      <c r="O104" s="111"/>
      <c r="P104" s="111"/>
      <c r="Q104" s="111"/>
      <c r="R104" s="111"/>
      <c r="S104" s="77"/>
      <c r="T104" s="77"/>
      <c r="U104" s="111"/>
      <c r="V104" s="111"/>
      <c r="W104" s="111"/>
      <c r="X104" s="111"/>
      <c r="Y104" s="111"/>
      <c r="Z104" s="77"/>
      <c r="AA104" s="77"/>
      <c r="AB104" s="111"/>
      <c r="AC104" s="111"/>
      <c r="AD104" s="111"/>
      <c r="AE104" s="111"/>
      <c r="AF104" s="111"/>
      <c r="AG104" s="77"/>
      <c r="AH104" s="77"/>
      <c r="AI104" s="78"/>
      <c r="AJ104" s="79"/>
      <c r="AK104" s="80"/>
      <c r="AL104" s="77"/>
      <c r="AM104" s="77"/>
      <c r="AN104" s="81"/>
      <c r="AO104" s="81"/>
      <c r="AP104" s="81"/>
      <c r="AQ104" s="81"/>
      <c r="AR104" s="81"/>
      <c r="AS104" s="81"/>
      <c r="AT104" s="81"/>
      <c r="AU104" s="81"/>
      <c r="AV104" s="81"/>
      <c r="AW104" s="82"/>
      <c r="AX104" s="83"/>
      <c r="AY104" s="150"/>
      <c r="AZ104" s="84"/>
      <c r="BA104" s="83">
        <v>1</v>
      </c>
      <c r="BB104" s="83">
        <v>0</v>
      </c>
      <c r="BC104" s="83">
        <v>3.2</v>
      </c>
      <c r="BD104" s="83">
        <v>1.8</v>
      </c>
      <c r="BE104" s="83">
        <v>113.8</v>
      </c>
      <c r="BF104" s="28" t="s">
        <v>306</v>
      </c>
      <c r="BG104" s="85" t="s">
        <v>307</v>
      </c>
      <c r="BH104" s="85" t="s">
        <v>308</v>
      </c>
      <c r="BI104" s="85" t="s">
        <v>309</v>
      </c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</row>
    <row r="105" spans="1:100" s="86" customFormat="1" ht="31.5" customHeight="1" x14ac:dyDescent="0.3">
      <c r="A105" s="73">
        <v>2021</v>
      </c>
      <c r="B105" s="74">
        <v>2</v>
      </c>
      <c r="C105" s="270"/>
      <c r="D105" s="74"/>
      <c r="E105" s="74"/>
      <c r="F105" s="75"/>
      <c r="G105" s="76"/>
      <c r="H105" s="76"/>
      <c r="I105" s="76"/>
      <c r="J105" s="76"/>
      <c r="K105" s="271"/>
      <c r="L105" s="272"/>
      <c r="M105" s="273"/>
      <c r="N105" s="111"/>
      <c r="O105" s="111"/>
      <c r="P105" s="111"/>
      <c r="Q105" s="111"/>
      <c r="R105" s="111"/>
      <c r="S105" s="77"/>
      <c r="T105" s="77"/>
      <c r="U105" s="111"/>
      <c r="V105" s="111"/>
      <c r="W105" s="111"/>
      <c r="X105" s="111"/>
      <c r="Y105" s="111"/>
      <c r="Z105" s="77"/>
      <c r="AA105" s="77"/>
      <c r="AB105" s="111"/>
      <c r="AC105" s="111"/>
      <c r="AD105" s="111"/>
      <c r="AE105" s="111"/>
      <c r="AF105" s="111"/>
      <c r="AG105" s="77"/>
      <c r="AH105" s="77"/>
      <c r="AI105" s="78"/>
      <c r="AJ105" s="79"/>
      <c r="AK105" s="80"/>
      <c r="AL105" s="77"/>
      <c r="AM105" s="77"/>
      <c r="AN105" s="81"/>
      <c r="AO105" s="81"/>
      <c r="AP105" s="81"/>
      <c r="AQ105" s="81"/>
      <c r="AR105" s="81"/>
      <c r="AS105" s="81"/>
      <c r="AT105" s="81"/>
      <c r="AU105" s="81"/>
      <c r="AV105" s="81"/>
      <c r="AW105" s="82"/>
      <c r="AX105" s="83"/>
      <c r="AY105" s="150"/>
      <c r="AZ105" s="84"/>
      <c r="BA105" s="83"/>
      <c r="BB105" s="83">
        <v>0.1</v>
      </c>
      <c r="BC105" s="83">
        <v>1.6</v>
      </c>
      <c r="BD105" s="83">
        <v>6.5</v>
      </c>
      <c r="BE105" s="83">
        <v>198.3</v>
      </c>
      <c r="BF105" s="28" t="s">
        <v>312</v>
      </c>
      <c r="BG105" s="85" t="s">
        <v>321</v>
      </c>
      <c r="BH105" s="85" t="s">
        <v>339</v>
      </c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</row>
    <row r="106" spans="1:100" s="86" customFormat="1" ht="31.5" customHeight="1" x14ac:dyDescent="0.3">
      <c r="A106" s="73">
        <v>2021</v>
      </c>
      <c r="B106" s="74">
        <v>2</v>
      </c>
      <c r="C106" s="270"/>
      <c r="D106" s="74"/>
      <c r="E106" s="74"/>
      <c r="F106" s="75"/>
      <c r="G106" s="76"/>
      <c r="H106" s="76"/>
      <c r="I106" s="76"/>
      <c r="J106" s="76"/>
      <c r="K106" s="271"/>
      <c r="L106" s="272"/>
      <c r="M106" s="273"/>
      <c r="N106" s="111"/>
      <c r="O106" s="111"/>
      <c r="P106" s="111"/>
      <c r="Q106" s="111"/>
      <c r="R106" s="111"/>
      <c r="S106" s="77"/>
      <c r="T106" s="77"/>
      <c r="U106" s="111"/>
      <c r="V106" s="111"/>
      <c r="W106" s="111"/>
      <c r="X106" s="111"/>
      <c r="Y106" s="111"/>
      <c r="Z106" s="77"/>
      <c r="AA106" s="77"/>
      <c r="AB106" s="111"/>
      <c r="AC106" s="111"/>
      <c r="AD106" s="111"/>
      <c r="AE106" s="111"/>
      <c r="AF106" s="111"/>
      <c r="AG106" s="77"/>
      <c r="AH106" s="77"/>
      <c r="AI106" s="78"/>
      <c r="AJ106" s="79"/>
      <c r="AK106" s="80"/>
      <c r="AL106" s="77"/>
      <c r="AM106" s="77"/>
      <c r="AN106" s="81"/>
      <c r="AO106" s="81"/>
      <c r="AP106" s="81"/>
      <c r="AQ106" s="81"/>
      <c r="AR106" s="81"/>
      <c r="AS106" s="81"/>
      <c r="AT106" s="81"/>
      <c r="AU106" s="81"/>
      <c r="AV106" s="81"/>
      <c r="AW106" s="82"/>
      <c r="AX106" s="83"/>
      <c r="AY106" s="150"/>
      <c r="AZ106" s="84"/>
      <c r="BA106" s="83">
        <v>1</v>
      </c>
      <c r="BB106" s="83">
        <v>0.1</v>
      </c>
      <c r="BC106" s="83">
        <v>22.6</v>
      </c>
      <c r="BD106" s="83">
        <v>1.7</v>
      </c>
      <c r="BE106" s="83">
        <v>284.7</v>
      </c>
      <c r="BF106" s="28" t="s">
        <v>364</v>
      </c>
      <c r="BG106" s="85" t="s">
        <v>364</v>
      </c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</row>
    <row r="107" spans="1:100" s="86" customFormat="1" ht="31.5" customHeight="1" x14ac:dyDescent="0.3">
      <c r="A107" s="73">
        <v>2021</v>
      </c>
      <c r="B107" s="74">
        <v>2</v>
      </c>
      <c r="C107" s="270"/>
      <c r="D107" s="74"/>
      <c r="E107" s="74"/>
      <c r="F107" s="75"/>
      <c r="G107" s="76"/>
      <c r="H107" s="76"/>
      <c r="I107" s="76"/>
      <c r="J107" s="76"/>
      <c r="K107" s="271"/>
      <c r="L107" s="272"/>
      <c r="M107" s="273"/>
      <c r="N107" s="111"/>
      <c r="O107" s="111"/>
      <c r="P107" s="111"/>
      <c r="Q107" s="111"/>
      <c r="R107" s="111"/>
      <c r="S107" s="77"/>
      <c r="T107" s="77"/>
      <c r="U107" s="111"/>
      <c r="V107" s="111"/>
      <c r="W107" s="111"/>
      <c r="X107" s="111"/>
      <c r="Y107" s="111"/>
      <c r="Z107" s="77"/>
      <c r="AA107" s="77"/>
      <c r="AB107" s="111"/>
      <c r="AC107" s="111"/>
      <c r="AD107" s="111"/>
      <c r="AE107" s="111"/>
      <c r="AF107" s="111"/>
      <c r="AG107" s="77"/>
      <c r="AH107" s="77"/>
      <c r="AI107" s="78"/>
      <c r="AJ107" s="79"/>
      <c r="AK107" s="80"/>
      <c r="AL107" s="77"/>
      <c r="AM107" s="77"/>
      <c r="AN107" s="81"/>
      <c r="AO107" s="81"/>
      <c r="AP107" s="81"/>
      <c r="AQ107" s="81"/>
      <c r="AR107" s="81"/>
      <c r="AS107" s="81"/>
      <c r="AT107" s="81"/>
      <c r="AU107" s="81"/>
      <c r="AV107" s="81"/>
      <c r="AW107" s="82"/>
      <c r="AX107" s="83"/>
      <c r="AY107" s="150"/>
      <c r="AZ107" s="84"/>
      <c r="BA107" s="83">
        <v>1</v>
      </c>
      <c r="BB107" s="83">
        <v>0.1</v>
      </c>
      <c r="BC107" s="83">
        <v>22.2</v>
      </c>
      <c r="BD107" s="83">
        <v>1.5</v>
      </c>
      <c r="BE107" s="83">
        <v>268.10000000000002</v>
      </c>
      <c r="BF107" s="28" t="s">
        <v>364</v>
      </c>
      <c r="BG107" s="85" t="s">
        <v>364</v>
      </c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</row>
    <row r="108" spans="1:100" s="86" customFormat="1" ht="31.5" customHeight="1" x14ac:dyDescent="0.3">
      <c r="A108" s="73">
        <v>2021</v>
      </c>
      <c r="B108" s="74">
        <v>2</v>
      </c>
      <c r="C108" s="270"/>
      <c r="D108" s="74"/>
      <c r="E108" s="74"/>
      <c r="F108" s="75"/>
      <c r="G108" s="76"/>
      <c r="H108" s="76"/>
      <c r="I108" s="76"/>
      <c r="J108" s="76"/>
      <c r="K108" s="271"/>
      <c r="L108" s="272"/>
      <c r="M108" s="273"/>
      <c r="N108" s="111"/>
      <c r="O108" s="111"/>
      <c r="P108" s="111"/>
      <c r="Q108" s="111"/>
      <c r="R108" s="111"/>
      <c r="S108" s="77"/>
      <c r="T108" s="77"/>
      <c r="U108" s="111"/>
      <c r="V108" s="111"/>
      <c r="W108" s="111"/>
      <c r="X108" s="111"/>
      <c r="Y108" s="111"/>
      <c r="Z108" s="77"/>
      <c r="AA108" s="77"/>
      <c r="AB108" s="111"/>
      <c r="AC108" s="111"/>
      <c r="AD108" s="111"/>
      <c r="AE108" s="111"/>
      <c r="AF108" s="111"/>
      <c r="AG108" s="77"/>
      <c r="AH108" s="77"/>
      <c r="AI108" s="78"/>
      <c r="AJ108" s="79"/>
      <c r="AK108" s="80"/>
      <c r="AL108" s="77"/>
      <c r="AM108" s="77"/>
      <c r="AN108" s="81"/>
      <c r="AO108" s="81"/>
      <c r="AP108" s="81"/>
      <c r="AQ108" s="81"/>
      <c r="AR108" s="81"/>
      <c r="AS108" s="81"/>
      <c r="AT108" s="81"/>
      <c r="AU108" s="81"/>
      <c r="AV108" s="81"/>
      <c r="AW108" s="82"/>
      <c r="AX108" s="83"/>
      <c r="AY108" s="150"/>
      <c r="AZ108" s="84"/>
      <c r="BA108" s="83">
        <v>1</v>
      </c>
      <c r="BB108" s="83">
        <v>0.3</v>
      </c>
      <c r="BC108" s="83">
        <v>47.1</v>
      </c>
      <c r="BD108" s="83">
        <v>0.1</v>
      </c>
      <c r="BE108" s="83">
        <v>19.100000000000001</v>
      </c>
      <c r="BF108" s="28" t="s">
        <v>312</v>
      </c>
      <c r="BG108" s="85" t="s">
        <v>321</v>
      </c>
      <c r="BH108" s="85" t="s">
        <v>366</v>
      </c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</row>
    <row r="109" spans="1:100" s="86" customFormat="1" ht="31.5" customHeight="1" x14ac:dyDescent="0.3">
      <c r="A109" s="73">
        <v>2021</v>
      </c>
      <c r="B109" s="74">
        <v>2</v>
      </c>
      <c r="C109" s="270"/>
      <c r="D109" s="74"/>
      <c r="E109" s="74"/>
      <c r="F109" s="75"/>
      <c r="G109" s="76"/>
      <c r="H109" s="76"/>
      <c r="I109" s="76"/>
      <c r="J109" s="76"/>
      <c r="K109" s="271"/>
      <c r="L109" s="272"/>
      <c r="M109" s="273"/>
      <c r="N109" s="111"/>
      <c r="O109" s="111"/>
      <c r="P109" s="111"/>
      <c r="Q109" s="111"/>
      <c r="R109" s="111"/>
      <c r="S109" s="77"/>
      <c r="T109" s="77"/>
      <c r="U109" s="111"/>
      <c r="V109" s="111"/>
      <c r="W109" s="111"/>
      <c r="X109" s="111"/>
      <c r="Y109" s="111"/>
      <c r="Z109" s="77"/>
      <c r="AA109" s="77"/>
      <c r="AB109" s="111"/>
      <c r="AC109" s="111"/>
      <c r="AD109" s="111"/>
      <c r="AE109" s="111"/>
      <c r="AF109" s="111"/>
      <c r="AG109" s="77"/>
      <c r="AH109" s="77"/>
      <c r="AI109" s="78"/>
      <c r="AJ109" s="79"/>
      <c r="AK109" s="80"/>
      <c r="AL109" s="77"/>
      <c r="AM109" s="77"/>
      <c r="AN109" s="81"/>
      <c r="AO109" s="81"/>
      <c r="AP109" s="81"/>
      <c r="AQ109" s="81"/>
      <c r="AR109" s="81"/>
      <c r="AS109" s="81"/>
      <c r="AT109" s="81"/>
      <c r="AU109" s="81"/>
      <c r="AV109" s="81"/>
      <c r="AW109" s="82"/>
      <c r="AX109" s="83"/>
      <c r="AY109" s="150"/>
      <c r="AZ109" s="84"/>
      <c r="BA109" s="83">
        <v>1</v>
      </c>
      <c r="BB109" s="83">
        <v>0.3</v>
      </c>
      <c r="BC109" s="83">
        <v>47.1</v>
      </c>
      <c r="BD109" s="83">
        <v>0.1</v>
      </c>
      <c r="BE109" s="83">
        <v>19.100000000000001</v>
      </c>
      <c r="BF109" s="28" t="s">
        <v>312</v>
      </c>
      <c r="BG109" s="85" t="s">
        <v>321</v>
      </c>
      <c r="BH109" s="85" t="s">
        <v>367</v>
      </c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</row>
    <row r="110" spans="1:100" s="86" customFormat="1" ht="31.5" customHeight="1" x14ac:dyDescent="0.3">
      <c r="A110" s="73">
        <v>2021</v>
      </c>
      <c r="B110" s="74">
        <v>2</v>
      </c>
      <c r="C110" s="270"/>
      <c r="D110" s="74"/>
      <c r="E110" s="74"/>
      <c r="F110" s="75"/>
      <c r="G110" s="76"/>
      <c r="H110" s="76"/>
      <c r="I110" s="76"/>
      <c r="J110" s="76"/>
      <c r="K110" s="271"/>
      <c r="L110" s="272"/>
      <c r="M110" s="273"/>
      <c r="N110" s="111"/>
      <c r="O110" s="111"/>
      <c r="P110" s="111"/>
      <c r="Q110" s="111"/>
      <c r="R110" s="111"/>
      <c r="S110" s="77"/>
      <c r="T110" s="77"/>
      <c r="U110" s="111"/>
      <c r="V110" s="111"/>
      <c r="W110" s="111"/>
      <c r="X110" s="111"/>
      <c r="Y110" s="111"/>
      <c r="Z110" s="77"/>
      <c r="AA110" s="77"/>
      <c r="AB110" s="111"/>
      <c r="AC110" s="111"/>
      <c r="AD110" s="111"/>
      <c r="AE110" s="111"/>
      <c r="AF110" s="111"/>
      <c r="AG110" s="77"/>
      <c r="AH110" s="77"/>
      <c r="AI110" s="78"/>
      <c r="AJ110" s="79"/>
      <c r="AK110" s="80"/>
      <c r="AL110" s="77"/>
      <c r="AM110" s="77"/>
      <c r="AN110" s="81"/>
      <c r="AO110" s="81"/>
      <c r="AP110" s="81"/>
      <c r="AQ110" s="81"/>
      <c r="AR110" s="81"/>
      <c r="AS110" s="81"/>
      <c r="AT110" s="81"/>
      <c r="AU110" s="81"/>
      <c r="AV110" s="81"/>
      <c r="AW110" s="82"/>
      <c r="AX110" s="83"/>
      <c r="AY110" s="150"/>
      <c r="AZ110" s="84"/>
      <c r="BA110" s="83">
        <v>1</v>
      </c>
      <c r="BB110" s="83">
        <v>0.3</v>
      </c>
      <c r="BC110" s="83">
        <v>47.1</v>
      </c>
      <c r="BD110" s="83">
        <v>0.1</v>
      </c>
      <c r="BE110" s="83">
        <v>19.100000000000001</v>
      </c>
      <c r="BF110" s="28" t="s">
        <v>312</v>
      </c>
      <c r="BG110" s="85" t="s">
        <v>321</v>
      </c>
      <c r="BH110" s="85" t="s">
        <v>368</v>
      </c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</row>
    <row r="111" spans="1:100" s="86" customFormat="1" ht="31.5" customHeight="1" x14ac:dyDescent="0.3">
      <c r="A111" s="73">
        <v>2021</v>
      </c>
      <c r="B111" s="74">
        <v>2</v>
      </c>
      <c r="C111" s="270"/>
      <c r="D111" s="74"/>
      <c r="E111" s="74"/>
      <c r="F111" s="75"/>
      <c r="G111" s="76"/>
      <c r="H111" s="76"/>
      <c r="I111" s="76"/>
      <c r="J111" s="76"/>
      <c r="K111" s="271"/>
      <c r="L111" s="272"/>
      <c r="M111" s="273"/>
      <c r="N111" s="111"/>
      <c r="O111" s="111"/>
      <c r="P111" s="111"/>
      <c r="Q111" s="111"/>
      <c r="R111" s="111"/>
      <c r="S111" s="77"/>
      <c r="T111" s="77"/>
      <c r="U111" s="111"/>
      <c r="V111" s="111"/>
      <c r="W111" s="111"/>
      <c r="X111" s="111"/>
      <c r="Y111" s="111"/>
      <c r="Z111" s="77"/>
      <c r="AA111" s="77"/>
      <c r="AB111" s="111"/>
      <c r="AC111" s="111"/>
      <c r="AD111" s="111"/>
      <c r="AE111" s="111"/>
      <c r="AF111" s="111"/>
      <c r="AG111" s="77"/>
      <c r="AH111" s="77"/>
      <c r="AI111" s="78"/>
      <c r="AJ111" s="79"/>
      <c r="AK111" s="80"/>
      <c r="AL111" s="77"/>
      <c r="AM111" s="77"/>
      <c r="AN111" s="81"/>
      <c r="AO111" s="81"/>
      <c r="AP111" s="81"/>
      <c r="AQ111" s="81"/>
      <c r="AR111" s="81"/>
      <c r="AS111" s="81"/>
      <c r="AT111" s="81"/>
      <c r="AU111" s="81"/>
      <c r="AV111" s="81"/>
      <c r="AW111" s="82"/>
      <c r="AX111" s="83"/>
      <c r="AY111" s="150"/>
      <c r="AZ111" s="84"/>
      <c r="BA111" s="83">
        <v>1</v>
      </c>
      <c r="BB111" s="83">
        <v>0.3</v>
      </c>
      <c r="BC111" s="83">
        <v>47.1</v>
      </c>
      <c r="BD111" s="83">
        <v>0.1</v>
      </c>
      <c r="BE111" s="83">
        <v>19.100000000000001</v>
      </c>
      <c r="BF111" s="28" t="s">
        <v>312</v>
      </c>
      <c r="BG111" s="85" t="s">
        <v>321</v>
      </c>
      <c r="BH111" s="85" t="s">
        <v>369</v>
      </c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</row>
    <row r="112" spans="1:100" s="86" customFormat="1" ht="31.5" customHeight="1" x14ac:dyDescent="0.3">
      <c r="A112" s="73">
        <v>2021</v>
      </c>
      <c r="B112" s="74">
        <v>2</v>
      </c>
      <c r="C112" s="270"/>
      <c r="D112" s="74"/>
      <c r="E112" s="74"/>
      <c r="F112" s="75"/>
      <c r="G112" s="76"/>
      <c r="H112" s="76"/>
      <c r="I112" s="76"/>
      <c r="J112" s="76"/>
      <c r="K112" s="271"/>
      <c r="L112" s="272"/>
      <c r="M112" s="273"/>
      <c r="N112" s="111"/>
      <c r="O112" s="111"/>
      <c r="P112" s="111"/>
      <c r="Q112" s="111"/>
      <c r="R112" s="111"/>
      <c r="S112" s="77"/>
      <c r="T112" s="77"/>
      <c r="U112" s="111"/>
      <c r="V112" s="111"/>
      <c r="W112" s="111"/>
      <c r="X112" s="111"/>
      <c r="Y112" s="111"/>
      <c r="Z112" s="77"/>
      <c r="AA112" s="77"/>
      <c r="AB112" s="111"/>
      <c r="AC112" s="111"/>
      <c r="AD112" s="111"/>
      <c r="AE112" s="111"/>
      <c r="AF112" s="111"/>
      <c r="AG112" s="77"/>
      <c r="AH112" s="77"/>
      <c r="AI112" s="78"/>
      <c r="AJ112" s="79"/>
      <c r="AK112" s="80"/>
      <c r="AL112" s="77"/>
      <c r="AM112" s="77"/>
      <c r="AN112" s="81"/>
      <c r="AO112" s="81"/>
      <c r="AP112" s="81"/>
      <c r="AQ112" s="81"/>
      <c r="AR112" s="81"/>
      <c r="AS112" s="81"/>
      <c r="AT112" s="81"/>
      <c r="AU112" s="81"/>
      <c r="AV112" s="81"/>
      <c r="AW112" s="82"/>
      <c r="AX112" s="83"/>
      <c r="AY112" s="150"/>
      <c r="AZ112" s="84"/>
      <c r="BA112" s="83">
        <v>1</v>
      </c>
      <c r="BB112" s="83">
        <v>0.1</v>
      </c>
      <c r="BC112" s="83">
        <v>10.6</v>
      </c>
      <c r="BD112" s="83">
        <v>0.6</v>
      </c>
      <c r="BE112" s="83">
        <v>79.5</v>
      </c>
      <c r="BF112" s="28" t="s">
        <v>312</v>
      </c>
      <c r="BG112" s="85" t="s">
        <v>321</v>
      </c>
      <c r="BH112" s="85" t="s">
        <v>370</v>
      </c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</row>
    <row r="113" spans="1:100" s="86" customFormat="1" ht="31.5" customHeight="1" x14ac:dyDescent="0.3">
      <c r="A113" s="73">
        <v>2021</v>
      </c>
      <c r="B113" s="74">
        <v>2</v>
      </c>
      <c r="C113" s="270"/>
      <c r="D113" s="74"/>
      <c r="E113" s="74"/>
      <c r="F113" s="75"/>
      <c r="G113" s="76"/>
      <c r="H113" s="76"/>
      <c r="I113" s="76"/>
      <c r="J113" s="76"/>
      <c r="K113" s="271"/>
      <c r="L113" s="272"/>
      <c r="M113" s="273"/>
      <c r="N113" s="111"/>
      <c r="O113" s="111"/>
      <c r="P113" s="111"/>
      <c r="Q113" s="111"/>
      <c r="R113" s="111"/>
      <c r="S113" s="77"/>
      <c r="T113" s="77"/>
      <c r="U113" s="111"/>
      <c r="V113" s="111"/>
      <c r="W113" s="111"/>
      <c r="X113" s="111"/>
      <c r="Y113" s="111"/>
      <c r="Z113" s="77"/>
      <c r="AA113" s="77"/>
      <c r="AB113" s="111"/>
      <c r="AC113" s="111"/>
      <c r="AD113" s="111"/>
      <c r="AE113" s="111"/>
      <c r="AF113" s="111"/>
      <c r="AG113" s="77"/>
      <c r="AH113" s="77"/>
      <c r="AI113" s="78"/>
      <c r="AJ113" s="79"/>
      <c r="AK113" s="80"/>
      <c r="AL113" s="77"/>
      <c r="AM113" s="77"/>
      <c r="AN113" s="81"/>
      <c r="AO113" s="81"/>
      <c r="AP113" s="81"/>
      <c r="AQ113" s="81"/>
      <c r="AR113" s="81"/>
      <c r="AS113" s="81"/>
      <c r="AT113" s="81"/>
      <c r="AU113" s="81"/>
      <c r="AV113" s="81"/>
      <c r="AW113" s="82"/>
      <c r="AX113" s="83"/>
      <c r="AY113" s="150"/>
      <c r="AZ113" s="84"/>
      <c r="BA113" s="83"/>
      <c r="BB113" s="83"/>
      <c r="BC113" s="83"/>
      <c r="BD113" s="83"/>
      <c r="BE113" s="83"/>
      <c r="BF113" s="28" t="s">
        <v>312</v>
      </c>
      <c r="BG113" s="85" t="s">
        <v>321</v>
      </c>
      <c r="BH113" s="85" t="s">
        <v>371</v>
      </c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</row>
    <row r="114" spans="1:100" s="86" customFormat="1" ht="31.5" customHeight="1" x14ac:dyDescent="0.3">
      <c r="A114" s="73">
        <v>2021</v>
      </c>
      <c r="B114" s="74">
        <v>2</v>
      </c>
      <c r="C114" s="270"/>
      <c r="D114" s="74"/>
      <c r="E114" s="74"/>
      <c r="F114" s="75"/>
      <c r="G114" s="76"/>
      <c r="H114" s="76"/>
      <c r="I114" s="76"/>
      <c r="J114" s="76"/>
      <c r="K114" s="271"/>
      <c r="L114" s="272"/>
      <c r="M114" s="273"/>
      <c r="N114" s="111"/>
      <c r="O114" s="111"/>
      <c r="P114" s="111"/>
      <c r="Q114" s="111"/>
      <c r="R114" s="111"/>
      <c r="S114" s="77"/>
      <c r="T114" s="77"/>
      <c r="U114" s="111"/>
      <c r="V114" s="111"/>
      <c r="W114" s="111"/>
      <c r="X114" s="111"/>
      <c r="Y114" s="111"/>
      <c r="Z114" s="77"/>
      <c r="AA114" s="77"/>
      <c r="AB114" s="111"/>
      <c r="AC114" s="111"/>
      <c r="AD114" s="111"/>
      <c r="AE114" s="111"/>
      <c r="AF114" s="111"/>
      <c r="AG114" s="77"/>
      <c r="AH114" s="77"/>
      <c r="AI114" s="78"/>
      <c r="AJ114" s="79"/>
      <c r="AK114" s="80"/>
      <c r="AL114" s="77"/>
      <c r="AM114" s="77"/>
      <c r="AN114" s="81"/>
      <c r="AO114" s="81"/>
      <c r="AP114" s="81"/>
      <c r="AQ114" s="81"/>
      <c r="AR114" s="81"/>
      <c r="AS114" s="81"/>
      <c r="AT114" s="81"/>
      <c r="AU114" s="81"/>
      <c r="AV114" s="81"/>
      <c r="AW114" s="82"/>
      <c r="AX114" s="83"/>
      <c r="AY114" s="150"/>
      <c r="AZ114" s="84"/>
      <c r="BA114" s="83"/>
      <c r="BB114" s="83"/>
      <c r="BC114" s="83">
        <v>0.6</v>
      </c>
      <c r="BD114" s="83"/>
      <c r="BE114" s="83"/>
      <c r="BF114" s="28" t="s">
        <v>318</v>
      </c>
      <c r="BG114" s="85" t="s">
        <v>318</v>
      </c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</row>
    <row r="115" spans="1:100" s="86" customFormat="1" ht="31.5" customHeight="1" x14ac:dyDescent="0.3">
      <c r="A115" s="73">
        <v>2021</v>
      </c>
      <c r="B115" s="74">
        <v>2</v>
      </c>
      <c r="C115" s="270"/>
      <c r="D115" s="74"/>
      <c r="E115" s="74"/>
      <c r="F115" s="75"/>
      <c r="G115" s="76"/>
      <c r="H115" s="76"/>
      <c r="I115" s="76"/>
      <c r="J115" s="76"/>
      <c r="K115" s="271"/>
      <c r="L115" s="272"/>
      <c r="M115" s="273"/>
      <c r="N115" s="111"/>
      <c r="O115" s="111"/>
      <c r="P115" s="111"/>
      <c r="Q115" s="111"/>
      <c r="R115" s="111"/>
      <c r="S115" s="77"/>
      <c r="T115" s="77"/>
      <c r="U115" s="111"/>
      <c r="V115" s="111"/>
      <c r="W115" s="111"/>
      <c r="X115" s="111"/>
      <c r="Y115" s="111"/>
      <c r="Z115" s="77"/>
      <c r="AA115" s="77"/>
      <c r="AB115" s="111"/>
      <c r="AC115" s="111"/>
      <c r="AD115" s="111"/>
      <c r="AE115" s="111"/>
      <c r="AF115" s="111"/>
      <c r="AG115" s="77"/>
      <c r="AH115" s="77"/>
      <c r="AI115" s="78"/>
      <c r="AJ115" s="79"/>
      <c r="AK115" s="80"/>
      <c r="AL115" s="77"/>
      <c r="AM115" s="77"/>
      <c r="AN115" s="81"/>
      <c r="AO115" s="81"/>
      <c r="AP115" s="81"/>
      <c r="AQ115" s="81"/>
      <c r="AR115" s="81"/>
      <c r="AS115" s="81"/>
      <c r="AT115" s="81"/>
      <c r="AU115" s="81"/>
      <c r="AV115" s="81"/>
      <c r="AW115" s="82"/>
      <c r="AX115" s="83"/>
      <c r="AY115" s="150"/>
      <c r="AZ115" s="84"/>
      <c r="BA115" s="83">
        <v>1</v>
      </c>
      <c r="BB115" s="83">
        <v>0.2</v>
      </c>
      <c r="BC115" s="83">
        <v>14.5</v>
      </c>
      <c r="BD115" s="83">
        <v>0.1</v>
      </c>
      <c r="BE115" s="83">
        <v>11.2</v>
      </c>
      <c r="BF115" s="28" t="s">
        <v>312</v>
      </c>
      <c r="BG115" s="85" t="s">
        <v>321</v>
      </c>
      <c r="BH115" s="85" t="s">
        <v>379</v>
      </c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</row>
    <row r="116" spans="1:100" s="86" customFormat="1" ht="31.5" customHeight="1" x14ac:dyDescent="0.3">
      <c r="A116" s="73">
        <v>2021</v>
      </c>
      <c r="B116" s="74">
        <v>2</v>
      </c>
      <c r="C116" s="270"/>
      <c r="D116" s="74"/>
      <c r="E116" s="74"/>
      <c r="F116" s="75"/>
      <c r="G116" s="76"/>
      <c r="H116" s="76"/>
      <c r="I116" s="76"/>
      <c r="J116" s="76"/>
      <c r="K116" s="271"/>
      <c r="L116" s="272"/>
      <c r="M116" s="273"/>
      <c r="N116" s="111"/>
      <c r="O116" s="111"/>
      <c r="P116" s="111"/>
      <c r="Q116" s="111"/>
      <c r="R116" s="111"/>
      <c r="S116" s="77"/>
      <c r="T116" s="77"/>
      <c r="U116" s="111"/>
      <c r="V116" s="111"/>
      <c r="W116" s="111"/>
      <c r="X116" s="111"/>
      <c r="Y116" s="111"/>
      <c r="Z116" s="77"/>
      <c r="AA116" s="77"/>
      <c r="AB116" s="111"/>
      <c r="AC116" s="111"/>
      <c r="AD116" s="111"/>
      <c r="AE116" s="111"/>
      <c r="AF116" s="111"/>
      <c r="AG116" s="77"/>
      <c r="AH116" s="77"/>
      <c r="AI116" s="78"/>
      <c r="AJ116" s="79"/>
      <c r="AK116" s="80"/>
      <c r="AL116" s="77"/>
      <c r="AM116" s="77"/>
      <c r="AN116" s="81"/>
      <c r="AO116" s="81"/>
      <c r="AP116" s="81"/>
      <c r="AQ116" s="81"/>
      <c r="AR116" s="81"/>
      <c r="AS116" s="81"/>
      <c r="AT116" s="81"/>
      <c r="AU116" s="81"/>
      <c r="AV116" s="81"/>
      <c r="AW116" s="82"/>
      <c r="AX116" s="83"/>
      <c r="AY116" s="150"/>
      <c r="AZ116" s="84"/>
      <c r="BA116" s="83"/>
      <c r="BB116" s="83">
        <v>0</v>
      </c>
      <c r="BC116" s="83">
        <v>2.6</v>
      </c>
      <c r="BD116" s="83">
        <v>1.2</v>
      </c>
      <c r="BE116" s="83">
        <v>74.7</v>
      </c>
      <c r="BF116" s="28" t="s">
        <v>312</v>
      </c>
      <c r="BG116" s="85" t="s">
        <v>321</v>
      </c>
      <c r="BH116" s="85" t="s">
        <v>380</v>
      </c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</row>
    <row r="117" spans="1:100" s="86" customFormat="1" ht="31.5" customHeight="1" x14ac:dyDescent="0.3">
      <c r="A117" s="73">
        <v>2021</v>
      </c>
      <c r="B117" s="74">
        <v>2</v>
      </c>
      <c r="C117" s="270"/>
      <c r="D117" s="74"/>
      <c r="E117" s="74"/>
      <c r="F117" s="75"/>
      <c r="G117" s="76"/>
      <c r="H117" s="76"/>
      <c r="I117" s="76"/>
      <c r="J117" s="76"/>
      <c r="K117" s="271"/>
      <c r="L117" s="272"/>
      <c r="M117" s="273"/>
      <c r="N117" s="111"/>
      <c r="O117" s="111"/>
      <c r="P117" s="111"/>
      <c r="Q117" s="111"/>
      <c r="R117" s="111"/>
      <c r="S117" s="77"/>
      <c r="T117" s="77"/>
      <c r="U117" s="111"/>
      <c r="V117" s="111"/>
      <c r="W117" s="111"/>
      <c r="X117" s="111"/>
      <c r="Y117" s="111"/>
      <c r="Z117" s="77"/>
      <c r="AA117" s="77"/>
      <c r="AB117" s="111"/>
      <c r="AC117" s="111"/>
      <c r="AD117" s="111"/>
      <c r="AE117" s="111"/>
      <c r="AF117" s="111"/>
      <c r="AG117" s="77"/>
      <c r="AH117" s="77"/>
      <c r="AI117" s="78"/>
      <c r="AJ117" s="79"/>
      <c r="AK117" s="80"/>
      <c r="AL117" s="77"/>
      <c r="AM117" s="77"/>
      <c r="AN117" s="81"/>
      <c r="AO117" s="81"/>
      <c r="AP117" s="81"/>
      <c r="AQ117" s="81"/>
      <c r="AR117" s="81"/>
      <c r="AS117" s="81"/>
      <c r="AT117" s="81"/>
      <c r="AU117" s="81"/>
      <c r="AV117" s="81"/>
      <c r="AW117" s="82"/>
      <c r="AX117" s="83"/>
      <c r="AY117" s="150"/>
      <c r="AZ117" s="84"/>
      <c r="BA117" s="83">
        <v>1</v>
      </c>
      <c r="BB117" s="83">
        <v>0</v>
      </c>
      <c r="BC117" s="83">
        <v>2.6</v>
      </c>
      <c r="BD117" s="83">
        <v>1.3</v>
      </c>
      <c r="BE117" s="83">
        <v>84.4</v>
      </c>
      <c r="BF117" s="28" t="s">
        <v>312</v>
      </c>
      <c r="BG117" s="85" t="s">
        <v>321</v>
      </c>
      <c r="BH117" s="85" t="s">
        <v>381</v>
      </c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</row>
    <row r="118" spans="1:100" s="86" customFormat="1" ht="31.5" customHeight="1" x14ac:dyDescent="0.3">
      <c r="A118" s="73">
        <v>2021</v>
      </c>
      <c r="B118" s="74">
        <v>2</v>
      </c>
      <c r="C118" s="270"/>
      <c r="D118" s="74"/>
      <c r="E118" s="74"/>
      <c r="F118" s="75"/>
      <c r="G118" s="76"/>
      <c r="H118" s="76"/>
      <c r="I118" s="76"/>
      <c r="J118" s="76"/>
      <c r="K118" s="271"/>
      <c r="L118" s="272"/>
      <c r="M118" s="273"/>
      <c r="N118" s="111"/>
      <c r="O118" s="111"/>
      <c r="P118" s="111"/>
      <c r="Q118" s="111"/>
      <c r="R118" s="111"/>
      <c r="S118" s="77"/>
      <c r="T118" s="77"/>
      <c r="U118" s="111"/>
      <c r="V118" s="111"/>
      <c r="W118" s="111"/>
      <c r="X118" s="111"/>
      <c r="Y118" s="111"/>
      <c r="Z118" s="77"/>
      <c r="AA118" s="77"/>
      <c r="AB118" s="111"/>
      <c r="AC118" s="111"/>
      <c r="AD118" s="111"/>
      <c r="AE118" s="111"/>
      <c r="AF118" s="111"/>
      <c r="AG118" s="77"/>
      <c r="AH118" s="77"/>
      <c r="AI118" s="78"/>
      <c r="AJ118" s="79"/>
      <c r="AK118" s="80"/>
      <c r="AL118" s="77"/>
      <c r="AM118" s="77"/>
      <c r="AN118" s="81"/>
      <c r="AO118" s="81"/>
      <c r="AP118" s="81"/>
      <c r="AQ118" s="81"/>
      <c r="AR118" s="81"/>
      <c r="AS118" s="81"/>
      <c r="AT118" s="81"/>
      <c r="AU118" s="81"/>
      <c r="AV118" s="81"/>
      <c r="AW118" s="82"/>
      <c r="AX118" s="83"/>
      <c r="AY118" s="150"/>
      <c r="AZ118" s="84"/>
      <c r="BA118" s="83">
        <v>1</v>
      </c>
      <c r="BB118" s="83">
        <v>0.3</v>
      </c>
      <c r="BC118" s="83">
        <v>20.3</v>
      </c>
      <c r="BD118" s="83">
        <v>0.2</v>
      </c>
      <c r="BE118" s="83">
        <v>11</v>
      </c>
      <c r="BF118" s="28" t="s">
        <v>312</v>
      </c>
      <c r="BG118" s="85" t="s">
        <v>321</v>
      </c>
      <c r="BH118" s="85" t="s">
        <v>348</v>
      </c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</row>
    <row r="119" spans="1:100" s="86" customFormat="1" ht="31.5" customHeight="1" x14ac:dyDescent="0.3">
      <c r="A119" s="73">
        <v>2021</v>
      </c>
      <c r="B119" s="74">
        <v>2</v>
      </c>
      <c r="C119" s="270"/>
      <c r="D119" s="74"/>
      <c r="E119" s="74"/>
      <c r="F119" s="75"/>
      <c r="G119" s="76"/>
      <c r="H119" s="76"/>
      <c r="I119" s="76"/>
      <c r="J119" s="76"/>
      <c r="K119" s="271"/>
      <c r="L119" s="272"/>
      <c r="M119" s="273"/>
      <c r="N119" s="111"/>
      <c r="O119" s="111"/>
      <c r="P119" s="111"/>
      <c r="Q119" s="111"/>
      <c r="R119" s="111"/>
      <c r="S119" s="77"/>
      <c r="T119" s="77"/>
      <c r="U119" s="111"/>
      <c r="V119" s="111"/>
      <c r="W119" s="111"/>
      <c r="X119" s="111"/>
      <c r="Y119" s="111"/>
      <c r="Z119" s="77"/>
      <c r="AA119" s="77"/>
      <c r="AB119" s="111"/>
      <c r="AC119" s="111"/>
      <c r="AD119" s="111"/>
      <c r="AE119" s="111"/>
      <c r="AF119" s="111"/>
      <c r="AG119" s="77"/>
      <c r="AH119" s="77"/>
      <c r="AI119" s="78"/>
      <c r="AJ119" s="79"/>
      <c r="AK119" s="80"/>
      <c r="AL119" s="77"/>
      <c r="AM119" s="77"/>
      <c r="AN119" s="81"/>
      <c r="AO119" s="81"/>
      <c r="AP119" s="81"/>
      <c r="AQ119" s="81"/>
      <c r="AR119" s="81"/>
      <c r="AS119" s="81"/>
      <c r="AT119" s="81"/>
      <c r="AU119" s="81"/>
      <c r="AV119" s="81"/>
      <c r="AW119" s="82"/>
      <c r="AX119" s="83"/>
      <c r="AY119" s="150"/>
      <c r="AZ119" s="84"/>
      <c r="BA119" s="83">
        <v>1</v>
      </c>
      <c r="BB119" s="83">
        <v>0</v>
      </c>
      <c r="BC119" s="83">
        <v>4.2</v>
      </c>
      <c r="BD119" s="83">
        <v>4.9000000000000004</v>
      </c>
      <c r="BE119" s="83">
        <v>569.9</v>
      </c>
      <c r="BF119" s="28" t="s">
        <v>312</v>
      </c>
      <c r="BG119" s="85" t="s">
        <v>321</v>
      </c>
      <c r="BH119" s="85" t="s">
        <v>375</v>
      </c>
      <c r="BI119" s="85" t="s">
        <v>376</v>
      </c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</row>
    <row r="120" spans="1:100" s="86" customFormat="1" ht="31.5" customHeight="1" x14ac:dyDescent="0.3">
      <c r="A120" s="73">
        <v>2021</v>
      </c>
      <c r="B120" s="74">
        <v>2</v>
      </c>
      <c r="C120" s="270"/>
      <c r="D120" s="74"/>
      <c r="E120" s="74"/>
      <c r="F120" s="75"/>
      <c r="G120" s="76"/>
      <c r="H120" s="76"/>
      <c r="I120" s="76"/>
      <c r="J120" s="76"/>
      <c r="K120" s="271"/>
      <c r="L120" s="272"/>
      <c r="M120" s="273"/>
      <c r="N120" s="111"/>
      <c r="O120" s="111"/>
      <c r="P120" s="111"/>
      <c r="Q120" s="111"/>
      <c r="R120" s="111"/>
      <c r="S120" s="77"/>
      <c r="T120" s="77"/>
      <c r="U120" s="111"/>
      <c r="V120" s="111"/>
      <c r="W120" s="111"/>
      <c r="X120" s="111"/>
      <c r="Y120" s="111"/>
      <c r="Z120" s="77"/>
      <c r="AA120" s="77"/>
      <c r="AB120" s="111"/>
      <c r="AC120" s="111"/>
      <c r="AD120" s="111"/>
      <c r="AE120" s="111"/>
      <c r="AF120" s="111"/>
      <c r="AG120" s="77"/>
      <c r="AH120" s="77"/>
      <c r="AI120" s="78"/>
      <c r="AJ120" s="79"/>
      <c r="AK120" s="80"/>
      <c r="AL120" s="77"/>
      <c r="AM120" s="77"/>
      <c r="AN120" s="81"/>
      <c r="AO120" s="81"/>
      <c r="AP120" s="81"/>
      <c r="AQ120" s="81"/>
      <c r="AR120" s="81"/>
      <c r="AS120" s="81"/>
      <c r="AT120" s="81"/>
      <c r="AU120" s="81"/>
      <c r="AV120" s="81"/>
      <c r="AW120" s="82"/>
      <c r="AX120" s="83"/>
      <c r="AY120" s="150"/>
      <c r="AZ120" s="84"/>
      <c r="BA120" s="83">
        <v>1</v>
      </c>
      <c r="BB120" s="83">
        <v>0.4</v>
      </c>
      <c r="BC120" s="83">
        <v>25.1</v>
      </c>
      <c r="BD120" s="83">
        <v>1.3</v>
      </c>
      <c r="BE120" s="83">
        <v>87.8</v>
      </c>
      <c r="BF120" s="28" t="s">
        <v>312</v>
      </c>
      <c r="BG120" s="85" t="s">
        <v>321</v>
      </c>
      <c r="BH120" s="85" t="s">
        <v>377</v>
      </c>
      <c r="BI120" s="85" t="s">
        <v>376</v>
      </c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</row>
    <row r="121" spans="1:100" s="86" customFormat="1" ht="31.5" customHeight="1" x14ac:dyDescent="0.3">
      <c r="A121" s="73">
        <v>2021</v>
      </c>
      <c r="B121" s="74">
        <v>2</v>
      </c>
      <c r="C121" s="270"/>
      <c r="D121" s="74"/>
      <c r="E121" s="74"/>
      <c r="F121" s="75"/>
      <c r="G121" s="76"/>
      <c r="H121" s="76"/>
      <c r="I121" s="76"/>
      <c r="J121" s="76"/>
      <c r="K121" s="271"/>
      <c r="L121" s="272"/>
      <c r="M121" s="273"/>
      <c r="N121" s="111"/>
      <c r="O121" s="111"/>
      <c r="P121" s="111"/>
      <c r="Q121" s="111"/>
      <c r="R121" s="111"/>
      <c r="S121" s="77"/>
      <c r="T121" s="77"/>
      <c r="U121" s="111"/>
      <c r="V121" s="111"/>
      <c r="W121" s="111"/>
      <c r="X121" s="111"/>
      <c r="Y121" s="111"/>
      <c r="Z121" s="77"/>
      <c r="AA121" s="77"/>
      <c r="AB121" s="111"/>
      <c r="AC121" s="111"/>
      <c r="AD121" s="111"/>
      <c r="AE121" s="111"/>
      <c r="AF121" s="111"/>
      <c r="AG121" s="77"/>
      <c r="AH121" s="77"/>
      <c r="AI121" s="78"/>
      <c r="AJ121" s="79"/>
      <c r="AK121" s="80"/>
      <c r="AL121" s="77"/>
      <c r="AM121" s="77"/>
      <c r="AN121" s="81"/>
      <c r="AO121" s="81"/>
      <c r="AP121" s="81"/>
      <c r="AQ121" s="81"/>
      <c r="AR121" s="81"/>
      <c r="AS121" s="81"/>
      <c r="AT121" s="81"/>
      <c r="AU121" s="81"/>
      <c r="AV121" s="81"/>
      <c r="AW121" s="82"/>
      <c r="AX121" s="83"/>
      <c r="AY121" s="150"/>
      <c r="AZ121" s="84"/>
      <c r="BA121" s="83"/>
      <c r="BB121" s="83">
        <v>0.4</v>
      </c>
      <c r="BC121" s="83">
        <v>20.6</v>
      </c>
      <c r="BD121" s="83">
        <v>0.2</v>
      </c>
      <c r="BE121" s="83">
        <v>7.6</v>
      </c>
      <c r="BF121" s="28" t="s">
        <v>312</v>
      </c>
      <c r="BG121" s="85" t="s">
        <v>321</v>
      </c>
      <c r="BH121" s="85" t="s">
        <v>378</v>
      </c>
      <c r="BI121" s="85" t="s">
        <v>376</v>
      </c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</row>
    <row r="122" spans="1:100" s="86" customFormat="1" ht="31.5" customHeight="1" x14ac:dyDescent="0.3">
      <c r="A122" s="73">
        <v>2021</v>
      </c>
      <c r="B122" s="74">
        <v>2</v>
      </c>
      <c r="C122" s="270"/>
      <c r="D122" s="74"/>
      <c r="E122" s="74"/>
      <c r="F122" s="75"/>
      <c r="G122" s="76"/>
      <c r="H122" s="76"/>
      <c r="I122" s="76"/>
      <c r="J122" s="76"/>
      <c r="K122" s="271"/>
      <c r="L122" s="272"/>
      <c r="M122" s="273"/>
      <c r="N122" s="111"/>
      <c r="O122" s="111"/>
      <c r="P122" s="111"/>
      <c r="Q122" s="111"/>
      <c r="R122" s="111"/>
      <c r="S122" s="77"/>
      <c r="T122" s="77"/>
      <c r="U122" s="111"/>
      <c r="V122" s="111"/>
      <c r="W122" s="111"/>
      <c r="X122" s="111"/>
      <c r="Y122" s="111"/>
      <c r="Z122" s="77"/>
      <c r="AA122" s="77"/>
      <c r="AB122" s="111"/>
      <c r="AC122" s="111"/>
      <c r="AD122" s="111"/>
      <c r="AE122" s="111"/>
      <c r="AF122" s="111"/>
      <c r="AG122" s="77"/>
      <c r="AH122" s="77"/>
      <c r="AI122" s="78"/>
      <c r="AJ122" s="79"/>
      <c r="AK122" s="80"/>
      <c r="AL122" s="77"/>
      <c r="AM122" s="77"/>
      <c r="AN122" s="81"/>
      <c r="AO122" s="81"/>
      <c r="AP122" s="81"/>
      <c r="AQ122" s="81"/>
      <c r="AR122" s="81"/>
      <c r="AS122" s="81"/>
      <c r="AT122" s="81"/>
      <c r="AU122" s="81"/>
      <c r="AV122" s="81"/>
      <c r="AW122" s="82"/>
      <c r="AX122" s="83"/>
      <c r="AY122" s="150"/>
      <c r="AZ122" s="84"/>
      <c r="BA122" s="83"/>
      <c r="BB122" s="83"/>
      <c r="BC122" s="83">
        <v>1.4</v>
      </c>
      <c r="BD122" s="83"/>
      <c r="BE122" s="83"/>
      <c r="BF122" s="28" t="s">
        <v>306</v>
      </c>
      <c r="BG122" s="85" t="s">
        <v>307</v>
      </c>
      <c r="BH122" s="85" t="s">
        <v>336</v>
      </c>
      <c r="BI122" s="85" t="s">
        <v>337</v>
      </c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</row>
    <row r="123" spans="1:100" s="86" customFormat="1" ht="31.5" customHeight="1" x14ac:dyDescent="0.3">
      <c r="A123" s="73">
        <v>2021</v>
      </c>
      <c r="B123" s="74">
        <v>2</v>
      </c>
      <c r="C123" s="270"/>
      <c r="D123" s="74"/>
      <c r="E123" s="74"/>
      <c r="F123" s="75"/>
      <c r="G123" s="76"/>
      <c r="H123" s="76"/>
      <c r="I123" s="76"/>
      <c r="J123" s="76"/>
      <c r="K123" s="271"/>
      <c r="L123" s="272"/>
      <c r="M123" s="273"/>
      <c r="N123" s="111"/>
      <c r="O123" s="111"/>
      <c r="P123" s="111"/>
      <c r="Q123" s="111"/>
      <c r="R123" s="111"/>
      <c r="S123" s="77"/>
      <c r="T123" s="77"/>
      <c r="U123" s="111"/>
      <c r="V123" s="111"/>
      <c r="W123" s="111"/>
      <c r="X123" s="111"/>
      <c r="Y123" s="111"/>
      <c r="Z123" s="77"/>
      <c r="AA123" s="77"/>
      <c r="AB123" s="111"/>
      <c r="AC123" s="111"/>
      <c r="AD123" s="111"/>
      <c r="AE123" s="111"/>
      <c r="AF123" s="111"/>
      <c r="AG123" s="77"/>
      <c r="AH123" s="77"/>
      <c r="AI123" s="78"/>
      <c r="AJ123" s="79"/>
      <c r="AK123" s="80"/>
      <c r="AL123" s="77"/>
      <c r="AM123" s="77"/>
      <c r="AN123" s="81"/>
      <c r="AO123" s="81"/>
      <c r="AP123" s="81"/>
      <c r="AQ123" s="81"/>
      <c r="AR123" s="81"/>
      <c r="AS123" s="81"/>
      <c r="AT123" s="81"/>
      <c r="AU123" s="81"/>
      <c r="AV123" s="81"/>
      <c r="AW123" s="82"/>
      <c r="AX123" s="83"/>
      <c r="AY123" s="150"/>
      <c r="AZ123" s="84"/>
      <c r="BA123" s="83"/>
      <c r="BB123" s="83">
        <v>0</v>
      </c>
      <c r="BC123" s="83">
        <v>1.2</v>
      </c>
      <c r="BD123" s="83">
        <v>4.4000000000000004</v>
      </c>
      <c r="BE123" s="83">
        <v>243.1</v>
      </c>
      <c r="BF123" s="28" t="s">
        <v>372</v>
      </c>
      <c r="BG123" s="85" t="s">
        <v>373</v>
      </c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</row>
    <row r="124" spans="1:100" s="86" customFormat="1" ht="31.5" customHeight="1" x14ac:dyDescent="0.3">
      <c r="A124" s="73">
        <v>2021</v>
      </c>
      <c r="B124" s="74">
        <v>2</v>
      </c>
      <c r="C124" s="270"/>
      <c r="D124" s="74"/>
      <c r="E124" s="74"/>
      <c r="F124" s="75"/>
      <c r="G124" s="76"/>
      <c r="H124" s="76"/>
      <c r="I124" s="76"/>
      <c r="J124" s="76"/>
      <c r="K124" s="271"/>
      <c r="L124" s="272"/>
      <c r="M124" s="273"/>
      <c r="N124" s="111"/>
      <c r="O124" s="111"/>
      <c r="P124" s="111"/>
      <c r="Q124" s="111"/>
      <c r="R124" s="111"/>
      <c r="S124" s="77"/>
      <c r="T124" s="77"/>
      <c r="U124" s="111"/>
      <c r="V124" s="111"/>
      <c r="W124" s="111"/>
      <c r="X124" s="111"/>
      <c r="Y124" s="111"/>
      <c r="Z124" s="77"/>
      <c r="AA124" s="77"/>
      <c r="AB124" s="111"/>
      <c r="AC124" s="111"/>
      <c r="AD124" s="111"/>
      <c r="AE124" s="111"/>
      <c r="AF124" s="111"/>
      <c r="AG124" s="77"/>
      <c r="AH124" s="77"/>
      <c r="AI124" s="78"/>
      <c r="AJ124" s="79"/>
      <c r="AK124" s="80"/>
      <c r="AL124" s="77"/>
      <c r="AM124" s="77"/>
      <c r="AN124" s="81"/>
      <c r="AO124" s="81"/>
      <c r="AP124" s="81"/>
      <c r="AQ124" s="81"/>
      <c r="AR124" s="81"/>
      <c r="AS124" s="81"/>
      <c r="AT124" s="81"/>
      <c r="AU124" s="81"/>
      <c r="AV124" s="81"/>
      <c r="AW124" s="82"/>
      <c r="AX124" s="83"/>
      <c r="AY124" s="150"/>
      <c r="AZ124" s="84"/>
      <c r="BA124" s="83"/>
      <c r="BB124" s="83">
        <v>0.1</v>
      </c>
      <c r="BC124" s="83">
        <v>6.3</v>
      </c>
      <c r="BD124" s="83">
        <v>0.9</v>
      </c>
      <c r="BE124" s="83">
        <v>47.3</v>
      </c>
      <c r="BF124" s="28" t="s">
        <v>372</v>
      </c>
      <c r="BG124" s="85" t="s">
        <v>373</v>
      </c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</row>
    <row r="125" spans="1:100" s="86" customFormat="1" ht="31.5" customHeight="1" x14ac:dyDescent="0.3">
      <c r="A125" s="73">
        <v>2021</v>
      </c>
      <c r="B125" s="74">
        <v>2</v>
      </c>
      <c r="C125" s="270"/>
      <c r="D125" s="74"/>
      <c r="E125" s="74"/>
      <c r="F125" s="75"/>
      <c r="G125" s="76"/>
      <c r="H125" s="76"/>
      <c r="I125" s="76"/>
      <c r="J125" s="76"/>
      <c r="K125" s="271"/>
      <c r="L125" s="272"/>
      <c r="M125" s="273"/>
      <c r="N125" s="111"/>
      <c r="O125" s="111"/>
      <c r="P125" s="111"/>
      <c r="Q125" s="111"/>
      <c r="R125" s="111"/>
      <c r="S125" s="77"/>
      <c r="T125" s="77"/>
      <c r="U125" s="111"/>
      <c r="V125" s="111"/>
      <c r="W125" s="111"/>
      <c r="X125" s="111"/>
      <c r="Y125" s="111"/>
      <c r="Z125" s="77"/>
      <c r="AA125" s="77"/>
      <c r="AB125" s="111"/>
      <c r="AC125" s="111"/>
      <c r="AD125" s="111"/>
      <c r="AE125" s="111"/>
      <c r="AF125" s="111"/>
      <c r="AG125" s="77"/>
      <c r="AH125" s="77"/>
      <c r="AI125" s="78"/>
      <c r="AJ125" s="79"/>
      <c r="AK125" s="80"/>
      <c r="AL125" s="77"/>
      <c r="AM125" s="77"/>
      <c r="AN125" s="81"/>
      <c r="AO125" s="81"/>
      <c r="AP125" s="81"/>
      <c r="AQ125" s="81"/>
      <c r="AR125" s="81"/>
      <c r="AS125" s="81"/>
      <c r="AT125" s="81"/>
      <c r="AU125" s="81"/>
      <c r="AV125" s="81"/>
      <c r="AW125" s="82"/>
      <c r="AX125" s="83"/>
      <c r="AY125" s="150"/>
      <c r="AZ125" s="84"/>
      <c r="BA125" s="83"/>
      <c r="BB125" s="83">
        <v>0</v>
      </c>
      <c r="BC125" s="83">
        <v>2.2000000000000002</v>
      </c>
      <c r="BD125" s="83">
        <v>2.8</v>
      </c>
      <c r="BE125" s="83">
        <v>130.30000000000001</v>
      </c>
      <c r="BF125" s="28" t="s">
        <v>372</v>
      </c>
      <c r="BG125" s="85" t="s">
        <v>373</v>
      </c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</row>
    <row r="126" spans="1:100" s="86" customFormat="1" ht="31.5" customHeight="1" x14ac:dyDescent="0.3">
      <c r="A126" s="73">
        <v>2021</v>
      </c>
      <c r="B126" s="74">
        <v>2</v>
      </c>
      <c r="C126" s="270"/>
      <c r="D126" s="74"/>
      <c r="E126" s="74"/>
      <c r="F126" s="75"/>
      <c r="G126" s="76"/>
      <c r="H126" s="76"/>
      <c r="I126" s="76"/>
      <c r="J126" s="76"/>
      <c r="K126" s="271"/>
      <c r="L126" s="272"/>
      <c r="M126" s="273"/>
      <c r="N126" s="111"/>
      <c r="O126" s="111"/>
      <c r="P126" s="111"/>
      <c r="Q126" s="111"/>
      <c r="R126" s="111"/>
      <c r="S126" s="77"/>
      <c r="T126" s="77"/>
      <c r="U126" s="111"/>
      <c r="V126" s="111"/>
      <c r="W126" s="111"/>
      <c r="X126" s="111"/>
      <c r="Y126" s="111"/>
      <c r="Z126" s="77"/>
      <c r="AA126" s="77"/>
      <c r="AB126" s="111"/>
      <c r="AC126" s="111"/>
      <c r="AD126" s="111"/>
      <c r="AE126" s="111"/>
      <c r="AF126" s="111"/>
      <c r="AG126" s="77"/>
      <c r="AH126" s="77"/>
      <c r="AI126" s="78"/>
      <c r="AJ126" s="79"/>
      <c r="AK126" s="80"/>
      <c r="AL126" s="77"/>
      <c r="AM126" s="77"/>
      <c r="AN126" s="81"/>
      <c r="AO126" s="81"/>
      <c r="AP126" s="81"/>
      <c r="AQ126" s="81"/>
      <c r="AR126" s="81"/>
      <c r="AS126" s="81"/>
      <c r="AT126" s="81"/>
      <c r="AU126" s="81"/>
      <c r="AV126" s="81"/>
      <c r="AW126" s="82"/>
      <c r="AX126" s="83"/>
      <c r="AY126" s="150"/>
      <c r="AZ126" s="84"/>
      <c r="BA126" s="83">
        <v>1</v>
      </c>
      <c r="BB126" s="83">
        <v>0</v>
      </c>
      <c r="BC126" s="83">
        <v>5.0999999999999996</v>
      </c>
      <c r="BD126" s="83">
        <v>0.4</v>
      </c>
      <c r="BE126" s="83">
        <v>56</v>
      </c>
      <c r="BF126" s="28" t="s">
        <v>372</v>
      </c>
      <c r="BG126" s="85" t="s">
        <v>373</v>
      </c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</row>
    <row r="127" spans="1:100" s="86" customFormat="1" ht="31.5" customHeight="1" x14ac:dyDescent="0.3">
      <c r="A127" s="73">
        <v>2021</v>
      </c>
      <c r="B127" s="74">
        <v>2</v>
      </c>
      <c r="C127" s="270"/>
      <c r="D127" s="74"/>
      <c r="E127" s="74"/>
      <c r="F127" s="75"/>
      <c r="G127" s="76"/>
      <c r="H127" s="76"/>
      <c r="I127" s="76"/>
      <c r="J127" s="76"/>
      <c r="K127" s="271"/>
      <c r="L127" s="272"/>
      <c r="M127" s="273"/>
      <c r="N127" s="111"/>
      <c r="O127" s="111"/>
      <c r="P127" s="111"/>
      <c r="Q127" s="111"/>
      <c r="R127" s="111"/>
      <c r="S127" s="77"/>
      <c r="T127" s="77"/>
      <c r="U127" s="111"/>
      <c r="V127" s="111"/>
      <c r="W127" s="111"/>
      <c r="X127" s="111"/>
      <c r="Y127" s="111"/>
      <c r="Z127" s="77"/>
      <c r="AA127" s="77"/>
      <c r="AB127" s="111"/>
      <c r="AC127" s="111"/>
      <c r="AD127" s="111"/>
      <c r="AE127" s="111"/>
      <c r="AF127" s="111"/>
      <c r="AG127" s="77"/>
      <c r="AH127" s="77"/>
      <c r="AI127" s="78"/>
      <c r="AJ127" s="79"/>
      <c r="AK127" s="80"/>
      <c r="AL127" s="77"/>
      <c r="AM127" s="77"/>
      <c r="AN127" s="81"/>
      <c r="AO127" s="81"/>
      <c r="AP127" s="81"/>
      <c r="AQ127" s="81"/>
      <c r="AR127" s="81"/>
      <c r="AS127" s="81"/>
      <c r="AT127" s="81"/>
      <c r="AU127" s="81"/>
      <c r="AV127" s="81"/>
      <c r="AW127" s="82"/>
      <c r="AX127" s="83"/>
      <c r="AY127" s="150"/>
      <c r="AZ127" s="84"/>
      <c r="BA127" s="83">
        <v>1</v>
      </c>
      <c r="BB127" s="83">
        <v>0</v>
      </c>
      <c r="BC127" s="83">
        <v>5.7</v>
      </c>
      <c r="BD127" s="83">
        <v>8.1999999999999993</v>
      </c>
      <c r="BE127" s="83">
        <v>945.3</v>
      </c>
      <c r="BF127" s="28" t="s">
        <v>306</v>
      </c>
      <c r="BG127" s="85" t="s">
        <v>307</v>
      </c>
      <c r="BH127" s="85" t="s">
        <v>374</v>
      </c>
      <c r="BI127" s="85" t="s">
        <v>311</v>
      </c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</row>
    <row r="128" spans="1:100" s="86" customFormat="1" ht="31.5" customHeight="1" x14ac:dyDescent="0.3">
      <c r="A128" s="73">
        <v>2021</v>
      </c>
      <c r="B128" s="74">
        <v>2</v>
      </c>
      <c r="C128" s="270"/>
      <c r="D128" s="74"/>
      <c r="E128" s="74"/>
      <c r="F128" s="75"/>
      <c r="G128" s="76"/>
      <c r="H128" s="76"/>
      <c r="I128" s="76"/>
      <c r="J128" s="76"/>
      <c r="K128" s="271"/>
      <c r="L128" s="272"/>
      <c r="M128" s="273"/>
      <c r="N128" s="111"/>
      <c r="O128" s="111"/>
      <c r="P128" s="111"/>
      <c r="Q128" s="111"/>
      <c r="R128" s="111"/>
      <c r="S128" s="77"/>
      <c r="T128" s="77"/>
      <c r="U128" s="111"/>
      <c r="V128" s="111"/>
      <c r="W128" s="111"/>
      <c r="X128" s="111"/>
      <c r="Y128" s="111"/>
      <c r="Z128" s="77"/>
      <c r="AA128" s="77"/>
      <c r="AB128" s="111"/>
      <c r="AC128" s="111"/>
      <c r="AD128" s="111"/>
      <c r="AE128" s="111"/>
      <c r="AF128" s="111"/>
      <c r="AG128" s="77"/>
      <c r="AH128" s="77"/>
      <c r="AI128" s="78"/>
      <c r="AJ128" s="79"/>
      <c r="AK128" s="80"/>
      <c r="AL128" s="77"/>
      <c r="AM128" s="77"/>
      <c r="AN128" s="81"/>
      <c r="AO128" s="81"/>
      <c r="AP128" s="81"/>
      <c r="AQ128" s="81"/>
      <c r="AR128" s="81"/>
      <c r="AS128" s="81"/>
      <c r="AT128" s="81"/>
      <c r="AU128" s="81"/>
      <c r="AV128" s="81"/>
      <c r="AW128" s="82"/>
      <c r="AX128" s="83"/>
      <c r="AY128" s="150"/>
      <c r="AZ128" s="84"/>
      <c r="BA128" s="83">
        <v>1</v>
      </c>
      <c r="BB128" s="83">
        <v>0.1</v>
      </c>
      <c r="BC128" s="83">
        <v>13.1</v>
      </c>
      <c r="BD128" s="83">
        <v>1.8</v>
      </c>
      <c r="BE128" s="83">
        <v>200.1</v>
      </c>
      <c r="BF128" s="28" t="s">
        <v>312</v>
      </c>
      <c r="BG128" s="85" t="s">
        <v>315</v>
      </c>
      <c r="BH128" s="85" t="s">
        <v>344</v>
      </c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</row>
    <row r="129" spans="1:100" s="86" customFormat="1" ht="31.5" customHeight="1" x14ac:dyDescent="0.3">
      <c r="A129" s="73">
        <v>2021</v>
      </c>
      <c r="B129" s="74">
        <v>2</v>
      </c>
      <c r="C129" s="270"/>
      <c r="D129" s="74"/>
      <c r="E129" s="74"/>
      <c r="F129" s="75"/>
      <c r="G129" s="76"/>
      <c r="H129" s="76"/>
      <c r="I129" s="76"/>
      <c r="J129" s="76"/>
      <c r="K129" s="271"/>
      <c r="L129" s="272"/>
      <c r="M129" s="273"/>
      <c r="N129" s="111"/>
      <c r="O129" s="111"/>
      <c r="P129" s="111"/>
      <c r="Q129" s="111"/>
      <c r="R129" s="111"/>
      <c r="S129" s="77"/>
      <c r="T129" s="77"/>
      <c r="U129" s="111"/>
      <c r="V129" s="111"/>
      <c r="W129" s="111"/>
      <c r="X129" s="111"/>
      <c r="Y129" s="111"/>
      <c r="Z129" s="77"/>
      <c r="AA129" s="77"/>
      <c r="AB129" s="111"/>
      <c r="AC129" s="111"/>
      <c r="AD129" s="111"/>
      <c r="AE129" s="111"/>
      <c r="AF129" s="111"/>
      <c r="AG129" s="77"/>
      <c r="AH129" s="77"/>
      <c r="AI129" s="78"/>
      <c r="AJ129" s="79"/>
      <c r="AK129" s="80"/>
      <c r="AL129" s="77"/>
      <c r="AM129" s="77"/>
      <c r="AN129" s="81"/>
      <c r="AO129" s="81"/>
      <c r="AP129" s="81"/>
      <c r="AQ129" s="81"/>
      <c r="AR129" s="81"/>
      <c r="AS129" s="81"/>
      <c r="AT129" s="81"/>
      <c r="AU129" s="81"/>
      <c r="AV129" s="81"/>
      <c r="AW129" s="82"/>
      <c r="AX129" s="83"/>
      <c r="AY129" s="150"/>
      <c r="AZ129" s="84"/>
      <c r="BA129" s="83"/>
      <c r="BB129" s="83"/>
      <c r="BC129" s="83">
        <v>17</v>
      </c>
      <c r="BD129" s="83"/>
      <c r="BE129" s="83"/>
      <c r="BF129" s="28"/>
      <c r="BG129" s="85"/>
      <c r="BH129" s="85" t="s">
        <v>348</v>
      </c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</row>
    <row r="130" spans="1:100" s="86" customFormat="1" ht="31.5" customHeight="1" x14ac:dyDescent="0.3">
      <c r="A130" s="73">
        <v>2021</v>
      </c>
      <c r="B130" s="74">
        <v>2</v>
      </c>
      <c r="C130" s="270"/>
      <c r="D130" s="74"/>
      <c r="E130" s="74"/>
      <c r="F130" s="75"/>
      <c r="G130" s="76"/>
      <c r="H130" s="76"/>
      <c r="I130" s="76"/>
      <c r="J130" s="76"/>
      <c r="K130" s="271"/>
      <c r="L130" s="272"/>
      <c r="M130" s="273"/>
      <c r="N130" s="111"/>
      <c r="O130" s="111"/>
      <c r="P130" s="111"/>
      <c r="Q130" s="111"/>
      <c r="R130" s="111"/>
      <c r="S130" s="77"/>
      <c r="T130" s="77"/>
      <c r="U130" s="111"/>
      <c r="V130" s="111"/>
      <c r="W130" s="111"/>
      <c r="X130" s="111"/>
      <c r="Y130" s="111"/>
      <c r="Z130" s="77"/>
      <c r="AA130" s="77"/>
      <c r="AB130" s="111"/>
      <c r="AC130" s="111"/>
      <c r="AD130" s="111"/>
      <c r="AE130" s="111"/>
      <c r="AF130" s="111"/>
      <c r="AG130" s="77"/>
      <c r="AH130" s="77"/>
      <c r="AI130" s="78"/>
      <c r="AJ130" s="79"/>
      <c r="AK130" s="80"/>
      <c r="AL130" s="77"/>
      <c r="AM130" s="77"/>
      <c r="AN130" s="81"/>
      <c r="AO130" s="81"/>
      <c r="AP130" s="81"/>
      <c r="AQ130" s="81"/>
      <c r="AR130" s="81"/>
      <c r="AS130" s="81"/>
      <c r="AT130" s="81"/>
      <c r="AU130" s="81"/>
      <c r="AV130" s="81"/>
      <c r="AW130" s="82"/>
      <c r="AX130" s="83"/>
      <c r="AY130" s="150"/>
      <c r="AZ130" s="84"/>
      <c r="BA130" s="83"/>
      <c r="BB130" s="83">
        <v>0</v>
      </c>
      <c r="BC130" s="83">
        <v>0.9</v>
      </c>
      <c r="BD130" s="83">
        <v>0.9</v>
      </c>
      <c r="BE130" s="83">
        <v>35</v>
      </c>
      <c r="BF130" s="28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</row>
    <row r="131" spans="1:100" s="86" customFormat="1" ht="31.5" customHeight="1" x14ac:dyDescent="0.3">
      <c r="A131" s="73">
        <v>2021</v>
      </c>
      <c r="B131" s="74">
        <v>2</v>
      </c>
      <c r="C131" s="270"/>
      <c r="D131" s="74"/>
      <c r="E131" s="74"/>
      <c r="F131" s="75"/>
      <c r="G131" s="76"/>
      <c r="H131" s="76"/>
      <c r="I131" s="76"/>
      <c r="J131" s="76"/>
      <c r="K131" s="271"/>
      <c r="L131" s="272"/>
      <c r="M131" s="273"/>
      <c r="N131" s="111"/>
      <c r="O131" s="111"/>
      <c r="P131" s="111"/>
      <c r="Q131" s="111"/>
      <c r="R131" s="111"/>
      <c r="S131" s="77"/>
      <c r="T131" s="77"/>
      <c r="U131" s="111"/>
      <c r="V131" s="111"/>
      <c r="W131" s="111"/>
      <c r="X131" s="111"/>
      <c r="Y131" s="111"/>
      <c r="Z131" s="77"/>
      <c r="AA131" s="77"/>
      <c r="AB131" s="111"/>
      <c r="AC131" s="111"/>
      <c r="AD131" s="111"/>
      <c r="AE131" s="111"/>
      <c r="AF131" s="111"/>
      <c r="AG131" s="77"/>
      <c r="AH131" s="77"/>
      <c r="AI131" s="78"/>
      <c r="AJ131" s="79"/>
      <c r="AK131" s="80"/>
      <c r="AL131" s="77"/>
      <c r="AM131" s="77"/>
      <c r="AN131" s="81"/>
      <c r="AO131" s="81"/>
      <c r="AP131" s="81"/>
      <c r="AQ131" s="81"/>
      <c r="AR131" s="81"/>
      <c r="AS131" s="81"/>
      <c r="AT131" s="81"/>
      <c r="AU131" s="81"/>
      <c r="AV131" s="81"/>
      <c r="AW131" s="82"/>
      <c r="AX131" s="83"/>
      <c r="AY131" s="150"/>
      <c r="AZ131" s="84"/>
      <c r="BA131" s="83">
        <v>1</v>
      </c>
      <c r="BB131" s="83">
        <v>0.1</v>
      </c>
      <c r="BC131" s="83">
        <v>4.0999999999999996</v>
      </c>
      <c r="BD131" s="83">
        <v>1.2</v>
      </c>
      <c r="BE131" s="83">
        <v>88.2</v>
      </c>
      <c r="BF131" s="28" t="s">
        <v>312</v>
      </c>
      <c r="BG131" s="85" t="s">
        <v>321</v>
      </c>
      <c r="BH131" s="85" t="s">
        <v>329</v>
      </c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</row>
    <row r="132" spans="1:100" s="86" customFormat="1" ht="31.5" customHeight="1" x14ac:dyDescent="0.3">
      <c r="A132" s="73">
        <v>2021</v>
      </c>
      <c r="B132" s="74">
        <v>2</v>
      </c>
      <c r="C132" s="270"/>
      <c r="D132" s="74"/>
      <c r="E132" s="74"/>
      <c r="F132" s="75"/>
      <c r="G132" s="76"/>
      <c r="H132" s="76"/>
      <c r="I132" s="76"/>
      <c r="J132" s="76"/>
      <c r="K132" s="271"/>
      <c r="L132" s="272"/>
      <c r="M132" s="273"/>
      <c r="N132" s="111"/>
      <c r="O132" s="111"/>
      <c r="P132" s="111"/>
      <c r="Q132" s="111"/>
      <c r="R132" s="111"/>
      <c r="S132" s="77"/>
      <c r="T132" s="77"/>
      <c r="U132" s="111"/>
      <c r="V132" s="111"/>
      <c r="W132" s="111"/>
      <c r="X132" s="111"/>
      <c r="Y132" s="111"/>
      <c r="Z132" s="77"/>
      <c r="AA132" s="77"/>
      <c r="AB132" s="111"/>
      <c r="AC132" s="111"/>
      <c r="AD132" s="111"/>
      <c r="AE132" s="111"/>
      <c r="AF132" s="111"/>
      <c r="AG132" s="77"/>
      <c r="AH132" s="77"/>
      <c r="AI132" s="78"/>
      <c r="AJ132" s="79"/>
      <c r="AK132" s="80"/>
      <c r="AL132" s="77"/>
      <c r="AM132" s="77"/>
      <c r="AN132" s="81"/>
      <c r="AO132" s="81"/>
      <c r="AP132" s="81"/>
      <c r="AQ132" s="81"/>
      <c r="AR132" s="81"/>
      <c r="AS132" s="81"/>
      <c r="AT132" s="81"/>
      <c r="AU132" s="81"/>
      <c r="AV132" s="81"/>
      <c r="AW132" s="82"/>
      <c r="AX132" s="83"/>
      <c r="AY132" s="150"/>
      <c r="AZ132" s="84"/>
      <c r="BA132" s="83">
        <v>1</v>
      </c>
      <c r="BB132" s="83">
        <v>0.1</v>
      </c>
      <c r="BC132" s="83">
        <v>4.0999999999999996</v>
      </c>
      <c r="BD132" s="83">
        <v>1.2</v>
      </c>
      <c r="BE132" s="83">
        <v>88.2</v>
      </c>
      <c r="BF132" s="28" t="s">
        <v>312</v>
      </c>
      <c r="BG132" s="85" t="s">
        <v>321</v>
      </c>
      <c r="BH132" s="85" t="s">
        <v>330</v>
      </c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</row>
    <row r="133" spans="1:100" s="86" customFormat="1" ht="31.5" customHeight="1" x14ac:dyDescent="0.3">
      <c r="A133" s="73">
        <v>2021</v>
      </c>
      <c r="B133" s="74">
        <v>2</v>
      </c>
      <c r="C133" s="270"/>
      <c r="D133" s="74"/>
      <c r="E133" s="74"/>
      <c r="F133" s="75"/>
      <c r="G133" s="76"/>
      <c r="H133" s="76"/>
      <c r="I133" s="76"/>
      <c r="J133" s="76"/>
      <c r="K133" s="271"/>
      <c r="L133" s="272"/>
      <c r="M133" s="273"/>
      <c r="N133" s="111"/>
      <c r="O133" s="111"/>
      <c r="P133" s="111"/>
      <c r="Q133" s="111"/>
      <c r="R133" s="111"/>
      <c r="S133" s="77"/>
      <c r="T133" s="77"/>
      <c r="U133" s="111"/>
      <c r="V133" s="111"/>
      <c r="W133" s="111"/>
      <c r="X133" s="111"/>
      <c r="Y133" s="111"/>
      <c r="Z133" s="77"/>
      <c r="AA133" s="77"/>
      <c r="AB133" s="111"/>
      <c r="AC133" s="111"/>
      <c r="AD133" s="111"/>
      <c r="AE133" s="111"/>
      <c r="AF133" s="111"/>
      <c r="AG133" s="77"/>
      <c r="AH133" s="77"/>
      <c r="AI133" s="78"/>
      <c r="AJ133" s="79"/>
      <c r="AK133" s="80"/>
      <c r="AL133" s="77"/>
      <c r="AM133" s="77"/>
      <c r="AN133" s="81"/>
      <c r="AO133" s="81"/>
      <c r="AP133" s="81"/>
      <c r="AQ133" s="81"/>
      <c r="AR133" s="81"/>
      <c r="AS133" s="81"/>
      <c r="AT133" s="81"/>
      <c r="AU133" s="81"/>
      <c r="AV133" s="81"/>
      <c r="AW133" s="82"/>
      <c r="AX133" s="83"/>
      <c r="AY133" s="150"/>
      <c r="AZ133" s="84"/>
      <c r="BA133" s="83">
        <v>1</v>
      </c>
      <c r="BB133" s="83">
        <v>0.1</v>
      </c>
      <c r="BC133" s="83">
        <v>6.8</v>
      </c>
      <c r="BD133" s="83">
        <v>0.9</v>
      </c>
      <c r="BE133" s="83">
        <v>58.2</v>
      </c>
      <c r="BF133" s="28" t="s">
        <v>312</v>
      </c>
      <c r="BG133" s="85" t="s">
        <v>321</v>
      </c>
      <c r="BH133" s="85" t="s">
        <v>331</v>
      </c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</row>
    <row r="134" spans="1:100" s="86" customFormat="1" ht="31.5" customHeight="1" x14ac:dyDescent="0.3">
      <c r="A134" s="73">
        <v>2021</v>
      </c>
      <c r="B134" s="74">
        <v>2</v>
      </c>
      <c r="C134" s="270"/>
      <c r="D134" s="74"/>
      <c r="E134" s="74"/>
      <c r="F134" s="75"/>
      <c r="G134" s="76"/>
      <c r="H134" s="76"/>
      <c r="I134" s="76"/>
      <c r="J134" s="76"/>
      <c r="K134" s="271"/>
      <c r="L134" s="272"/>
      <c r="M134" s="273"/>
      <c r="N134" s="111"/>
      <c r="O134" s="111"/>
      <c r="P134" s="111"/>
      <c r="Q134" s="111"/>
      <c r="R134" s="111"/>
      <c r="S134" s="77"/>
      <c r="T134" s="77"/>
      <c r="U134" s="111"/>
      <c r="V134" s="111"/>
      <c r="W134" s="111"/>
      <c r="X134" s="111"/>
      <c r="Y134" s="111"/>
      <c r="Z134" s="77"/>
      <c r="AA134" s="77"/>
      <c r="AB134" s="111"/>
      <c r="AC134" s="111"/>
      <c r="AD134" s="111"/>
      <c r="AE134" s="111"/>
      <c r="AF134" s="111"/>
      <c r="AG134" s="77"/>
      <c r="AH134" s="77"/>
      <c r="AI134" s="78"/>
      <c r="AJ134" s="79"/>
      <c r="AK134" s="80"/>
      <c r="AL134" s="77"/>
      <c r="AM134" s="77"/>
      <c r="AN134" s="81"/>
      <c r="AO134" s="81"/>
      <c r="AP134" s="81"/>
      <c r="AQ134" s="81"/>
      <c r="AR134" s="81"/>
      <c r="AS134" s="81"/>
      <c r="AT134" s="81"/>
      <c r="AU134" s="81"/>
      <c r="AV134" s="81"/>
      <c r="AW134" s="82"/>
      <c r="AX134" s="83"/>
      <c r="AY134" s="150"/>
      <c r="AZ134" s="84"/>
      <c r="BA134" s="83">
        <v>1</v>
      </c>
      <c r="BB134" s="83">
        <v>0.1</v>
      </c>
      <c r="BC134" s="83">
        <v>6.8</v>
      </c>
      <c r="BD134" s="83">
        <v>0.9</v>
      </c>
      <c r="BE134" s="83">
        <v>58.2</v>
      </c>
      <c r="BF134" s="28" t="s">
        <v>312</v>
      </c>
      <c r="BG134" s="85" t="s">
        <v>321</v>
      </c>
      <c r="BH134" s="85" t="s">
        <v>332</v>
      </c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</row>
    <row r="135" spans="1:100" s="86" customFormat="1" ht="31.5" customHeight="1" x14ac:dyDescent="0.3">
      <c r="A135" s="73">
        <v>2021</v>
      </c>
      <c r="B135" s="74">
        <v>2</v>
      </c>
      <c r="C135" s="270"/>
      <c r="D135" s="74"/>
      <c r="E135" s="74"/>
      <c r="F135" s="75"/>
      <c r="G135" s="76"/>
      <c r="H135" s="76"/>
      <c r="I135" s="76"/>
      <c r="J135" s="76"/>
      <c r="K135" s="271"/>
      <c r="L135" s="272"/>
      <c r="M135" s="273"/>
      <c r="N135" s="111"/>
      <c r="O135" s="111"/>
      <c r="P135" s="111"/>
      <c r="Q135" s="111"/>
      <c r="R135" s="111"/>
      <c r="S135" s="77"/>
      <c r="T135" s="77"/>
      <c r="U135" s="111"/>
      <c r="V135" s="111"/>
      <c r="W135" s="111"/>
      <c r="X135" s="111"/>
      <c r="Y135" s="111"/>
      <c r="Z135" s="77"/>
      <c r="AA135" s="77"/>
      <c r="AB135" s="111"/>
      <c r="AC135" s="111"/>
      <c r="AD135" s="111"/>
      <c r="AE135" s="111"/>
      <c r="AF135" s="111"/>
      <c r="AG135" s="77"/>
      <c r="AH135" s="77"/>
      <c r="AI135" s="78"/>
      <c r="AJ135" s="79"/>
      <c r="AK135" s="80"/>
      <c r="AL135" s="77"/>
      <c r="AM135" s="77"/>
      <c r="AN135" s="81"/>
      <c r="AO135" s="81"/>
      <c r="AP135" s="81"/>
      <c r="AQ135" s="81"/>
      <c r="AR135" s="81"/>
      <c r="AS135" s="81"/>
      <c r="AT135" s="81"/>
      <c r="AU135" s="81"/>
      <c r="AV135" s="81"/>
      <c r="AW135" s="82"/>
      <c r="AX135" s="83"/>
      <c r="AY135" s="150"/>
      <c r="AZ135" s="84"/>
      <c r="BA135" s="83"/>
      <c r="BB135" s="83">
        <v>0.1</v>
      </c>
      <c r="BC135" s="83">
        <v>0.7</v>
      </c>
      <c r="BD135" s="83">
        <v>5.9</v>
      </c>
      <c r="BE135" s="83">
        <v>35.299999999999997</v>
      </c>
      <c r="BF135" s="28" t="s">
        <v>312</v>
      </c>
      <c r="BG135" s="85" t="s">
        <v>315</v>
      </c>
      <c r="BH135" s="85" t="s">
        <v>316</v>
      </c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</row>
    <row r="136" spans="1:100" s="86" customFormat="1" ht="31.5" customHeight="1" x14ac:dyDescent="0.3">
      <c r="A136" s="73">
        <v>2021</v>
      </c>
      <c r="B136" s="74">
        <v>2</v>
      </c>
      <c r="C136" s="270"/>
      <c r="D136" s="74"/>
      <c r="E136" s="74"/>
      <c r="F136" s="75"/>
      <c r="G136" s="76"/>
      <c r="H136" s="76"/>
      <c r="I136" s="76"/>
      <c r="J136" s="76"/>
      <c r="K136" s="271"/>
      <c r="L136" s="272"/>
      <c r="M136" s="273"/>
      <c r="N136" s="111"/>
      <c r="O136" s="111"/>
      <c r="P136" s="111"/>
      <c r="Q136" s="111"/>
      <c r="R136" s="111"/>
      <c r="S136" s="77"/>
      <c r="T136" s="77"/>
      <c r="U136" s="111"/>
      <c r="V136" s="111"/>
      <c r="W136" s="111"/>
      <c r="X136" s="111"/>
      <c r="Y136" s="111"/>
      <c r="Z136" s="77"/>
      <c r="AA136" s="77"/>
      <c r="AB136" s="111"/>
      <c r="AC136" s="111"/>
      <c r="AD136" s="111"/>
      <c r="AE136" s="111"/>
      <c r="AF136" s="111"/>
      <c r="AG136" s="77"/>
      <c r="AH136" s="77"/>
      <c r="AI136" s="78"/>
      <c r="AJ136" s="79"/>
      <c r="AK136" s="80"/>
      <c r="AL136" s="77"/>
      <c r="AM136" s="77"/>
      <c r="AN136" s="81"/>
      <c r="AO136" s="81"/>
      <c r="AP136" s="81"/>
      <c r="AQ136" s="81"/>
      <c r="AR136" s="81"/>
      <c r="AS136" s="81"/>
      <c r="AT136" s="81"/>
      <c r="AU136" s="81"/>
      <c r="AV136" s="81"/>
      <c r="AW136" s="82"/>
      <c r="AX136" s="83"/>
      <c r="AY136" s="150"/>
      <c r="AZ136" s="84"/>
      <c r="BA136" s="83"/>
      <c r="BB136" s="83">
        <v>0</v>
      </c>
      <c r="BC136" s="83">
        <v>0.5</v>
      </c>
      <c r="BD136" s="83">
        <v>10.8</v>
      </c>
      <c r="BE136" s="83">
        <v>604.20000000000005</v>
      </c>
      <c r="BF136" s="28" t="s">
        <v>306</v>
      </c>
      <c r="BG136" s="85" t="s">
        <v>307</v>
      </c>
      <c r="BH136" s="85" t="s">
        <v>308</v>
      </c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</row>
    <row r="137" spans="1:100" s="86" customFormat="1" ht="31.5" customHeight="1" x14ac:dyDescent="0.3">
      <c r="A137" s="73">
        <v>2021</v>
      </c>
      <c r="B137" s="74">
        <v>2</v>
      </c>
      <c r="C137" s="270"/>
      <c r="D137" s="74"/>
      <c r="E137" s="74"/>
      <c r="F137" s="75"/>
      <c r="G137" s="76"/>
      <c r="H137" s="76"/>
      <c r="I137" s="76"/>
      <c r="J137" s="76"/>
      <c r="K137" s="271"/>
      <c r="L137" s="272"/>
      <c r="M137" s="273"/>
      <c r="N137" s="111"/>
      <c r="O137" s="111"/>
      <c r="P137" s="111"/>
      <c r="Q137" s="111"/>
      <c r="R137" s="111"/>
      <c r="S137" s="77"/>
      <c r="T137" s="77"/>
      <c r="U137" s="111"/>
      <c r="V137" s="111"/>
      <c r="W137" s="111"/>
      <c r="X137" s="111"/>
      <c r="Y137" s="111"/>
      <c r="Z137" s="77"/>
      <c r="AA137" s="77"/>
      <c r="AB137" s="111"/>
      <c r="AC137" s="111"/>
      <c r="AD137" s="111"/>
      <c r="AE137" s="111"/>
      <c r="AF137" s="111"/>
      <c r="AG137" s="77"/>
      <c r="AH137" s="77"/>
      <c r="AI137" s="78"/>
      <c r="AJ137" s="79"/>
      <c r="AK137" s="80"/>
      <c r="AL137" s="77"/>
      <c r="AM137" s="77"/>
      <c r="AN137" s="81"/>
      <c r="AO137" s="81"/>
      <c r="AP137" s="81"/>
      <c r="AQ137" s="81"/>
      <c r="AR137" s="81"/>
      <c r="AS137" s="81"/>
      <c r="AT137" s="81"/>
      <c r="AU137" s="81"/>
      <c r="AV137" s="81"/>
      <c r="AW137" s="82"/>
      <c r="AX137" s="83"/>
      <c r="AY137" s="150"/>
      <c r="AZ137" s="84"/>
      <c r="BA137" s="83"/>
      <c r="BB137" s="83">
        <v>0.1</v>
      </c>
      <c r="BC137" s="83">
        <v>3.1</v>
      </c>
      <c r="BD137" s="83">
        <v>1.9</v>
      </c>
      <c r="BE137" s="83">
        <v>107.3</v>
      </c>
      <c r="BF137" s="28" t="s">
        <v>306</v>
      </c>
      <c r="BG137" s="85" t="s">
        <v>307</v>
      </c>
      <c r="BH137" s="85" t="s">
        <v>308</v>
      </c>
      <c r="BI137" s="85" t="s">
        <v>309</v>
      </c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</row>
    <row r="138" spans="1:100" s="86" customFormat="1" ht="31.5" customHeight="1" x14ac:dyDescent="0.3">
      <c r="A138" s="73">
        <v>2021</v>
      </c>
      <c r="B138" s="74">
        <v>2</v>
      </c>
      <c r="C138" s="270"/>
      <c r="D138" s="74"/>
      <c r="E138" s="74"/>
      <c r="F138" s="75"/>
      <c r="G138" s="76"/>
      <c r="H138" s="76"/>
      <c r="I138" s="76"/>
      <c r="J138" s="76"/>
      <c r="K138" s="271"/>
      <c r="L138" s="272"/>
      <c r="M138" s="273"/>
      <c r="N138" s="111"/>
      <c r="O138" s="111"/>
      <c r="P138" s="111"/>
      <c r="Q138" s="111"/>
      <c r="R138" s="111"/>
      <c r="S138" s="77"/>
      <c r="T138" s="77"/>
      <c r="U138" s="111"/>
      <c r="V138" s="111"/>
      <c r="W138" s="111"/>
      <c r="X138" s="111"/>
      <c r="Y138" s="111"/>
      <c r="Z138" s="77"/>
      <c r="AA138" s="77"/>
      <c r="AB138" s="111"/>
      <c r="AC138" s="111"/>
      <c r="AD138" s="111"/>
      <c r="AE138" s="111"/>
      <c r="AF138" s="111"/>
      <c r="AG138" s="77"/>
      <c r="AH138" s="77"/>
      <c r="AI138" s="78"/>
      <c r="AJ138" s="79"/>
      <c r="AK138" s="80"/>
      <c r="AL138" s="77"/>
      <c r="AM138" s="77"/>
      <c r="AN138" s="81"/>
      <c r="AO138" s="81"/>
      <c r="AP138" s="81"/>
      <c r="AQ138" s="81"/>
      <c r="AR138" s="81"/>
      <c r="AS138" s="81"/>
      <c r="AT138" s="81"/>
      <c r="AU138" s="81"/>
      <c r="AV138" s="81"/>
      <c r="AW138" s="82"/>
      <c r="AX138" s="83"/>
      <c r="AY138" s="150"/>
      <c r="AZ138" s="84"/>
      <c r="BA138" s="83">
        <v>1</v>
      </c>
      <c r="BB138" s="83">
        <v>0.1</v>
      </c>
      <c r="BC138" s="83">
        <v>6</v>
      </c>
      <c r="BD138" s="83">
        <v>2.9</v>
      </c>
      <c r="BE138" s="83">
        <v>245.9</v>
      </c>
      <c r="BF138" s="28" t="s">
        <v>382</v>
      </c>
      <c r="BG138" s="85" t="s">
        <v>382</v>
      </c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</row>
    <row r="139" spans="1:100" s="86" customFormat="1" ht="31.5" customHeight="1" x14ac:dyDescent="0.3">
      <c r="A139" s="73">
        <v>2021</v>
      </c>
      <c r="B139" s="74">
        <v>2</v>
      </c>
      <c r="C139" s="270"/>
      <c r="D139" s="74"/>
      <c r="E139" s="74"/>
      <c r="F139" s="75"/>
      <c r="G139" s="76"/>
      <c r="H139" s="76"/>
      <c r="I139" s="76"/>
      <c r="J139" s="76"/>
      <c r="K139" s="271"/>
      <c r="L139" s="272"/>
      <c r="M139" s="273"/>
      <c r="N139" s="111"/>
      <c r="O139" s="111"/>
      <c r="P139" s="111"/>
      <c r="Q139" s="111"/>
      <c r="R139" s="111"/>
      <c r="S139" s="77"/>
      <c r="T139" s="77"/>
      <c r="U139" s="111"/>
      <c r="V139" s="111"/>
      <c r="W139" s="111"/>
      <c r="X139" s="111"/>
      <c r="Y139" s="111"/>
      <c r="Z139" s="77"/>
      <c r="AA139" s="77"/>
      <c r="AB139" s="111"/>
      <c r="AC139" s="111"/>
      <c r="AD139" s="111"/>
      <c r="AE139" s="111"/>
      <c r="AF139" s="111"/>
      <c r="AG139" s="77"/>
      <c r="AH139" s="77"/>
      <c r="AI139" s="78"/>
      <c r="AJ139" s="79"/>
      <c r="AK139" s="80"/>
      <c r="AL139" s="77"/>
      <c r="AM139" s="77"/>
      <c r="AN139" s="81"/>
      <c r="AO139" s="81"/>
      <c r="AP139" s="81"/>
      <c r="AQ139" s="81"/>
      <c r="AR139" s="81"/>
      <c r="AS139" s="81"/>
      <c r="AT139" s="81"/>
      <c r="AU139" s="81"/>
      <c r="AV139" s="81"/>
      <c r="AW139" s="82"/>
      <c r="AX139" s="83"/>
      <c r="AY139" s="150"/>
      <c r="AZ139" s="84"/>
      <c r="BA139" s="83">
        <v>1</v>
      </c>
      <c r="BB139" s="83">
        <v>0.2</v>
      </c>
      <c r="BC139" s="83">
        <v>19.3</v>
      </c>
      <c r="BD139" s="83">
        <v>2.1</v>
      </c>
      <c r="BE139" s="83">
        <v>247</v>
      </c>
      <c r="BF139" s="28" t="s">
        <v>364</v>
      </c>
      <c r="BG139" s="85" t="s">
        <v>364</v>
      </c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</row>
    <row r="140" spans="1:100" s="86" customFormat="1" ht="31.5" customHeight="1" x14ac:dyDescent="0.3">
      <c r="A140" s="73">
        <v>2021</v>
      </c>
      <c r="B140" s="74">
        <v>2</v>
      </c>
      <c r="C140" s="270"/>
      <c r="D140" s="74"/>
      <c r="E140" s="74"/>
      <c r="F140" s="75"/>
      <c r="G140" s="76"/>
      <c r="H140" s="76"/>
      <c r="I140" s="76"/>
      <c r="J140" s="76"/>
      <c r="K140" s="271"/>
      <c r="L140" s="272"/>
      <c r="M140" s="273"/>
      <c r="N140" s="111"/>
      <c r="O140" s="111"/>
      <c r="P140" s="111"/>
      <c r="Q140" s="111"/>
      <c r="R140" s="111"/>
      <c r="S140" s="77"/>
      <c r="T140" s="77"/>
      <c r="U140" s="111"/>
      <c r="V140" s="111"/>
      <c r="W140" s="111"/>
      <c r="X140" s="111"/>
      <c r="Y140" s="111"/>
      <c r="Z140" s="77"/>
      <c r="AA140" s="77"/>
      <c r="AB140" s="111"/>
      <c r="AC140" s="111"/>
      <c r="AD140" s="111"/>
      <c r="AE140" s="111"/>
      <c r="AF140" s="111"/>
      <c r="AG140" s="77"/>
      <c r="AH140" s="77"/>
      <c r="AI140" s="78"/>
      <c r="AJ140" s="79"/>
      <c r="AK140" s="80"/>
      <c r="AL140" s="77"/>
      <c r="AM140" s="77"/>
      <c r="AN140" s="81"/>
      <c r="AO140" s="81"/>
      <c r="AP140" s="81"/>
      <c r="AQ140" s="81"/>
      <c r="AR140" s="81"/>
      <c r="AS140" s="81"/>
      <c r="AT140" s="81"/>
      <c r="AU140" s="81"/>
      <c r="AV140" s="81"/>
      <c r="AW140" s="82"/>
      <c r="AX140" s="83"/>
      <c r="AY140" s="150"/>
      <c r="AZ140" s="84"/>
      <c r="BA140" s="83">
        <v>1</v>
      </c>
      <c r="BB140" s="83">
        <v>0.1</v>
      </c>
      <c r="BC140" s="83">
        <v>23.4</v>
      </c>
      <c r="BD140" s="83">
        <v>1.8</v>
      </c>
      <c r="BE140" s="83">
        <v>297</v>
      </c>
      <c r="BF140" s="28" t="s">
        <v>364</v>
      </c>
      <c r="BG140" s="85" t="s">
        <v>364</v>
      </c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</row>
    <row r="141" spans="1:100" s="86" customFormat="1" ht="31.5" customHeight="1" x14ac:dyDescent="0.3">
      <c r="A141" s="73">
        <v>2021</v>
      </c>
      <c r="B141" s="74">
        <v>2</v>
      </c>
      <c r="C141" s="270"/>
      <c r="D141" s="74"/>
      <c r="E141" s="74"/>
      <c r="F141" s="75"/>
      <c r="G141" s="76"/>
      <c r="H141" s="76"/>
      <c r="I141" s="76"/>
      <c r="J141" s="76"/>
      <c r="K141" s="271"/>
      <c r="L141" s="272"/>
      <c r="M141" s="273"/>
      <c r="N141" s="111"/>
      <c r="O141" s="111"/>
      <c r="P141" s="111"/>
      <c r="Q141" s="111"/>
      <c r="R141" s="111"/>
      <c r="S141" s="77"/>
      <c r="T141" s="77"/>
      <c r="U141" s="111"/>
      <c r="V141" s="111"/>
      <c r="W141" s="111"/>
      <c r="X141" s="111"/>
      <c r="Y141" s="111"/>
      <c r="Z141" s="77"/>
      <c r="AA141" s="77"/>
      <c r="AB141" s="111"/>
      <c r="AC141" s="111"/>
      <c r="AD141" s="111"/>
      <c r="AE141" s="111"/>
      <c r="AF141" s="111"/>
      <c r="AG141" s="77"/>
      <c r="AH141" s="77"/>
      <c r="AI141" s="78"/>
      <c r="AJ141" s="79"/>
      <c r="AK141" s="80"/>
      <c r="AL141" s="77"/>
      <c r="AM141" s="77"/>
      <c r="AN141" s="81"/>
      <c r="AO141" s="81"/>
      <c r="AP141" s="81"/>
      <c r="AQ141" s="81"/>
      <c r="AR141" s="81"/>
      <c r="AS141" s="81"/>
      <c r="AT141" s="81"/>
      <c r="AU141" s="81"/>
      <c r="AV141" s="81"/>
      <c r="AW141" s="82"/>
      <c r="AX141" s="83"/>
      <c r="AY141" s="150"/>
      <c r="AZ141" s="84"/>
      <c r="BA141" s="83"/>
      <c r="BB141" s="83"/>
      <c r="BC141" s="83">
        <v>2.1</v>
      </c>
      <c r="BD141" s="83"/>
      <c r="BE141" s="83"/>
      <c r="BF141" s="28" t="s">
        <v>318</v>
      </c>
      <c r="BG141" s="85" t="s">
        <v>318</v>
      </c>
      <c r="BH141" s="85"/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</row>
    <row r="142" spans="1:100" s="86" customFormat="1" ht="31.5" customHeight="1" x14ac:dyDescent="0.3">
      <c r="A142" s="73">
        <v>2021</v>
      </c>
      <c r="B142" s="74">
        <v>2</v>
      </c>
      <c r="C142" s="270"/>
      <c r="D142" s="74"/>
      <c r="E142" s="74"/>
      <c r="F142" s="75"/>
      <c r="G142" s="76"/>
      <c r="H142" s="76"/>
      <c r="I142" s="76"/>
      <c r="J142" s="76"/>
      <c r="K142" s="271"/>
      <c r="L142" s="272"/>
      <c r="M142" s="273"/>
      <c r="N142" s="111"/>
      <c r="O142" s="111"/>
      <c r="P142" s="111"/>
      <c r="Q142" s="111"/>
      <c r="R142" s="111"/>
      <c r="S142" s="77"/>
      <c r="T142" s="77"/>
      <c r="U142" s="111"/>
      <c r="V142" s="111"/>
      <c r="W142" s="111"/>
      <c r="X142" s="111"/>
      <c r="Y142" s="111"/>
      <c r="Z142" s="77"/>
      <c r="AA142" s="77"/>
      <c r="AB142" s="111"/>
      <c r="AC142" s="111"/>
      <c r="AD142" s="111"/>
      <c r="AE142" s="111"/>
      <c r="AF142" s="111"/>
      <c r="AG142" s="77"/>
      <c r="AH142" s="77"/>
      <c r="AI142" s="78"/>
      <c r="AJ142" s="79"/>
      <c r="AK142" s="80"/>
      <c r="AL142" s="77"/>
      <c r="AM142" s="77"/>
      <c r="AN142" s="81"/>
      <c r="AO142" s="81"/>
      <c r="AP142" s="81"/>
      <c r="AQ142" s="81"/>
      <c r="AR142" s="81"/>
      <c r="AS142" s="81"/>
      <c r="AT142" s="81"/>
      <c r="AU142" s="81"/>
      <c r="AV142" s="81"/>
      <c r="AW142" s="82"/>
      <c r="AX142" s="83"/>
      <c r="AY142" s="150"/>
      <c r="AZ142" s="84"/>
      <c r="BA142" s="83">
        <v>1</v>
      </c>
      <c r="BB142" s="83">
        <v>0.4</v>
      </c>
      <c r="BC142" s="83">
        <v>50.4</v>
      </c>
      <c r="BD142" s="83">
        <v>0.3</v>
      </c>
      <c r="BE142" s="83">
        <v>39.5</v>
      </c>
      <c r="BF142" s="28" t="s">
        <v>312</v>
      </c>
      <c r="BG142" s="85" t="s">
        <v>321</v>
      </c>
      <c r="BH142" s="85" t="s">
        <v>379</v>
      </c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</row>
    <row r="143" spans="1:100" s="86" customFormat="1" ht="31.5" customHeight="1" x14ac:dyDescent="0.3">
      <c r="A143" s="73">
        <v>2021</v>
      </c>
      <c r="B143" s="74">
        <v>2</v>
      </c>
      <c r="C143" s="270"/>
      <c r="D143" s="74"/>
      <c r="E143" s="74"/>
      <c r="F143" s="75"/>
      <c r="G143" s="76"/>
      <c r="H143" s="76"/>
      <c r="I143" s="76"/>
      <c r="J143" s="76"/>
      <c r="K143" s="271"/>
      <c r="L143" s="272"/>
      <c r="M143" s="273"/>
      <c r="N143" s="111"/>
      <c r="O143" s="111"/>
      <c r="P143" s="111"/>
      <c r="Q143" s="111"/>
      <c r="R143" s="111"/>
      <c r="S143" s="77"/>
      <c r="T143" s="77"/>
      <c r="U143" s="111"/>
      <c r="V143" s="111"/>
      <c r="W143" s="111"/>
      <c r="X143" s="111"/>
      <c r="Y143" s="111"/>
      <c r="Z143" s="77"/>
      <c r="AA143" s="77"/>
      <c r="AB143" s="111"/>
      <c r="AC143" s="111"/>
      <c r="AD143" s="111"/>
      <c r="AE143" s="111"/>
      <c r="AF143" s="111"/>
      <c r="AG143" s="77"/>
      <c r="AH143" s="77"/>
      <c r="AI143" s="78"/>
      <c r="AJ143" s="79"/>
      <c r="AK143" s="80"/>
      <c r="AL143" s="77"/>
      <c r="AM143" s="77"/>
      <c r="AN143" s="81"/>
      <c r="AO143" s="81"/>
      <c r="AP143" s="81"/>
      <c r="AQ143" s="81"/>
      <c r="AR143" s="81"/>
      <c r="AS143" s="81"/>
      <c r="AT143" s="81"/>
      <c r="AU143" s="81"/>
      <c r="AV143" s="81"/>
      <c r="AW143" s="82"/>
      <c r="AX143" s="83"/>
      <c r="AY143" s="150"/>
      <c r="AZ143" s="84"/>
      <c r="BA143" s="83">
        <v>1</v>
      </c>
      <c r="BB143" s="83">
        <v>0.1</v>
      </c>
      <c r="BC143" s="83">
        <v>10.7</v>
      </c>
      <c r="BD143" s="83">
        <v>2.4</v>
      </c>
      <c r="BE143" s="83">
        <v>312</v>
      </c>
      <c r="BF143" s="28" t="s">
        <v>312</v>
      </c>
      <c r="BG143" s="85" t="s">
        <v>321</v>
      </c>
      <c r="BH143" s="85" t="s">
        <v>380</v>
      </c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</row>
    <row r="144" spans="1:100" s="86" customFormat="1" ht="31.5" customHeight="1" x14ac:dyDescent="0.3">
      <c r="A144" s="73">
        <v>2021</v>
      </c>
      <c r="B144" s="74">
        <v>2</v>
      </c>
      <c r="C144" s="270"/>
      <c r="D144" s="74"/>
      <c r="E144" s="74"/>
      <c r="F144" s="75"/>
      <c r="G144" s="76"/>
      <c r="H144" s="76"/>
      <c r="I144" s="76"/>
      <c r="J144" s="76"/>
      <c r="K144" s="271"/>
      <c r="L144" s="272"/>
      <c r="M144" s="273"/>
      <c r="N144" s="111"/>
      <c r="O144" s="111"/>
      <c r="P144" s="111"/>
      <c r="Q144" s="111"/>
      <c r="R144" s="111"/>
      <c r="S144" s="77"/>
      <c r="T144" s="77"/>
      <c r="U144" s="111"/>
      <c r="V144" s="111"/>
      <c r="W144" s="111"/>
      <c r="X144" s="111"/>
      <c r="Y144" s="111"/>
      <c r="Z144" s="77"/>
      <c r="AA144" s="77"/>
      <c r="AB144" s="111"/>
      <c r="AC144" s="111"/>
      <c r="AD144" s="111"/>
      <c r="AE144" s="111"/>
      <c r="AF144" s="111"/>
      <c r="AG144" s="77"/>
      <c r="AH144" s="77"/>
      <c r="AI144" s="78"/>
      <c r="AJ144" s="79"/>
      <c r="AK144" s="80"/>
      <c r="AL144" s="77"/>
      <c r="AM144" s="77"/>
      <c r="AN144" s="81"/>
      <c r="AO144" s="81"/>
      <c r="AP144" s="81"/>
      <c r="AQ144" s="81"/>
      <c r="AR144" s="81"/>
      <c r="AS144" s="81"/>
      <c r="AT144" s="81"/>
      <c r="AU144" s="81"/>
      <c r="AV144" s="81"/>
      <c r="AW144" s="82"/>
      <c r="AX144" s="83"/>
      <c r="AY144" s="150"/>
      <c r="AZ144" s="84"/>
      <c r="BA144" s="83">
        <v>1</v>
      </c>
      <c r="BB144" s="83">
        <v>0.1</v>
      </c>
      <c r="BC144" s="83">
        <v>10</v>
      </c>
      <c r="BD144" s="83">
        <v>2</v>
      </c>
      <c r="BE144" s="83">
        <v>328.9</v>
      </c>
      <c r="BF144" s="28" t="s">
        <v>312</v>
      </c>
      <c r="BG144" s="85" t="s">
        <v>321</v>
      </c>
      <c r="BH144" s="85" t="s">
        <v>381</v>
      </c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</row>
    <row r="145" spans="1:100" s="86" customFormat="1" ht="31.5" customHeight="1" x14ac:dyDescent="0.3">
      <c r="A145" s="73">
        <v>2021</v>
      </c>
      <c r="B145" s="74">
        <v>2</v>
      </c>
      <c r="C145" s="270"/>
      <c r="D145" s="74"/>
      <c r="E145" s="74"/>
      <c r="F145" s="75"/>
      <c r="G145" s="76"/>
      <c r="H145" s="76"/>
      <c r="I145" s="76"/>
      <c r="J145" s="76"/>
      <c r="K145" s="271"/>
      <c r="L145" s="272"/>
      <c r="M145" s="273"/>
      <c r="N145" s="111"/>
      <c r="O145" s="111"/>
      <c r="P145" s="111"/>
      <c r="Q145" s="111"/>
      <c r="R145" s="111"/>
      <c r="S145" s="77"/>
      <c r="T145" s="77"/>
      <c r="U145" s="111"/>
      <c r="V145" s="111"/>
      <c r="W145" s="111"/>
      <c r="X145" s="111"/>
      <c r="Y145" s="111"/>
      <c r="Z145" s="77"/>
      <c r="AA145" s="77"/>
      <c r="AB145" s="111"/>
      <c r="AC145" s="111"/>
      <c r="AD145" s="111"/>
      <c r="AE145" s="111"/>
      <c r="AF145" s="111"/>
      <c r="AG145" s="77"/>
      <c r="AH145" s="77"/>
      <c r="AI145" s="78"/>
      <c r="AJ145" s="79"/>
      <c r="AK145" s="80"/>
      <c r="AL145" s="77"/>
      <c r="AM145" s="77"/>
      <c r="AN145" s="81"/>
      <c r="AO145" s="81"/>
      <c r="AP145" s="81"/>
      <c r="AQ145" s="81"/>
      <c r="AR145" s="81"/>
      <c r="AS145" s="81"/>
      <c r="AT145" s="81"/>
      <c r="AU145" s="81"/>
      <c r="AV145" s="81"/>
      <c r="AW145" s="82"/>
      <c r="AX145" s="83"/>
      <c r="AY145" s="150"/>
      <c r="AZ145" s="84"/>
      <c r="BA145" s="83">
        <v>1</v>
      </c>
      <c r="BB145" s="83">
        <v>0.7</v>
      </c>
      <c r="BC145" s="83">
        <v>77.2</v>
      </c>
      <c r="BD145" s="83">
        <v>0.4</v>
      </c>
      <c r="BE145" s="83">
        <v>42.1</v>
      </c>
      <c r="BF145" s="28" t="s">
        <v>312</v>
      </c>
      <c r="BG145" s="85" t="s">
        <v>321</v>
      </c>
      <c r="BH145" s="85" t="s">
        <v>348</v>
      </c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</row>
    <row r="146" spans="1:100" s="86" customFormat="1" ht="31.5" customHeight="1" x14ac:dyDescent="0.3">
      <c r="A146" s="73">
        <v>2021</v>
      </c>
      <c r="B146" s="74">
        <v>2</v>
      </c>
      <c r="C146" s="270"/>
      <c r="D146" s="74"/>
      <c r="E146" s="74"/>
      <c r="F146" s="75"/>
      <c r="G146" s="76"/>
      <c r="H146" s="76"/>
      <c r="I146" s="76"/>
      <c r="J146" s="76"/>
      <c r="K146" s="271"/>
      <c r="L146" s="272"/>
      <c r="M146" s="273"/>
      <c r="N146" s="111"/>
      <c r="O146" s="111"/>
      <c r="P146" s="111"/>
      <c r="Q146" s="111"/>
      <c r="R146" s="111"/>
      <c r="S146" s="77"/>
      <c r="T146" s="77"/>
      <c r="U146" s="111"/>
      <c r="V146" s="111"/>
      <c r="W146" s="111"/>
      <c r="X146" s="111"/>
      <c r="Y146" s="111"/>
      <c r="Z146" s="77"/>
      <c r="AA146" s="77"/>
      <c r="AB146" s="111"/>
      <c r="AC146" s="111"/>
      <c r="AD146" s="111"/>
      <c r="AE146" s="111"/>
      <c r="AF146" s="111"/>
      <c r="AG146" s="77"/>
      <c r="AH146" s="77"/>
      <c r="AI146" s="78"/>
      <c r="AJ146" s="79"/>
      <c r="AK146" s="80"/>
      <c r="AL146" s="77"/>
      <c r="AM146" s="77"/>
      <c r="AN146" s="81"/>
      <c r="AO146" s="81"/>
      <c r="AP146" s="81"/>
      <c r="AQ146" s="81"/>
      <c r="AR146" s="81"/>
      <c r="AS146" s="81"/>
      <c r="AT146" s="81"/>
      <c r="AU146" s="81"/>
      <c r="AV146" s="81"/>
      <c r="AW146" s="82"/>
      <c r="AX146" s="83"/>
      <c r="AY146" s="150"/>
      <c r="AZ146" s="84"/>
      <c r="BA146" s="83">
        <v>1</v>
      </c>
      <c r="BB146" s="83">
        <v>0</v>
      </c>
      <c r="BC146" s="83">
        <v>4.5</v>
      </c>
      <c r="BD146" s="83">
        <v>6.3</v>
      </c>
      <c r="BE146" s="83">
        <v>604.20000000000005</v>
      </c>
      <c r="BF146" s="28" t="s">
        <v>312</v>
      </c>
      <c r="BG146" s="85" t="s">
        <v>321</v>
      </c>
      <c r="BH146" s="85" t="s">
        <v>375</v>
      </c>
      <c r="BI146" s="85" t="s">
        <v>376</v>
      </c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</row>
    <row r="147" spans="1:100" s="86" customFormat="1" ht="31.5" customHeight="1" x14ac:dyDescent="0.3">
      <c r="A147" s="73">
        <v>2021</v>
      </c>
      <c r="B147" s="74">
        <v>2</v>
      </c>
      <c r="C147" s="270"/>
      <c r="D147" s="74"/>
      <c r="E147" s="74"/>
      <c r="F147" s="75"/>
      <c r="G147" s="76"/>
      <c r="H147" s="76"/>
      <c r="I147" s="76"/>
      <c r="J147" s="76"/>
      <c r="K147" s="271"/>
      <c r="L147" s="272"/>
      <c r="M147" s="273"/>
      <c r="N147" s="111"/>
      <c r="O147" s="111"/>
      <c r="P147" s="111"/>
      <c r="Q147" s="111"/>
      <c r="R147" s="111"/>
      <c r="S147" s="77"/>
      <c r="T147" s="77"/>
      <c r="U147" s="111"/>
      <c r="V147" s="111"/>
      <c r="W147" s="111"/>
      <c r="X147" s="111"/>
      <c r="Y147" s="111"/>
      <c r="Z147" s="77"/>
      <c r="AA147" s="77"/>
      <c r="AB147" s="111"/>
      <c r="AC147" s="111"/>
      <c r="AD147" s="111"/>
      <c r="AE147" s="111"/>
      <c r="AF147" s="111"/>
      <c r="AG147" s="77"/>
      <c r="AH147" s="77"/>
      <c r="AI147" s="78"/>
      <c r="AJ147" s="79"/>
      <c r="AK147" s="80"/>
      <c r="AL147" s="77"/>
      <c r="AM147" s="77"/>
      <c r="AN147" s="81"/>
      <c r="AO147" s="81"/>
      <c r="AP147" s="81"/>
      <c r="AQ147" s="81"/>
      <c r="AR147" s="81"/>
      <c r="AS147" s="81"/>
      <c r="AT147" s="81"/>
      <c r="AU147" s="81"/>
      <c r="AV147" s="81"/>
      <c r="AW147" s="82"/>
      <c r="AX147" s="83"/>
      <c r="AY147" s="150"/>
      <c r="AZ147" s="84"/>
      <c r="BA147" s="83">
        <v>1</v>
      </c>
      <c r="BB147" s="83">
        <v>0.4</v>
      </c>
      <c r="BC147" s="83">
        <v>26.9</v>
      </c>
      <c r="BD147" s="83">
        <v>1.4</v>
      </c>
      <c r="BE147" s="83">
        <v>93.5</v>
      </c>
      <c r="BF147" s="28" t="s">
        <v>312</v>
      </c>
      <c r="BG147" s="85" t="s">
        <v>321</v>
      </c>
      <c r="BH147" s="85" t="s">
        <v>377</v>
      </c>
      <c r="BI147" s="85" t="s">
        <v>376</v>
      </c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</row>
    <row r="148" spans="1:100" s="86" customFormat="1" ht="31.5" customHeight="1" x14ac:dyDescent="0.3">
      <c r="A148" s="73">
        <v>2021</v>
      </c>
      <c r="B148" s="74">
        <v>2</v>
      </c>
      <c r="C148" s="270"/>
      <c r="D148" s="74"/>
      <c r="E148" s="74"/>
      <c r="F148" s="75"/>
      <c r="G148" s="76"/>
      <c r="H148" s="76"/>
      <c r="I148" s="76"/>
      <c r="J148" s="76"/>
      <c r="K148" s="271"/>
      <c r="L148" s="272"/>
      <c r="M148" s="273"/>
      <c r="N148" s="111"/>
      <c r="O148" s="111"/>
      <c r="P148" s="111"/>
      <c r="Q148" s="111"/>
      <c r="R148" s="111"/>
      <c r="S148" s="77"/>
      <c r="T148" s="77"/>
      <c r="U148" s="111"/>
      <c r="V148" s="111"/>
      <c r="W148" s="111"/>
      <c r="X148" s="111"/>
      <c r="Y148" s="111"/>
      <c r="Z148" s="77"/>
      <c r="AA148" s="77"/>
      <c r="AB148" s="111"/>
      <c r="AC148" s="111"/>
      <c r="AD148" s="111"/>
      <c r="AE148" s="111"/>
      <c r="AF148" s="111"/>
      <c r="AG148" s="77"/>
      <c r="AH148" s="77"/>
      <c r="AI148" s="78"/>
      <c r="AJ148" s="79"/>
      <c r="AK148" s="80"/>
      <c r="AL148" s="77"/>
      <c r="AM148" s="77"/>
      <c r="AN148" s="81"/>
      <c r="AO148" s="81"/>
      <c r="AP148" s="81"/>
      <c r="AQ148" s="81"/>
      <c r="AR148" s="81"/>
      <c r="AS148" s="81"/>
      <c r="AT148" s="81"/>
      <c r="AU148" s="81"/>
      <c r="AV148" s="81"/>
      <c r="AW148" s="82"/>
      <c r="AX148" s="83"/>
      <c r="AY148" s="150"/>
      <c r="AZ148" s="84"/>
      <c r="BA148" s="83"/>
      <c r="BB148" s="83"/>
      <c r="BC148" s="83">
        <v>10.1</v>
      </c>
      <c r="BD148" s="83"/>
      <c r="BE148" s="83"/>
      <c r="BF148" s="28" t="s">
        <v>312</v>
      </c>
      <c r="BG148" s="85" t="s">
        <v>321</v>
      </c>
      <c r="BH148" s="85" t="s">
        <v>378</v>
      </c>
      <c r="BI148" s="85" t="s">
        <v>376</v>
      </c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</row>
    <row r="149" spans="1:100" s="86" customFormat="1" ht="31.5" customHeight="1" x14ac:dyDescent="0.3">
      <c r="A149" s="73">
        <v>2021</v>
      </c>
      <c r="B149" s="74">
        <v>2</v>
      </c>
      <c r="C149" s="270"/>
      <c r="D149" s="74"/>
      <c r="E149" s="74"/>
      <c r="F149" s="75"/>
      <c r="G149" s="76"/>
      <c r="H149" s="76"/>
      <c r="I149" s="76"/>
      <c r="J149" s="76"/>
      <c r="K149" s="271"/>
      <c r="L149" s="272"/>
      <c r="M149" s="273"/>
      <c r="N149" s="111"/>
      <c r="O149" s="111"/>
      <c r="P149" s="111"/>
      <c r="Q149" s="111"/>
      <c r="R149" s="111"/>
      <c r="S149" s="77"/>
      <c r="T149" s="77"/>
      <c r="U149" s="111"/>
      <c r="V149" s="111"/>
      <c r="W149" s="111"/>
      <c r="X149" s="111"/>
      <c r="Y149" s="111"/>
      <c r="Z149" s="77"/>
      <c r="AA149" s="77"/>
      <c r="AB149" s="111"/>
      <c r="AC149" s="111"/>
      <c r="AD149" s="111"/>
      <c r="AE149" s="111"/>
      <c r="AF149" s="111"/>
      <c r="AG149" s="77"/>
      <c r="AH149" s="77"/>
      <c r="AI149" s="78"/>
      <c r="AJ149" s="79"/>
      <c r="AK149" s="80"/>
      <c r="AL149" s="77"/>
      <c r="AM149" s="77"/>
      <c r="AN149" s="81"/>
      <c r="AO149" s="81"/>
      <c r="AP149" s="81"/>
      <c r="AQ149" s="81"/>
      <c r="AR149" s="81"/>
      <c r="AS149" s="81"/>
      <c r="AT149" s="81"/>
      <c r="AU149" s="81"/>
      <c r="AV149" s="81"/>
      <c r="AW149" s="82"/>
      <c r="AX149" s="83"/>
      <c r="AY149" s="150"/>
      <c r="AZ149" s="84"/>
      <c r="BA149" s="83"/>
      <c r="BB149" s="83">
        <v>0</v>
      </c>
      <c r="BC149" s="83">
        <v>0.6</v>
      </c>
      <c r="BD149" s="83">
        <v>7.8</v>
      </c>
      <c r="BE149" s="83">
        <v>492.6</v>
      </c>
      <c r="BF149" s="28" t="s">
        <v>318</v>
      </c>
      <c r="BG149" s="85" t="s">
        <v>318</v>
      </c>
      <c r="BH149" s="85"/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</row>
    <row r="150" spans="1:100" s="86" customFormat="1" ht="31.5" customHeight="1" x14ac:dyDescent="0.3">
      <c r="A150" s="73">
        <v>2021</v>
      </c>
      <c r="B150" s="74">
        <v>2</v>
      </c>
      <c r="C150" s="270"/>
      <c r="D150" s="74"/>
      <c r="E150" s="74"/>
      <c r="F150" s="75"/>
      <c r="G150" s="76"/>
      <c r="H150" s="76"/>
      <c r="I150" s="76"/>
      <c r="J150" s="76"/>
      <c r="K150" s="271"/>
      <c r="L150" s="272"/>
      <c r="M150" s="273"/>
      <c r="N150" s="111"/>
      <c r="O150" s="111"/>
      <c r="P150" s="111"/>
      <c r="Q150" s="111"/>
      <c r="R150" s="111"/>
      <c r="S150" s="77"/>
      <c r="T150" s="77"/>
      <c r="U150" s="111"/>
      <c r="V150" s="111"/>
      <c r="W150" s="111"/>
      <c r="X150" s="111"/>
      <c r="Y150" s="111"/>
      <c r="Z150" s="77"/>
      <c r="AA150" s="77"/>
      <c r="AB150" s="111"/>
      <c r="AC150" s="111"/>
      <c r="AD150" s="111"/>
      <c r="AE150" s="111"/>
      <c r="AF150" s="111"/>
      <c r="AG150" s="77"/>
      <c r="AH150" s="77"/>
      <c r="AI150" s="78"/>
      <c r="AJ150" s="79"/>
      <c r="AK150" s="80"/>
      <c r="AL150" s="77"/>
      <c r="AM150" s="77"/>
      <c r="AN150" s="81"/>
      <c r="AO150" s="81"/>
      <c r="AP150" s="81"/>
      <c r="AQ150" s="81"/>
      <c r="AR150" s="81"/>
      <c r="AS150" s="81"/>
      <c r="AT150" s="81"/>
      <c r="AU150" s="81"/>
      <c r="AV150" s="81"/>
      <c r="AW150" s="82"/>
      <c r="AX150" s="83"/>
      <c r="AY150" s="150"/>
      <c r="AZ150" s="84"/>
      <c r="BA150" s="83">
        <v>1</v>
      </c>
      <c r="BB150" s="83">
        <v>0.1</v>
      </c>
      <c r="BC150" s="83">
        <v>6</v>
      </c>
      <c r="BD150" s="83">
        <v>1</v>
      </c>
      <c r="BE150" s="83">
        <v>64.5</v>
      </c>
      <c r="BF150" s="28" t="s">
        <v>306</v>
      </c>
      <c r="BG150" s="85" t="s">
        <v>307</v>
      </c>
      <c r="BH150" s="85" t="s">
        <v>341</v>
      </c>
      <c r="BI150" s="85" t="s">
        <v>337</v>
      </c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</row>
    <row r="151" spans="1:100" s="86" customFormat="1" ht="31.5" customHeight="1" x14ac:dyDescent="0.3">
      <c r="A151" s="73">
        <v>2021</v>
      </c>
      <c r="B151" s="74">
        <v>2</v>
      </c>
      <c r="C151" s="270"/>
      <c r="D151" s="74"/>
      <c r="E151" s="74"/>
      <c r="F151" s="75"/>
      <c r="G151" s="76"/>
      <c r="H151" s="76"/>
      <c r="I151" s="76"/>
      <c r="J151" s="76"/>
      <c r="K151" s="271"/>
      <c r="L151" s="272"/>
      <c r="M151" s="273"/>
      <c r="N151" s="111"/>
      <c r="O151" s="111"/>
      <c r="P151" s="111"/>
      <c r="Q151" s="111"/>
      <c r="R151" s="111"/>
      <c r="S151" s="77"/>
      <c r="T151" s="77"/>
      <c r="U151" s="111"/>
      <c r="V151" s="111"/>
      <c r="W151" s="111"/>
      <c r="X151" s="111"/>
      <c r="Y151" s="111"/>
      <c r="Z151" s="77"/>
      <c r="AA151" s="77"/>
      <c r="AB151" s="111"/>
      <c r="AC151" s="111"/>
      <c r="AD151" s="111"/>
      <c r="AE151" s="111"/>
      <c r="AF151" s="111"/>
      <c r="AG151" s="77"/>
      <c r="AH151" s="77"/>
      <c r="AI151" s="78"/>
      <c r="AJ151" s="79"/>
      <c r="AK151" s="80"/>
      <c r="AL151" s="77"/>
      <c r="AM151" s="77"/>
      <c r="AN151" s="81"/>
      <c r="AO151" s="81"/>
      <c r="AP151" s="81"/>
      <c r="AQ151" s="81"/>
      <c r="AR151" s="81"/>
      <c r="AS151" s="81"/>
      <c r="AT151" s="81"/>
      <c r="AU151" s="81"/>
      <c r="AV151" s="81"/>
      <c r="AW151" s="82"/>
      <c r="AX151" s="83"/>
      <c r="AY151" s="150"/>
      <c r="AZ151" s="84"/>
      <c r="BA151" s="83"/>
      <c r="BB151" s="83">
        <v>0.1</v>
      </c>
      <c r="BC151" s="83">
        <v>1.2</v>
      </c>
      <c r="BD151" s="83">
        <v>0.4</v>
      </c>
      <c r="BE151" s="83">
        <v>3.7</v>
      </c>
      <c r="BF151" s="28" t="s">
        <v>306</v>
      </c>
      <c r="BG151" s="85" t="s">
        <v>307</v>
      </c>
      <c r="BH151" s="85" t="s">
        <v>342</v>
      </c>
      <c r="BI151" s="85" t="s">
        <v>337</v>
      </c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</row>
    <row r="152" spans="1:100" s="86" customFormat="1" ht="31.5" customHeight="1" x14ac:dyDescent="0.3">
      <c r="A152" s="73">
        <v>2021</v>
      </c>
      <c r="B152" s="74">
        <v>2</v>
      </c>
      <c r="C152" s="270"/>
      <c r="D152" s="74"/>
      <c r="E152" s="74"/>
      <c r="F152" s="75"/>
      <c r="G152" s="76"/>
      <c r="H152" s="76"/>
      <c r="I152" s="76"/>
      <c r="J152" s="76"/>
      <c r="K152" s="271"/>
      <c r="L152" s="272"/>
      <c r="M152" s="273"/>
      <c r="N152" s="111"/>
      <c r="O152" s="111"/>
      <c r="P152" s="111"/>
      <c r="Q152" s="111"/>
      <c r="R152" s="111"/>
      <c r="S152" s="77"/>
      <c r="T152" s="77"/>
      <c r="U152" s="111"/>
      <c r="V152" s="111"/>
      <c r="W152" s="111"/>
      <c r="X152" s="111"/>
      <c r="Y152" s="111"/>
      <c r="Z152" s="77"/>
      <c r="AA152" s="77"/>
      <c r="AB152" s="111"/>
      <c r="AC152" s="111"/>
      <c r="AD152" s="111"/>
      <c r="AE152" s="111"/>
      <c r="AF152" s="111"/>
      <c r="AG152" s="77"/>
      <c r="AH152" s="77"/>
      <c r="AI152" s="78"/>
      <c r="AJ152" s="79"/>
      <c r="AK152" s="80"/>
      <c r="AL152" s="77"/>
      <c r="AM152" s="77"/>
      <c r="AN152" s="81"/>
      <c r="AO152" s="81"/>
      <c r="AP152" s="81"/>
      <c r="AQ152" s="81"/>
      <c r="AR152" s="81"/>
      <c r="AS152" s="81"/>
      <c r="AT152" s="81"/>
      <c r="AU152" s="81"/>
      <c r="AV152" s="81"/>
      <c r="AW152" s="82"/>
      <c r="AX152" s="83"/>
      <c r="AY152" s="150"/>
      <c r="AZ152" s="84"/>
      <c r="BA152" s="83">
        <v>1</v>
      </c>
      <c r="BB152" s="83">
        <v>0</v>
      </c>
      <c r="BC152" s="83">
        <v>3.3</v>
      </c>
      <c r="BD152" s="83">
        <v>3.1</v>
      </c>
      <c r="BE152" s="83">
        <v>599.4</v>
      </c>
      <c r="BF152" s="28" t="s">
        <v>306</v>
      </c>
      <c r="BG152" s="85" t="s">
        <v>307</v>
      </c>
      <c r="BH152" s="85" t="s">
        <v>374</v>
      </c>
      <c r="BI152" s="85" t="s">
        <v>311</v>
      </c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</row>
    <row r="153" spans="1:100" s="86" customFormat="1" ht="31.5" customHeight="1" x14ac:dyDescent="0.3">
      <c r="A153" s="73">
        <v>2021</v>
      </c>
      <c r="B153" s="74">
        <v>2</v>
      </c>
      <c r="C153" s="270"/>
      <c r="D153" s="74"/>
      <c r="E153" s="74"/>
      <c r="F153" s="75"/>
      <c r="G153" s="76"/>
      <c r="H153" s="76"/>
      <c r="I153" s="76"/>
      <c r="J153" s="76"/>
      <c r="K153" s="271"/>
      <c r="L153" s="272"/>
      <c r="M153" s="273"/>
      <c r="N153" s="111"/>
      <c r="O153" s="111"/>
      <c r="P153" s="111"/>
      <c r="Q153" s="111"/>
      <c r="R153" s="111"/>
      <c r="S153" s="77"/>
      <c r="T153" s="77"/>
      <c r="U153" s="111"/>
      <c r="V153" s="111"/>
      <c r="W153" s="111"/>
      <c r="X153" s="111"/>
      <c r="Y153" s="111"/>
      <c r="Z153" s="77"/>
      <c r="AA153" s="77"/>
      <c r="AB153" s="111"/>
      <c r="AC153" s="111"/>
      <c r="AD153" s="111"/>
      <c r="AE153" s="111"/>
      <c r="AF153" s="111"/>
      <c r="AG153" s="77"/>
      <c r="AH153" s="77"/>
      <c r="AI153" s="78"/>
      <c r="AJ153" s="79"/>
      <c r="AK153" s="80"/>
      <c r="AL153" s="77"/>
      <c r="AM153" s="77"/>
      <c r="AN153" s="81"/>
      <c r="AO153" s="81"/>
      <c r="AP153" s="81"/>
      <c r="AQ153" s="81"/>
      <c r="AR153" s="81"/>
      <c r="AS153" s="81"/>
      <c r="AT153" s="81"/>
      <c r="AU153" s="81"/>
      <c r="AV153" s="81"/>
      <c r="AW153" s="82"/>
      <c r="AX153" s="83"/>
      <c r="AY153" s="150"/>
      <c r="AZ153" s="84"/>
      <c r="BA153" s="83">
        <v>1</v>
      </c>
      <c r="BB153" s="83">
        <v>0.1</v>
      </c>
      <c r="BC153" s="83">
        <v>10.7</v>
      </c>
      <c r="BD153" s="83">
        <v>1.2</v>
      </c>
      <c r="BE153" s="83">
        <v>160.4</v>
      </c>
      <c r="BF153" s="28" t="s">
        <v>312</v>
      </c>
      <c r="BG153" s="85" t="s">
        <v>315</v>
      </c>
      <c r="BH153" s="85" t="s">
        <v>344</v>
      </c>
      <c r="BI153" s="85"/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</row>
    <row r="154" spans="1:100" s="86" customFormat="1" ht="31.5" customHeight="1" x14ac:dyDescent="0.3">
      <c r="A154" s="73">
        <v>2021</v>
      </c>
      <c r="B154" s="74">
        <v>2</v>
      </c>
      <c r="C154" s="270"/>
      <c r="D154" s="74"/>
      <c r="E154" s="74"/>
      <c r="F154" s="75"/>
      <c r="G154" s="76"/>
      <c r="H154" s="76"/>
      <c r="I154" s="76"/>
      <c r="J154" s="76"/>
      <c r="K154" s="271"/>
      <c r="L154" s="272"/>
      <c r="M154" s="273"/>
      <c r="N154" s="111"/>
      <c r="O154" s="111"/>
      <c r="P154" s="111"/>
      <c r="Q154" s="111"/>
      <c r="R154" s="111"/>
      <c r="S154" s="77"/>
      <c r="T154" s="77"/>
      <c r="U154" s="111"/>
      <c r="V154" s="111"/>
      <c r="W154" s="111"/>
      <c r="X154" s="111"/>
      <c r="Y154" s="111"/>
      <c r="Z154" s="77"/>
      <c r="AA154" s="77"/>
      <c r="AB154" s="111"/>
      <c r="AC154" s="111"/>
      <c r="AD154" s="111"/>
      <c r="AE154" s="111"/>
      <c r="AF154" s="111"/>
      <c r="AG154" s="77"/>
      <c r="AH154" s="77"/>
      <c r="AI154" s="78"/>
      <c r="AJ154" s="79"/>
      <c r="AK154" s="80"/>
      <c r="AL154" s="77"/>
      <c r="AM154" s="77"/>
      <c r="AN154" s="81"/>
      <c r="AO154" s="81"/>
      <c r="AP154" s="81"/>
      <c r="AQ154" s="81"/>
      <c r="AR154" s="81"/>
      <c r="AS154" s="81"/>
      <c r="AT154" s="81"/>
      <c r="AU154" s="81"/>
      <c r="AV154" s="81"/>
      <c r="AW154" s="82"/>
      <c r="AX154" s="83"/>
      <c r="AY154" s="150"/>
      <c r="AZ154" s="84"/>
      <c r="BA154" s="83">
        <v>1</v>
      </c>
      <c r="BB154" s="83">
        <v>0.1</v>
      </c>
      <c r="BC154" s="83">
        <v>4.8</v>
      </c>
      <c r="BD154" s="83">
        <v>2</v>
      </c>
      <c r="BE154" s="83">
        <v>102.6</v>
      </c>
      <c r="BF154" s="28" t="s">
        <v>312</v>
      </c>
      <c r="BG154" s="85" t="s">
        <v>321</v>
      </c>
      <c r="BH154" s="85" t="s">
        <v>329</v>
      </c>
      <c r="BI154" s="85"/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</row>
    <row r="155" spans="1:100" s="86" customFormat="1" ht="31.5" customHeight="1" x14ac:dyDescent="0.3">
      <c r="A155" s="73">
        <v>2021</v>
      </c>
      <c r="B155" s="74">
        <v>2</v>
      </c>
      <c r="C155" s="270"/>
      <c r="D155" s="74"/>
      <c r="E155" s="74"/>
      <c r="F155" s="75"/>
      <c r="G155" s="76"/>
      <c r="H155" s="76"/>
      <c r="I155" s="76"/>
      <c r="J155" s="76"/>
      <c r="K155" s="271"/>
      <c r="L155" s="272"/>
      <c r="M155" s="273"/>
      <c r="N155" s="111"/>
      <c r="O155" s="111"/>
      <c r="P155" s="111"/>
      <c r="Q155" s="111"/>
      <c r="R155" s="111"/>
      <c r="S155" s="77"/>
      <c r="T155" s="77"/>
      <c r="U155" s="111"/>
      <c r="V155" s="111"/>
      <c r="W155" s="111"/>
      <c r="X155" s="111"/>
      <c r="Y155" s="111"/>
      <c r="Z155" s="77"/>
      <c r="AA155" s="77"/>
      <c r="AB155" s="111"/>
      <c r="AC155" s="111"/>
      <c r="AD155" s="111"/>
      <c r="AE155" s="111"/>
      <c r="AF155" s="111"/>
      <c r="AG155" s="77"/>
      <c r="AH155" s="77"/>
      <c r="AI155" s="78"/>
      <c r="AJ155" s="79"/>
      <c r="AK155" s="80"/>
      <c r="AL155" s="77"/>
      <c r="AM155" s="77"/>
      <c r="AN155" s="81"/>
      <c r="AO155" s="81"/>
      <c r="AP155" s="81"/>
      <c r="AQ155" s="81"/>
      <c r="AR155" s="81"/>
      <c r="AS155" s="81"/>
      <c r="AT155" s="81"/>
      <c r="AU155" s="81"/>
      <c r="AV155" s="81"/>
      <c r="AW155" s="82"/>
      <c r="AX155" s="83"/>
      <c r="AY155" s="150"/>
      <c r="AZ155" s="84"/>
      <c r="BA155" s="83">
        <v>1</v>
      </c>
      <c r="BB155" s="83">
        <v>0.1</v>
      </c>
      <c r="BC155" s="83">
        <v>4.8</v>
      </c>
      <c r="BD155" s="83">
        <v>2</v>
      </c>
      <c r="BE155" s="83">
        <v>102.6</v>
      </c>
      <c r="BF155" s="28" t="s">
        <v>312</v>
      </c>
      <c r="BG155" s="85" t="s">
        <v>321</v>
      </c>
      <c r="BH155" s="85" t="s">
        <v>330</v>
      </c>
      <c r="BI155" s="85"/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</row>
    <row r="156" spans="1:100" s="86" customFormat="1" ht="31.5" customHeight="1" x14ac:dyDescent="0.3">
      <c r="A156" s="73">
        <v>2021</v>
      </c>
      <c r="B156" s="74">
        <v>2</v>
      </c>
      <c r="C156" s="270"/>
      <c r="D156" s="74"/>
      <c r="E156" s="74"/>
      <c r="F156" s="75"/>
      <c r="G156" s="76"/>
      <c r="H156" s="76"/>
      <c r="I156" s="76"/>
      <c r="J156" s="76"/>
      <c r="K156" s="271"/>
      <c r="L156" s="272"/>
      <c r="M156" s="273"/>
      <c r="N156" s="111"/>
      <c r="O156" s="111"/>
      <c r="P156" s="111"/>
      <c r="Q156" s="111"/>
      <c r="R156" s="111"/>
      <c r="S156" s="77"/>
      <c r="T156" s="77"/>
      <c r="U156" s="111"/>
      <c r="V156" s="111"/>
      <c r="W156" s="111"/>
      <c r="X156" s="111"/>
      <c r="Y156" s="111"/>
      <c r="Z156" s="77"/>
      <c r="AA156" s="77"/>
      <c r="AB156" s="111"/>
      <c r="AC156" s="111"/>
      <c r="AD156" s="111"/>
      <c r="AE156" s="111"/>
      <c r="AF156" s="111"/>
      <c r="AG156" s="77"/>
      <c r="AH156" s="77"/>
      <c r="AI156" s="78"/>
      <c r="AJ156" s="79"/>
      <c r="AK156" s="80"/>
      <c r="AL156" s="77"/>
      <c r="AM156" s="77"/>
      <c r="AN156" s="81"/>
      <c r="AO156" s="81"/>
      <c r="AP156" s="81"/>
      <c r="AQ156" s="81"/>
      <c r="AR156" s="81"/>
      <c r="AS156" s="81"/>
      <c r="AT156" s="81"/>
      <c r="AU156" s="81"/>
      <c r="AV156" s="81"/>
      <c r="AW156" s="82"/>
      <c r="AX156" s="83"/>
      <c r="AY156" s="150"/>
      <c r="AZ156" s="84"/>
      <c r="BA156" s="83"/>
      <c r="BB156" s="83">
        <v>0.2</v>
      </c>
      <c r="BC156" s="83">
        <v>7.8</v>
      </c>
      <c r="BD156" s="83">
        <v>1.5</v>
      </c>
      <c r="BE156" s="83">
        <v>65.7</v>
      </c>
      <c r="BF156" s="28" t="s">
        <v>312</v>
      </c>
      <c r="BG156" s="85" t="s">
        <v>321</v>
      </c>
      <c r="BH156" s="85" t="s">
        <v>331</v>
      </c>
      <c r="BI156" s="85"/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</row>
    <row r="157" spans="1:100" s="86" customFormat="1" ht="31.5" customHeight="1" x14ac:dyDescent="0.3">
      <c r="A157" s="73">
        <v>2021</v>
      </c>
      <c r="B157" s="74">
        <v>2</v>
      </c>
      <c r="C157" s="270"/>
      <c r="D157" s="74"/>
      <c r="E157" s="74"/>
      <c r="F157" s="75"/>
      <c r="G157" s="76"/>
      <c r="H157" s="76"/>
      <c r="I157" s="76"/>
      <c r="J157" s="76"/>
      <c r="K157" s="271"/>
      <c r="L157" s="272"/>
      <c r="M157" s="273"/>
      <c r="N157" s="111"/>
      <c r="O157" s="111"/>
      <c r="P157" s="111"/>
      <c r="Q157" s="111"/>
      <c r="R157" s="111"/>
      <c r="S157" s="77"/>
      <c r="T157" s="77"/>
      <c r="U157" s="111"/>
      <c r="V157" s="111"/>
      <c r="W157" s="111"/>
      <c r="X157" s="111"/>
      <c r="Y157" s="111"/>
      <c r="Z157" s="77"/>
      <c r="AA157" s="77"/>
      <c r="AB157" s="111"/>
      <c r="AC157" s="111"/>
      <c r="AD157" s="111"/>
      <c r="AE157" s="111"/>
      <c r="AF157" s="111"/>
      <c r="AG157" s="77"/>
      <c r="AH157" s="77"/>
      <c r="AI157" s="78"/>
      <c r="AJ157" s="79"/>
      <c r="AK157" s="80"/>
      <c r="AL157" s="77"/>
      <c r="AM157" s="77"/>
      <c r="AN157" s="81"/>
      <c r="AO157" s="81"/>
      <c r="AP157" s="81"/>
      <c r="AQ157" s="81"/>
      <c r="AR157" s="81"/>
      <c r="AS157" s="81"/>
      <c r="AT157" s="81"/>
      <c r="AU157" s="81"/>
      <c r="AV157" s="81"/>
      <c r="AW157" s="82"/>
      <c r="AX157" s="83"/>
      <c r="AY157" s="150"/>
      <c r="AZ157" s="84"/>
      <c r="BA157" s="83"/>
      <c r="BB157" s="83">
        <v>0.2</v>
      </c>
      <c r="BC157" s="83">
        <v>7.8</v>
      </c>
      <c r="BD157" s="83">
        <v>1.5</v>
      </c>
      <c r="BE157" s="83">
        <v>65.7</v>
      </c>
      <c r="BF157" s="28" t="s">
        <v>312</v>
      </c>
      <c r="BG157" s="85" t="s">
        <v>321</v>
      </c>
      <c r="BH157" s="85" t="s">
        <v>332</v>
      </c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</row>
    <row r="158" spans="1:100" s="86" customFormat="1" ht="31.5" customHeight="1" x14ac:dyDescent="0.3">
      <c r="A158" s="73">
        <v>2021</v>
      </c>
      <c r="B158" s="74">
        <v>2</v>
      </c>
      <c r="C158" s="270"/>
      <c r="D158" s="74"/>
      <c r="E158" s="74"/>
      <c r="F158" s="75"/>
      <c r="G158" s="76"/>
      <c r="H158" s="76"/>
      <c r="I158" s="76"/>
      <c r="J158" s="76"/>
      <c r="K158" s="271"/>
      <c r="L158" s="272"/>
      <c r="M158" s="273"/>
      <c r="N158" s="111"/>
      <c r="O158" s="111"/>
      <c r="P158" s="111"/>
      <c r="Q158" s="111"/>
      <c r="R158" s="111"/>
      <c r="S158" s="77"/>
      <c r="T158" s="77"/>
      <c r="U158" s="111"/>
      <c r="V158" s="111"/>
      <c r="W158" s="111"/>
      <c r="X158" s="111"/>
      <c r="Y158" s="111"/>
      <c r="Z158" s="77"/>
      <c r="AA158" s="77"/>
      <c r="AB158" s="111"/>
      <c r="AC158" s="111"/>
      <c r="AD158" s="111"/>
      <c r="AE158" s="111"/>
      <c r="AF158" s="111"/>
      <c r="AG158" s="77"/>
      <c r="AH158" s="77"/>
      <c r="AI158" s="78"/>
      <c r="AJ158" s="79"/>
      <c r="AK158" s="80"/>
      <c r="AL158" s="77"/>
      <c r="AM158" s="77"/>
      <c r="AN158" s="81"/>
      <c r="AO158" s="81"/>
      <c r="AP158" s="81"/>
      <c r="AQ158" s="81"/>
      <c r="AR158" s="81"/>
      <c r="AS158" s="81"/>
      <c r="AT158" s="81"/>
      <c r="AU158" s="81"/>
      <c r="AV158" s="81"/>
      <c r="AW158" s="82"/>
      <c r="AX158" s="83"/>
      <c r="AY158" s="150"/>
      <c r="AZ158" s="84"/>
      <c r="BA158" s="83"/>
      <c r="BB158" s="83">
        <v>0</v>
      </c>
      <c r="BC158" s="83">
        <v>0.3</v>
      </c>
      <c r="BD158" s="83">
        <v>1.7</v>
      </c>
      <c r="BE158" s="83">
        <v>12.2</v>
      </c>
      <c r="BF158" s="28" t="s">
        <v>312</v>
      </c>
      <c r="BG158" s="85" t="s">
        <v>313</v>
      </c>
      <c r="BH158" s="85" t="s">
        <v>333</v>
      </c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</row>
    <row r="159" spans="1:100" s="86" customFormat="1" ht="31.5" customHeight="1" x14ac:dyDescent="0.3">
      <c r="A159" s="73">
        <v>2021</v>
      </c>
      <c r="B159" s="74">
        <v>2</v>
      </c>
      <c r="C159" s="270"/>
      <c r="D159" s="74"/>
      <c r="E159" s="74"/>
      <c r="F159" s="75"/>
      <c r="G159" s="76"/>
      <c r="H159" s="76"/>
      <c r="I159" s="76"/>
      <c r="J159" s="76"/>
      <c r="K159" s="271"/>
      <c r="L159" s="272"/>
      <c r="M159" s="273"/>
      <c r="N159" s="111"/>
      <c r="O159" s="111"/>
      <c r="P159" s="111"/>
      <c r="Q159" s="111"/>
      <c r="R159" s="111"/>
      <c r="S159" s="77"/>
      <c r="T159" s="77"/>
      <c r="U159" s="111"/>
      <c r="V159" s="111"/>
      <c r="W159" s="111"/>
      <c r="X159" s="111"/>
      <c r="Y159" s="111"/>
      <c r="Z159" s="77"/>
      <c r="AA159" s="77"/>
      <c r="AB159" s="111"/>
      <c r="AC159" s="111"/>
      <c r="AD159" s="111"/>
      <c r="AE159" s="111"/>
      <c r="AF159" s="111"/>
      <c r="AG159" s="77"/>
      <c r="AH159" s="77"/>
      <c r="AI159" s="78"/>
      <c r="AJ159" s="79"/>
      <c r="AK159" s="80"/>
      <c r="AL159" s="77"/>
      <c r="AM159" s="77"/>
      <c r="AN159" s="81"/>
      <c r="AO159" s="81"/>
      <c r="AP159" s="81"/>
      <c r="AQ159" s="81"/>
      <c r="AR159" s="81"/>
      <c r="AS159" s="81"/>
      <c r="AT159" s="81"/>
      <c r="AU159" s="81"/>
      <c r="AV159" s="81"/>
      <c r="AW159" s="82"/>
      <c r="AX159" s="83"/>
      <c r="AY159" s="150"/>
      <c r="AZ159" s="84"/>
      <c r="BA159" s="83"/>
      <c r="BB159" s="83">
        <v>0</v>
      </c>
      <c r="BC159" s="83">
        <v>0.3</v>
      </c>
      <c r="BD159" s="83">
        <v>2</v>
      </c>
      <c r="BE159" s="83">
        <v>12.6</v>
      </c>
      <c r="BF159" s="28" t="s">
        <v>312</v>
      </c>
      <c r="BG159" s="85" t="s">
        <v>313</v>
      </c>
      <c r="BH159" s="85" t="s">
        <v>334</v>
      </c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</row>
    <row r="160" spans="1:100" s="86" customFormat="1" ht="31.5" customHeight="1" x14ac:dyDescent="0.3">
      <c r="A160" s="73">
        <v>2021</v>
      </c>
      <c r="B160" s="74">
        <v>2</v>
      </c>
      <c r="C160" s="270"/>
      <c r="D160" s="74"/>
      <c r="E160" s="74"/>
      <c r="F160" s="75"/>
      <c r="G160" s="76"/>
      <c r="H160" s="76"/>
      <c r="I160" s="76"/>
      <c r="J160" s="76"/>
      <c r="K160" s="271"/>
      <c r="L160" s="272"/>
      <c r="M160" s="273"/>
      <c r="N160" s="111"/>
      <c r="O160" s="111"/>
      <c r="P160" s="111"/>
      <c r="Q160" s="111"/>
      <c r="R160" s="111"/>
      <c r="S160" s="77"/>
      <c r="T160" s="77"/>
      <c r="U160" s="111"/>
      <c r="V160" s="111"/>
      <c r="W160" s="111"/>
      <c r="X160" s="111"/>
      <c r="Y160" s="111"/>
      <c r="Z160" s="77"/>
      <c r="AA160" s="77"/>
      <c r="AB160" s="111"/>
      <c r="AC160" s="111"/>
      <c r="AD160" s="111"/>
      <c r="AE160" s="111"/>
      <c r="AF160" s="111"/>
      <c r="AG160" s="77"/>
      <c r="AH160" s="77"/>
      <c r="AI160" s="78"/>
      <c r="AJ160" s="79"/>
      <c r="AK160" s="80"/>
      <c r="AL160" s="77"/>
      <c r="AM160" s="77"/>
      <c r="AN160" s="81"/>
      <c r="AO160" s="81"/>
      <c r="AP160" s="81"/>
      <c r="AQ160" s="81"/>
      <c r="AR160" s="81"/>
      <c r="AS160" s="81"/>
      <c r="AT160" s="81"/>
      <c r="AU160" s="81"/>
      <c r="AV160" s="81"/>
      <c r="AW160" s="82"/>
      <c r="AX160" s="83"/>
      <c r="AY160" s="150"/>
      <c r="AZ160" s="84"/>
      <c r="BA160" s="83">
        <v>1</v>
      </c>
      <c r="BB160" s="83">
        <v>0.1</v>
      </c>
      <c r="BC160" s="83">
        <v>11.3</v>
      </c>
      <c r="BD160" s="83">
        <v>4.2</v>
      </c>
      <c r="BE160" s="83">
        <v>483.9</v>
      </c>
      <c r="BF160" s="28" t="s">
        <v>312</v>
      </c>
      <c r="BG160" s="85" t="s">
        <v>315</v>
      </c>
      <c r="BH160" s="85" t="s">
        <v>316</v>
      </c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</row>
    <row r="161" spans="1:100" s="86" customFormat="1" ht="31.5" customHeight="1" x14ac:dyDescent="0.3">
      <c r="A161" s="73">
        <v>2021</v>
      </c>
      <c r="B161" s="74">
        <v>2</v>
      </c>
      <c r="C161" s="270"/>
      <c r="D161" s="74"/>
      <c r="E161" s="74"/>
      <c r="F161" s="75"/>
      <c r="G161" s="76"/>
      <c r="H161" s="76"/>
      <c r="I161" s="76"/>
      <c r="J161" s="76"/>
      <c r="K161" s="271"/>
      <c r="L161" s="272"/>
      <c r="M161" s="273"/>
      <c r="N161" s="111"/>
      <c r="O161" s="111"/>
      <c r="P161" s="111"/>
      <c r="Q161" s="111"/>
      <c r="R161" s="111"/>
      <c r="S161" s="77"/>
      <c r="T161" s="77"/>
      <c r="U161" s="111"/>
      <c r="V161" s="111"/>
      <c r="W161" s="111"/>
      <c r="X161" s="111"/>
      <c r="Y161" s="111"/>
      <c r="Z161" s="77"/>
      <c r="AA161" s="77"/>
      <c r="AB161" s="111"/>
      <c r="AC161" s="111"/>
      <c r="AD161" s="111"/>
      <c r="AE161" s="111"/>
      <c r="AF161" s="111"/>
      <c r="AG161" s="77"/>
      <c r="AH161" s="77"/>
      <c r="AI161" s="78"/>
      <c r="AJ161" s="79"/>
      <c r="AK161" s="80"/>
      <c r="AL161" s="77"/>
      <c r="AM161" s="77"/>
      <c r="AN161" s="81"/>
      <c r="AO161" s="81"/>
      <c r="AP161" s="81"/>
      <c r="AQ161" s="81"/>
      <c r="AR161" s="81"/>
      <c r="AS161" s="81"/>
      <c r="AT161" s="81"/>
      <c r="AU161" s="81"/>
      <c r="AV161" s="81"/>
      <c r="AW161" s="82"/>
      <c r="AX161" s="83"/>
      <c r="AY161" s="150"/>
      <c r="AZ161" s="84"/>
      <c r="BA161" s="83"/>
      <c r="BB161" s="83">
        <v>0.4</v>
      </c>
      <c r="BC161" s="83">
        <v>2.8</v>
      </c>
      <c r="BD161" s="83">
        <v>12.6</v>
      </c>
      <c r="BE161" s="83">
        <v>82.5</v>
      </c>
      <c r="BF161" s="28" t="s">
        <v>306</v>
      </c>
      <c r="BG161" s="85" t="s">
        <v>307</v>
      </c>
      <c r="BH161" s="85" t="s">
        <v>345</v>
      </c>
      <c r="BI161" s="85" t="s">
        <v>311</v>
      </c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</row>
    <row r="162" spans="1:100" s="86" customFormat="1" ht="31.5" customHeight="1" x14ac:dyDescent="0.3">
      <c r="A162" s="73">
        <v>2021</v>
      </c>
      <c r="B162" s="74">
        <v>2</v>
      </c>
      <c r="C162" s="270"/>
      <c r="D162" s="74"/>
      <c r="E162" s="74"/>
      <c r="F162" s="75"/>
      <c r="G162" s="76"/>
      <c r="H162" s="76"/>
      <c r="I162" s="76"/>
      <c r="J162" s="76"/>
      <c r="K162" s="271"/>
      <c r="L162" s="272"/>
      <c r="M162" s="273"/>
      <c r="N162" s="111"/>
      <c r="O162" s="111"/>
      <c r="P162" s="111"/>
      <c r="Q162" s="111"/>
      <c r="R162" s="111"/>
      <c r="S162" s="77"/>
      <c r="T162" s="77"/>
      <c r="U162" s="111"/>
      <c r="V162" s="111"/>
      <c r="W162" s="111"/>
      <c r="X162" s="111"/>
      <c r="Y162" s="111"/>
      <c r="Z162" s="77"/>
      <c r="AA162" s="77"/>
      <c r="AB162" s="111"/>
      <c r="AC162" s="111"/>
      <c r="AD162" s="111"/>
      <c r="AE162" s="111"/>
      <c r="AF162" s="111"/>
      <c r="AG162" s="77"/>
      <c r="AH162" s="77"/>
      <c r="AI162" s="78"/>
      <c r="AJ162" s="79"/>
      <c r="AK162" s="80"/>
      <c r="AL162" s="77"/>
      <c r="AM162" s="77"/>
      <c r="AN162" s="81"/>
      <c r="AO162" s="81"/>
      <c r="AP162" s="81"/>
      <c r="AQ162" s="81"/>
      <c r="AR162" s="81"/>
      <c r="AS162" s="81"/>
      <c r="AT162" s="81"/>
      <c r="AU162" s="81"/>
      <c r="AV162" s="81"/>
      <c r="AW162" s="82"/>
      <c r="AX162" s="83"/>
      <c r="AY162" s="150"/>
      <c r="AZ162" s="84"/>
      <c r="BA162" s="83">
        <v>1</v>
      </c>
      <c r="BB162" s="83">
        <v>0</v>
      </c>
      <c r="BC162" s="83">
        <v>0.3</v>
      </c>
      <c r="BD162" s="83">
        <v>3.2</v>
      </c>
      <c r="BE162" s="83">
        <v>337.7</v>
      </c>
      <c r="BF162" s="28" t="s">
        <v>306</v>
      </c>
      <c r="BG162" s="85" t="s">
        <v>307</v>
      </c>
      <c r="BH162" s="85" t="s">
        <v>308</v>
      </c>
      <c r="BI162" s="85"/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</row>
    <row r="163" spans="1:100" s="86" customFormat="1" ht="31.5" customHeight="1" x14ac:dyDescent="0.3">
      <c r="A163" s="73">
        <v>2021</v>
      </c>
      <c r="B163" s="74">
        <v>2</v>
      </c>
      <c r="C163" s="270"/>
      <c r="D163" s="74"/>
      <c r="E163" s="74"/>
      <c r="F163" s="75"/>
      <c r="G163" s="76"/>
      <c r="H163" s="76"/>
      <c r="I163" s="76"/>
      <c r="J163" s="76"/>
      <c r="K163" s="271"/>
      <c r="L163" s="272"/>
      <c r="M163" s="273"/>
      <c r="N163" s="111"/>
      <c r="O163" s="111"/>
      <c r="P163" s="111"/>
      <c r="Q163" s="111"/>
      <c r="R163" s="111"/>
      <c r="S163" s="77"/>
      <c r="T163" s="77"/>
      <c r="U163" s="111"/>
      <c r="V163" s="111"/>
      <c r="W163" s="111"/>
      <c r="X163" s="111"/>
      <c r="Y163" s="111"/>
      <c r="Z163" s="77"/>
      <c r="AA163" s="77"/>
      <c r="AB163" s="111"/>
      <c r="AC163" s="111"/>
      <c r="AD163" s="111"/>
      <c r="AE163" s="111"/>
      <c r="AF163" s="111"/>
      <c r="AG163" s="77"/>
      <c r="AH163" s="77"/>
      <c r="AI163" s="78"/>
      <c r="AJ163" s="79"/>
      <c r="AK163" s="80"/>
      <c r="AL163" s="77"/>
      <c r="AM163" s="77"/>
      <c r="AN163" s="81"/>
      <c r="AO163" s="81"/>
      <c r="AP163" s="81"/>
      <c r="AQ163" s="81"/>
      <c r="AR163" s="81"/>
      <c r="AS163" s="81"/>
      <c r="AT163" s="81"/>
      <c r="AU163" s="81"/>
      <c r="AV163" s="81"/>
      <c r="AW163" s="82"/>
      <c r="AX163" s="83"/>
      <c r="AY163" s="150"/>
      <c r="AZ163" s="84"/>
      <c r="BA163" s="83">
        <v>1</v>
      </c>
      <c r="BB163" s="83">
        <v>0</v>
      </c>
      <c r="BC163" s="83">
        <v>1.7</v>
      </c>
      <c r="BD163" s="83">
        <v>0.6</v>
      </c>
      <c r="BE163" s="83">
        <v>60.6</v>
      </c>
      <c r="BF163" s="28" t="s">
        <v>306</v>
      </c>
      <c r="BG163" s="85" t="s">
        <v>307</v>
      </c>
      <c r="BH163" s="85" t="s">
        <v>308</v>
      </c>
      <c r="BI163" s="85" t="s">
        <v>309</v>
      </c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</row>
    <row r="164" spans="1:100" s="86" customFormat="1" ht="31.5" customHeight="1" x14ac:dyDescent="0.3">
      <c r="A164" s="73">
        <v>2021</v>
      </c>
      <c r="B164" s="74">
        <v>2</v>
      </c>
      <c r="C164" s="270"/>
      <c r="D164" s="74"/>
      <c r="E164" s="74"/>
      <c r="F164" s="75"/>
      <c r="G164" s="76"/>
      <c r="H164" s="76"/>
      <c r="I164" s="76"/>
      <c r="J164" s="76"/>
      <c r="K164" s="271"/>
      <c r="L164" s="272"/>
      <c r="M164" s="273"/>
      <c r="N164" s="111"/>
      <c r="O164" s="111"/>
      <c r="P164" s="111"/>
      <c r="Q164" s="111"/>
      <c r="R164" s="111"/>
      <c r="S164" s="77"/>
      <c r="T164" s="77"/>
      <c r="U164" s="111"/>
      <c r="V164" s="111"/>
      <c r="W164" s="111"/>
      <c r="X164" s="111"/>
      <c r="Y164" s="111"/>
      <c r="Z164" s="77"/>
      <c r="AA164" s="77"/>
      <c r="AB164" s="111"/>
      <c r="AC164" s="111"/>
      <c r="AD164" s="111"/>
      <c r="AE164" s="111"/>
      <c r="AF164" s="111"/>
      <c r="AG164" s="77"/>
      <c r="AH164" s="77"/>
      <c r="AI164" s="78"/>
      <c r="AJ164" s="79"/>
      <c r="AK164" s="80"/>
      <c r="AL164" s="77"/>
      <c r="AM164" s="77"/>
      <c r="AN164" s="81"/>
      <c r="AO164" s="81"/>
      <c r="AP164" s="81"/>
      <c r="AQ164" s="81"/>
      <c r="AR164" s="81"/>
      <c r="AS164" s="81"/>
      <c r="AT164" s="81"/>
      <c r="AU164" s="81"/>
      <c r="AV164" s="81"/>
      <c r="AW164" s="82"/>
      <c r="AX164" s="83"/>
      <c r="AY164" s="150"/>
      <c r="AZ164" s="84"/>
      <c r="BA164" s="83">
        <v>1</v>
      </c>
      <c r="BB164" s="83">
        <v>0.1</v>
      </c>
      <c r="BC164" s="83">
        <v>9.1</v>
      </c>
      <c r="BD164" s="83">
        <v>3.7</v>
      </c>
      <c r="BE164" s="83">
        <v>369.6</v>
      </c>
      <c r="BF164" s="28" t="s">
        <v>382</v>
      </c>
      <c r="BG164" s="85" t="s">
        <v>382</v>
      </c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</row>
    <row r="165" spans="1:100" s="86" customFormat="1" ht="31.5" customHeight="1" x14ac:dyDescent="0.3">
      <c r="A165" s="73">
        <v>2021</v>
      </c>
      <c r="B165" s="74">
        <v>2</v>
      </c>
      <c r="C165" s="270"/>
      <c r="D165" s="74"/>
      <c r="E165" s="74"/>
      <c r="F165" s="75"/>
      <c r="G165" s="76"/>
      <c r="H165" s="76"/>
      <c r="I165" s="76"/>
      <c r="J165" s="76"/>
      <c r="K165" s="271"/>
      <c r="L165" s="272"/>
      <c r="M165" s="273"/>
      <c r="N165" s="111"/>
      <c r="O165" s="111"/>
      <c r="P165" s="111"/>
      <c r="Q165" s="111"/>
      <c r="R165" s="111"/>
      <c r="S165" s="77"/>
      <c r="T165" s="77"/>
      <c r="U165" s="111"/>
      <c r="V165" s="111"/>
      <c r="W165" s="111"/>
      <c r="X165" s="111"/>
      <c r="Y165" s="111"/>
      <c r="Z165" s="77"/>
      <c r="AA165" s="77"/>
      <c r="AB165" s="111"/>
      <c r="AC165" s="111"/>
      <c r="AD165" s="111"/>
      <c r="AE165" s="111"/>
      <c r="AF165" s="111"/>
      <c r="AG165" s="77"/>
      <c r="AH165" s="77"/>
      <c r="AI165" s="78"/>
      <c r="AJ165" s="79"/>
      <c r="AK165" s="80"/>
      <c r="AL165" s="77"/>
      <c r="AM165" s="77"/>
      <c r="AN165" s="81"/>
      <c r="AO165" s="81"/>
      <c r="AP165" s="81"/>
      <c r="AQ165" s="81"/>
      <c r="AR165" s="81"/>
      <c r="AS165" s="81"/>
      <c r="AT165" s="81"/>
      <c r="AU165" s="81"/>
      <c r="AV165" s="81"/>
      <c r="AW165" s="82"/>
      <c r="AX165" s="83"/>
      <c r="AY165" s="150"/>
      <c r="AZ165" s="84"/>
      <c r="BA165" s="83">
        <v>1</v>
      </c>
      <c r="BB165" s="83">
        <v>0.1</v>
      </c>
      <c r="BC165" s="83">
        <v>23.5</v>
      </c>
      <c r="BD165" s="83">
        <v>1.6</v>
      </c>
      <c r="BE165" s="83">
        <v>299.2</v>
      </c>
      <c r="BF165" s="28" t="s">
        <v>364</v>
      </c>
      <c r="BG165" s="85" t="s">
        <v>364</v>
      </c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</row>
    <row r="166" spans="1:100" s="86" customFormat="1" ht="31.5" customHeight="1" x14ac:dyDescent="0.3">
      <c r="A166" s="73">
        <v>2021</v>
      </c>
      <c r="B166" s="74">
        <v>2</v>
      </c>
      <c r="C166" s="270"/>
      <c r="D166" s="74"/>
      <c r="E166" s="74"/>
      <c r="F166" s="75"/>
      <c r="G166" s="76"/>
      <c r="H166" s="76"/>
      <c r="I166" s="76"/>
      <c r="J166" s="76"/>
      <c r="K166" s="271"/>
      <c r="L166" s="272"/>
      <c r="M166" s="273"/>
      <c r="N166" s="111"/>
      <c r="O166" s="111"/>
      <c r="P166" s="111"/>
      <c r="Q166" s="111"/>
      <c r="R166" s="111"/>
      <c r="S166" s="77"/>
      <c r="T166" s="77"/>
      <c r="U166" s="111"/>
      <c r="V166" s="111"/>
      <c r="W166" s="111"/>
      <c r="X166" s="111"/>
      <c r="Y166" s="111"/>
      <c r="Z166" s="77"/>
      <c r="AA166" s="77"/>
      <c r="AB166" s="111"/>
      <c r="AC166" s="111"/>
      <c r="AD166" s="111"/>
      <c r="AE166" s="111"/>
      <c r="AF166" s="111"/>
      <c r="AG166" s="77"/>
      <c r="AH166" s="77"/>
      <c r="AI166" s="78"/>
      <c r="AJ166" s="79"/>
      <c r="AK166" s="80"/>
      <c r="AL166" s="77"/>
      <c r="AM166" s="77"/>
      <c r="AN166" s="81"/>
      <c r="AO166" s="81"/>
      <c r="AP166" s="81"/>
      <c r="AQ166" s="81"/>
      <c r="AR166" s="81"/>
      <c r="AS166" s="81"/>
      <c r="AT166" s="81"/>
      <c r="AU166" s="81"/>
      <c r="AV166" s="81"/>
      <c r="AW166" s="82"/>
      <c r="AX166" s="83"/>
      <c r="AY166" s="150"/>
      <c r="AZ166" s="84"/>
      <c r="BA166" s="83">
        <v>1</v>
      </c>
      <c r="BB166" s="83">
        <v>0.2</v>
      </c>
      <c r="BC166" s="83">
        <v>22.7</v>
      </c>
      <c r="BD166" s="83">
        <v>2.2999999999999998</v>
      </c>
      <c r="BE166" s="83">
        <v>280.5</v>
      </c>
      <c r="BF166" s="28" t="s">
        <v>364</v>
      </c>
      <c r="BG166" s="85" t="s">
        <v>364</v>
      </c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</row>
    <row r="167" spans="1:100" s="86" customFormat="1" ht="31.5" customHeight="1" x14ac:dyDescent="0.3">
      <c r="A167" s="73">
        <v>2021</v>
      </c>
      <c r="B167" s="74">
        <v>2</v>
      </c>
      <c r="C167" s="270"/>
      <c r="D167" s="74"/>
      <c r="E167" s="74"/>
      <c r="F167" s="75"/>
      <c r="G167" s="76"/>
      <c r="H167" s="76"/>
      <c r="I167" s="76"/>
      <c r="J167" s="76"/>
      <c r="K167" s="271"/>
      <c r="L167" s="272"/>
      <c r="M167" s="273"/>
      <c r="N167" s="111"/>
      <c r="O167" s="111"/>
      <c r="P167" s="111"/>
      <c r="Q167" s="111"/>
      <c r="R167" s="111"/>
      <c r="S167" s="77"/>
      <c r="T167" s="77"/>
      <c r="U167" s="111"/>
      <c r="V167" s="111"/>
      <c r="W167" s="111"/>
      <c r="X167" s="111"/>
      <c r="Y167" s="111"/>
      <c r="Z167" s="77"/>
      <c r="AA167" s="77"/>
      <c r="AB167" s="111"/>
      <c r="AC167" s="111"/>
      <c r="AD167" s="111"/>
      <c r="AE167" s="111"/>
      <c r="AF167" s="111"/>
      <c r="AG167" s="77"/>
      <c r="AH167" s="77"/>
      <c r="AI167" s="78"/>
      <c r="AJ167" s="79"/>
      <c r="AK167" s="80"/>
      <c r="AL167" s="77"/>
      <c r="AM167" s="77"/>
      <c r="AN167" s="81"/>
      <c r="AO167" s="81"/>
      <c r="AP167" s="81"/>
      <c r="AQ167" s="81"/>
      <c r="AR167" s="81"/>
      <c r="AS167" s="81"/>
      <c r="AT167" s="81"/>
      <c r="AU167" s="81"/>
      <c r="AV167" s="81"/>
      <c r="AW167" s="82"/>
      <c r="AX167" s="83"/>
      <c r="AY167" s="150"/>
      <c r="AZ167" s="84"/>
      <c r="BA167" s="83"/>
      <c r="BB167" s="83">
        <v>0</v>
      </c>
      <c r="BC167" s="83">
        <v>0</v>
      </c>
      <c r="BD167" s="83">
        <v>1.8</v>
      </c>
      <c r="BE167" s="83">
        <v>1.8</v>
      </c>
      <c r="BF167" s="28" t="s">
        <v>306</v>
      </c>
      <c r="BG167" s="85" t="s">
        <v>307</v>
      </c>
      <c r="BH167" s="85" t="s">
        <v>336</v>
      </c>
      <c r="BI167" s="85" t="s">
        <v>337</v>
      </c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</row>
    <row r="168" spans="1:100" s="86" customFormat="1" ht="31.5" customHeight="1" x14ac:dyDescent="0.3">
      <c r="A168" s="73">
        <v>2021</v>
      </c>
      <c r="B168" s="74">
        <v>2</v>
      </c>
      <c r="C168" s="270"/>
      <c r="D168" s="74"/>
      <c r="E168" s="74"/>
      <c r="F168" s="75"/>
      <c r="G168" s="76"/>
      <c r="H168" s="76"/>
      <c r="I168" s="76"/>
      <c r="J168" s="76"/>
      <c r="K168" s="271"/>
      <c r="L168" s="272"/>
      <c r="M168" s="273"/>
      <c r="N168" s="111"/>
      <c r="O168" s="111"/>
      <c r="P168" s="111"/>
      <c r="Q168" s="111"/>
      <c r="R168" s="111"/>
      <c r="S168" s="77"/>
      <c r="T168" s="77"/>
      <c r="U168" s="111"/>
      <c r="V168" s="111"/>
      <c r="W168" s="111"/>
      <c r="X168" s="111"/>
      <c r="Y168" s="111"/>
      <c r="Z168" s="77"/>
      <c r="AA168" s="77"/>
      <c r="AB168" s="111"/>
      <c r="AC168" s="111"/>
      <c r="AD168" s="111"/>
      <c r="AE168" s="111"/>
      <c r="AF168" s="111"/>
      <c r="AG168" s="77"/>
      <c r="AH168" s="77"/>
      <c r="AI168" s="78"/>
      <c r="AJ168" s="79"/>
      <c r="AK168" s="80"/>
      <c r="AL168" s="77"/>
      <c r="AM168" s="77"/>
      <c r="AN168" s="81"/>
      <c r="AO168" s="81"/>
      <c r="AP168" s="81"/>
      <c r="AQ168" s="81"/>
      <c r="AR168" s="81"/>
      <c r="AS168" s="81"/>
      <c r="AT168" s="81"/>
      <c r="AU168" s="81"/>
      <c r="AV168" s="81"/>
      <c r="AW168" s="82"/>
      <c r="AX168" s="83"/>
      <c r="AY168" s="150"/>
      <c r="AZ168" s="84"/>
      <c r="BA168" s="83"/>
      <c r="BB168" s="83"/>
      <c r="BC168" s="83">
        <v>0.3</v>
      </c>
      <c r="BD168" s="83"/>
      <c r="BE168" s="83"/>
      <c r="BF168" s="28" t="s">
        <v>318</v>
      </c>
      <c r="BG168" s="85" t="s">
        <v>318</v>
      </c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</row>
    <row r="169" spans="1:100" s="86" customFormat="1" ht="31.5" customHeight="1" x14ac:dyDescent="0.3">
      <c r="A169" s="73">
        <v>2021</v>
      </c>
      <c r="B169" s="74">
        <v>2</v>
      </c>
      <c r="C169" s="270"/>
      <c r="D169" s="74"/>
      <c r="E169" s="74"/>
      <c r="F169" s="75"/>
      <c r="G169" s="76"/>
      <c r="H169" s="76"/>
      <c r="I169" s="76"/>
      <c r="J169" s="76"/>
      <c r="K169" s="271"/>
      <c r="L169" s="272"/>
      <c r="M169" s="273"/>
      <c r="N169" s="111"/>
      <c r="O169" s="111"/>
      <c r="P169" s="111"/>
      <c r="Q169" s="111"/>
      <c r="R169" s="111"/>
      <c r="S169" s="77"/>
      <c r="T169" s="77"/>
      <c r="U169" s="111"/>
      <c r="V169" s="111"/>
      <c r="W169" s="111"/>
      <c r="X169" s="111"/>
      <c r="Y169" s="111"/>
      <c r="Z169" s="77"/>
      <c r="AA169" s="77"/>
      <c r="AB169" s="111"/>
      <c r="AC169" s="111"/>
      <c r="AD169" s="111"/>
      <c r="AE169" s="111"/>
      <c r="AF169" s="111"/>
      <c r="AG169" s="77"/>
      <c r="AH169" s="77"/>
      <c r="AI169" s="78"/>
      <c r="AJ169" s="79"/>
      <c r="AK169" s="80"/>
      <c r="AL169" s="77"/>
      <c r="AM169" s="77"/>
      <c r="AN169" s="81"/>
      <c r="AO169" s="81"/>
      <c r="AP169" s="81"/>
      <c r="AQ169" s="81"/>
      <c r="AR169" s="81"/>
      <c r="AS169" s="81"/>
      <c r="AT169" s="81"/>
      <c r="AU169" s="81"/>
      <c r="AV169" s="81"/>
      <c r="AW169" s="82"/>
      <c r="AX169" s="83"/>
      <c r="AY169" s="150"/>
      <c r="AZ169" s="84"/>
      <c r="BA169" s="83">
        <v>1</v>
      </c>
      <c r="BB169" s="83">
        <v>0.1</v>
      </c>
      <c r="BC169" s="83">
        <v>57.3</v>
      </c>
      <c r="BD169" s="83">
        <v>0.1</v>
      </c>
      <c r="BE169" s="83">
        <v>42.3</v>
      </c>
      <c r="BF169" s="28" t="s">
        <v>312</v>
      </c>
      <c r="BG169" s="85" t="s">
        <v>321</v>
      </c>
      <c r="BH169" s="85" t="s">
        <v>379</v>
      </c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</row>
    <row r="170" spans="1:100" s="86" customFormat="1" ht="31.5" customHeight="1" x14ac:dyDescent="0.3">
      <c r="A170" s="73">
        <v>2021</v>
      </c>
      <c r="B170" s="74">
        <v>2</v>
      </c>
      <c r="C170" s="270"/>
      <c r="D170" s="74"/>
      <c r="E170" s="74"/>
      <c r="F170" s="75"/>
      <c r="G170" s="76"/>
      <c r="H170" s="76"/>
      <c r="I170" s="76"/>
      <c r="J170" s="76"/>
      <c r="K170" s="271"/>
      <c r="L170" s="272"/>
      <c r="M170" s="273"/>
      <c r="N170" s="111"/>
      <c r="O170" s="111"/>
      <c r="P170" s="111"/>
      <c r="Q170" s="111"/>
      <c r="R170" s="111"/>
      <c r="S170" s="77"/>
      <c r="T170" s="77"/>
      <c r="U170" s="111"/>
      <c r="V170" s="111"/>
      <c r="W170" s="111"/>
      <c r="X170" s="111"/>
      <c r="Y170" s="111"/>
      <c r="Z170" s="77"/>
      <c r="AA170" s="77"/>
      <c r="AB170" s="111"/>
      <c r="AC170" s="111"/>
      <c r="AD170" s="111"/>
      <c r="AE170" s="111"/>
      <c r="AF170" s="111"/>
      <c r="AG170" s="77"/>
      <c r="AH170" s="77"/>
      <c r="AI170" s="78"/>
      <c r="AJ170" s="79"/>
      <c r="AK170" s="80"/>
      <c r="AL170" s="77"/>
      <c r="AM170" s="77"/>
      <c r="AN170" s="81"/>
      <c r="AO170" s="81"/>
      <c r="AP170" s="81"/>
      <c r="AQ170" s="81"/>
      <c r="AR170" s="81"/>
      <c r="AS170" s="81"/>
      <c r="AT170" s="81"/>
      <c r="AU170" s="81"/>
      <c r="AV170" s="81"/>
      <c r="AW170" s="82"/>
      <c r="AX170" s="83"/>
      <c r="AY170" s="150"/>
      <c r="AZ170" s="84"/>
      <c r="BA170" s="83">
        <v>1</v>
      </c>
      <c r="BB170" s="83">
        <v>0.1</v>
      </c>
      <c r="BC170" s="83">
        <v>8.8000000000000007</v>
      </c>
      <c r="BD170" s="83">
        <v>1.8</v>
      </c>
      <c r="BE170" s="83">
        <v>264.10000000000002</v>
      </c>
      <c r="BF170" s="28" t="s">
        <v>312</v>
      </c>
      <c r="BG170" s="85" t="s">
        <v>321</v>
      </c>
      <c r="BH170" s="85" t="s">
        <v>380</v>
      </c>
      <c r="BI170" s="85"/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</row>
    <row r="171" spans="1:100" s="86" customFormat="1" ht="31.5" customHeight="1" x14ac:dyDescent="0.3">
      <c r="A171" s="73">
        <v>2021</v>
      </c>
      <c r="B171" s="74">
        <v>2</v>
      </c>
      <c r="C171" s="270"/>
      <c r="D171" s="74"/>
      <c r="E171" s="74"/>
      <c r="F171" s="75"/>
      <c r="G171" s="76"/>
      <c r="H171" s="76"/>
      <c r="I171" s="76"/>
      <c r="J171" s="76"/>
      <c r="K171" s="271"/>
      <c r="L171" s="272"/>
      <c r="M171" s="273"/>
      <c r="N171" s="111"/>
      <c r="O171" s="111"/>
      <c r="P171" s="111"/>
      <c r="Q171" s="111"/>
      <c r="R171" s="111"/>
      <c r="S171" s="77"/>
      <c r="T171" s="77"/>
      <c r="U171" s="111"/>
      <c r="V171" s="111"/>
      <c r="W171" s="111"/>
      <c r="X171" s="111"/>
      <c r="Y171" s="111"/>
      <c r="Z171" s="77"/>
      <c r="AA171" s="77"/>
      <c r="AB171" s="111"/>
      <c r="AC171" s="111"/>
      <c r="AD171" s="111"/>
      <c r="AE171" s="111"/>
      <c r="AF171" s="111"/>
      <c r="AG171" s="77"/>
      <c r="AH171" s="77"/>
      <c r="AI171" s="78"/>
      <c r="AJ171" s="79"/>
      <c r="AK171" s="80"/>
      <c r="AL171" s="77"/>
      <c r="AM171" s="77"/>
      <c r="AN171" s="81"/>
      <c r="AO171" s="81"/>
      <c r="AP171" s="81"/>
      <c r="AQ171" s="81"/>
      <c r="AR171" s="81"/>
      <c r="AS171" s="81"/>
      <c r="AT171" s="81"/>
      <c r="AU171" s="81"/>
      <c r="AV171" s="81"/>
      <c r="AW171" s="82"/>
      <c r="AX171" s="83"/>
      <c r="AY171" s="150"/>
      <c r="AZ171" s="84"/>
      <c r="BA171" s="83">
        <v>1</v>
      </c>
      <c r="BB171" s="83">
        <v>0</v>
      </c>
      <c r="BC171" s="83">
        <v>8.1</v>
      </c>
      <c r="BD171" s="83">
        <v>1.4</v>
      </c>
      <c r="BE171" s="83">
        <v>254.5</v>
      </c>
      <c r="BF171" s="28" t="s">
        <v>312</v>
      </c>
      <c r="BG171" s="85" t="s">
        <v>321</v>
      </c>
      <c r="BH171" s="85" t="s">
        <v>381</v>
      </c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</row>
    <row r="172" spans="1:100" s="86" customFormat="1" ht="31.5" customHeight="1" x14ac:dyDescent="0.3">
      <c r="A172" s="73">
        <v>2021</v>
      </c>
      <c r="B172" s="74">
        <v>2</v>
      </c>
      <c r="C172" s="270"/>
      <c r="D172" s="74"/>
      <c r="E172" s="74"/>
      <c r="F172" s="75"/>
      <c r="G172" s="76"/>
      <c r="H172" s="76"/>
      <c r="I172" s="76"/>
      <c r="J172" s="76"/>
      <c r="K172" s="271"/>
      <c r="L172" s="272"/>
      <c r="M172" s="273"/>
      <c r="N172" s="111"/>
      <c r="O172" s="111"/>
      <c r="P172" s="111"/>
      <c r="Q172" s="111"/>
      <c r="R172" s="111"/>
      <c r="S172" s="77"/>
      <c r="T172" s="77"/>
      <c r="U172" s="111"/>
      <c r="V172" s="111"/>
      <c r="W172" s="111"/>
      <c r="X172" s="111"/>
      <c r="Y172" s="111"/>
      <c r="Z172" s="77"/>
      <c r="AA172" s="77"/>
      <c r="AB172" s="111"/>
      <c r="AC172" s="111"/>
      <c r="AD172" s="111"/>
      <c r="AE172" s="111"/>
      <c r="AF172" s="111"/>
      <c r="AG172" s="77"/>
      <c r="AH172" s="77"/>
      <c r="AI172" s="78"/>
      <c r="AJ172" s="79"/>
      <c r="AK172" s="80"/>
      <c r="AL172" s="77"/>
      <c r="AM172" s="77"/>
      <c r="AN172" s="81"/>
      <c r="AO172" s="81"/>
      <c r="AP172" s="81"/>
      <c r="AQ172" s="81"/>
      <c r="AR172" s="81"/>
      <c r="AS172" s="81"/>
      <c r="AT172" s="81"/>
      <c r="AU172" s="81"/>
      <c r="AV172" s="81"/>
      <c r="AW172" s="82"/>
      <c r="AX172" s="83"/>
      <c r="AY172" s="150"/>
      <c r="AZ172" s="84"/>
      <c r="BA172" s="83">
        <v>1</v>
      </c>
      <c r="BB172" s="83">
        <v>0.5</v>
      </c>
      <c r="BC172" s="83">
        <v>62.3</v>
      </c>
      <c r="BD172" s="83">
        <v>0.3</v>
      </c>
      <c r="BE172" s="83">
        <v>33.200000000000003</v>
      </c>
      <c r="BF172" s="28" t="s">
        <v>312</v>
      </c>
      <c r="BG172" s="85" t="s">
        <v>321</v>
      </c>
      <c r="BH172" s="85" t="s">
        <v>348</v>
      </c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</row>
    <row r="173" spans="1:100" s="86" customFormat="1" ht="31.5" customHeight="1" x14ac:dyDescent="0.3">
      <c r="A173" s="73">
        <v>2021</v>
      </c>
      <c r="B173" s="74">
        <v>2</v>
      </c>
      <c r="C173" s="270"/>
      <c r="D173" s="74"/>
      <c r="E173" s="74"/>
      <c r="F173" s="75"/>
      <c r="G173" s="76"/>
      <c r="H173" s="76"/>
      <c r="I173" s="76"/>
      <c r="J173" s="76"/>
      <c r="K173" s="271"/>
      <c r="L173" s="272"/>
      <c r="M173" s="273"/>
      <c r="N173" s="111"/>
      <c r="O173" s="111"/>
      <c r="P173" s="111"/>
      <c r="Q173" s="111"/>
      <c r="R173" s="111"/>
      <c r="S173" s="77"/>
      <c r="T173" s="77"/>
      <c r="U173" s="111"/>
      <c r="V173" s="111"/>
      <c r="W173" s="111"/>
      <c r="X173" s="111"/>
      <c r="Y173" s="111"/>
      <c r="Z173" s="77"/>
      <c r="AA173" s="77"/>
      <c r="AB173" s="111"/>
      <c r="AC173" s="111"/>
      <c r="AD173" s="111"/>
      <c r="AE173" s="111"/>
      <c r="AF173" s="111"/>
      <c r="AG173" s="77"/>
      <c r="AH173" s="77"/>
      <c r="AI173" s="78"/>
      <c r="AJ173" s="79"/>
      <c r="AK173" s="80"/>
      <c r="AL173" s="77"/>
      <c r="AM173" s="77"/>
      <c r="AN173" s="81"/>
      <c r="AO173" s="81"/>
      <c r="AP173" s="81"/>
      <c r="AQ173" s="81"/>
      <c r="AR173" s="81"/>
      <c r="AS173" s="81"/>
      <c r="AT173" s="81"/>
      <c r="AU173" s="81"/>
      <c r="AV173" s="81"/>
      <c r="AW173" s="82"/>
      <c r="AX173" s="83"/>
      <c r="AY173" s="150"/>
      <c r="AZ173" s="84"/>
      <c r="BA173" s="83">
        <v>1</v>
      </c>
      <c r="BB173" s="83">
        <v>0</v>
      </c>
      <c r="BC173" s="83">
        <v>4.4000000000000004</v>
      </c>
      <c r="BD173" s="83">
        <v>4.8</v>
      </c>
      <c r="BE173" s="83">
        <v>592.5</v>
      </c>
      <c r="BF173" s="28" t="s">
        <v>312</v>
      </c>
      <c r="BG173" s="85" t="s">
        <v>321</v>
      </c>
      <c r="BH173" s="85" t="s">
        <v>375</v>
      </c>
      <c r="BI173" s="85" t="s">
        <v>376</v>
      </c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</row>
    <row r="174" spans="1:100" s="86" customFormat="1" ht="31.5" customHeight="1" x14ac:dyDescent="0.3">
      <c r="A174" s="73">
        <v>2021</v>
      </c>
      <c r="B174" s="74">
        <v>2</v>
      </c>
      <c r="C174" s="270"/>
      <c r="D174" s="74"/>
      <c r="E174" s="74"/>
      <c r="F174" s="75"/>
      <c r="G174" s="76"/>
      <c r="H174" s="76"/>
      <c r="I174" s="76"/>
      <c r="J174" s="76"/>
      <c r="K174" s="271"/>
      <c r="L174" s="272"/>
      <c r="M174" s="273"/>
      <c r="N174" s="111"/>
      <c r="O174" s="111"/>
      <c r="P174" s="111"/>
      <c r="Q174" s="111"/>
      <c r="R174" s="111"/>
      <c r="S174" s="77"/>
      <c r="T174" s="77"/>
      <c r="U174" s="111"/>
      <c r="V174" s="111"/>
      <c r="W174" s="111"/>
      <c r="X174" s="111"/>
      <c r="Y174" s="111"/>
      <c r="Z174" s="77"/>
      <c r="AA174" s="77"/>
      <c r="AB174" s="111"/>
      <c r="AC174" s="111"/>
      <c r="AD174" s="111"/>
      <c r="AE174" s="111"/>
      <c r="AF174" s="111"/>
      <c r="AG174" s="77"/>
      <c r="AH174" s="77"/>
      <c r="AI174" s="78"/>
      <c r="AJ174" s="79"/>
      <c r="AK174" s="80"/>
      <c r="AL174" s="77"/>
      <c r="AM174" s="77"/>
      <c r="AN174" s="81"/>
      <c r="AO174" s="81"/>
      <c r="AP174" s="81"/>
      <c r="AQ174" s="81"/>
      <c r="AR174" s="81"/>
      <c r="AS174" s="81"/>
      <c r="AT174" s="81"/>
      <c r="AU174" s="81"/>
      <c r="AV174" s="81"/>
      <c r="AW174" s="82"/>
      <c r="AX174" s="83"/>
      <c r="AY174" s="150"/>
      <c r="AZ174" s="84"/>
      <c r="BA174" s="83">
        <v>1</v>
      </c>
      <c r="BB174" s="83">
        <v>0.4</v>
      </c>
      <c r="BC174" s="83">
        <v>26.9</v>
      </c>
      <c r="BD174" s="83">
        <v>1.3</v>
      </c>
      <c r="BE174" s="83">
        <v>92.5</v>
      </c>
      <c r="BF174" s="28" t="s">
        <v>312</v>
      </c>
      <c r="BG174" s="85" t="s">
        <v>321</v>
      </c>
      <c r="BH174" s="85" t="s">
        <v>377</v>
      </c>
      <c r="BI174" s="85" t="s">
        <v>376</v>
      </c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</row>
    <row r="175" spans="1:100" s="86" customFormat="1" ht="31.5" customHeight="1" x14ac:dyDescent="0.3">
      <c r="A175" s="73">
        <v>2021</v>
      </c>
      <c r="B175" s="74">
        <v>2</v>
      </c>
      <c r="C175" s="270"/>
      <c r="D175" s="74"/>
      <c r="E175" s="74"/>
      <c r="F175" s="75"/>
      <c r="G175" s="76"/>
      <c r="H175" s="76"/>
      <c r="I175" s="76"/>
      <c r="J175" s="76"/>
      <c r="K175" s="271"/>
      <c r="L175" s="272"/>
      <c r="M175" s="273"/>
      <c r="N175" s="111"/>
      <c r="O175" s="111"/>
      <c r="P175" s="111"/>
      <c r="Q175" s="111"/>
      <c r="R175" s="111"/>
      <c r="S175" s="77"/>
      <c r="T175" s="77"/>
      <c r="U175" s="111"/>
      <c r="V175" s="111"/>
      <c r="W175" s="111"/>
      <c r="X175" s="111"/>
      <c r="Y175" s="111"/>
      <c r="Z175" s="77"/>
      <c r="AA175" s="77"/>
      <c r="AB175" s="111"/>
      <c r="AC175" s="111"/>
      <c r="AD175" s="111"/>
      <c r="AE175" s="111"/>
      <c r="AF175" s="111"/>
      <c r="AG175" s="77"/>
      <c r="AH175" s="77"/>
      <c r="AI175" s="78"/>
      <c r="AJ175" s="79"/>
      <c r="AK175" s="80"/>
      <c r="AL175" s="77"/>
      <c r="AM175" s="77"/>
      <c r="AN175" s="81"/>
      <c r="AO175" s="81"/>
      <c r="AP175" s="81"/>
      <c r="AQ175" s="81"/>
      <c r="AR175" s="81"/>
      <c r="AS175" s="81"/>
      <c r="AT175" s="81"/>
      <c r="AU175" s="81"/>
      <c r="AV175" s="81"/>
      <c r="AW175" s="82"/>
      <c r="AX175" s="83"/>
      <c r="AY175" s="150"/>
      <c r="AZ175" s="84"/>
      <c r="BA175" s="83">
        <v>1</v>
      </c>
      <c r="BB175" s="83">
        <v>0</v>
      </c>
      <c r="BC175" s="83">
        <v>1.1000000000000001</v>
      </c>
      <c r="BD175" s="83">
        <v>9.6999999999999993</v>
      </c>
      <c r="BE175" s="83">
        <v>886.8</v>
      </c>
      <c r="BF175" s="28" t="s">
        <v>318</v>
      </c>
      <c r="BG175" s="85" t="s">
        <v>318</v>
      </c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</row>
    <row r="176" spans="1:100" s="86" customFormat="1" ht="31.5" customHeight="1" x14ac:dyDescent="0.3">
      <c r="A176" s="73">
        <v>2021</v>
      </c>
      <c r="B176" s="74">
        <v>2</v>
      </c>
      <c r="C176" s="270"/>
      <c r="D176" s="74"/>
      <c r="E176" s="74"/>
      <c r="F176" s="75"/>
      <c r="G176" s="76"/>
      <c r="H176" s="76"/>
      <c r="I176" s="76"/>
      <c r="J176" s="76"/>
      <c r="K176" s="271"/>
      <c r="L176" s="272"/>
      <c r="M176" s="273"/>
      <c r="N176" s="111"/>
      <c r="O176" s="111"/>
      <c r="P176" s="111"/>
      <c r="Q176" s="111"/>
      <c r="R176" s="111"/>
      <c r="S176" s="77"/>
      <c r="T176" s="77"/>
      <c r="U176" s="111"/>
      <c r="V176" s="111"/>
      <c r="W176" s="111"/>
      <c r="X176" s="111"/>
      <c r="Y176" s="111"/>
      <c r="Z176" s="77"/>
      <c r="AA176" s="77"/>
      <c r="AB176" s="111"/>
      <c r="AC176" s="111"/>
      <c r="AD176" s="111"/>
      <c r="AE176" s="111"/>
      <c r="AF176" s="111"/>
      <c r="AG176" s="77"/>
      <c r="AH176" s="77"/>
      <c r="AI176" s="78"/>
      <c r="AJ176" s="79"/>
      <c r="AK176" s="80"/>
      <c r="AL176" s="77"/>
      <c r="AM176" s="77"/>
      <c r="AN176" s="81"/>
      <c r="AO176" s="81"/>
      <c r="AP176" s="81"/>
      <c r="AQ176" s="81"/>
      <c r="AR176" s="81"/>
      <c r="AS176" s="81"/>
      <c r="AT176" s="81"/>
      <c r="AU176" s="81"/>
      <c r="AV176" s="81"/>
      <c r="AW176" s="82"/>
      <c r="AX176" s="83"/>
      <c r="AY176" s="150"/>
      <c r="AZ176" s="84"/>
      <c r="BA176" s="83">
        <v>1</v>
      </c>
      <c r="BB176" s="83">
        <v>0.2</v>
      </c>
      <c r="BC176" s="83">
        <v>21.2</v>
      </c>
      <c r="BD176" s="83">
        <v>1.6</v>
      </c>
      <c r="BE176" s="83">
        <v>219.3</v>
      </c>
      <c r="BF176" s="28" t="s">
        <v>306</v>
      </c>
      <c r="BG176" s="85" t="s">
        <v>307</v>
      </c>
      <c r="BH176" s="85" t="s">
        <v>341</v>
      </c>
      <c r="BI176" s="85" t="s">
        <v>337</v>
      </c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</row>
    <row r="177" spans="1:100" s="86" customFormat="1" ht="31.5" customHeight="1" x14ac:dyDescent="0.3">
      <c r="A177" s="73">
        <v>2021</v>
      </c>
      <c r="B177" s="74">
        <v>2</v>
      </c>
      <c r="C177" s="270"/>
      <c r="D177" s="74"/>
      <c r="E177" s="74"/>
      <c r="F177" s="75"/>
      <c r="G177" s="76"/>
      <c r="H177" s="76"/>
      <c r="I177" s="76"/>
      <c r="J177" s="76"/>
      <c r="K177" s="271"/>
      <c r="L177" s="272"/>
      <c r="M177" s="273"/>
      <c r="N177" s="111"/>
      <c r="O177" s="111"/>
      <c r="P177" s="111"/>
      <c r="Q177" s="111"/>
      <c r="R177" s="111"/>
      <c r="S177" s="77"/>
      <c r="T177" s="77"/>
      <c r="U177" s="111"/>
      <c r="V177" s="111"/>
      <c r="W177" s="111"/>
      <c r="X177" s="111"/>
      <c r="Y177" s="111"/>
      <c r="Z177" s="77"/>
      <c r="AA177" s="77"/>
      <c r="AB177" s="111"/>
      <c r="AC177" s="111"/>
      <c r="AD177" s="111"/>
      <c r="AE177" s="111"/>
      <c r="AF177" s="111"/>
      <c r="AG177" s="77"/>
      <c r="AH177" s="77"/>
      <c r="AI177" s="78"/>
      <c r="AJ177" s="79"/>
      <c r="AK177" s="80"/>
      <c r="AL177" s="77"/>
      <c r="AM177" s="77"/>
      <c r="AN177" s="81"/>
      <c r="AO177" s="81"/>
      <c r="AP177" s="81"/>
      <c r="AQ177" s="81"/>
      <c r="AR177" s="81"/>
      <c r="AS177" s="81"/>
      <c r="AT177" s="81"/>
      <c r="AU177" s="81"/>
      <c r="AV177" s="81"/>
      <c r="AW177" s="82"/>
      <c r="AX177" s="83"/>
      <c r="AY177" s="150"/>
      <c r="AZ177" s="84"/>
      <c r="BA177" s="83">
        <v>1</v>
      </c>
      <c r="BB177" s="83">
        <v>0.4</v>
      </c>
      <c r="BC177" s="83">
        <v>39.299999999999997</v>
      </c>
      <c r="BD177" s="83">
        <v>1.2</v>
      </c>
      <c r="BE177" s="83">
        <v>117.1</v>
      </c>
      <c r="BF177" s="28" t="s">
        <v>306</v>
      </c>
      <c r="BG177" s="85" t="s">
        <v>307</v>
      </c>
      <c r="BH177" s="85" t="s">
        <v>342</v>
      </c>
      <c r="BI177" s="85" t="s">
        <v>337</v>
      </c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</row>
    <row r="178" spans="1:100" s="86" customFormat="1" ht="31.5" customHeight="1" x14ac:dyDescent="0.3">
      <c r="A178" s="73">
        <v>2021</v>
      </c>
      <c r="B178" s="74">
        <v>2</v>
      </c>
      <c r="C178" s="270"/>
      <c r="D178" s="74"/>
      <c r="E178" s="74"/>
      <c r="F178" s="75"/>
      <c r="G178" s="76"/>
      <c r="H178" s="76"/>
      <c r="I178" s="76"/>
      <c r="J178" s="76"/>
      <c r="K178" s="271"/>
      <c r="L178" s="272"/>
      <c r="M178" s="273"/>
      <c r="N178" s="111"/>
      <c r="O178" s="111"/>
      <c r="P178" s="111"/>
      <c r="Q178" s="111"/>
      <c r="R178" s="111"/>
      <c r="S178" s="77"/>
      <c r="T178" s="77"/>
      <c r="U178" s="111"/>
      <c r="V178" s="111"/>
      <c r="W178" s="111"/>
      <c r="X178" s="111"/>
      <c r="Y178" s="111"/>
      <c r="Z178" s="77"/>
      <c r="AA178" s="77"/>
      <c r="AB178" s="111"/>
      <c r="AC178" s="111"/>
      <c r="AD178" s="111"/>
      <c r="AE178" s="111"/>
      <c r="AF178" s="111"/>
      <c r="AG178" s="77"/>
      <c r="AH178" s="77"/>
      <c r="AI178" s="78"/>
      <c r="AJ178" s="79"/>
      <c r="AK178" s="80"/>
      <c r="AL178" s="77"/>
      <c r="AM178" s="77"/>
      <c r="AN178" s="81"/>
      <c r="AO178" s="81"/>
      <c r="AP178" s="81"/>
      <c r="AQ178" s="81"/>
      <c r="AR178" s="81"/>
      <c r="AS178" s="81"/>
      <c r="AT178" s="81"/>
      <c r="AU178" s="81"/>
      <c r="AV178" s="81"/>
      <c r="AW178" s="82"/>
      <c r="AX178" s="83"/>
      <c r="AY178" s="150"/>
      <c r="AZ178" s="84"/>
      <c r="BA178" s="83">
        <v>1</v>
      </c>
      <c r="BB178" s="83">
        <v>0.2</v>
      </c>
      <c r="BC178" s="83">
        <v>14.7</v>
      </c>
      <c r="BD178" s="83">
        <v>2.7</v>
      </c>
      <c r="BE178" s="83">
        <v>218.5</v>
      </c>
      <c r="BF178" s="28" t="s">
        <v>312</v>
      </c>
      <c r="BG178" s="85" t="s">
        <v>315</v>
      </c>
      <c r="BH178" s="85" t="s">
        <v>344</v>
      </c>
      <c r="BI178" s="85"/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</row>
    <row r="179" spans="1:100" s="86" customFormat="1" ht="31.5" customHeight="1" x14ac:dyDescent="0.3">
      <c r="A179" s="73">
        <v>2021</v>
      </c>
      <c r="B179" s="74">
        <v>2</v>
      </c>
      <c r="C179" s="270"/>
      <c r="D179" s="74"/>
      <c r="E179" s="74"/>
      <c r="F179" s="75"/>
      <c r="G179" s="76"/>
      <c r="H179" s="76"/>
      <c r="I179" s="76"/>
      <c r="J179" s="76"/>
      <c r="K179" s="271"/>
      <c r="L179" s="272"/>
      <c r="M179" s="273"/>
      <c r="N179" s="111"/>
      <c r="O179" s="111"/>
      <c r="P179" s="111"/>
      <c r="Q179" s="111"/>
      <c r="R179" s="111"/>
      <c r="S179" s="77"/>
      <c r="T179" s="77"/>
      <c r="U179" s="111"/>
      <c r="V179" s="111"/>
      <c r="W179" s="111"/>
      <c r="X179" s="111"/>
      <c r="Y179" s="111"/>
      <c r="Z179" s="77"/>
      <c r="AA179" s="77"/>
      <c r="AB179" s="111"/>
      <c r="AC179" s="111"/>
      <c r="AD179" s="111"/>
      <c r="AE179" s="111"/>
      <c r="AF179" s="111"/>
      <c r="AG179" s="77"/>
      <c r="AH179" s="77"/>
      <c r="AI179" s="78"/>
      <c r="AJ179" s="79"/>
      <c r="AK179" s="80"/>
      <c r="AL179" s="77"/>
      <c r="AM179" s="77"/>
      <c r="AN179" s="81"/>
      <c r="AO179" s="81"/>
      <c r="AP179" s="81"/>
      <c r="AQ179" s="81"/>
      <c r="AR179" s="81"/>
      <c r="AS179" s="81"/>
      <c r="AT179" s="81"/>
      <c r="AU179" s="81"/>
      <c r="AV179" s="81"/>
      <c r="AW179" s="82"/>
      <c r="AX179" s="83"/>
      <c r="AY179" s="150"/>
      <c r="AZ179" s="84"/>
      <c r="BA179" s="83"/>
      <c r="BB179" s="83">
        <v>0.1</v>
      </c>
      <c r="BC179" s="83">
        <v>0.1</v>
      </c>
      <c r="BD179" s="83">
        <v>1.1000000000000001</v>
      </c>
      <c r="BE179" s="83">
        <v>1.1000000000000001</v>
      </c>
      <c r="BF179" s="28" t="s">
        <v>364</v>
      </c>
      <c r="BG179" s="85" t="s">
        <v>364</v>
      </c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</row>
    <row r="180" spans="1:100" s="86" customFormat="1" ht="31.5" customHeight="1" x14ac:dyDescent="0.3">
      <c r="A180" s="73">
        <v>2021</v>
      </c>
      <c r="B180" s="74">
        <v>2</v>
      </c>
      <c r="C180" s="270"/>
      <c r="D180" s="74"/>
      <c r="E180" s="74"/>
      <c r="F180" s="75"/>
      <c r="G180" s="76"/>
      <c r="H180" s="76"/>
      <c r="I180" s="76"/>
      <c r="J180" s="76"/>
      <c r="K180" s="271"/>
      <c r="L180" s="272"/>
      <c r="M180" s="273"/>
      <c r="N180" s="111"/>
      <c r="O180" s="111"/>
      <c r="P180" s="111"/>
      <c r="Q180" s="111"/>
      <c r="R180" s="111"/>
      <c r="S180" s="77"/>
      <c r="T180" s="77"/>
      <c r="U180" s="111"/>
      <c r="V180" s="111"/>
      <c r="W180" s="111"/>
      <c r="X180" s="111"/>
      <c r="Y180" s="111"/>
      <c r="Z180" s="77"/>
      <c r="AA180" s="77"/>
      <c r="AB180" s="111"/>
      <c r="AC180" s="111"/>
      <c r="AD180" s="111"/>
      <c r="AE180" s="111"/>
      <c r="AF180" s="111"/>
      <c r="AG180" s="77"/>
      <c r="AH180" s="77"/>
      <c r="AI180" s="78"/>
      <c r="AJ180" s="79"/>
      <c r="AK180" s="80"/>
      <c r="AL180" s="77"/>
      <c r="AM180" s="77"/>
      <c r="AN180" s="81"/>
      <c r="AO180" s="81"/>
      <c r="AP180" s="81"/>
      <c r="AQ180" s="81"/>
      <c r="AR180" s="81"/>
      <c r="AS180" s="81"/>
      <c r="AT180" s="81"/>
      <c r="AU180" s="81"/>
      <c r="AV180" s="81"/>
      <c r="AW180" s="82"/>
      <c r="AX180" s="83"/>
      <c r="AY180" s="150"/>
      <c r="AZ180" s="84"/>
      <c r="BA180" s="83">
        <v>1</v>
      </c>
      <c r="BB180" s="83">
        <v>0.1</v>
      </c>
      <c r="BC180" s="83">
        <v>6.1</v>
      </c>
      <c r="BD180" s="83">
        <v>3.3</v>
      </c>
      <c r="BE180" s="83">
        <v>288.5</v>
      </c>
      <c r="BF180" s="28" t="s">
        <v>312</v>
      </c>
      <c r="BG180" s="85" t="s">
        <v>313</v>
      </c>
      <c r="BH180" s="85" t="s">
        <v>333</v>
      </c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</row>
    <row r="181" spans="1:100" s="86" customFormat="1" ht="31.5" customHeight="1" x14ac:dyDescent="0.3">
      <c r="A181" s="73">
        <v>2021</v>
      </c>
      <c r="B181" s="74">
        <v>2</v>
      </c>
      <c r="C181" s="270"/>
      <c r="D181" s="74"/>
      <c r="E181" s="74"/>
      <c r="F181" s="75"/>
      <c r="G181" s="76"/>
      <c r="H181" s="76"/>
      <c r="I181" s="76"/>
      <c r="J181" s="76"/>
      <c r="K181" s="271"/>
      <c r="L181" s="272"/>
      <c r="M181" s="273"/>
      <c r="N181" s="111"/>
      <c r="O181" s="111"/>
      <c r="P181" s="111"/>
      <c r="Q181" s="111"/>
      <c r="R181" s="111"/>
      <c r="S181" s="77"/>
      <c r="T181" s="77"/>
      <c r="U181" s="111"/>
      <c r="V181" s="111"/>
      <c r="W181" s="111"/>
      <c r="X181" s="111"/>
      <c r="Y181" s="111"/>
      <c r="Z181" s="77"/>
      <c r="AA181" s="77"/>
      <c r="AB181" s="111"/>
      <c r="AC181" s="111"/>
      <c r="AD181" s="111"/>
      <c r="AE181" s="111"/>
      <c r="AF181" s="111"/>
      <c r="AG181" s="77"/>
      <c r="AH181" s="77"/>
      <c r="AI181" s="78"/>
      <c r="AJ181" s="79"/>
      <c r="AK181" s="80"/>
      <c r="AL181" s="77"/>
      <c r="AM181" s="77"/>
      <c r="AN181" s="81"/>
      <c r="AO181" s="81"/>
      <c r="AP181" s="81"/>
      <c r="AQ181" s="81"/>
      <c r="AR181" s="81"/>
      <c r="AS181" s="81"/>
      <c r="AT181" s="81"/>
      <c r="AU181" s="81"/>
      <c r="AV181" s="81"/>
      <c r="AW181" s="82"/>
      <c r="AX181" s="83"/>
      <c r="AY181" s="150"/>
      <c r="AZ181" s="84"/>
      <c r="BA181" s="83">
        <v>1</v>
      </c>
      <c r="BB181" s="83">
        <v>0.1</v>
      </c>
      <c r="BC181" s="83">
        <v>6.1</v>
      </c>
      <c r="BD181" s="83">
        <v>3.3</v>
      </c>
      <c r="BE181" s="83">
        <v>284.60000000000002</v>
      </c>
      <c r="BF181" s="28" t="s">
        <v>312</v>
      </c>
      <c r="BG181" s="85" t="s">
        <v>313</v>
      </c>
      <c r="BH181" s="85" t="s">
        <v>334</v>
      </c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</row>
    <row r="182" spans="1:100" s="86" customFormat="1" ht="31.5" customHeight="1" x14ac:dyDescent="0.3">
      <c r="A182" s="73">
        <v>2021</v>
      </c>
      <c r="B182" s="74">
        <v>2</v>
      </c>
      <c r="C182" s="270"/>
      <c r="D182" s="74"/>
      <c r="E182" s="74"/>
      <c r="F182" s="75"/>
      <c r="G182" s="76"/>
      <c r="H182" s="76"/>
      <c r="I182" s="76"/>
      <c r="J182" s="76"/>
      <c r="K182" s="271"/>
      <c r="L182" s="272"/>
      <c r="M182" s="273"/>
      <c r="N182" s="111"/>
      <c r="O182" s="111"/>
      <c r="P182" s="111"/>
      <c r="Q182" s="111"/>
      <c r="R182" s="111"/>
      <c r="S182" s="77"/>
      <c r="T182" s="77"/>
      <c r="U182" s="111"/>
      <c r="V182" s="111"/>
      <c r="W182" s="111"/>
      <c r="X182" s="111"/>
      <c r="Y182" s="111"/>
      <c r="Z182" s="77"/>
      <c r="AA182" s="77"/>
      <c r="AB182" s="111"/>
      <c r="AC182" s="111"/>
      <c r="AD182" s="111"/>
      <c r="AE182" s="111"/>
      <c r="AF182" s="111"/>
      <c r="AG182" s="77"/>
      <c r="AH182" s="77"/>
      <c r="AI182" s="78"/>
      <c r="AJ182" s="79"/>
      <c r="AK182" s="80"/>
      <c r="AL182" s="77"/>
      <c r="AM182" s="77"/>
      <c r="AN182" s="81"/>
      <c r="AO182" s="81"/>
      <c r="AP182" s="81"/>
      <c r="AQ182" s="81"/>
      <c r="AR182" s="81"/>
      <c r="AS182" s="81"/>
      <c r="AT182" s="81"/>
      <c r="AU182" s="81"/>
      <c r="AV182" s="81"/>
      <c r="AW182" s="82"/>
      <c r="AX182" s="83"/>
      <c r="AY182" s="150"/>
      <c r="AZ182" s="84"/>
      <c r="BA182" s="83">
        <v>1</v>
      </c>
      <c r="BB182" s="83">
        <v>0.1</v>
      </c>
      <c r="BC182" s="83">
        <v>10.199999999999999</v>
      </c>
      <c r="BD182" s="83">
        <v>4.8</v>
      </c>
      <c r="BE182" s="83">
        <v>426.6</v>
      </c>
      <c r="BF182" s="28" t="s">
        <v>312</v>
      </c>
      <c r="BG182" s="85" t="s">
        <v>315</v>
      </c>
      <c r="BH182" s="85" t="s">
        <v>316</v>
      </c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</row>
    <row r="183" spans="1:100" s="86" customFormat="1" ht="31.5" customHeight="1" x14ac:dyDescent="0.3">
      <c r="A183" s="73">
        <v>2021</v>
      </c>
      <c r="B183" s="74">
        <v>2</v>
      </c>
      <c r="C183" s="270"/>
      <c r="D183" s="74"/>
      <c r="E183" s="74"/>
      <c r="F183" s="75"/>
      <c r="G183" s="76"/>
      <c r="H183" s="76"/>
      <c r="I183" s="76"/>
      <c r="J183" s="76"/>
      <c r="K183" s="271"/>
      <c r="L183" s="272"/>
      <c r="M183" s="273"/>
      <c r="N183" s="111"/>
      <c r="O183" s="111"/>
      <c r="P183" s="111"/>
      <c r="Q183" s="111"/>
      <c r="R183" s="111"/>
      <c r="S183" s="77"/>
      <c r="T183" s="77"/>
      <c r="U183" s="111"/>
      <c r="V183" s="111"/>
      <c r="W183" s="111"/>
      <c r="X183" s="111"/>
      <c r="Y183" s="111"/>
      <c r="Z183" s="77"/>
      <c r="AA183" s="77"/>
      <c r="AB183" s="111"/>
      <c r="AC183" s="111"/>
      <c r="AD183" s="111"/>
      <c r="AE183" s="111"/>
      <c r="AF183" s="111"/>
      <c r="AG183" s="77"/>
      <c r="AH183" s="77"/>
      <c r="AI183" s="78"/>
      <c r="AJ183" s="79"/>
      <c r="AK183" s="80"/>
      <c r="AL183" s="77"/>
      <c r="AM183" s="77"/>
      <c r="AN183" s="81"/>
      <c r="AO183" s="81"/>
      <c r="AP183" s="81"/>
      <c r="AQ183" s="81"/>
      <c r="AR183" s="81"/>
      <c r="AS183" s="81"/>
      <c r="AT183" s="81"/>
      <c r="AU183" s="81"/>
      <c r="AV183" s="81"/>
      <c r="AW183" s="82"/>
      <c r="AX183" s="83"/>
      <c r="AY183" s="150"/>
      <c r="AZ183" s="84"/>
      <c r="BA183" s="83">
        <v>1</v>
      </c>
      <c r="BB183" s="83">
        <v>0.1</v>
      </c>
      <c r="BC183" s="83">
        <v>14.2</v>
      </c>
      <c r="BD183" s="83">
        <v>2.5</v>
      </c>
      <c r="BE183" s="83">
        <v>419</v>
      </c>
      <c r="BF183" s="28" t="s">
        <v>306</v>
      </c>
      <c r="BG183" s="85" t="s">
        <v>307</v>
      </c>
      <c r="BH183" s="85" t="s">
        <v>345</v>
      </c>
      <c r="BI183" s="85" t="s">
        <v>311</v>
      </c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</row>
    <row r="184" spans="1:100" s="86" customFormat="1" ht="31.5" customHeight="1" x14ac:dyDescent="0.3">
      <c r="A184" s="73">
        <v>2021</v>
      </c>
      <c r="B184" s="74">
        <v>2</v>
      </c>
      <c r="C184" s="270"/>
      <c r="D184" s="74"/>
      <c r="E184" s="74"/>
      <c r="F184" s="75"/>
      <c r="G184" s="76"/>
      <c r="H184" s="76"/>
      <c r="I184" s="76"/>
      <c r="J184" s="76"/>
      <c r="K184" s="271"/>
      <c r="L184" s="272"/>
      <c r="M184" s="273"/>
      <c r="N184" s="111"/>
      <c r="O184" s="111"/>
      <c r="P184" s="111"/>
      <c r="Q184" s="111"/>
      <c r="R184" s="111"/>
      <c r="S184" s="77"/>
      <c r="T184" s="77"/>
      <c r="U184" s="111"/>
      <c r="V184" s="111"/>
      <c r="W184" s="111"/>
      <c r="X184" s="111"/>
      <c r="Y184" s="111"/>
      <c r="Z184" s="77"/>
      <c r="AA184" s="77"/>
      <c r="AB184" s="111"/>
      <c r="AC184" s="111"/>
      <c r="AD184" s="111"/>
      <c r="AE184" s="111"/>
      <c r="AF184" s="111"/>
      <c r="AG184" s="77"/>
      <c r="AH184" s="77"/>
      <c r="AI184" s="78"/>
      <c r="AJ184" s="79"/>
      <c r="AK184" s="80"/>
      <c r="AL184" s="77"/>
      <c r="AM184" s="77"/>
      <c r="AN184" s="81"/>
      <c r="AO184" s="81"/>
      <c r="AP184" s="81"/>
      <c r="AQ184" s="81"/>
      <c r="AR184" s="81"/>
      <c r="AS184" s="81"/>
      <c r="AT184" s="81"/>
      <c r="AU184" s="81"/>
      <c r="AV184" s="81"/>
      <c r="AW184" s="82"/>
      <c r="AX184" s="83"/>
      <c r="AY184" s="150"/>
      <c r="AZ184" s="84"/>
      <c r="BA184" s="83">
        <v>1</v>
      </c>
      <c r="BB184" s="83">
        <v>0.1</v>
      </c>
      <c r="BC184" s="83">
        <v>9.3000000000000007</v>
      </c>
      <c r="BD184" s="83">
        <v>3</v>
      </c>
      <c r="BE184" s="83">
        <v>376.6</v>
      </c>
      <c r="BF184" s="28" t="s">
        <v>382</v>
      </c>
      <c r="BG184" s="85" t="s">
        <v>382</v>
      </c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</row>
    <row r="185" spans="1:100" s="86" customFormat="1" ht="31.5" customHeight="1" x14ac:dyDescent="0.3">
      <c r="A185" s="73">
        <v>2021</v>
      </c>
      <c r="B185" s="74">
        <v>2</v>
      </c>
      <c r="C185" s="270"/>
      <c r="D185" s="74"/>
      <c r="E185" s="74"/>
      <c r="F185" s="75"/>
      <c r="G185" s="76"/>
      <c r="H185" s="76"/>
      <c r="I185" s="76"/>
      <c r="J185" s="76"/>
      <c r="K185" s="271"/>
      <c r="L185" s="272"/>
      <c r="M185" s="273"/>
      <c r="N185" s="111"/>
      <c r="O185" s="111"/>
      <c r="P185" s="111"/>
      <c r="Q185" s="111"/>
      <c r="R185" s="111"/>
      <c r="S185" s="77"/>
      <c r="T185" s="77"/>
      <c r="U185" s="111"/>
      <c r="V185" s="111"/>
      <c r="W185" s="111"/>
      <c r="X185" s="111"/>
      <c r="Y185" s="111"/>
      <c r="Z185" s="77"/>
      <c r="AA185" s="77"/>
      <c r="AB185" s="111"/>
      <c r="AC185" s="111"/>
      <c r="AD185" s="111"/>
      <c r="AE185" s="111"/>
      <c r="AF185" s="111"/>
      <c r="AG185" s="77"/>
      <c r="AH185" s="77"/>
      <c r="AI185" s="78"/>
      <c r="AJ185" s="79"/>
      <c r="AK185" s="80"/>
      <c r="AL185" s="77"/>
      <c r="AM185" s="77"/>
      <c r="AN185" s="81"/>
      <c r="AO185" s="81"/>
      <c r="AP185" s="81"/>
      <c r="AQ185" s="81"/>
      <c r="AR185" s="81"/>
      <c r="AS185" s="81"/>
      <c r="AT185" s="81"/>
      <c r="AU185" s="81"/>
      <c r="AV185" s="81"/>
      <c r="AW185" s="82"/>
      <c r="AX185" s="83"/>
      <c r="AY185" s="150"/>
      <c r="AZ185" s="84"/>
      <c r="BA185" s="83">
        <v>1</v>
      </c>
      <c r="BB185" s="83">
        <v>0.1</v>
      </c>
      <c r="BC185" s="83">
        <v>24.1</v>
      </c>
      <c r="BD185" s="83">
        <v>1.7</v>
      </c>
      <c r="BE185" s="83">
        <v>307.39999999999998</v>
      </c>
      <c r="BF185" s="28" t="s">
        <v>364</v>
      </c>
      <c r="BG185" s="85" t="s">
        <v>364</v>
      </c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</row>
    <row r="186" spans="1:100" s="86" customFormat="1" ht="31.5" customHeight="1" x14ac:dyDescent="0.3">
      <c r="A186" s="73">
        <v>2021</v>
      </c>
      <c r="B186" s="74">
        <v>2</v>
      </c>
      <c r="C186" s="270"/>
      <c r="D186" s="74"/>
      <c r="E186" s="74"/>
      <c r="F186" s="75"/>
      <c r="G186" s="76"/>
      <c r="H186" s="76"/>
      <c r="I186" s="76"/>
      <c r="J186" s="76"/>
      <c r="K186" s="271"/>
      <c r="L186" s="272"/>
      <c r="M186" s="273"/>
      <c r="N186" s="111"/>
      <c r="O186" s="111"/>
      <c r="P186" s="111"/>
      <c r="Q186" s="111"/>
      <c r="R186" s="111"/>
      <c r="S186" s="77"/>
      <c r="T186" s="77"/>
      <c r="U186" s="111"/>
      <c r="V186" s="111"/>
      <c r="W186" s="111"/>
      <c r="X186" s="111"/>
      <c r="Y186" s="111"/>
      <c r="Z186" s="77"/>
      <c r="AA186" s="77"/>
      <c r="AB186" s="111"/>
      <c r="AC186" s="111"/>
      <c r="AD186" s="111"/>
      <c r="AE186" s="111"/>
      <c r="AF186" s="111"/>
      <c r="AG186" s="77"/>
      <c r="AH186" s="77"/>
      <c r="AI186" s="78"/>
      <c r="AJ186" s="79"/>
      <c r="AK186" s="80"/>
      <c r="AL186" s="77"/>
      <c r="AM186" s="77"/>
      <c r="AN186" s="81"/>
      <c r="AO186" s="81"/>
      <c r="AP186" s="81"/>
      <c r="AQ186" s="81"/>
      <c r="AR186" s="81"/>
      <c r="AS186" s="81"/>
      <c r="AT186" s="81"/>
      <c r="AU186" s="81"/>
      <c r="AV186" s="81"/>
      <c r="AW186" s="82"/>
      <c r="AX186" s="83"/>
      <c r="AY186" s="150"/>
      <c r="AZ186" s="84"/>
      <c r="BA186" s="83">
        <v>1</v>
      </c>
      <c r="BB186" s="83">
        <v>0.2</v>
      </c>
      <c r="BC186" s="83">
        <v>23.6</v>
      </c>
      <c r="BD186" s="83">
        <v>1.8</v>
      </c>
      <c r="BE186" s="83">
        <v>288.3</v>
      </c>
      <c r="BF186" s="28" t="s">
        <v>364</v>
      </c>
      <c r="BG186" s="85" t="s">
        <v>364</v>
      </c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</row>
    <row r="187" spans="1:100" s="86" customFormat="1" ht="31.5" customHeight="1" x14ac:dyDescent="0.3">
      <c r="A187" s="73">
        <v>2021</v>
      </c>
      <c r="B187" s="74">
        <v>2</v>
      </c>
      <c r="C187" s="270"/>
      <c r="D187" s="74"/>
      <c r="E187" s="74"/>
      <c r="F187" s="75"/>
      <c r="G187" s="76"/>
      <c r="H187" s="76"/>
      <c r="I187" s="76"/>
      <c r="J187" s="76"/>
      <c r="K187" s="271"/>
      <c r="L187" s="272"/>
      <c r="M187" s="273"/>
      <c r="N187" s="111"/>
      <c r="O187" s="111"/>
      <c r="P187" s="111"/>
      <c r="Q187" s="111"/>
      <c r="R187" s="111"/>
      <c r="S187" s="77"/>
      <c r="T187" s="77"/>
      <c r="U187" s="111"/>
      <c r="V187" s="111"/>
      <c r="W187" s="111"/>
      <c r="X187" s="111"/>
      <c r="Y187" s="111"/>
      <c r="Z187" s="77"/>
      <c r="AA187" s="77"/>
      <c r="AB187" s="111"/>
      <c r="AC187" s="111"/>
      <c r="AD187" s="111"/>
      <c r="AE187" s="111"/>
      <c r="AF187" s="111"/>
      <c r="AG187" s="77"/>
      <c r="AH187" s="77"/>
      <c r="AI187" s="78"/>
      <c r="AJ187" s="79"/>
      <c r="AK187" s="80"/>
      <c r="AL187" s="77"/>
      <c r="AM187" s="77"/>
      <c r="AN187" s="81"/>
      <c r="AO187" s="81"/>
      <c r="AP187" s="81"/>
      <c r="AQ187" s="81"/>
      <c r="AR187" s="81"/>
      <c r="AS187" s="81"/>
      <c r="AT187" s="81"/>
      <c r="AU187" s="81"/>
      <c r="AV187" s="81"/>
      <c r="AW187" s="82"/>
      <c r="AX187" s="83"/>
      <c r="AY187" s="150"/>
      <c r="AZ187" s="84"/>
      <c r="BA187" s="83"/>
      <c r="BB187" s="83">
        <v>0.1</v>
      </c>
      <c r="BC187" s="83">
        <v>0.5</v>
      </c>
      <c r="BD187" s="83">
        <v>9.6</v>
      </c>
      <c r="BE187" s="83">
        <v>37.200000000000003</v>
      </c>
      <c r="BF187" s="28" t="s">
        <v>306</v>
      </c>
      <c r="BG187" s="85" t="s">
        <v>307</v>
      </c>
      <c r="BH187" s="85" t="s">
        <v>336</v>
      </c>
      <c r="BI187" s="85" t="s">
        <v>337</v>
      </c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</row>
    <row r="188" spans="1:100" s="86" customFormat="1" ht="31.5" customHeight="1" x14ac:dyDescent="0.3">
      <c r="A188" s="73">
        <v>2021</v>
      </c>
      <c r="B188" s="74">
        <v>2</v>
      </c>
      <c r="C188" s="270"/>
      <c r="D188" s="74"/>
      <c r="E188" s="74"/>
      <c r="F188" s="75"/>
      <c r="G188" s="76"/>
      <c r="H188" s="76"/>
      <c r="I188" s="76"/>
      <c r="J188" s="76"/>
      <c r="K188" s="271"/>
      <c r="L188" s="272"/>
      <c r="M188" s="273"/>
      <c r="N188" s="111"/>
      <c r="O188" s="111"/>
      <c r="P188" s="111"/>
      <c r="Q188" s="111"/>
      <c r="R188" s="111"/>
      <c r="S188" s="77"/>
      <c r="T188" s="77"/>
      <c r="U188" s="111"/>
      <c r="V188" s="111"/>
      <c r="W188" s="111"/>
      <c r="X188" s="111"/>
      <c r="Y188" s="111"/>
      <c r="Z188" s="77"/>
      <c r="AA188" s="77"/>
      <c r="AB188" s="111"/>
      <c r="AC188" s="111"/>
      <c r="AD188" s="111"/>
      <c r="AE188" s="111"/>
      <c r="AF188" s="111"/>
      <c r="AG188" s="77"/>
      <c r="AH188" s="77"/>
      <c r="AI188" s="78"/>
      <c r="AJ188" s="79"/>
      <c r="AK188" s="80"/>
      <c r="AL188" s="77"/>
      <c r="AM188" s="77"/>
      <c r="AN188" s="81"/>
      <c r="AO188" s="81"/>
      <c r="AP188" s="81"/>
      <c r="AQ188" s="81"/>
      <c r="AR188" s="81"/>
      <c r="AS188" s="81"/>
      <c r="AT188" s="81"/>
      <c r="AU188" s="81"/>
      <c r="AV188" s="81"/>
      <c r="AW188" s="82"/>
      <c r="AX188" s="83"/>
      <c r="AY188" s="150"/>
      <c r="AZ188" s="84"/>
      <c r="BA188" s="83">
        <v>1</v>
      </c>
      <c r="BB188" s="83">
        <v>0</v>
      </c>
      <c r="BC188" s="83">
        <v>3.5</v>
      </c>
      <c r="BD188" s="83">
        <v>2.9</v>
      </c>
      <c r="BE188" s="83">
        <v>463.6</v>
      </c>
      <c r="BF188" s="28" t="s">
        <v>312</v>
      </c>
      <c r="BG188" s="85" t="s">
        <v>321</v>
      </c>
      <c r="BH188" s="85" t="s">
        <v>375</v>
      </c>
      <c r="BI188" s="85" t="s">
        <v>376</v>
      </c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</row>
    <row r="189" spans="1:100" s="86" customFormat="1" ht="31.5" customHeight="1" x14ac:dyDescent="0.3">
      <c r="A189" s="73">
        <v>2021</v>
      </c>
      <c r="B189" s="74">
        <v>2</v>
      </c>
      <c r="C189" s="270"/>
      <c r="D189" s="74"/>
      <c r="E189" s="74"/>
      <c r="F189" s="75"/>
      <c r="G189" s="76"/>
      <c r="H189" s="76"/>
      <c r="I189" s="76"/>
      <c r="J189" s="76"/>
      <c r="K189" s="271"/>
      <c r="L189" s="272"/>
      <c r="M189" s="273"/>
      <c r="N189" s="111"/>
      <c r="O189" s="111"/>
      <c r="P189" s="111"/>
      <c r="Q189" s="111"/>
      <c r="R189" s="111"/>
      <c r="S189" s="77"/>
      <c r="T189" s="77"/>
      <c r="U189" s="111"/>
      <c r="V189" s="111"/>
      <c r="W189" s="111"/>
      <c r="X189" s="111"/>
      <c r="Y189" s="111"/>
      <c r="Z189" s="77"/>
      <c r="AA189" s="77"/>
      <c r="AB189" s="111"/>
      <c r="AC189" s="111"/>
      <c r="AD189" s="111"/>
      <c r="AE189" s="111"/>
      <c r="AF189" s="111"/>
      <c r="AG189" s="77"/>
      <c r="AH189" s="77"/>
      <c r="AI189" s="78"/>
      <c r="AJ189" s="79"/>
      <c r="AK189" s="80"/>
      <c r="AL189" s="77"/>
      <c r="AM189" s="77"/>
      <c r="AN189" s="81"/>
      <c r="AO189" s="81"/>
      <c r="AP189" s="81"/>
      <c r="AQ189" s="81"/>
      <c r="AR189" s="81"/>
      <c r="AS189" s="81"/>
      <c r="AT189" s="81"/>
      <c r="AU189" s="81"/>
      <c r="AV189" s="81"/>
      <c r="AW189" s="82"/>
      <c r="AX189" s="83"/>
      <c r="AY189" s="150"/>
      <c r="AZ189" s="84"/>
      <c r="BA189" s="83">
        <v>1</v>
      </c>
      <c r="BB189" s="83">
        <v>0.2</v>
      </c>
      <c r="BC189" s="83">
        <v>105.4</v>
      </c>
      <c r="BD189" s="83">
        <v>0.7</v>
      </c>
      <c r="BE189" s="83">
        <v>368.3</v>
      </c>
      <c r="BF189" s="28" t="s">
        <v>312</v>
      </c>
      <c r="BG189" s="85" t="s">
        <v>321</v>
      </c>
      <c r="BH189" s="85" t="s">
        <v>377</v>
      </c>
      <c r="BI189" s="85" t="s">
        <v>376</v>
      </c>
      <c r="BJ189" s="85"/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</row>
    <row r="190" spans="1:100" s="86" customFormat="1" ht="31.5" customHeight="1" x14ac:dyDescent="0.3">
      <c r="A190" s="73">
        <v>2021</v>
      </c>
      <c r="B190" s="74">
        <v>2</v>
      </c>
      <c r="C190" s="270"/>
      <c r="D190" s="74"/>
      <c r="E190" s="74"/>
      <c r="F190" s="75"/>
      <c r="G190" s="76"/>
      <c r="H190" s="76"/>
      <c r="I190" s="76"/>
      <c r="J190" s="76"/>
      <c r="K190" s="271"/>
      <c r="L190" s="272"/>
      <c r="M190" s="273"/>
      <c r="N190" s="111"/>
      <c r="O190" s="111"/>
      <c r="P190" s="111"/>
      <c r="Q190" s="111"/>
      <c r="R190" s="111"/>
      <c r="S190" s="77"/>
      <c r="T190" s="77"/>
      <c r="U190" s="111"/>
      <c r="V190" s="111"/>
      <c r="W190" s="111"/>
      <c r="X190" s="111"/>
      <c r="Y190" s="111"/>
      <c r="Z190" s="77"/>
      <c r="AA190" s="77"/>
      <c r="AB190" s="111"/>
      <c r="AC190" s="111"/>
      <c r="AD190" s="111"/>
      <c r="AE190" s="111"/>
      <c r="AF190" s="111"/>
      <c r="AG190" s="77"/>
      <c r="AH190" s="77"/>
      <c r="AI190" s="78"/>
      <c r="AJ190" s="79"/>
      <c r="AK190" s="80"/>
      <c r="AL190" s="77"/>
      <c r="AM190" s="77"/>
      <c r="AN190" s="81"/>
      <c r="AO190" s="81"/>
      <c r="AP190" s="81"/>
      <c r="AQ190" s="81"/>
      <c r="AR190" s="81"/>
      <c r="AS190" s="81"/>
      <c r="AT190" s="81"/>
      <c r="AU190" s="81"/>
      <c r="AV190" s="81"/>
      <c r="AW190" s="82"/>
      <c r="AX190" s="83"/>
      <c r="AY190" s="150"/>
      <c r="AZ190" s="84"/>
      <c r="BA190" s="83"/>
      <c r="BB190" s="83">
        <v>0</v>
      </c>
      <c r="BC190" s="83">
        <v>0</v>
      </c>
      <c r="BD190" s="83">
        <v>1.4</v>
      </c>
      <c r="BE190" s="83">
        <v>1.4</v>
      </c>
      <c r="BF190" s="28" t="s">
        <v>318</v>
      </c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</row>
    <row r="191" spans="1:100" s="86" customFormat="1" ht="31.5" customHeight="1" x14ac:dyDescent="0.3">
      <c r="A191" s="73">
        <v>2021</v>
      </c>
      <c r="B191" s="74">
        <v>2</v>
      </c>
      <c r="C191" s="270"/>
      <c r="D191" s="74"/>
      <c r="E191" s="74"/>
      <c r="F191" s="75"/>
      <c r="G191" s="76"/>
      <c r="H191" s="76"/>
      <c r="I191" s="76"/>
      <c r="J191" s="76"/>
      <c r="K191" s="271"/>
      <c r="L191" s="272"/>
      <c r="M191" s="273"/>
      <c r="N191" s="111"/>
      <c r="O191" s="111"/>
      <c r="P191" s="111"/>
      <c r="Q191" s="111"/>
      <c r="R191" s="111"/>
      <c r="S191" s="77"/>
      <c r="T191" s="77"/>
      <c r="U191" s="111"/>
      <c r="V191" s="111"/>
      <c r="W191" s="111"/>
      <c r="X191" s="111"/>
      <c r="Y191" s="111"/>
      <c r="Z191" s="77"/>
      <c r="AA191" s="77"/>
      <c r="AB191" s="111"/>
      <c r="AC191" s="111"/>
      <c r="AD191" s="111"/>
      <c r="AE191" s="111"/>
      <c r="AF191" s="111"/>
      <c r="AG191" s="77"/>
      <c r="AH191" s="77"/>
      <c r="AI191" s="78"/>
      <c r="AJ191" s="79"/>
      <c r="AK191" s="80"/>
      <c r="AL191" s="77"/>
      <c r="AM191" s="77"/>
      <c r="AN191" s="81"/>
      <c r="AO191" s="81"/>
      <c r="AP191" s="81"/>
      <c r="AQ191" s="81"/>
      <c r="AR191" s="81"/>
      <c r="AS191" s="81"/>
      <c r="AT191" s="81"/>
      <c r="AU191" s="81"/>
      <c r="AV191" s="81"/>
      <c r="AW191" s="82"/>
      <c r="AX191" s="83"/>
      <c r="AY191" s="150"/>
      <c r="AZ191" s="84"/>
      <c r="BA191" s="83">
        <v>1</v>
      </c>
      <c r="BB191" s="83">
        <v>0</v>
      </c>
      <c r="BC191" s="83">
        <v>0.2</v>
      </c>
      <c r="BD191" s="83">
        <v>1.7</v>
      </c>
      <c r="BE191" s="83">
        <v>120.6</v>
      </c>
      <c r="BF191" s="28" t="s">
        <v>318</v>
      </c>
      <c r="BG191" s="85" t="s">
        <v>318</v>
      </c>
      <c r="BH191" s="85"/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</row>
    <row r="192" spans="1:100" s="86" customFormat="1" ht="31.5" customHeight="1" x14ac:dyDescent="0.3">
      <c r="A192" s="73">
        <v>2021</v>
      </c>
      <c r="B192" s="74">
        <v>2</v>
      </c>
      <c r="C192" s="270"/>
      <c r="D192" s="74"/>
      <c r="E192" s="74"/>
      <c r="F192" s="75"/>
      <c r="G192" s="76"/>
      <c r="H192" s="76"/>
      <c r="I192" s="76"/>
      <c r="J192" s="76"/>
      <c r="K192" s="271"/>
      <c r="L192" s="272"/>
      <c r="M192" s="273"/>
      <c r="N192" s="111"/>
      <c r="O192" s="111"/>
      <c r="P192" s="111"/>
      <c r="Q192" s="111"/>
      <c r="R192" s="111"/>
      <c r="S192" s="77"/>
      <c r="T192" s="77"/>
      <c r="U192" s="111"/>
      <c r="V192" s="111"/>
      <c r="W192" s="111"/>
      <c r="X192" s="111"/>
      <c r="Y192" s="111"/>
      <c r="Z192" s="77"/>
      <c r="AA192" s="77"/>
      <c r="AB192" s="111"/>
      <c r="AC192" s="111"/>
      <c r="AD192" s="111"/>
      <c r="AE192" s="111"/>
      <c r="AF192" s="111"/>
      <c r="AG192" s="77"/>
      <c r="AH192" s="77"/>
      <c r="AI192" s="78"/>
      <c r="AJ192" s="79"/>
      <c r="AK192" s="80"/>
      <c r="AL192" s="77"/>
      <c r="AM192" s="77"/>
      <c r="AN192" s="81"/>
      <c r="AO192" s="81"/>
      <c r="AP192" s="81"/>
      <c r="AQ192" s="81"/>
      <c r="AR192" s="81"/>
      <c r="AS192" s="81"/>
      <c r="AT192" s="81"/>
      <c r="AU192" s="81"/>
      <c r="AV192" s="81"/>
      <c r="AW192" s="82"/>
      <c r="AX192" s="83"/>
      <c r="AY192" s="150"/>
      <c r="AZ192" s="84"/>
      <c r="BA192" s="83"/>
      <c r="BB192" s="83">
        <v>0</v>
      </c>
      <c r="BC192" s="83">
        <v>0.9</v>
      </c>
      <c r="BD192" s="83">
        <v>3.1</v>
      </c>
      <c r="BE192" s="83">
        <v>160.9</v>
      </c>
      <c r="BF192" s="28" t="s">
        <v>312</v>
      </c>
      <c r="BG192" s="85" t="s">
        <v>321</v>
      </c>
      <c r="BH192" s="85" t="s">
        <v>322</v>
      </c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</row>
    <row r="193" spans="1:100" s="86" customFormat="1" ht="31.5" customHeight="1" x14ac:dyDescent="0.3">
      <c r="A193" s="73">
        <v>2021</v>
      </c>
      <c r="B193" s="74">
        <v>2</v>
      </c>
      <c r="C193" s="270"/>
      <c r="D193" s="74"/>
      <c r="E193" s="74"/>
      <c r="F193" s="75"/>
      <c r="G193" s="76"/>
      <c r="H193" s="76"/>
      <c r="I193" s="76"/>
      <c r="J193" s="76"/>
      <c r="K193" s="271"/>
      <c r="L193" s="272"/>
      <c r="M193" s="273"/>
      <c r="N193" s="111"/>
      <c r="O193" s="111"/>
      <c r="P193" s="111"/>
      <c r="Q193" s="111"/>
      <c r="R193" s="111"/>
      <c r="S193" s="77"/>
      <c r="T193" s="77"/>
      <c r="U193" s="111"/>
      <c r="V193" s="111"/>
      <c r="W193" s="111"/>
      <c r="X193" s="111"/>
      <c r="Y193" s="111"/>
      <c r="Z193" s="77"/>
      <c r="AA193" s="77"/>
      <c r="AB193" s="111"/>
      <c r="AC193" s="111"/>
      <c r="AD193" s="111"/>
      <c r="AE193" s="111"/>
      <c r="AF193" s="111"/>
      <c r="AG193" s="77"/>
      <c r="AH193" s="77"/>
      <c r="AI193" s="78"/>
      <c r="AJ193" s="79"/>
      <c r="AK193" s="80"/>
      <c r="AL193" s="77"/>
      <c r="AM193" s="77"/>
      <c r="AN193" s="81"/>
      <c r="AO193" s="81"/>
      <c r="AP193" s="81"/>
      <c r="AQ193" s="81"/>
      <c r="AR193" s="81"/>
      <c r="AS193" s="81"/>
      <c r="AT193" s="81"/>
      <c r="AU193" s="81"/>
      <c r="AV193" s="81"/>
      <c r="AW193" s="82"/>
      <c r="AX193" s="83"/>
      <c r="AY193" s="150"/>
      <c r="AZ193" s="84"/>
      <c r="BA193" s="83"/>
      <c r="BB193" s="83">
        <v>0</v>
      </c>
      <c r="BC193" s="83">
        <v>1.1000000000000001</v>
      </c>
      <c r="BD193" s="83">
        <v>5.5</v>
      </c>
      <c r="BE193" s="83">
        <v>129.1</v>
      </c>
      <c r="BF193" s="28" t="s">
        <v>312</v>
      </c>
      <c r="BG193" s="85" t="s">
        <v>321</v>
      </c>
      <c r="BH193" s="85" t="s">
        <v>361</v>
      </c>
      <c r="BI193" s="85"/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</row>
    <row r="194" spans="1:100" s="86" customFormat="1" ht="31.5" customHeight="1" x14ac:dyDescent="0.3">
      <c r="A194" s="73">
        <v>2021</v>
      </c>
      <c r="B194" s="74">
        <v>2</v>
      </c>
      <c r="C194" s="270"/>
      <c r="D194" s="74"/>
      <c r="E194" s="74"/>
      <c r="F194" s="75"/>
      <c r="G194" s="76"/>
      <c r="H194" s="76"/>
      <c r="I194" s="76"/>
      <c r="J194" s="76"/>
      <c r="K194" s="271"/>
      <c r="L194" s="272"/>
      <c r="M194" s="273"/>
      <c r="N194" s="111"/>
      <c r="O194" s="111"/>
      <c r="P194" s="111"/>
      <c r="Q194" s="111"/>
      <c r="R194" s="111"/>
      <c r="S194" s="77"/>
      <c r="T194" s="77"/>
      <c r="U194" s="111"/>
      <c r="V194" s="111"/>
      <c r="W194" s="111"/>
      <c r="X194" s="111"/>
      <c r="Y194" s="111"/>
      <c r="Z194" s="77"/>
      <c r="AA194" s="77"/>
      <c r="AB194" s="111"/>
      <c r="AC194" s="111"/>
      <c r="AD194" s="111"/>
      <c r="AE194" s="111"/>
      <c r="AF194" s="111"/>
      <c r="AG194" s="77"/>
      <c r="AH194" s="77"/>
      <c r="AI194" s="78"/>
      <c r="AJ194" s="79"/>
      <c r="AK194" s="80"/>
      <c r="AL194" s="77"/>
      <c r="AM194" s="77"/>
      <c r="AN194" s="81"/>
      <c r="AO194" s="81"/>
      <c r="AP194" s="81"/>
      <c r="AQ194" s="81"/>
      <c r="AR194" s="81"/>
      <c r="AS194" s="81"/>
      <c r="AT194" s="81"/>
      <c r="AU194" s="81"/>
      <c r="AV194" s="81"/>
      <c r="AW194" s="82"/>
      <c r="AX194" s="83"/>
      <c r="AY194" s="150"/>
      <c r="AZ194" s="84"/>
      <c r="BA194" s="83"/>
      <c r="BB194" s="83">
        <v>0</v>
      </c>
      <c r="BC194" s="83">
        <v>1.7</v>
      </c>
      <c r="BD194" s="83">
        <v>2.1</v>
      </c>
      <c r="BE194" s="83">
        <v>85.9</v>
      </c>
      <c r="BF194" s="28" t="s">
        <v>312</v>
      </c>
      <c r="BG194" s="85" t="s">
        <v>321</v>
      </c>
      <c r="BH194" s="85" t="s">
        <v>361</v>
      </c>
      <c r="BI194" s="85"/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</row>
    <row r="195" spans="1:100" s="86" customFormat="1" ht="31.5" customHeight="1" x14ac:dyDescent="0.3">
      <c r="A195" s="73">
        <v>2021</v>
      </c>
      <c r="B195" s="74">
        <v>2</v>
      </c>
      <c r="C195" s="270"/>
      <c r="D195" s="74"/>
      <c r="E195" s="74"/>
      <c r="F195" s="75"/>
      <c r="G195" s="76"/>
      <c r="H195" s="76"/>
      <c r="I195" s="76"/>
      <c r="J195" s="76"/>
      <c r="K195" s="271"/>
      <c r="L195" s="272"/>
      <c r="M195" s="273"/>
      <c r="N195" s="111"/>
      <c r="O195" s="111"/>
      <c r="P195" s="111"/>
      <c r="Q195" s="111"/>
      <c r="R195" s="111"/>
      <c r="S195" s="77"/>
      <c r="T195" s="77"/>
      <c r="U195" s="111"/>
      <c r="V195" s="111"/>
      <c r="W195" s="111"/>
      <c r="X195" s="111"/>
      <c r="Y195" s="111"/>
      <c r="Z195" s="77"/>
      <c r="AA195" s="77"/>
      <c r="AB195" s="111"/>
      <c r="AC195" s="111"/>
      <c r="AD195" s="111"/>
      <c r="AE195" s="111"/>
      <c r="AF195" s="111"/>
      <c r="AG195" s="77"/>
      <c r="AH195" s="77"/>
      <c r="AI195" s="78"/>
      <c r="AJ195" s="79"/>
      <c r="AK195" s="80"/>
      <c r="AL195" s="77"/>
      <c r="AM195" s="77"/>
      <c r="AN195" s="81"/>
      <c r="AO195" s="81"/>
      <c r="AP195" s="81"/>
      <c r="AQ195" s="81"/>
      <c r="AR195" s="81"/>
      <c r="AS195" s="81"/>
      <c r="AT195" s="81"/>
      <c r="AU195" s="81"/>
      <c r="AV195" s="81"/>
      <c r="AW195" s="82"/>
      <c r="AX195" s="83"/>
      <c r="AY195" s="150"/>
      <c r="AZ195" s="84"/>
      <c r="BA195" s="83"/>
      <c r="BB195" s="83">
        <v>0.2</v>
      </c>
      <c r="BC195" s="83">
        <v>1.8</v>
      </c>
      <c r="BD195" s="83">
        <v>7.5</v>
      </c>
      <c r="BE195" s="83">
        <v>86.8</v>
      </c>
      <c r="BF195" s="28" t="s">
        <v>312</v>
      </c>
      <c r="BG195" s="85" t="s">
        <v>321</v>
      </c>
      <c r="BH195" s="85" t="s">
        <v>361</v>
      </c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</row>
    <row r="196" spans="1:100" s="86" customFormat="1" ht="31.5" customHeight="1" x14ac:dyDescent="0.3">
      <c r="A196" s="73">
        <v>2021</v>
      </c>
      <c r="B196" s="74">
        <v>2</v>
      </c>
      <c r="C196" s="270"/>
      <c r="D196" s="74"/>
      <c r="E196" s="74"/>
      <c r="F196" s="75"/>
      <c r="G196" s="76"/>
      <c r="H196" s="76"/>
      <c r="I196" s="76"/>
      <c r="J196" s="76"/>
      <c r="K196" s="271"/>
      <c r="L196" s="272"/>
      <c r="M196" s="273"/>
      <c r="N196" s="111"/>
      <c r="O196" s="111"/>
      <c r="P196" s="111"/>
      <c r="Q196" s="111"/>
      <c r="R196" s="111"/>
      <c r="S196" s="77"/>
      <c r="T196" s="77"/>
      <c r="U196" s="111"/>
      <c r="V196" s="111"/>
      <c r="W196" s="111"/>
      <c r="X196" s="111"/>
      <c r="Y196" s="111"/>
      <c r="Z196" s="77"/>
      <c r="AA196" s="77"/>
      <c r="AB196" s="111"/>
      <c r="AC196" s="111"/>
      <c r="AD196" s="111"/>
      <c r="AE196" s="111"/>
      <c r="AF196" s="111"/>
      <c r="AG196" s="77"/>
      <c r="AH196" s="77"/>
      <c r="AI196" s="78"/>
      <c r="AJ196" s="79"/>
      <c r="AK196" s="80"/>
      <c r="AL196" s="77"/>
      <c r="AM196" s="77"/>
      <c r="AN196" s="81"/>
      <c r="AO196" s="81"/>
      <c r="AP196" s="81"/>
      <c r="AQ196" s="81"/>
      <c r="AR196" s="81"/>
      <c r="AS196" s="81"/>
      <c r="AT196" s="81"/>
      <c r="AU196" s="81"/>
      <c r="AV196" s="81"/>
      <c r="AW196" s="82"/>
      <c r="AX196" s="83"/>
      <c r="AY196" s="150"/>
      <c r="AZ196" s="84"/>
      <c r="BA196" s="83">
        <v>1</v>
      </c>
      <c r="BB196" s="83">
        <v>0.2</v>
      </c>
      <c r="BC196" s="83">
        <v>22.8</v>
      </c>
      <c r="BD196" s="83">
        <v>1.7</v>
      </c>
      <c r="BE196" s="83">
        <v>238.9</v>
      </c>
      <c r="BF196" s="28" t="s">
        <v>306</v>
      </c>
      <c r="BG196" s="85" t="s">
        <v>307</v>
      </c>
      <c r="BH196" s="85" t="s">
        <v>341</v>
      </c>
      <c r="BI196" s="85" t="s">
        <v>337</v>
      </c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</row>
    <row r="197" spans="1:100" s="86" customFormat="1" ht="31.5" customHeight="1" x14ac:dyDescent="0.3">
      <c r="A197" s="73">
        <v>2021</v>
      </c>
      <c r="B197" s="74">
        <v>2</v>
      </c>
      <c r="C197" s="270"/>
      <c r="D197" s="74"/>
      <c r="E197" s="74"/>
      <c r="F197" s="75"/>
      <c r="G197" s="76"/>
      <c r="H197" s="76"/>
      <c r="I197" s="76"/>
      <c r="J197" s="76"/>
      <c r="K197" s="271"/>
      <c r="L197" s="272"/>
      <c r="M197" s="273"/>
      <c r="N197" s="111"/>
      <c r="O197" s="111"/>
      <c r="P197" s="111"/>
      <c r="Q197" s="111"/>
      <c r="R197" s="111"/>
      <c r="S197" s="77"/>
      <c r="T197" s="77"/>
      <c r="U197" s="111"/>
      <c r="V197" s="111"/>
      <c r="W197" s="111"/>
      <c r="X197" s="111"/>
      <c r="Y197" s="111"/>
      <c r="Z197" s="77"/>
      <c r="AA197" s="77"/>
      <c r="AB197" s="111"/>
      <c r="AC197" s="111"/>
      <c r="AD197" s="111"/>
      <c r="AE197" s="111"/>
      <c r="AF197" s="111"/>
      <c r="AG197" s="77"/>
      <c r="AH197" s="77"/>
      <c r="AI197" s="78"/>
      <c r="AJ197" s="79"/>
      <c r="AK197" s="80"/>
      <c r="AL197" s="77"/>
      <c r="AM197" s="77"/>
      <c r="AN197" s="81"/>
      <c r="AO197" s="81"/>
      <c r="AP197" s="81"/>
      <c r="AQ197" s="81"/>
      <c r="AR197" s="81"/>
      <c r="AS197" s="81"/>
      <c r="AT197" s="81"/>
      <c r="AU197" s="81"/>
      <c r="AV197" s="81"/>
      <c r="AW197" s="82"/>
      <c r="AX197" s="83"/>
      <c r="AY197" s="150"/>
      <c r="AZ197" s="84"/>
      <c r="BA197" s="83">
        <v>1</v>
      </c>
      <c r="BB197" s="83">
        <v>0.4</v>
      </c>
      <c r="BC197" s="83">
        <v>42.4</v>
      </c>
      <c r="BD197" s="83">
        <v>1</v>
      </c>
      <c r="BE197" s="83">
        <v>123</v>
      </c>
      <c r="BF197" s="28" t="s">
        <v>306</v>
      </c>
      <c r="BG197" s="85" t="s">
        <v>307</v>
      </c>
      <c r="BH197" s="85" t="s">
        <v>342</v>
      </c>
      <c r="BI197" s="85" t="s">
        <v>337</v>
      </c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</row>
    <row r="198" spans="1:100" s="86" customFormat="1" ht="31.5" customHeight="1" x14ac:dyDescent="0.3">
      <c r="A198" s="73">
        <v>2021</v>
      </c>
      <c r="B198" s="74">
        <v>2</v>
      </c>
      <c r="C198" s="270"/>
      <c r="D198" s="74"/>
      <c r="E198" s="74"/>
      <c r="F198" s="75"/>
      <c r="G198" s="76"/>
      <c r="H198" s="76"/>
      <c r="I198" s="76"/>
      <c r="J198" s="76"/>
      <c r="K198" s="271"/>
      <c r="L198" s="272"/>
      <c r="M198" s="273"/>
      <c r="N198" s="111"/>
      <c r="O198" s="111"/>
      <c r="P198" s="111"/>
      <c r="Q198" s="111"/>
      <c r="R198" s="111"/>
      <c r="S198" s="77"/>
      <c r="T198" s="77"/>
      <c r="U198" s="111"/>
      <c r="V198" s="111"/>
      <c r="W198" s="111"/>
      <c r="X198" s="111"/>
      <c r="Y198" s="111"/>
      <c r="Z198" s="77"/>
      <c r="AA198" s="77"/>
      <c r="AB198" s="111"/>
      <c r="AC198" s="111"/>
      <c r="AD198" s="111"/>
      <c r="AE198" s="111"/>
      <c r="AF198" s="111"/>
      <c r="AG198" s="77"/>
      <c r="AH198" s="77"/>
      <c r="AI198" s="78"/>
      <c r="AJ198" s="79"/>
      <c r="AK198" s="80"/>
      <c r="AL198" s="77"/>
      <c r="AM198" s="77"/>
      <c r="AN198" s="81"/>
      <c r="AO198" s="81"/>
      <c r="AP198" s="81"/>
      <c r="AQ198" s="81"/>
      <c r="AR198" s="81"/>
      <c r="AS198" s="81"/>
      <c r="AT198" s="81"/>
      <c r="AU198" s="81"/>
      <c r="AV198" s="81"/>
      <c r="AW198" s="82"/>
      <c r="AX198" s="83"/>
      <c r="AY198" s="150"/>
      <c r="AZ198" s="84"/>
      <c r="BA198" s="83"/>
      <c r="BB198" s="83">
        <v>8</v>
      </c>
      <c r="BC198" s="83">
        <v>8</v>
      </c>
      <c r="BD198" s="83">
        <v>0.1</v>
      </c>
      <c r="BE198" s="83">
        <v>0.1</v>
      </c>
      <c r="BF198" s="28" t="s">
        <v>364</v>
      </c>
      <c r="BG198" s="85" t="s">
        <v>364</v>
      </c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</row>
    <row r="199" spans="1:100" s="86" customFormat="1" ht="31.5" customHeight="1" x14ac:dyDescent="0.3">
      <c r="A199" s="73">
        <v>2021</v>
      </c>
      <c r="B199" s="74">
        <v>2</v>
      </c>
      <c r="C199" s="270"/>
      <c r="D199" s="74"/>
      <c r="E199" s="74"/>
      <c r="F199" s="75"/>
      <c r="G199" s="76"/>
      <c r="H199" s="76"/>
      <c r="I199" s="76"/>
      <c r="J199" s="76"/>
      <c r="K199" s="271"/>
      <c r="L199" s="272"/>
      <c r="M199" s="273"/>
      <c r="N199" s="111"/>
      <c r="O199" s="111"/>
      <c r="P199" s="111"/>
      <c r="Q199" s="111"/>
      <c r="R199" s="111"/>
      <c r="S199" s="77"/>
      <c r="T199" s="77"/>
      <c r="U199" s="111"/>
      <c r="V199" s="111"/>
      <c r="W199" s="111"/>
      <c r="X199" s="111"/>
      <c r="Y199" s="111"/>
      <c r="Z199" s="77"/>
      <c r="AA199" s="77"/>
      <c r="AB199" s="111"/>
      <c r="AC199" s="111"/>
      <c r="AD199" s="111"/>
      <c r="AE199" s="111"/>
      <c r="AF199" s="111"/>
      <c r="AG199" s="77"/>
      <c r="AH199" s="77"/>
      <c r="AI199" s="78"/>
      <c r="AJ199" s="79"/>
      <c r="AK199" s="80"/>
      <c r="AL199" s="77"/>
      <c r="AM199" s="77"/>
      <c r="AN199" s="81"/>
      <c r="AO199" s="81"/>
      <c r="AP199" s="81"/>
      <c r="AQ199" s="81"/>
      <c r="AR199" s="81"/>
      <c r="AS199" s="81"/>
      <c r="AT199" s="81"/>
      <c r="AU199" s="81"/>
      <c r="AV199" s="81"/>
      <c r="AW199" s="82"/>
      <c r="AX199" s="83"/>
      <c r="AY199" s="150"/>
      <c r="AZ199" s="84"/>
      <c r="BA199" s="83">
        <v>1</v>
      </c>
      <c r="BB199" s="83">
        <v>0.1</v>
      </c>
      <c r="BC199" s="83">
        <v>4.8</v>
      </c>
      <c r="BD199" s="83">
        <v>1.3</v>
      </c>
      <c r="BE199" s="83">
        <v>70.099999999999994</v>
      </c>
      <c r="BF199" s="28" t="s">
        <v>312</v>
      </c>
      <c r="BG199" s="85" t="s">
        <v>315</v>
      </c>
      <c r="BH199" s="85" t="s">
        <v>344</v>
      </c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</row>
    <row r="200" spans="1:100" s="86" customFormat="1" ht="31.5" customHeight="1" x14ac:dyDescent="0.3">
      <c r="A200" s="73">
        <v>2021</v>
      </c>
      <c r="B200" s="74">
        <v>2</v>
      </c>
      <c r="C200" s="270"/>
      <c r="D200" s="74"/>
      <c r="E200" s="74"/>
      <c r="F200" s="75"/>
      <c r="G200" s="76"/>
      <c r="H200" s="76"/>
      <c r="I200" s="76"/>
      <c r="J200" s="76"/>
      <c r="K200" s="271"/>
      <c r="L200" s="272"/>
      <c r="M200" s="273"/>
      <c r="N200" s="111"/>
      <c r="O200" s="111"/>
      <c r="P200" s="111"/>
      <c r="Q200" s="111"/>
      <c r="R200" s="111"/>
      <c r="S200" s="77"/>
      <c r="T200" s="77"/>
      <c r="U200" s="111"/>
      <c r="V200" s="111"/>
      <c r="W200" s="111"/>
      <c r="X200" s="111"/>
      <c r="Y200" s="111"/>
      <c r="Z200" s="77"/>
      <c r="AA200" s="77"/>
      <c r="AB200" s="111"/>
      <c r="AC200" s="111"/>
      <c r="AD200" s="111"/>
      <c r="AE200" s="111"/>
      <c r="AF200" s="111"/>
      <c r="AG200" s="77"/>
      <c r="AH200" s="77"/>
      <c r="AI200" s="78"/>
      <c r="AJ200" s="79"/>
      <c r="AK200" s="80"/>
      <c r="AL200" s="77"/>
      <c r="AM200" s="77"/>
      <c r="AN200" s="81"/>
      <c r="AO200" s="81"/>
      <c r="AP200" s="81"/>
      <c r="AQ200" s="81"/>
      <c r="AR200" s="81"/>
      <c r="AS200" s="81"/>
      <c r="AT200" s="81"/>
      <c r="AU200" s="81"/>
      <c r="AV200" s="81"/>
      <c r="AW200" s="82"/>
      <c r="AX200" s="83"/>
      <c r="AY200" s="150"/>
      <c r="AZ200" s="84"/>
      <c r="BA200" s="83"/>
      <c r="BB200" s="83">
        <v>0.3</v>
      </c>
      <c r="BC200" s="83">
        <v>0.3</v>
      </c>
      <c r="BD200" s="83">
        <v>5.9</v>
      </c>
      <c r="BE200" s="83">
        <v>5.9</v>
      </c>
      <c r="BF200" s="28" t="s">
        <v>364</v>
      </c>
      <c r="BG200" s="85" t="s">
        <v>364</v>
      </c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</row>
    <row r="201" spans="1:100" s="86" customFormat="1" ht="31.5" customHeight="1" x14ac:dyDescent="0.3">
      <c r="A201" s="73">
        <v>2021</v>
      </c>
      <c r="B201" s="74">
        <v>2</v>
      </c>
      <c r="C201" s="270"/>
      <c r="D201" s="74"/>
      <c r="E201" s="74"/>
      <c r="F201" s="75"/>
      <c r="G201" s="76"/>
      <c r="H201" s="76"/>
      <c r="I201" s="76"/>
      <c r="J201" s="76"/>
      <c r="K201" s="271"/>
      <c r="L201" s="272"/>
      <c r="M201" s="273"/>
      <c r="N201" s="111"/>
      <c r="O201" s="111"/>
      <c r="P201" s="111"/>
      <c r="Q201" s="111"/>
      <c r="R201" s="111"/>
      <c r="S201" s="77"/>
      <c r="T201" s="77"/>
      <c r="U201" s="111"/>
      <c r="V201" s="111"/>
      <c r="W201" s="111"/>
      <c r="X201" s="111"/>
      <c r="Y201" s="111"/>
      <c r="Z201" s="77"/>
      <c r="AA201" s="77"/>
      <c r="AB201" s="111"/>
      <c r="AC201" s="111"/>
      <c r="AD201" s="111"/>
      <c r="AE201" s="111"/>
      <c r="AF201" s="111"/>
      <c r="AG201" s="77"/>
      <c r="AH201" s="77"/>
      <c r="AI201" s="78"/>
      <c r="AJ201" s="79"/>
      <c r="AK201" s="80"/>
      <c r="AL201" s="77"/>
      <c r="AM201" s="77"/>
      <c r="AN201" s="81"/>
      <c r="AO201" s="81"/>
      <c r="AP201" s="81"/>
      <c r="AQ201" s="81"/>
      <c r="AR201" s="81"/>
      <c r="AS201" s="81"/>
      <c r="AT201" s="81"/>
      <c r="AU201" s="81"/>
      <c r="AV201" s="81"/>
      <c r="AW201" s="82"/>
      <c r="AX201" s="83"/>
      <c r="AY201" s="150"/>
      <c r="AZ201" s="84"/>
      <c r="BA201" s="83">
        <v>1</v>
      </c>
      <c r="BB201" s="83">
        <v>0</v>
      </c>
      <c r="BC201" s="83">
        <v>5.4</v>
      </c>
      <c r="BD201" s="83">
        <v>1.5</v>
      </c>
      <c r="BE201" s="83">
        <v>251.7</v>
      </c>
      <c r="BF201" s="28" t="s">
        <v>312</v>
      </c>
      <c r="BG201" s="85" t="s">
        <v>313</v>
      </c>
      <c r="BH201" s="85" t="s">
        <v>333</v>
      </c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</row>
    <row r="202" spans="1:100" s="86" customFormat="1" ht="31.5" customHeight="1" x14ac:dyDescent="0.3">
      <c r="A202" s="73">
        <v>2021</v>
      </c>
      <c r="B202" s="74">
        <v>2</v>
      </c>
      <c r="C202" s="270"/>
      <c r="D202" s="74"/>
      <c r="E202" s="74"/>
      <c r="F202" s="75"/>
      <c r="G202" s="76"/>
      <c r="H202" s="76"/>
      <c r="I202" s="76"/>
      <c r="J202" s="76"/>
      <c r="K202" s="271"/>
      <c r="L202" s="272"/>
      <c r="M202" s="273"/>
      <c r="N202" s="111"/>
      <c r="O202" s="111"/>
      <c r="P202" s="111"/>
      <c r="Q202" s="111"/>
      <c r="R202" s="111"/>
      <c r="S202" s="77"/>
      <c r="T202" s="77"/>
      <c r="U202" s="111"/>
      <c r="V202" s="111"/>
      <c r="W202" s="111"/>
      <c r="X202" s="111"/>
      <c r="Y202" s="111"/>
      <c r="Z202" s="77"/>
      <c r="AA202" s="77"/>
      <c r="AB202" s="111"/>
      <c r="AC202" s="111"/>
      <c r="AD202" s="111"/>
      <c r="AE202" s="111"/>
      <c r="AF202" s="111"/>
      <c r="AG202" s="77"/>
      <c r="AH202" s="77"/>
      <c r="AI202" s="78"/>
      <c r="AJ202" s="79"/>
      <c r="AK202" s="80"/>
      <c r="AL202" s="77"/>
      <c r="AM202" s="77"/>
      <c r="AN202" s="81"/>
      <c r="AO202" s="81"/>
      <c r="AP202" s="81"/>
      <c r="AQ202" s="81"/>
      <c r="AR202" s="81"/>
      <c r="AS202" s="81"/>
      <c r="AT202" s="81"/>
      <c r="AU202" s="81"/>
      <c r="AV202" s="81"/>
      <c r="AW202" s="82"/>
      <c r="AX202" s="83"/>
      <c r="AY202" s="150"/>
      <c r="AZ202" s="84"/>
      <c r="BA202" s="83">
        <v>1</v>
      </c>
      <c r="BB202" s="83">
        <v>0</v>
      </c>
      <c r="BC202" s="83">
        <v>5.4</v>
      </c>
      <c r="BD202" s="83">
        <v>1.1000000000000001</v>
      </c>
      <c r="BE202" s="83">
        <v>254.4</v>
      </c>
      <c r="BF202" s="28" t="s">
        <v>312</v>
      </c>
      <c r="BG202" s="85" t="s">
        <v>313</v>
      </c>
      <c r="BH202" s="85" t="s">
        <v>334</v>
      </c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</row>
    <row r="203" spans="1:100" s="86" customFormat="1" ht="31.5" customHeight="1" x14ac:dyDescent="0.3">
      <c r="A203" s="73">
        <v>2021</v>
      </c>
      <c r="B203" s="74">
        <v>2</v>
      </c>
      <c r="C203" s="270"/>
      <c r="D203" s="74"/>
      <c r="E203" s="74"/>
      <c r="F203" s="75"/>
      <c r="G203" s="76"/>
      <c r="H203" s="76"/>
      <c r="I203" s="76"/>
      <c r="J203" s="76"/>
      <c r="K203" s="271"/>
      <c r="L203" s="272"/>
      <c r="M203" s="273"/>
      <c r="N203" s="111"/>
      <c r="O203" s="111"/>
      <c r="P203" s="111"/>
      <c r="Q203" s="111"/>
      <c r="R203" s="111"/>
      <c r="S203" s="77"/>
      <c r="T203" s="77"/>
      <c r="U203" s="111"/>
      <c r="V203" s="111"/>
      <c r="W203" s="111"/>
      <c r="X203" s="111"/>
      <c r="Y203" s="111"/>
      <c r="Z203" s="77"/>
      <c r="AA203" s="77"/>
      <c r="AB203" s="111"/>
      <c r="AC203" s="111"/>
      <c r="AD203" s="111"/>
      <c r="AE203" s="111"/>
      <c r="AF203" s="111"/>
      <c r="AG203" s="77"/>
      <c r="AH203" s="77"/>
      <c r="AI203" s="78"/>
      <c r="AJ203" s="79"/>
      <c r="AK203" s="80"/>
      <c r="AL203" s="77"/>
      <c r="AM203" s="77"/>
      <c r="AN203" s="81"/>
      <c r="AO203" s="81"/>
      <c r="AP203" s="81"/>
      <c r="AQ203" s="81"/>
      <c r="AR203" s="81"/>
      <c r="AS203" s="81"/>
      <c r="AT203" s="81"/>
      <c r="AU203" s="81"/>
      <c r="AV203" s="81"/>
      <c r="AW203" s="82"/>
      <c r="AX203" s="83"/>
      <c r="AY203" s="150"/>
      <c r="AZ203" s="84"/>
      <c r="BA203" s="83">
        <v>1</v>
      </c>
      <c r="BB203" s="83">
        <v>0.1</v>
      </c>
      <c r="BC203" s="83">
        <v>9</v>
      </c>
      <c r="BD203" s="83">
        <v>3.8</v>
      </c>
      <c r="BE203" s="83">
        <v>381.6</v>
      </c>
      <c r="BF203" s="28" t="s">
        <v>312</v>
      </c>
      <c r="BG203" s="85" t="s">
        <v>315</v>
      </c>
      <c r="BH203" s="85" t="s">
        <v>316</v>
      </c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</row>
    <row r="204" spans="1:100" s="86" customFormat="1" ht="31.5" customHeight="1" x14ac:dyDescent="0.3">
      <c r="A204" s="73">
        <v>2021</v>
      </c>
      <c r="B204" s="74">
        <v>2</v>
      </c>
      <c r="C204" s="270"/>
      <c r="D204" s="74"/>
      <c r="E204" s="74"/>
      <c r="F204" s="75"/>
      <c r="G204" s="76"/>
      <c r="H204" s="76"/>
      <c r="I204" s="76"/>
      <c r="J204" s="76"/>
      <c r="K204" s="271"/>
      <c r="L204" s="272"/>
      <c r="M204" s="273"/>
      <c r="N204" s="111"/>
      <c r="O204" s="111"/>
      <c r="P204" s="111"/>
      <c r="Q204" s="111"/>
      <c r="R204" s="111"/>
      <c r="S204" s="77"/>
      <c r="T204" s="77"/>
      <c r="U204" s="111"/>
      <c r="V204" s="111"/>
      <c r="W204" s="111"/>
      <c r="X204" s="111"/>
      <c r="Y204" s="111"/>
      <c r="Z204" s="77"/>
      <c r="AA204" s="77"/>
      <c r="AB204" s="111"/>
      <c r="AC204" s="111"/>
      <c r="AD204" s="111"/>
      <c r="AE204" s="111"/>
      <c r="AF204" s="111"/>
      <c r="AG204" s="77"/>
      <c r="AH204" s="77"/>
      <c r="AI204" s="78"/>
      <c r="AJ204" s="79"/>
      <c r="AK204" s="80"/>
      <c r="AL204" s="77"/>
      <c r="AM204" s="77"/>
      <c r="AN204" s="81"/>
      <c r="AO204" s="81"/>
      <c r="AP204" s="81"/>
      <c r="AQ204" s="81"/>
      <c r="AR204" s="81"/>
      <c r="AS204" s="81"/>
      <c r="AT204" s="81"/>
      <c r="AU204" s="81"/>
      <c r="AV204" s="81"/>
      <c r="AW204" s="82"/>
      <c r="AX204" s="83"/>
      <c r="AY204" s="150"/>
      <c r="AZ204" s="84"/>
      <c r="BA204" s="83">
        <v>1</v>
      </c>
      <c r="BB204" s="83">
        <v>0.1</v>
      </c>
      <c r="BC204" s="83">
        <v>13.6</v>
      </c>
      <c r="BD204" s="83">
        <v>3.2</v>
      </c>
      <c r="BE204" s="83">
        <v>426.1</v>
      </c>
      <c r="BF204" s="28" t="s">
        <v>306</v>
      </c>
      <c r="BG204" s="85" t="s">
        <v>307</v>
      </c>
      <c r="BH204" s="85" t="s">
        <v>345</v>
      </c>
      <c r="BI204" s="85" t="s">
        <v>311</v>
      </c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</row>
    <row r="205" spans="1:100" s="86" customFormat="1" ht="31.5" customHeight="1" x14ac:dyDescent="0.3">
      <c r="A205" s="73">
        <v>2021</v>
      </c>
      <c r="B205" s="74">
        <v>2</v>
      </c>
      <c r="C205" s="270"/>
      <c r="D205" s="74"/>
      <c r="E205" s="74"/>
      <c r="F205" s="75"/>
      <c r="G205" s="76"/>
      <c r="H205" s="76"/>
      <c r="I205" s="76"/>
      <c r="J205" s="76"/>
      <c r="K205" s="271"/>
      <c r="L205" s="272"/>
      <c r="M205" s="273"/>
      <c r="N205" s="111"/>
      <c r="O205" s="111"/>
      <c r="P205" s="111"/>
      <c r="Q205" s="111"/>
      <c r="R205" s="111"/>
      <c r="S205" s="77"/>
      <c r="T205" s="77"/>
      <c r="U205" s="111"/>
      <c r="V205" s="111"/>
      <c r="W205" s="111"/>
      <c r="X205" s="111"/>
      <c r="Y205" s="111"/>
      <c r="Z205" s="77"/>
      <c r="AA205" s="77"/>
      <c r="AB205" s="111"/>
      <c r="AC205" s="111"/>
      <c r="AD205" s="111"/>
      <c r="AE205" s="111"/>
      <c r="AF205" s="111"/>
      <c r="AG205" s="77"/>
      <c r="AH205" s="77"/>
      <c r="AI205" s="78"/>
      <c r="AJ205" s="79"/>
      <c r="AK205" s="80"/>
      <c r="AL205" s="77"/>
      <c r="AM205" s="77"/>
      <c r="AN205" s="81"/>
      <c r="AO205" s="81"/>
      <c r="AP205" s="81"/>
      <c r="AQ205" s="81"/>
      <c r="AR205" s="81"/>
      <c r="AS205" s="81"/>
      <c r="AT205" s="81"/>
      <c r="AU205" s="81"/>
      <c r="AV205" s="81"/>
      <c r="AW205" s="82"/>
      <c r="AX205" s="83"/>
      <c r="AY205" s="150"/>
      <c r="AZ205" s="84"/>
      <c r="BA205" s="83">
        <v>1</v>
      </c>
      <c r="BB205" s="83">
        <v>0.1</v>
      </c>
      <c r="BC205" s="83">
        <v>7.9</v>
      </c>
      <c r="BD205" s="83">
        <v>3.3</v>
      </c>
      <c r="BE205" s="83">
        <v>305</v>
      </c>
      <c r="BF205" s="28" t="s">
        <v>382</v>
      </c>
      <c r="BG205" s="85" t="s">
        <v>382</v>
      </c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</row>
    <row r="206" spans="1:100" s="86" customFormat="1" ht="31.5" customHeight="1" x14ac:dyDescent="0.3">
      <c r="A206" s="73">
        <v>2021</v>
      </c>
      <c r="B206" s="74">
        <v>2</v>
      </c>
      <c r="C206" s="270"/>
      <c r="D206" s="74"/>
      <c r="E206" s="74"/>
      <c r="F206" s="75"/>
      <c r="G206" s="76"/>
      <c r="H206" s="76"/>
      <c r="I206" s="76"/>
      <c r="J206" s="76"/>
      <c r="K206" s="271"/>
      <c r="L206" s="272"/>
      <c r="M206" s="273"/>
      <c r="N206" s="111"/>
      <c r="O206" s="111"/>
      <c r="P206" s="111"/>
      <c r="Q206" s="111"/>
      <c r="R206" s="111"/>
      <c r="S206" s="77"/>
      <c r="T206" s="77"/>
      <c r="U206" s="111"/>
      <c r="V206" s="111"/>
      <c r="W206" s="111"/>
      <c r="X206" s="111"/>
      <c r="Y206" s="111"/>
      <c r="Z206" s="77"/>
      <c r="AA206" s="77"/>
      <c r="AB206" s="111"/>
      <c r="AC206" s="111"/>
      <c r="AD206" s="111"/>
      <c r="AE206" s="111"/>
      <c r="AF206" s="111"/>
      <c r="AG206" s="77"/>
      <c r="AH206" s="77"/>
      <c r="AI206" s="78"/>
      <c r="AJ206" s="79"/>
      <c r="AK206" s="80"/>
      <c r="AL206" s="77"/>
      <c r="AM206" s="77"/>
      <c r="AN206" s="81"/>
      <c r="AO206" s="81"/>
      <c r="AP206" s="81"/>
      <c r="AQ206" s="81"/>
      <c r="AR206" s="81"/>
      <c r="AS206" s="81"/>
      <c r="AT206" s="81"/>
      <c r="AU206" s="81"/>
      <c r="AV206" s="81"/>
      <c r="AW206" s="82"/>
      <c r="AX206" s="83"/>
      <c r="AY206" s="150"/>
      <c r="AZ206" s="84"/>
      <c r="BA206" s="83"/>
      <c r="BB206" s="83">
        <v>0.1</v>
      </c>
      <c r="BC206" s="83">
        <v>3.4</v>
      </c>
      <c r="BD206" s="83"/>
      <c r="BE206" s="83"/>
      <c r="BF206" s="28" t="s">
        <v>364</v>
      </c>
      <c r="BG206" s="85" t="s">
        <v>364</v>
      </c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</row>
    <row r="207" spans="1:100" s="86" customFormat="1" ht="31.5" customHeight="1" x14ac:dyDescent="0.3">
      <c r="A207" s="73">
        <v>2021</v>
      </c>
      <c r="B207" s="74">
        <v>2</v>
      </c>
      <c r="C207" s="270"/>
      <c r="D207" s="74"/>
      <c r="E207" s="74"/>
      <c r="F207" s="75"/>
      <c r="G207" s="76"/>
      <c r="H207" s="76"/>
      <c r="I207" s="76"/>
      <c r="J207" s="76"/>
      <c r="K207" s="271"/>
      <c r="L207" s="272"/>
      <c r="M207" s="273"/>
      <c r="N207" s="111"/>
      <c r="O207" s="111"/>
      <c r="P207" s="111"/>
      <c r="Q207" s="111"/>
      <c r="R207" s="111"/>
      <c r="S207" s="77"/>
      <c r="T207" s="77"/>
      <c r="U207" s="111"/>
      <c r="V207" s="111"/>
      <c r="W207" s="111"/>
      <c r="X207" s="111"/>
      <c r="Y207" s="111"/>
      <c r="Z207" s="77"/>
      <c r="AA207" s="77"/>
      <c r="AB207" s="111"/>
      <c r="AC207" s="111"/>
      <c r="AD207" s="111"/>
      <c r="AE207" s="111"/>
      <c r="AF207" s="111"/>
      <c r="AG207" s="77"/>
      <c r="AH207" s="77"/>
      <c r="AI207" s="78"/>
      <c r="AJ207" s="79"/>
      <c r="AK207" s="80"/>
      <c r="AL207" s="77"/>
      <c r="AM207" s="77"/>
      <c r="AN207" s="81"/>
      <c r="AO207" s="81"/>
      <c r="AP207" s="81"/>
      <c r="AQ207" s="81"/>
      <c r="AR207" s="81"/>
      <c r="AS207" s="81"/>
      <c r="AT207" s="81"/>
      <c r="AU207" s="81"/>
      <c r="AV207" s="81"/>
      <c r="AW207" s="82"/>
      <c r="AX207" s="83"/>
      <c r="AY207" s="150"/>
      <c r="AZ207" s="84"/>
      <c r="BA207" s="83"/>
      <c r="BB207" s="83">
        <v>0.1</v>
      </c>
      <c r="BC207" s="83">
        <v>3.3</v>
      </c>
      <c r="BD207" s="83"/>
      <c r="BE207" s="83"/>
      <c r="BF207" s="28" t="s">
        <v>364</v>
      </c>
      <c r="BG207" s="85" t="s">
        <v>364</v>
      </c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</row>
    <row r="208" spans="1:100" s="86" customFormat="1" ht="31.5" customHeight="1" x14ac:dyDescent="0.3">
      <c r="A208" s="73">
        <v>2021</v>
      </c>
      <c r="B208" s="74">
        <v>2</v>
      </c>
      <c r="C208" s="270"/>
      <c r="D208" s="74"/>
      <c r="E208" s="74"/>
      <c r="F208" s="75"/>
      <c r="G208" s="76"/>
      <c r="H208" s="76"/>
      <c r="I208" s="76"/>
      <c r="J208" s="76"/>
      <c r="K208" s="271"/>
      <c r="L208" s="272"/>
      <c r="M208" s="273"/>
      <c r="N208" s="111"/>
      <c r="O208" s="111"/>
      <c r="P208" s="111"/>
      <c r="Q208" s="111"/>
      <c r="R208" s="111"/>
      <c r="S208" s="77"/>
      <c r="T208" s="77"/>
      <c r="U208" s="111"/>
      <c r="V208" s="111"/>
      <c r="W208" s="111"/>
      <c r="X208" s="111"/>
      <c r="Y208" s="111"/>
      <c r="Z208" s="77"/>
      <c r="AA208" s="77"/>
      <c r="AB208" s="111"/>
      <c r="AC208" s="111"/>
      <c r="AD208" s="111"/>
      <c r="AE208" s="111"/>
      <c r="AF208" s="111"/>
      <c r="AG208" s="77"/>
      <c r="AH208" s="77"/>
      <c r="AI208" s="78"/>
      <c r="AJ208" s="79"/>
      <c r="AK208" s="80"/>
      <c r="AL208" s="77"/>
      <c r="AM208" s="77"/>
      <c r="AN208" s="81"/>
      <c r="AO208" s="81"/>
      <c r="AP208" s="81"/>
      <c r="AQ208" s="81"/>
      <c r="AR208" s="81"/>
      <c r="AS208" s="81"/>
      <c r="AT208" s="81"/>
      <c r="AU208" s="81"/>
      <c r="AV208" s="81"/>
      <c r="AW208" s="82"/>
      <c r="AX208" s="83"/>
      <c r="AY208" s="150"/>
      <c r="AZ208" s="84"/>
      <c r="BA208" s="83"/>
      <c r="BB208" s="83"/>
      <c r="BC208" s="83"/>
      <c r="BD208" s="83"/>
      <c r="BE208" s="83"/>
      <c r="BF208" s="28" t="s">
        <v>372</v>
      </c>
      <c r="BG208" s="85" t="s">
        <v>373</v>
      </c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</row>
    <row r="209" spans="1:100" s="86" customFormat="1" ht="31.5" customHeight="1" x14ac:dyDescent="0.3">
      <c r="A209" s="73">
        <v>2021</v>
      </c>
      <c r="B209" s="74">
        <v>2</v>
      </c>
      <c r="C209" s="270"/>
      <c r="D209" s="74"/>
      <c r="E209" s="74"/>
      <c r="F209" s="75"/>
      <c r="G209" s="76"/>
      <c r="H209" s="76"/>
      <c r="I209" s="76"/>
      <c r="J209" s="76"/>
      <c r="K209" s="271"/>
      <c r="L209" s="272"/>
      <c r="M209" s="273"/>
      <c r="N209" s="111"/>
      <c r="O209" s="111"/>
      <c r="P209" s="111"/>
      <c r="Q209" s="111"/>
      <c r="R209" s="111"/>
      <c r="S209" s="77"/>
      <c r="T209" s="77"/>
      <c r="U209" s="111"/>
      <c r="V209" s="111"/>
      <c r="W209" s="111"/>
      <c r="X209" s="111"/>
      <c r="Y209" s="111"/>
      <c r="Z209" s="77"/>
      <c r="AA209" s="77"/>
      <c r="AB209" s="111"/>
      <c r="AC209" s="111"/>
      <c r="AD209" s="111"/>
      <c r="AE209" s="111"/>
      <c r="AF209" s="111"/>
      <c r="AG209" s="77"/>
      <c r="AH209" s="77"/>
      <c r="AI209" s="78"/>
      <c r="AJ209" s="79"/>
      <c r="AK209" s="80"/>
      <c r="AL209" s="77"/>
      <c r="AM209" s="77"/>
      <c r="AN209" s="81"/>
      <c r="AO209" s="81"/>
      <c r="AP209" s="81"/>
      <c r="AQ209" s="81"/>
      <c r="AR209" s="81"/>
      <c r="AS209" s="81"/>
      <c r="AT209" s="81"/>
      <c r="AU209" s="81"/>
      <c r="AV209" s="81"/>
      <c r="AW209" s="82"/>
      <c r="AX209" s="83"/>
      <c r="AY209" s="150"/>
      <c r="AZ209" s="84"/>
      <c r="BA209" s="83"/>
      <c r="BB209" s="83">
        <v>0.1</v>
      </c>
      <c r="BC209" s="83">
        <v>2.2000000000000002</v>
      </c>
      <c r="BD209" s="83">
        <v>4.4000000000000004</v>
      </c>
      <c r="BE209" s="83">
        <v>179.1</v>
      </c>
      <c r="BF209" s="28" t="s">
        <v>306</v>
      </c>
      <c r="BG209" s="85" t="s">
        <v>307</v>
      </c>
      <c r="BH209" s="85" t="s">
        <v>336</v>
      </c>
      <c r="BI209" s="85" t="s">
        <v>337</v>
      </c>
      <c r="BJ209" s="85"/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</row>
    <row r="210" spans="1:100" s="86" customFormat="1" ht="31.5" customHeight="1" x14ac:dyDescent="0.3">
      <c r="A210" s="73">
        <v>2021</v>
      </c>
      <c r="B210" s="74">
        <v>2</v>
      </c>
      <c r="C210" s="270"/>
      <c r="D210" s="74"/>
      <c r="E210" s="74"/>
      <c r="F210" s="75"/>
      <c r="G210" s="76"/>
      <c r="H210" s="76"/>
      <c r="I210" s="76"/>
      <c r="J210" s="76"/>
      <c r="K210" s="271"/>
      <c r="L210" s="272"/>
      <c r="M210" s="273"/>
      <c r="N210" s="111"/>
      <c r="O210" s="111"/>
      <c r="P210" s="111"/>
      <c r="Q210" s="111"/>
      <c r="R210" s="111"/>
      <c r="S210" s="77"/>
      <c r="T210" s="77"/>
      <c r="U210" s="111"/>
      <c r="V210" s="111"/>
      <c r="W210" s="111"/>
      <c r="X210" s="111"/>
      <c r="Y210" s="111"/>
      <c r="Z210" s="77"/>
      <c r="AA210" s="77"/>
      <c r="AB210" s="111"/>
      <c r="AC210" s="111"/>
      <c r="AD210" s="111"/>
      <c r="AE210" s="111"/>
      <c r="AF210" s="111"/>
      <c r="AG210" s="77"/>
      <c r="AH210" s="77"/>
      <c r="AI210" s="78"/>
      <c r="AJ210" s="79"/>
      <c r="AK210" s="80"/>
      <c r="AL210" s="77"/>
      <c r="AM210" s="77"/>
      <c r="AN210" s="81"/>
      <c r="AO210" s="81"/>
      <c r="AP210" s="81"/>
      <c r="AQ210" s="81"/>
      <c r="AR210" s="81"/>
      <c r="AS210" s="81"/>
      <c r="AT210" s="81"/>
      <c r="AU210" s="81"/>
      <c r="AV210" s="81"/>
      <c r="AW210" s="82"/>
      <c r="AX210" s="83"/>
      <c r="AY210" s="150"/>
      <c r="AZ210" s="84"/>
      <c r="BA210" s="83">
        <v>1</v>
      </c>
      <c r="BB210" s="83">
        <v>0</v>
      </c>
      <c r="BC210" s="83">
        <v>5.4</v>
      </c>
      <c r="BD210" s="83">
        <v>4.5999999999999996</v>
      </c>
      <c r="BE210" s="83">
        <v>581.9</v>
      </c>
      <c r="BF210" s="28" t="s">
        <v>318</v>
      </c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</row>
    <row r="211" spans="1:100" s="86" customFormat="1" ht="31.5" customHeight="1" x14ac:dyDescent="0.3">
      <c r="A211" s="73">
        <v>2021</v>
      </c>
      <c r="B211" s="74">
        <v>2</v>
      </c>
      <c r="C211" s="270"/>
      <c r="D211" s="74"/>
      <c r="E211" s="74"/>
      <c r="F211" s="75"/>
      <c r="G211" s="76"/>
      <c r="H211" s="76"/>
      <c r="I211" s="76"/>
      <c r="J211" s="76"/>
      <c r="K211" s="271"/>
      <c r="L211" s="272"/>
      <c r="M211" s="273"/>
      <c r="N211" s="111"/>
      <c r="O211" s="111"/>
      <c r="P211" s="111"/>
      <c r="Q211" s="111"/>
      <c r="R211" s="111"/>
      <c r="S211" s="77"/>
      <c r="T211" s="77"/>
      <c r="U211" s="111"/>
      <c r="V211" s="111"/>
      <c r="W211" s="111"/>
      <c r="X211" s="111"/>
      <c r="Y211" s="111"/>
      <c r="Z211" s="77"/>
      <c r="AA211" s="77"/>
      <c r="AB211" s="111"/>
      <c r="AC211" s="111"/>
      <c r="AD211" s="111"/>
      <c r="AE211" s="111"/>
      <c r="AF211" s="111"/>
      <c r="AG211" s="77"/>
      <c r="AH211" s="77"/>
      <c r="AI211" s="78"/>
      <c r="AJ211" s="79"/>
      <c r="AK211" s="80"/>
      <c r="AL211" s="77"/>
      <c r="AM211" s="77"/>
      <c r="AN211" s="81"/>
      <c r="AO211" s="81"/>
      <c r="AP211" s="81"/>
      <c r="AQ211" s="81"/>
      <c r="AR211" s="81"/>
      <c r="AS211" s="81"/>
      <c r="AT211" s="81"/>
      <c r="AU211" s="81"/>
      <c r="AV211" s="81"/>
      <c r="AW211" s="82"/>
      <c r="AX211" s="83"/>
      <c r="AY211" s="150"/>
      <c r="AZ211" s="84"/>
      <c r="BA211" s="83">
        <v>1</v>
      </c>
      <c r="BB211" s="83">
        <v>0</v>
      </c>
      <c r="BC211" s="83">
        <v>1.2</v>
      </c>
      <c r="BD211" s="83">
        <v>2.1</v>
      </c>
      <c r="BE211" s="83">
        <v>208.3</v>
      </c>
      <c r="BF211" s="28" t="s">
        <v>312</v>
      </c>
      <c r="BG211" s="85" t="s">
        <v>321</v>
      </c>
      <c r="BH211" s="85" t="s">
        <v>322</v>
      </c>
      <c r="BI211" s="85"/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</row>
    <row r="212" spans="1:100" s="86" customFormat="1" ht="31.5" customHeight="1" x14ac:dyDescent="0.3">
      <c r="A212" s="73">
        <v>2021</v>
      </c>
      <c r="B212" s="74">
        <v>2</v>
      </c>
      <c r="C212" s="270"/>
      <c r="D212" s="74"/>
      <c r="E212" s="74"/>
      <c r="F212" s="75"/>
      <c r="G212" s="76"/>
      <c r="H212" s="76"/>
      <c r="I212" s="76"/>
      <c r="J212" s="76"/>
      <c r="K212" s="271"/>
      <c r="L212" s="272"/>
      <c r="M212" s="273"/>
      <c r="N212" s="111"/>
      <c r="O212" s="111"/>
      <c r="P212" s="111"/>
      <c r="Q212" s="111"/>
      <c r="R212" s="111"/>
      <c r="S212" s="77"/>
      <c r="T212" s="77"/>
      <c r="U212" s="111"/>
      <c r="V212" s="111"/>
      <c r="W212" s="111"/>
      <c r="X212" s="111"/>
      <c r="Y212" s="111"/>
      <c r="Z212" s="77"/>
      <c r="AA212" s="77"/>
      <c r="AB212" s="111"/>
      <c r="AC212" s="111"/>
      <c r="AD212" s="111"/>
      <c r="AE212" s="111"/>
      <c r="AF212" s="111"/>
      <c r="AG212" s="77"/>
      <c r="AH212" s="77"/>
      <c r="AI212" s="78"/>
      <c r="AJ212" s="79"/>
      <c r="AK212" s="80"/>
      <c r="AL212" s="77"/>
      <c r="AM212" s="77"/>
      <c r="AN212" s="81"/>
      <c r="AO212" s="81"/>
      <c r="AP212" s="81"/>
      <c r="AQ212" s="81"/>
      <c r="AR212" s="81"/>
      <c r="AS212" s="81"/>
      <c r="AT212" s="81"/>
      <c r="AU212" s="81"/>
      <c r="AV212" s="81"/>
      <c r="AW212" s="82"/>
      <c r="AX212" s="83"/>
      <c r="AY212" s="150"/>
      <c r="AZ212" s="84"/>
      <c r="BA212" s="83">
        <v>1</v>
      </c>
      <c r="BB212" s="83">
        <v>0</v>
      </c>
      <c r="BC212" s="83">
        <v>1.5</v>
      </c>
      <c r="BD212" s="83">
        <v>2.1</v>
      </c>
      <c r="BE212" s="83">
        <v>166.6</v>
      </c>
      <c r="BF212" s="28" t="s">
        <v>312</v>
      </c>
      <c r="BG212" s="85" t="s">
        <v>321</v>
      </c>
      <c r="BH212" s="85" t="s">
        <v>361</v>
      </c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</row>
    <row r="213" spans="1:100" s="86" customFormat="1" ht="31.5" customHeight="1" x14ac:dyDescent="0.3">
      <c r="A213" s="73">
        <v>2021</v>
      </c>
      <c r="B213" s="74">
        <v>2</v>
      </c>
      <c r="C213" s="270"/>
      <c r="D213" s="74"/>
      <c r="E213" s="74"/>
      <c r="F213" s="75"/>
      <c r="G213" s="76"/>
      <c r="H213" s="76"/>
      <c r="I213" s="76"/>
      <c r="J213" s="76"/>
      <c r="K213" s="271"/>
      <c r="L213" s="272"/>
      <c r="M213" s="273"/>
      <c r="N213" s="111"/>
      <c r="O213" s="111"/>
      <c r="P213" s="111"/>
      <c r="Q213" s="111"/>
      <c r="R213" s="111"/>
      <c r="S213" s="77"/>
      <c r="T213" s="77"/>
      <c r="U213" s="111"/>
      <c r="V213" s="111"/>
      <c r="W213" s="111"/>
      <c r="X213" s="111"/>
      <c r="Y213" s="111"/>
      <c r="Z213" s="77"/>
      <c r="AA213" s="77"/>
      <c r="AB213" s="111"/>
      <c r="AC213" s="111"/>
      <c r="AD213" s="111"/>
      <c r="AE213" s="111"/>
      <c r="AF213" s="111"/>
      <c r="AG213" s="77"/>
      <c r="AH213" s="77"/>
      <c r="AI213" s="78"/>
      <c r="AJ213" s="79"/>
      <c r="AK213" s="80"/>
      <c r="AL213" s="77"/>
      <c r="AM213" s="77"/>
      <c r="AN213" s="81"/>
      <c r="AO213" s="81"/>
      <c r="AP213" s="81"/>
      <c r="AQ213" s="81"/>
      <c r="AR213" s="81"/>
      <c r="AS213" s="81"/>
      <c r="AT213" s="81"/>
      <c r="AU213" s="81"/>
      <c r="AV213" s="81"/>
      <c r="AW213" s="82"/>
      <c r="AX213" s="83"/>
      <c r="AY213" s="150"/>
      <c r="AZ213" s="84"/>
      <c r="BA213" s="83"/>
      <c r="BB213" s="83">
        <v>0</v>
      </c>
      <c r="BC213" s="83">
        <v>2.2000000000000002</v>
      </c>
      <c r="BD213" s="83">
        <v>2.1</v>
      </c>
      <c r="BE213" s="83">
        <v>114.2</v>
      </c>
      <c r="BF213" s="28" t="s">
        <v>312</v>
      </c>
      <c r="BG213" s="85" t="s">
        <v>321</v>
      </c>
      <c r="BH213" s="85" t="s">
        <v>361</v>
      </c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</row>
    <row r="214" spans="1:100" s="86" customFormat="1" ht="31.5" customHeight="1" x14ac:dyDescent="0.3">
      <c r="A214" s="73">
        <v>2021</v>
      </c>
      <c r="B214" s="74">
        <v>2</v>
      </c>
      <c r="C214" s="270"/>
      <c r="D214" s="74"/>
      <c r="E214" s="74"/>
      <c r="F214" s="75"/>
      <c r="G214" s="76"/>
      <c r="H214" s="76"/>
      <c r="I214" s="76"/>
      <c r="J214" s="76"/>
      <c r="K214" s="271"/>
      <c r="L214" s="272"/>
      <c r="M214" s="273"/>
      <c r="N214" s="111"/>
      <c r="O214" s="111"/>
      <c r="P214" s="111"/>
      <c r="Q214" s="111"/>
      <c r="R214" s="111"/>
      <c r="S214" s="77"/>
      <c r="T214" s="77"/>
      <c r="U214" s="111"/>
      <c r="V214" s="111"/>
      <c r="W214" s="111"/>
      <c r="X214" s="111"/>
      <c r="Y214" s="111"/>
      <c r="Z214" s="77"/>
      <c r="AA214" s="77"/>
      <c r="AB214" s="111"/>
      <c r="AC214" s="111"/>
      <c r="AD214" s="111"/>
      <c r="AE214" s="111"/>
      <c r="AF214" s="111"/>
      <c r="AG214" s="77"/>
      <c r="AH214" s="77"/>
      <c r="AI214" s="78"/>
      <c r="AJ214" s="79"/>
      <c r="AK214" s="80"/>
      <c r="AL214" s="77"/>
      <c r="AM214" s="77"/>
      <c r="AN214" s="81"/>
      <c r="AO214" s="81"/>
      <c r="AP214" s="81"/>
      <c r="AQ214" s="81"/>
      <c r="AR214" s="81"/>
      <c r="AS214" s="81"/>
      <c r="AT214" s="81"/>
      <c r="AU214" s="81"/>
      <c r="AV214" s="81"/>
      <c r="AW214" s="82"/>
      <c r="AX214" s="83"/>
      <c r="AY214" s="150"/>
      <c r="AZ214" s="84"/>
      <c r="BA214" s="83"/>
      <c r="BB214" s="83">
        <v>0.1</v>
      </c>
      <c r="BC214" s="83">
        <v>2.4</v>
      </c>
      <c r="BD214" s="83">
        <v>6.4</v>
      </c>
      <c r="BE214" s="83">
        <v>115.8</v>
      </c>
      <c r="BF214" s="28" t="s">
        <v>312</v>
      </c>
      <c r="BG214" s="85" t="s">
        <v>321</v>
      </c>
      <c r="BH214" s="85" t="s">
        <v>361</v>
      </c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</row>
    <row r="215" spans="1:100" s="86" customFormat="1" ht="31.5" customHeight="1" x14ac:dyDescent="0.3">
      <c r="A215" s="73">
        <v>2021</v>
      </c>
      <c r="B215" s="74">
        <v>2</v>
      </c>
      <c r="C215" s="270"/>
      <c r="D215" s="74"/>
      <c r="E215" s="74"/>
      <c r="F215" s="75"/>
      <c r="G215" s="76"/>
      <c r="H215" s="76"/>
      <c r="I215" s="76"/>
      <c r="J215" s="76"/>
      <c r="K215" s="271"/>
      <c r="L215" s="272"/>
      <c r="M215" s="273"/>
      <c r="N215" s="111"/>
      <c r="O215" s="111"/>
      <c r="P215" s="111"/>
      <c r="Q215" s="111"/>
      <c r="R215" s="111"/>
      <c r="S215" s="77"/>
      <c r="T215" s="77"/>
      <c r="U215" s="111"/>
      <c r="V215" s="111"/>
      <c r="W215" s="111"/>
      <c r="X215" s="111"/>
      <c r="Y215" s="111"/>
      <c r="Z215" s="77"/>
      <c r="AA215" s="77"/>
      <c r="AB215" s="111"/>
      <c r="AC215" s="111"/>
      <c r="AD215" s="111"/>
      <c r="AE215" s="111"/>
      <c r="AF215" s="111"/>
      <c r="AG215" s="77"/>
      <c r="AH215" s="77"/>
      <c r="AI215" s="78"/>
      <c r="AJ215" s="79"/>
      <c r="AK215" s="80"/>
      <c r="AL215" s="77"/>
      <c r="AM215" s="77"/>
      <c r="AN215" s="81"/>
      <c r="AO215" s="81"/>
      <c r="AP215" s="81"/>
      <c r="AQ215" s="81"/>
      <c r="AR215" s="81"/>
      <c r="AS215" s="81"/>
      <c r="AT215" s="81"/>
      <c r="AU215" s="81"/>
      <c r="AV215" s="81"/>
      <c r="AW215" s="82"/>
      <c r="AX215" s="83"/>
      <c r="AY215" s="150"/>
      <c r="AZ215" s="84"/>
      <c r="BA215" s="83">
        <v>1</v>
      </c>
      <c r="BB215" s="83">
        <v>0.3</v>
      </c>
      <c r="BC215" s="83">
        <v>18.7</v>
      </c>
      <c r="BD215" s="83">
        <v>2.7</v>
      </c>
      <c r="BE215" s="83">
        <v>197.7</v>
      </c>
      <c r="BF215" s="28" t="s">
        <v>306</v>
      </c>
      <c r="BG215" s="85" t="s">
        <v>307</v>
      </c>
      <c r="BH215" s="85" t="s">
        <v>341</v>
      </c>
      <c r="BI215" s="85" t="s">
        <v>337</v>
      </c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</row>
    <row r="216" spans="1:100" s="86" customFormat="1" ht="31.5" customHeight="1" x14ac:dyDescent="0.3">
      <c r="A216" s="73">
        <v>2021</v>
      </c>
      <c r="B216" s="74">
        <v>2</v>
      </c>
      <c r="C216" s="270"/>
      <c r="D216" s="74"/>
      <c r="E216" s="74"/>
      <c r="F216" s="75"/>
      <c r="G216" s="76"/>
      <c r="H216" s="76"/>
      <c r="I216" s="76"/>
      <c r="J216" s="76"/>
      <c r="K216" s="271"/>
      <c r="L216" s="272"/>
      <c r="M216" s="273"/>
      <c r="N216" s="111"/>
      <c r="O216" s="111"/>
      <c r="P216" s="111"/>
      <c r="Q216" s="111"/>
      <c r="R216" s="111"/>
      <c r="S216" s="77"/>
      <c r="T216" s="77"/>
      <c r="U216" s="111"/>
      <c r="V216" s="111"/>
      <c r="W216" s="111"/>
      <c r="X216" s="111"/>
      <c r="Y216" s="111"/>
      <c r="Z216" s="77"/>
      <c r="AA216" s="77"/>
      <c r="AB216" s="111"/>
      <c r="AC216" s="111"/>
      <c r="AD216" s="111"/>
      <c r="AE216" s="111"/>
      <c r="AF216" s="111"/>
      <c r="AG216" s="77"/>
      <c r="AH216" s="77"/>
      <c r="AI216" s="78"/>
      <c r="AJ216" s="79"/>
      <c r="AK216" s="80"/>
      <c r="AL216" s="77"/>
      <c r="AM216" s="77"/>
      <c r="AN216" s="81"/>
      <c r="AO216" s="81"/>
      <c r="AP216" s="81"/>
      <c r="AQ216" s="81"/>
      <c r="AR216" s="81"/>
      <c r="AS216" s="81"/>
      <c r="AT216" s="81"/>
      <c r="AU216" s="81"/>
      <c r="AV216" s="81"/>
      <c r="AW216" s="82"/>
      <c r="AX216" s="83"/>
      <c r="AY216" s="150"/>
      <c r="AZ216" s="84"/>
      <c r="BA216" s="83">
        <v>1</v>
      </c>
      <c r="BB216" s="83">
        <v>0.4</v>
      </c>
      <c r="BC216" s="83">
        <v>34.6</v>
      </c>
      <c r="BD216" s="83">
        <v>1.3</v>
      </c>
      <c r="BE216" s="83">
        <v>107.5</v>
      </c>
      <c r="BF216" s="28" t="s">
        <v>306</v>
      </c>
      <c r="BG216" s="85" t="s">
        <v>307</v>
      </c>
      <c r="BH216" s="85" t="s">
        <v>342</v>
      </c>
      <c r="BI216" s="85" t="s">
        <v>337</v>
      </c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</row>
    <row r="217" spans="1:100" s="86" customFormat="1" ht="31.5" customHeight="1" x14ac:dyDescent="0.3">
      <c r="A217" s="73">
        <v>2021</v>
      </c>
      <c r="B217" s="74">
        <v>2</v>
      </c>
      <c r="C217" s="270"/>
      <c r="D217" s="74"/>
      <c r="E217" s="74"/>
      <c r="F217" s="75"/>
      <c r="G217" s="76"/>
      <c r="H217" s="76"/>
      <c r="I217" s="76"/>
      <c r="J217" s="76"/>
      <c r="K217" s="271"/>
      <c r="L217" s="272"/>
      <c r="M217" s="273"/>
      <c r="N217" s="111"/>
      <c r="O217" s="111"/>
      <c r="P217" s="111"/>
      <c r="Q217" s="111"/>
      <c r="R217" s="111"/>
      <c r="S217" s="77"/>
      <c r="T217" s="77"/>
      <c r="U217" s="111"/>
      <c r="V217" s="111"/>
      <c r="W217" s="111"/>
      <c r="X217" s="111"/>
      <c r="Y217" s="111"/>
      <c r="Z217" s="77"/>
      <c r="AA217" s="77"/>
      <c r="AB217" s="111"/>
      <c r="AC217" s="111"/>
      <c r="AD217" s="111"/>
      <c r="AE217" s="111"/>
      <c r="AF217" s="111"/>
      <c r="AG217" s="77"/>
      <c r="AH217" s="77"/>
      <c r="AI217" s="78"/>
      <c r="AJ217" s="79"/>
      <c r="AK217" s="80"/>
      <c r="AL217" s="77"/>
      <c r="AM217" s="77"/>
      <c r="AN217" s="81"/>
      <c r="AO217" s="81"/>
      <c r="AP217" s="81"/>
      <c r="AQ217" s="81"/>
      <c r="AR217" s="81"/>
      <c r="AS217" s="81"/>
      <c r="AT217" s="81"/>
      <c r="AU217" s="81"/>
      <c r="AV217" s="81"/>
      <c r="AW217" s="82"/>
      <c r="AX217" s="83"/>
      <c r="AY217" s="150"/>
      <c r="AZ217" s="84"/>
      <c r="BA217" s="83">
        <v>1</v>
      </c>
      <c r="BB217" s="83">
        <v>14</v>
      </c>
      <c r="BC217" s="83">
        <v>1014</v>
      </c>
      <c r="BD217" s="83">
        <v>0.1</v>
      </c>
      <c r="BE217" s="83">
        <v>9.1</v>
      </c>
      <c r="BF217" s="28" t="s">
        <v>364</v>
      </c>
      <c r="BG217" s="85" t="s">
        <v>364</v>
      </c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</row>
    <row r="218" spans="1:100" s="86" customFormat="1" ht="31.5" customHeight="1" x14ac:dyDescent="0.3">
      <c r="A218" s="73">
        <v>2021</v>
      </c>
      <c r="B218" s="74">
        <v>2</v>
      </c>
      <c r="C218" s="270"/>
      <c r="D218" s="74"/>
      <c r="E218" s="74"/>
      <c r="F218" s="75"/>
      <c r="G218" s="76"/>
      <c r="H218" s="76"/>
      <c r="I218" s="76"/>
      <c r="J218" s="76"/>
      <c r="K218" s="271"/>
      <c r="L218" s="272"/>
      <c r="M218" s="273"/>
      <c r="N218" s="111"/>
      <c r="O218" s="111"/>
      <c r="P218" s="111"/>
      <c r="Q218" s="111"/>
      <c r="R218" s="111"/>
      <c r="S218" s="77"/>
      <c r="T218" s="77"/>
      <c r="U218" s="111"/>
      <c r="V218" s="111"/>
      <c r="W218" s="111"/>
      <c r="X218" s="111"/>
      <c r="Y218" s="111"/>
      <c r="Z218" s="77"/>
      <c r="AA218" s="77"/>
      <c r="AB218" s="111"/>
      <c r="AC218" s="111"/>
      <c r="AD218" s="111"/>
      <c r="AE218" s="111"/>
      <c r="AF218" s="111"/>
      <c r="AG218" s="77"/>
      <c r="AH218" s="77"/>
      <c r="AI218" s="78"/>
      <c r="AJ218" s="79"/>
      <c r="AK218" s="80"/>
      <c r="AL218" s="77"/>
      <c r="AM218" s="77"/>
      <c r="AN218" s="81"/>
      <c r="AO218" s="81"/>
      <c r="AP218" s="81"/>
      <c r="AQ218" s="81"/>
      <c r="AR218" s="81"/>
      <c r="AS218" s="81"/>
      <c r="AT218" s="81"/>
      <c r="AU218" s="81"/>
      <c r="AV218" s="81"/>
      <c r="AW218" s="82"/>
      <c r="AX218" s="83"/>
      <c r="AY218" s="150"/>
      <c r="AZ218" s="84"/>
      <c r="BA218" s="83">
        <v>1</v>
      </c>
      <c r="BB218" s="83">
        <v>0.1</v>
      </c>
      <c r="BC218" s="83">
        <v>3.8</v>
      </c>
      <c r="BD218" s="83">
        <v>0.8</v>
      </c>
      <c r="BE218" s="83">
        <v>48.6</v>
      </c>
      <c r="BF218" s="28" t="s">
        <v>312</v>
      </c>
      <c r="BG218" s="85" t="s">
        <v>315</v>
      </c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</row>
    <row r="219" spans="1:100" s="86" customFormat="1" ht="31.5" customHeight="1" x14ac:dyDescent="0.3">
      <c r="A219" s="73">
        <v>2021</v>
      </c>
      <c r="B219" s="74">
        <v>2</v>
      </c>
      <c r="C219" s="270"/>
      <c r="D219" s="74"/>
      <c r="E219" s="74"/>
      <c r="F219" s="75"/>
      <c r="G219" s="76"/>
      <c r="H219" s="76"/>
      <c r="I219" s="76"/>
      <c r="J219" s="76"/>
      <c r="K219" s="271"/>
      <c r="L219" s="272"/>
      <c r="M219" s="273"/>
      <c r="N219" s="111"/>
      <c r="O219" s="111"/>
      <c r="P219" s="111"/>
      <c r="Q219" s="111"/>
      <c r="R219" s="111"/>
      <c r="S219" s="77"/>
      <c r="T219" s="77"/>
      <c r="U219" s="111"/>
      <c r="V219" s="111"/>
      <c r="W219" s="111"/>
      <c r="X219" s="111"/>
      <c r="Y219" s="111"/>
      <c r="Z219" s="77"/>
      <c r="AA219" s="77"/>
      <c r="AB219" s="111"/>
      <c r="AC219" s="111"/>
      <c r="AD219" s="111"/>
      <c r="AE219" s="111"/>
      <c r="AF219" s="111"/>
      <c r="AG219" s="77"/>
      <c r="AH219" s="77"/>
      <c r="AI219" s="78"/>
      <c r="AJ219" s="79"/>
      <c r="AK219" s="80"/>
      <c r="AL219" s="77"/>
      <c r="AM219" s="77"/>
      <c r="AN219" s="81"/>
      <c r="AO219" s="81"/>
      <c r="AP219" s="81"/>
      <c r="AQ219" s="81"/>
      <c r="AR219" s="81"/>
      <c r="AS219" s="81"/>
      <c r="AT219" s="81"/>
      <c r="AU219" s="81"/>
      <c r="AV219" s="81"/>
      <c r="AW219" s="82"/>
      <c r="AX219" s="83"/>
      <c r="AY219" s="150"/>
      <c r="AZ219" s="84"/>
      <c r="BA219" s="83"/>
      <c r="BB219" s="83"/>
      <c r="BC219" s="83">
        <v>3.5</v>
      </c>
      <c r="BD219" s="83"/>
      <c r="BE219" s="83"/>
      <c r="BF219" s="28" t="s">
        <v>312</v>
      </c>
      <c r="BG219" s="85" t="s">
        <v>315</v>
      </c>
      <c r="BH219" s="85" t="s">
        <v>344</v>
      </c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</row>
    <row r="220" spans="1:100" s="86" customFormat="1" ht="31.5" customHeight="1" x14ac:dyDescent="0.3">
      <c r="A220" s="73">
        <v>2021</v>
      </c>
      <c r="B220" s="74">
        <v>2</v>
      </c>
      <c r="C220" s="270"/>
      <c r="D220" s="74"/>
      <c r="E220" s="74"/>
      <c r="F220" s="75"/>
      <c r="G220" s="76"/>
      <c r="H220" s="76"/>
      <c r="I220" s="76"/>
      <c r="J220" s="76"/>
      <c r="K220" s="271"/>
      <c r="L220" s="272"/>
      <c r="M220" s="273"/>
      <c r="N220" s="111"/>
      <c r="O220" s="111"/>
      <c r="P220" s="111"/>
      <c r="Q220" s="111"/>
      <c r="R220" s="111"/>
      <c r="S220" s="77"/>
      <c r="T220" s="77"/>
      <c r="U220" s="111"/>
      <c r="V220" s="111"/>
      <c r="W220" s="111"/>
      <c r="X220" s="111"/>
      <c r="Y220" s="111"/>
      <c r="Z220" s="77"/>
      <c r="AA220" s="77"/>
      <c r="AB220" s="111"/>
      <c r="AC220" s="111"/>
      <c r="AD220" s="111"/>
      <c r="AE220" s="111"/>
      <c r="AF220" s="111"/>
      <c r="AG220" s="77"/>
      <c r="AH220" s="77"/>
      <c r="AI220" s="78"/>
      <c r="AJ220" s="79"/>
      <c r="AK220" s="80"/>
      <c r="AL220" s="77"/>
      <c r="AM220" s="77"/>
      <c r="AN220" s="81"/>
      <c r="AO220" s="81"/>
      <c r="AP220" s="81"/>
      <c r="AQ220" s="81"/>
      <c r="AR220" s="81"/>
      <c r="AS220" s="81"/>
      <c r="AT220" s="81"/>
      <c r="AU220" s="81"/>
      <c r="AV220" s="81"/>
      <c r="AW220" s="82"/>
      <c r="AX220" s="83"/>
      <c r="AY220" s="150"/>
      <c r="AZ220" s="84"/>
      <c r="BA220" s="83">
        <v>1</v>
      </c>
      <c r="BB220" s="83">
        <v>0.1</v>
      </c>
      <c r="BC220" s="83">
        <v>13.6</v>
      </c>
      <c r="BD220" s="83">
        <v>2.2000000000000002</v>
      </c>
      <c r="BE220" s="83">
        <v>331.6</v>
      </c>
      <c r="BF220" s="28" t="s">
        <v>364</v>
      </c>
      <c r="BG220" s="85" t="s">
        <v>364</v>
      </c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</row>
    <row r="221" spans="1:100" s="86" customFormat="1" ht="31.5" customHeight="1" x14ac:dyDescent="0.3">
      <c r="A221" s="73">
        <v>2021</v>
      </c>
      <c r="B221" s="74">
        <v>2</v>
      </c>
      <c r="C221" s="270"/>
      <c r="D221" s="74"/>
      <c r="E221" s="74"/>
      <c r="F221" s="75"/>
      <c r="G221" s="76"/>
      <c r="H221" s="76"/>
      <c r="I221" s="76"/>
      <c r="J221" s="76"/>
      <c r="K221" s="271"/>
      <c r="L221" s="272"/>
      <c r="M221" s="273"/>
      <c r="N221" s="111"/>
      <c r="O221" s="111"/>
      <c r="P221" s="111"/>
      <c r="Q221" s="111"/>
      <c r="R221" s="111"/>
      <c r="S221" s="77"/>
      <c r="T221" s="77"/>
      <c r="U221" s="111"/>
      <c r="V221" s="111"/>
      <c r="W221" s="111"/>
      <c r="X221" s="111"/>
      <c r="Y221" s="111"/>
      <c r="Z221" s="77"/>
      <c r="AA221" s="77"/>
      <c r="AB221" s="111"/>
      <c r="AC221" s="111"/>
      <c r="AD221" s="111"/>
      <c r="AE221" s="111"/>
      <c r="AF221" s="111"/>
      <c r="AG221" s="77"/>
      <c r="AH221" s="77"/>
      <c r="AI221" s="78"/>
      <c r="AJ221" s="79"/>
      <c r="AK221" s="80"/>
      <c r="AL221" s="77"/>
      <c r="AM221" s="77"/>
      <c r="AN221" s="81"/>
      <c r="AO221" s="81"/>
      <c r="AP221" s="81"/>
      <c r="AQ221" s="81"/>
      <c r="AR221" s="81"/>
      <c r="AS221" s="81"/>
      <c r="AT221" s="81"/>
      <c r="AU221" s="81"/>
      <c r="AV221" s="81"/>
      <c r="AW221" s="82"/>
      <c r="AX221" s="83"/>
      <c r="AY221" s="150"/>
      <c r="AZ221" s="84"/>
      <c r="BA221" s="83">
        <v>1</v>
      </c>
      <c r="BB221" s="83">
        <v>0.1</v>
      </c>
      <c r="BC221" s="83">
        <v>8.4</v>
      </c>
      <c r="BD221" s="83">
        <v>5.9</v>
      </c>
      <c r="BE221" s="83">
        <v>360.4</v>
      </c>
      <c r="BF221" s="28" t="s">
        <v>312</v>
      </c>
      <c r="BG221" s="85" t="s">
        <v>315</v>
      </c>
      <c r="BH221" s="85" t="s">
        <v>316</v>
      </c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</row>
    <row r="222" spans="1:100" s="86" customFormat="1" ht="31.5" customHeight="1" x14ac:dyDescent="0.3">
      <c r="A222" s="73">
        <v>2021</v>
      </c>
      <c r="B222" s="74">
        <v>2</v>
      </c>
      <c r="C222" s="270"/>
      <c r="D222" s="74"/>
      <c r="E222" s="74"/>
      <c r="F222" s="75"/>
      <c r="G222" s="76"/>
      <c r="H222" s="76"/>
      <c r="I222" s="76"/>
      <c r="J222" s="76"/>
      <c r="K222" s="271"/>
      <c r="L222" s="272"/>
      <c r="M222" s="273"/>
      <c r="N222" s="111"/>
      <c r="O222" s="111"/>
      <c r="P222" s="111"/>
      <c r="Q222" s="111"/>
      <c r="R222" s="111"/>
      <c r="S222" s="77"/>
      <c r="T222" s="77"/>
      <c r="U222" s="111"/>
      <c r="V222" s="111"/>
      <c r="W222" s="111"/>
      <c r="X222" s="111"/>
      <c r="Y222" s="111"/>
      <c r="Z222" s="77"/>
      <c r="AA222" s="77"/>
      <c r="AB222" s="111"/>
      <c r="AC222" s="111"/>
      <c r="AD222" s="111"/>
      <c r="AE222" s="111"/>
      <c r="AF222" s="111"/>
      <c r="AG222" s="77"/>
      <c r="AH222" s="77"/>
      <c r="AI222" s="78"/>
      <c r="AJ222" s="79"/>
      <c r="AK222" s="80"/>
      <c r="AL222" s="77"/>
      <c r="AM222" s="77"/>
      <c r="AN222" s="81"/>
      <c r="AO222" s="81"/>
      <c r="AP222" s="81"/>
      <c r="AQ222" s="81"/>
      <c r="AR222" s="81"/>
      <c r="AS222" s="81"/>
      <c r="AT222" s="81"/>
      <c r="AU222" s="81"/>
      <c r="AV222" s="81"/>
      <c r="AW222" s="82"/>
      <c r="AX222" s="83"/>
      <c r="AY222" s="150"/>
      <c r="AZ222" s="84"/>
      <c r="BA222" s="83">
        <v>1</v>
      </c>
      <c r="BB222" s="83">
        <v>0.1</v>
      </c>
      <c r="BC222" s="83">
        <v>16.3</v>
      </c>
      <c r="BD222" s="83">
        <v>2.7</v>
      </c>
      <c r="BE222" s="83">
        <v>485</v>
      </c>
      <c r="BF222" s="28" t="s">
        <v>306</v>
      </c>
      <c r="BG222" s="85" t="s">
        <v>307</v>
      </c>
      <c r="BH222" s="85" t="s">
        <v>345</v>
      </c>
      <c r="BI222" s="85" t="s">
        <v>311</v>
      </c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</row>
    <row r="223" spans="1:100" s="86" customFormat="1" ht="31.5" customHeight="1" x14ac:dyDescent="0.3">
      <c r="A223" s="73">
        <v>2021</v>
      </c>
      <c r="B223" s="74">
        <v>2</v>
      </c>
      <c r="C223" s="270"/>
      <c r="D223" s="74"/>
      <c r="E223" s="74"/>
      <c r="F223" s="75"/>
      <c r="G223" s="76"/>
      <c r="H223" s="76"/>
      <c r="I223" s="76"/>
      <c r="J223" s="76"/>
      <c r="K223" s="271"/>
      <c r="L223" s="272"/>
      <c r="M223" s="273"/>
      <c r="N223" s="111"/>
      <c r="O223" s="111"/>
      <c r="P223" s="111"/>
      <c r="Q223" s="111"/>
      <c r="R223" s="111"/>
      <c r="S223" s="77"/>
      <c r="T223" s="77"/>
      <c r="U223" s="111"/>
      <c r="V223" s="111"/>
      <c r="W223" s="111"/>
      <c r="X223" s="111"/>
      <c r="Y223" s="111"/>
      <c r="Z223" s="77"/>
      <c r="AA223" s="77"/>
      <c r="AB223" s="111"/>
      <c r="AC223" s="111"/>
      <c r="AD223" s="111"/>
      <c r="AE223" s="111"/>
      <c r="AF223" s="111"/>
      <c r="AG223" s="77"/>
      <c r="AH223" s="77"/>
      <c r="AI223" s="78"/>
      <c r="AJ223" s="79"/>
      <c r="AK223" s="80"/>
      <c r="AL223" s="77"/>
      <c r="AM223" s="77"/>
      <c r="AN223" s="81"/>
      <c r="AO223" s="81"/>
      <c r="AP223" s="81"/>
      <c r="AQ223" s="81"/>
      <c r="AR223" s="81"/>
      <c r="AS223" s="81"/>
      <c r="AT223" s="81"/>
      <c r="AU223" s="81"/>
      <c r="AV223" s="81"/>
      <c r="AW223" s="82"/>
      <c r="AX223" s="83"/>
      <c r="AY223" s="150"/>
      <c r="AZ223" s="84"/>
      <c r="BA223" s="83"/>
      <c r="BB223" s="83"/>
      <c r="BC223" s="83">
        <v>0.4</v>
      </c>
      <c r="BD223" s="83"/>
      <c r="BE223" s="83"/>
      <c r="BF223" s="28" t="s">
        <v>382</v>
      </c>
      <c r="BG223" s="85" t="s">
        <v>382</v>
      </c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</row>
    <row r="224" spans="1:100" s="86" customFormat="1" ht="31.5" customHeight="1" x14ac:dyDescent="0.3">
      <c r="A224" s="73">
        <v>2021</v>
      </c>
      <c r="B224" s="74">
        <v>2</v>
      </c>
      <c r="C224" s="270"/>
      <c r="D224" s="74"/>
      <c r="E224" s="74"/>
      <c r="F224" s="75"/>
      <c r="G224" s="76"/>
      <c r="H224" s="76"/>
      <c r="I224" s="76"/>
      <c r="J224" s="76"/>
      <c r="K224" s="271"/>
      <c r="L224" s="272"/>
      <c r="M224" s="273"/>
      <c r="N224" s="111"/>
      <c r="O224" s="111"/>
      <c r="P224" s="111"/>
      <c r="Q224" s="111"/>
      <c r="R224" s="111"/>
      <c r="S224" s="77"/>
      <c r="T224" s="77"/>
      <c r="U224" s="111"/>
      <c r="V224" s="111"/>
      <c r="W224" s="111"/>
      <c r="X224" s="111"/>
      <c r="Y224" s="111"/>
      <c r="Z224" s="77"/>
      <c r="AA224" s="77"/>
      <c r="AB224" s="111"/>
      <c r="AC224" s="111"/>
      <c r="AD224" s="111"/>
      <c r="AE224" s="111"/>
      <c r="AF224" s="111"/>
      <c r="AG224" s="77"/>
      <c r="AH224" s="77"/>
      <c r="AI224" s="78"/>
      <c r="AJ224" s="79"/>
      <c r="AK224" s="80"/>
      <c r="AL224" s="77"/>
      <c r="AM224" s="77"/>
      <c r="AN224" s="81"/>
      <c r="AO224" s="81"/>
      <c r="AP224" s="81"/>
      <c r="AQ224" s="81"/>
      <c r="AR224" s="81"/>
      <c r="AS224" s="81"/>
      <c r="AT224" s="81"/>
      <c r="AU224" s="81"/>
      <c r="AV224" s="81"/>
      <c r="AW224" s="82"/>
      <c r="AX224" s="83"/>
      <c r="AY224" s="150"/>
      <c r="AZ224" s="84"/>
      <c r="BA224" s="83"/>
      <c r="BB224" s="83">
        <v>0</v>
      </c>
      <c r="BC224" s="83">
        <v>0.7</v>
      </c>
      <c r="BD224" s="83">
        <v>8</v>
      </c>
      <c r="BE224" s="83">
        <v>248.7</v>
      </c>
      <c r="BF224" s="28" t="s">
        <v>312</v>
      </c>
      <c r="BG224" s="85" t="s">
        <v>321</v>
      </c>
      <c r="BH224" s="85" t="s">
        <v>383</v>
      </c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</row>
    <row r="225" spans="1:100" s="86" customFormat="1" ht="31.5" customHeight="1" x14ac:dyDescent="0.3">
      <c r="A225" s="73">
        <v>2021</v>
      </c>
      <c r="B225" s="74">
        <v>2</v>
      </c>
      <c r="C225" s="270"/>
      <c r="D225" s="74"/>
      <c r="E225" s="74"/>
      <c r="F225" s="75"/>
      <c r="G225" s="76"/>
      <c r="H225" s="76"/>
      <c r="I225" s="76"/>
      <c r="J225" s="76"/>
      <c r="K225" s="271"/>
      <c r="L225" s="272"/>
      <c r="M225" s="273"/>
      <c r="N225" s="111"/>
      <c r="O225" s="111"/>
      <c r="P225" s="111"/>
      <c r="Q225" s="111"/>
      <c r="R225" s="111"/>
      <c r="S225" s="77"/>
      <c r="T225" s="77"/>
      <c r="U225" s="111"/>
      <c r="V225" s="111"/>
      <c r="W225" s="111"/>
      <c r="X225" s="111"/>
      <c r="Y225" s="111"/>
      <c r="Z225" s="77"/>
      <c r="AA225" s="77"/>
      <c r="AB225" s="111"/>
      <c r="AC225" s="111"/>
      <c r="AD225" s="111"/>
      <c r="AE225" s="111"/>
      <c r="AF225" s="111"/>
      <c r="AG225" s="77"/>
      <c r="AH225" s="77"/>
      <c r="AI225" s="78"/>
      <c r="AJ225" s="79"/>
      <c r="AK225" s="80"/>
      <c r="AL225" s="77"/>
      <c r="AM225" s="77"/>
      <c r="AN225" s="81"/>
      <c r="AO225" s="81"/>
      <c r="AP225" s="81"/>
      <c r="AQ225" s="81"/>
      <c r="AR225" s="81"/>
      <c r="AS225" s="81"/>
      <c r="AT225" s="81"/>
      <c r="AU225" s="81"/>
      <c r="AV225" s="81"/>
      <c r="AW225" s="82"/>
      <c r="AX225" s="83"/>
      <c r="AY225" s="150"/>
      <c r="AZ225" s="84"/>
      <c r="BA225" s="83"/>
      <c r="BB225" s="83">
        <v>0</v>
      </c>
      <c r="BC225" s="83">
        <v>1.1000000000000001</v>
      </c>
      <c r="BD225" s="83">
        <v>4.9000000000000004</v>
      </c>
      <c r="BE225" s="83">
        <v>151.80000000000001</v>
      </c>
      <c r="BF225" s="28" t="s">
        <v>312</v>
      </c>
      <c r="BG225" s="85" t="s">
        <v>321</v>
      </c>
      <c r="BH225" s="85" t="s">
        <v>361</v>
      </c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</row>
    <row r="226" spans="1:100" s="86" customFormat="1" ht="31.5" customHeight="1" x14ac:dyDescent="0.3">
      <c r="A226" s="73">
        <v>2021</v>
      </c>
      <c r="B226" s="74">
        <v>2</v>
      </c>
      <c r="C226" s="270"/>
      <c r="D226" s="74"/>
      <c r="E226" s="74"/>
      <c r="F226" s="75"/>
      <c r="G226" s="76"/>
      <c r="H226" s="76"/>
      <c r="I226" s="76"/>
      <c r="J226" s="76"/>
      <c r="K226" s="271"/>
      <c r="L226" s="272"/>
      <c r="M226" s="273"/>
      <c r="N226" s="111"/>
      <c r="O226" s="111"/>
      <c r="P226" s="111"/>
      <c r="Q226" s="111"/>
      <c r="R226" s="111"/>
      <c r="S226" s="77"/>
      <c r="T226" s="77"/>
      <c r="U226" s="111"/>
      <c r="V226" s="111"/>
      <c r="W226" s="111"/>
      <c r="X226" s="111"/>
      <c r="Y226" s="111"/>
      <c r="Z226" s="77"/>
      <c r="AA226" s="77"/>
      <c r="AB226" s="111"/>
      <c r="AC226" s="111"/>
      <c r="AD226" s="111"/>
      <c r="AE226" s="111"/>
      <c r="AF226" s="111"/>
      <c r="AG226" s="77"/>
      <c r="AH226" s="77"/>
      <c r="AI226" s="78"/>
      <c r="AJ226" s="79"/>
      <c r="AK226" s="80"/>
      <c r="AL226" s="77"/>
      <c r="AM226" s="77"/>
      <c r="AN226" s="81"/>
      <c r="AO226" s="81"/>
      <c r="AP226" s="81"/>
      <c r="AQ226" s="81"/>
      <c r="AR226" s="81"/>
      <c r="AS226" s="81"/>
      <c r="AT226" s="81"/>
      <c r="AU226" s="81"/>
      <c r="AV226" s="81"/>
      <c r="AW226" s="82"/>
      <c r="AX226" s="83"/>
      <c r="AY226" s="150"/>
      <c r="AZ226" s="84"/>
      <c r="BA226" s="83"/>
      <c r="BB226" s="83">
        <v>0.1</v>
      </c>
      <c r="BC226" s="83">
        <v>2.9</v>
      </c>
      <c r="BD226" s="83">
        <v>1.7</v>
      </c>
      <c r="BE226" s="83">
        <v>57.4</v>
      </c>
      <c r="BF226" s="28" t="s">
        <v>312</v>
      </c>
      <c r="BG226" s="85" t="s">
        <v>321</v>
      </c>
      <c r="BH226" s="85" t="s">
        <v>361</v>
      </c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</row>
    <row r="227" spans="1:100" s="86" customFormat="1" ht="31.5" customHeight="1" x14ac:dyDescent="0.3">
      <c r="A227" s="73">
        <v>2021</v>
      </c>
      <c r="B227" s="74">
        <v>2</v>
      </c>
      <c r="C227" s="270"/>
      <c r="D227" s="74"/>
      <c r="E227" s="74"/>
      <c r="F227" s="75"/>
      <c r="G227" s="76"/>
      <c r="H227" s="76"/>
      <c r="I227" s="76"/>
      <c r="J227" s="76"/>
      <c r="K227" s="271"/>
      <c r="L227" s="272"/>
      <c r="M227" s="273"/>
      <c r="N227" s="111"/>
      <c r="O227" s="111"/>
      <c r="P227" s="111"/>
      <c r="Q227" s="111"/>
      <c r="R227" s="111"/>
      <c r="S227" s="77"/>
      <c r="T227" s="77"/>
      <c r="U227" s="111"/>
      <c r="V227" s="111"/>
      <c r="W227" s="111"/>
      <c r="X227" s="111"/>
      <c r="Y227" s="111"/>
      <c r="Z227" s="77"/>
      <c r="AA227" s="77"/>
      <c r="AB227" s="111"/>
      <c r="AC227" s="111"/>
      <c r="AD227" s="111"/>
      <c r="AE227" s="111"/>
      <c r="AF227" s="111"/>
      <c r="AG227" s="77"/>
      <c r="AH227" s="77"/>
      <c r="AI227" s="78"/>
      <c r="AJ227" s="79"/>
      <c r="AK227" s="80"/>
      <c r="AL227" s="77"/>
      <c r="AM227" s="77"/>
      <c r="AN227" s="81"/>
      <c r="AO227" s="81"/>
      <c r="AP227" s="81"/>
      <c r="AQ227" s="81"/>
      <c r="AR227" s="81"/>
      <c r="AS227" s="81"/>
      <c r="AT227" s="81"/>
      <c r="AU227" s="81"/>
      <c r="AV227" s="81"/>
      <c r="AW227" s="82"/>
      <c r="AX227" s="83"/>
      <c r="AY227" s="150"/>
      <c r="AZ227" s="84"/>
      <c r="BA227" s="83"/>
      <c r="BB227" s="83">
        <v>0.2</v>
      </c>
      <c r="BC227" s="83">
        <v>3</v>
      </c>
      <c r="BD227" s="83">
        <v>7.8</v>
      </c>
      <c r="BE227" s="83">
        <v>115.7</v>
      </c>
      <c r="BF227" s="28" t="s">
        <v>312</v>
      </c>
      <c r="BG227" s="85" t="s">
        <v>321</v>
      </c>
      <c r="BH227" s="85" t="s">
        <v>361</v>
      </c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</row>
    <row r="228" spans="1:100" s="86" customFormat="1" ht="31.5" customHeight="1" x14ac:dyDescent="0.3">
      <c r="A228" s="73">
        <v>2021</v>
      </c>
      <c r="B228" s="74">
        <v>2</v>
      </c>
      <c r="C228" s="270"/>
      <c r="D228" s="74"/>
      <c r="E228" s="74"/>
      <c r="F228" s="75"/>
      <c r="G228" s="76"/>
      <c r="H228" s="76"/>
      <c r="I228" s="76"/>
      <c r="J228" s="76"/>
      <c r="K228" s="271"/>
      <c r="L228" s="272"/>
      <c r="M228" s="273"/>
      <c r="N228" s="111"/>
      <c r="O228" s="111"/>
      <c r="P228" s="111"/>
      <c r="Q228" s="111"/>
      <c r="R228" s="111"/>
      <c r="S228" s="77"/>
      <c r="T228" s="77"/>
      <c r="U228" s="111"/>
      <c r="V228" s="111"/>
      <c r="W228" s="111"/>
      <c r="X228" s="111"/>
      <c r="Y228" s="111"/>
      <c r="Z228" s="77"/>
      <c r="AA228" s="77"/>
      <c r="AB228" s="111"/>
      <c r="AC228" s="111"/>
      <c r="AD228" s="111"/>
      <c r="AE228" s="111"/>
      <c r="AF228" s="111"/>
      <c r="AG228" s="77"/>
      <c r="AH228" s="77"/>
      <c r="AI228" s="78"/>
      <c r="AJ228" s="79"/>
      <c r="AK228" s="80"/>
      <c r="AL228" s="77"/>
      <c r="AM228" s="77"/>
      <c r="AN228" s="81"/>
      <c r="AO228" s="81"/>
      <c r="AP228" s="81"/>
      <c r="AQ228" s="81"/>
      <c r="AR228" s="81"/>
      <c r="AS228" s="81"/>
      <c r="AT228" s="81"/>
      <c r="AU228" s="81"/>
      <c r="AV228" s="81"/>
      <c r="AW228" s="82"/>
      <c r="AX228" s="83"/>
      <c r="AY228" s="150"/>
      <c r="AZ228" s="84"/>
      <c r="BA228" s="83"/>
      <c r="BB228" s="83"/>
      <c r="BC228" s="83"/>
      <c r="BD228" s="83"/>
      <c r="BE228" s="83"/>
      <c r="BF228" s="28" t="s">
        <v>364</v>
      </c>
      <c r="BG228" s="85" t="s">
        <v>364</v>
      </c>
      <c r="BH228" s="85"/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</row>
    <row r="229" spans="1:100" s="86" customFormat="1" ht="31.5" customHeight="1" x14ac:dyDescent="0.3">
      <c r="A229" s="73">
        <v>2021</v>
      </c>
      <c r="B229" s="74">
        <v>2</v>
      </c>
      <c r="C229" s="270"/>
      <c r="D229" s="74"/>
      <c r="E229" s="74"/>
      <c r="F229" s="75"/>
      <c r="G229" s="76"/>
      <c r="H229" s="76"/>
      <c r="I229" s="76"/>
      <c r="J229" s="76"/>
      <c r="K229" s="271"/>
      <c r="L229" s="272"/>
      <c r="M229" s="273"/>
      <c r="N229" s="111"/>
      <c r="O229" s="111"/>
      <c r="P229" s="111"/>
      <c r="Q229" s="111"/>
      <c r="R229" s="111"/>
      <c r="S229" s="77"/>
      <c r="T229" s="77"/>
      <c r="U229" s="111"/>
      <c r="V229" s="111"/>
      <c r="W229" s="111"/>
      <c r="X229" s="111"/>
      <c r="Y229" s="111"/>
      <c r="Z229" s="77"/>
      <c r="AA229" s="77"/>
      <c r="AB229" s="111"/>
      <c r="AC229" s="111"/>
      <c r="AD229" s="111"/>
      <c r="AE229" s="111"/>
      <c r="AF229" s="111"/>
      <c r="AG229" s="77"/>
      <c r="AH229" s="77"/>
      <c r="AI229" s="78"/>
      <c r="AJ229" s="79"/>
      <c r="AK229" s="80"/>
      <c r="AL229" s="77"/>
      <c r="AM229" s="77"/>
      <c r="AN229" s="81"/>
      <c r="AO229" s="81"/>
      <c r="AP229" s="81"/>
      <c r="AQ229" s="81"/>
      <c r="AR229" s="81"/>
      <c r="AS229" s="81"/>
      <c r="AT229" s="81"/>
      <c r="AU229" s="81"/>
      <c r="AV229" s="81"/>
      <c r="AW229" s="82"/>
      <c r="AX229" s="83"/>
      <c r="AY229" s="150"/>
      <c r="AZ229" s="84"/>
      <c r="BA229" s="83"/>
      <c r="BB229" s="83"/>
      <c r="BC229" s="83"/>
      <c r="BD229" s="83"/>
      <c r="BE229" s="83"/>
      <c r="BF229" s="28" t="s">
        <v>372</v>
      </c>
      <c r="BG229" s="85" t="s">
        <v>373</v>
      </c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</row>
    <row r="230" spans="1:100" s="86" customFormat="1" ht="31.5" customHeight="1" x14ac:dyDescent="0.3">
      <c r="A230" s="73">
        <v>2021</v>
      </c>
      <c r="B230" s="74">
        <v>2</v>
      </c>
      <c r="C230" s="270"/>
      <c r="D230" s="74"/>
      <c r="E230" s="74"/>
      <c r="F230" s="75"/>
      <c r="G230" s="76"/>
      <c r="H230" s="76"/>
      <c r="I230" s="76"/>
      <c r="J230" s="76"/>
      <c r="K230" s="271"/>
      <c r="L230" s="272"/>
      <c r="M230" s="273"/>
      <c r="N230" s="111"/>
      <c r="O230" s="111"/>
      <c r="P230" s="111"/>
      <c r="Q230" s="111"/>
      <c r="R230" s="111"/>
      <c r="S230" s="77"/>
      <c r="T230" s="77"/>
      <c r="U230" s="111"/>
      <c r="V230" s="111"/>
      <c r="W230" s="111"/>
      <c r="X230" s="111"/>
      <c r="Y230" s="111"/>
      <c r="Z230" s="77"/>
      <c r="AA230" s="77"/>
      <c r="AB230" s="111"/>
      <c r="AC230" s="111"/>
      <c r="AD230" s="111"/>
      <c r="AE230" s="111"/>
      <c r="AF230" s="111"/>
      <c r="AG230" s="77"/>
      <c r="AH230" s="77"/>
      <c r="AI230" s="78"/>
      <c r="AJ230" s="79"/>
      <c r="AK230" s="80"/>
      <c r="AL230" s="77"/>
      <c r="AM230" s="77"/>
      <c r="AN230" s="81"/>
      <c r="AO230" s="81"/>
      <c r="AP230" s="81"/>
      <c r="AQ230" s="81"/>
      <c r="AR230" s="81"/>
      <c r="AS230" s="81"/>
      <c r="AT230" s="81"/>
      <c r="AU230" s="81"/>
      <c r="AV230" s="81"/>
      <c r="AW230" s="82"/>
      <c r="AX230" s="83"/>
      <c r="AY230" s="150"/>
      <c r="AZ230" s="84"/>
      <c r="BA230" s="83"/>
      <c r="BB230" s="83">
        <v>0.1</v>
      </c>
      <c r="BC230" s="83">
        <v>1.5</v>
      </c>
      <c r="BD230" s="83">
        <v>4.0999999999999996</v>
      </c>
      <c r="BE230" s="83">
        <v>113.9</v>
      </c>
      <c r="BF230" s="28" t="s">
        <v>306</v>
      </c>
      <c r="BG230" s="85" t="s">
        <v>307</v>
      </c>
      <c r="BH230" s="85" t="s">
        <v>336</v>
      </c>
      <c r="BI230" s="85" t="s">
        <v>337</v>
      </c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</row>
    <row r="231" spans="1:100" s="86" customFormat="1" ht="31.5" customHeight="1" x14ac:dyDescent="0.3">
      <c r="A231" s="73">
        <v>2021</v>
      </c>
      <c r="B231" s="74">
        <v>2</v>
      </c>
      <c r="C231" s="270"/>
      <c r="D231" s="74"/>
      <c r="E231" s="74"/>
      <c r="F231" s="75"/>
      <c r="G231" s="76"/>
      <c r="H231" s="76"/>
      <c r="I231" s="76"/>
      <c r="J231" s="76"/>
      <c r="K231" s="271"/>
      <c r="L231" s="272"/>
      <c r="M231" s="273"/>
      <c r="N231" s="111"/>
      <c r="O231" s="111"/>
      <c r="P231" s="111"/>
      <c r="Q231" s="111"/>
      <c r="R231" s="111"/>
      <c r="S231" s="77"/>
      <c r="T231" s="77"/>
      <c r="U231" s="111"/>
      <c r="V231" s="111"/>
      <c r="W231" s="111"/>
      <c r="X231" s="111"/>
      <c r="Y231" s="111"/>
      <c r="Z231" s="77"/>
      <c r="AA231" s="77"/>
      <c r="AB231" s="111"/>
      <c r="AC231" s="111"/>
      <c r="AD231" s="111"/>
      <c r="AE231" s="111"/>
      <c r="AF231" s="111"/>
      <c r="AG231" s="77"/>
      <c r="AH231" s="77"/>
      <c r="AI231" s="78"/>
      <c r="AJ231" s="79"/>
      <c r="AK231" s="80"/>
      <c r="AL231" s="77"/>
      <c r="AM231" s="77"/>
      <c r="AN231" s="81"/>
      <c r="AO231" s="81"/>
      <c r="AP231" s="81"/>
      <c r="AQ231" s="81"/>
      <c r="AR231" s="81"/>
      <c r="AS231" s="81"/>
      <c r="AT231" s="81"/>
      <c r="AU231" s="81"/>
      <c r="AV231" s="81"/>
      <c r="AW231" s="82"/>
      <c r="AX231" s="83"/>
      <c r="AY231" s="150"/>
      <c r="AZ231" s="84"/>
      <c r="BA231" s="83">
        <v>1</v>
      </c>
      <c r="BB231" s="83">
        <v>0</v>
      </c>
      <c r="BC231" s="83">
        <v>4.8</v>
      </c>
      <c r="BD231" s="83">
        <v>4.5999999999999996</v>
      </c>
      <c r="BE231" s="83">
        <v>515</v>
      </c>
      <c r="BF231" s="28" t="s">
        <v>318</v>
      </c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</row>
    <row r="232" spans="1:100" s="86" customFormat="1" ht="31.5" customHeight="1" x14ac:dyDescent="0.3">
      <c r="A232" s="73">
        <v>2021</v>
      </c>
      <c r="B232" s="74">
        <v>2</v>
      </c>
      <c r="C232" s="270"/>
      <c r="D232" s="74"/>
      <c r="E232" s="74"/>
      <c r="F232" s="75"/>
      <c r="G232" s="76"/>
      <c r="H232" s="76"/>
      <c r="I232" s="76"/>
      <c r="J232" s="76"/>
      <c r="K232" s="271"/>
      <c r="L232" s="272"/>
      <c r="M232" s="273"/>
      <c r="N232" s="111"/>
      <c r="O232" s="111"/>
      <c r="P232" s="111"/>
      <c r="Q232" s="111"/>
      <c r="R232" s="111"/>
      <c r="S232" s="77"/>
      <c r="T232" s="77"/>
      <c r="U232" s="111"/>
      <c r="V232" s="111"/>
      <c r="W232" s="111"/>
      <c r="X232" s="111"/>
      <c r="Y232" s="111"/>
      <c r="Z232" s="77"/>
      <c r="AA232" s="77"/>
      <c r="AB232" s="111"/>
      <c r="AC232" s="111"/>
      <c r="AD232" s="111"/>
      <c r="AE232" s="111"/>
      <c r="AF232" s="111"/>
      <c r="AG232" s="77"/>
      <c r="AH232" s="77"/>
      <c r="AI232" s="78"/>
      <c r="AJ232" s="79"/>
      <c r="AK232" s="80"/>
      <c r="AL232" s="77"/>
      <c r="AM232" s="77"/>
      <c r="AN232" s="81"/>
      <c r="AO232" s="81"/>
      <c r="AP232" s="81"/>
      <c r="AQ232" s="81"/>
      <c r="AR232" s="81"/>
      <c r="AS232" s="81"/>
      <c r="AT232" s="81"/>
      <c r="AU232" s="81"/>
      <c r="AV232" s="81"/>
      <c r="AW232" s="82"/>
      <c r="AX232" s="83"/>
      <c r="AY232" s="150"/>
      <c r="AZ232" s="84"/>
      <c r="BA232" s="83">
        <v>1</v>
      </c>
      <c r="BB232" s="83">
        <v>0</v>
      </c>
      <c r="BC232" s="83">
        <v>2.2999999999999998</v>
      </c>
      <c r="BD232" s="83">
        <v>12</v>
      </c>
      <c r="BE232" s="83">
        <v>1921.8</v>
      </c>
      <c r="BF232" s="28" t="s">
        <v>384</v>
      </c>
      <c r="BG232" s="85" t="s">
        <v>384</v>
      </c>
      <c r="BH232" s="85"/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</row>
    <row r="233" spans="1:100" s="86" customFormat="1" ht="31.5" customHeight="1" x14ac:dyDescent="0.3">
      <c r="A233" s="73">
        <v>2021</v>
      </c>
      <c r="B233" s="74">
        <v>2</v>
      </c>
      <c r="C233" s="270"/>
      <c r="D233" s="74"/>
      <c r="E233" s="74"/>
      <c r="F233" s="75"/>
      <c r="G233" s="76"/>
      <c r="H233" s="76"/>
      <c r="I233" s="76"/>
      <c r="J233" s="76"/>
      <c r="K233" s="271"/>
      <c r="L233" s="272"/>
      <c r="M233" s="273"/>
      <c r="N233" s="111"/>
      <c r="O233" s="111"/>
      <c r="P233" s="111"/>
      <c r="Q233" s="111"/>
      <c r="R233" s="111"/>
      <c r="S233" s="77"/>
      <c r="T233" s="77"/>
      <c r="U233" s="111"/>
      <c r="V233" s="111"/>
      <c r="W233" s="111"/>
      <c r="X233" s="111"/>
      <c r="Y233" s="111"/>
      <c r="Z233" s="77"/>
      <c r="AA233" s="77"/>
      <c r="AB233" s="111"/>
      <c r="AC233" s="111"/>
      <c r="AD233" s="111"/>
      <c r="AE233" s="111"/>
      <c r="AF233" s="111"/>
      <c r="AG233" s="77"/>
      <c r="AH233" s="77"/>
      <c r="AI233" s="78"/>
      <c r="AJ233" s="79"/>
      <c r="AK233" s="80"/>
      <c r="AL233" s="77"/>
      <c r="AM233" s="77"/>
      <c r="AN233" s="81"/>
      <c r="AO233" s="81"/>
      <c r="AP233" s="81"/>
      <c r="AQ233" s="81"/>
      <c r="AR233" s="81"/>
      <c r="AS233" s="81"/>
      <c r="AT233" s="81"/>
      <c r="AU233" s="81"/>
      <c r="AV233" s="81"/>
      <c r="AW233" s="82"/>
      <c r="AX233" s="83"/>
      <c r="AY233" s="150"/>
      <c r="AZ233" s="84"/>
      <c r="BA233" s="83">
        <v>1</v>
      </c>
      <c r="BB233" s="83">
        <v>0.1</v>
      </c>
      <c r="BC233" s="83">
        <v>12.7</v>
      </c>
      <c r="BD233" s="83"/>
      <c r="BE233" s="83"/>
      <c r="BF233" s="28" t="s">
        <v>306</v>
      </c>
      <c r="BG233" s="85" t="s">
        <v>307</v>
      </c>
      <c r="BH233" s="85" t="s">
        <v>341</v>
      </c>
      <c r="BI233" s="85" t="s">
        <v>337</v>
      </c>
      <c r="BJ233" s="85"/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</row>
    <row r="234" spans="1:100" s="86" customFormat="1" ht="31.5" customHeight="1" x14ac:dyDescent="0.3">
      <c r="A234" s="73">
        <v>2021</v>
      </c>
      <c r="B234" s="74">
        <v>2</v>
      </c>
      <c r="C234" s="270"/>
      <c r="D234" s="74"/>
      <c r="E234" s="74"/>
      <c r="F234" s="75"/>
      <c r="G234" s="76"/>
      <c r="H234" s="76"/>
      <c r="I234" s="76"/>
      <c r="J234" s="76"/>
      <c r="K234" s="271"/>
      <c r="L234" s="272"/>
      <c r="M234" s="273"/>
      <c r="N234" s="111"/>
      <c r="O234" s="111"/>
      <c r="P234" s="111"/>
      <c r="Q234" s="111"/>
      <c r="R234" s="111"/>
      <c r="S234" s="77"/>
      <c r="T234" s="77"/>
      <c r="U234" s="111"/>
      <c r="V234" s="111"/>
      <c r="W234" s="111"/>
      <c r="X234" s="111"/>
      <c r="Y234" s="111"/>
      <c r="Z234" s="77"/>
      <c r="AA234" s="77"/>
      <c r="AB234" s="111"/>
      <c r="AC234" s="111"/>
      <c r="AD234" s="111"/>
      <c r="AE234" s="111"/>
      <c r="AF234" s="111"/>
      <c r="AG234" s="77"/>
      <c r="AH234" s="77"/>
      <c r="AI234" s="78"/>
      <c r="AJ234" s="79"/>
      <c r="AK234" s="80"/>
      <c r="AL234" s="77"/>
      <c r="AM234" s="77"/>
      <c r="AN234" s="81"/>
      <c r="AO234" s="81"/>
      <c r="AP234" s="81"/>
      <c r="AQ234" s="81"/>
      <c r="AR234" s="81"/>
      <c r="AS234" s="81"/>
      <c r="AT234" s="81"/>
      <c r="AU234" s="81"/>
      <c r="AV234" s="81"/>
      <c r="AW234" s="82"/>
      <c r="AX234" s="83"/>
      <c r="AY234" s="150"/>
      <c r="AZ234" s="84"/>
      <c r="BA234" s="83">
        <v>1</v>
      </c>
      <c r="BB234" s="83">
        <v>0.3</v>
      </c>
      <c r="BC234" s="83">
        <v>23.6</v>
      </c>
      <c r="BD234" s="83"/>
      <c r="BE234" s="83"/>
      <c r="BF234" s="28" t="s">
        <v>306</v>
      </c>
      <c r="BG234" s="85" t="s">
        <v>307</v>
      </c>
      <c r="BH234" s="85" t="s">
        <v>342</v>
      </c>
      <c r="BI234" s="85" t="s">
        <v>337</v>
      </c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</row>
    <row r="235" spans="1:100" s="86" customFormat="1" ht="31.5" customHeight="1" x14ac:dyDescent="0.3">
      <c r="A235" s="73">
        <v>2021</v>
      </c>
      <c r="B235" s="74">
        <v>2</v>
      </c>
      <c r="C235" s="270"/>
      <c r="D235" s="74"/>
      <c r="E235" s="74"/>
      <c r="F235" s="75"/>
      <c r="G235" s="76"/>
      <c r="H235" s="76"/>
      <c r="I235" s="76"/>
      <c r="J235" s="76"/>
      <c r="K235" s="271"/>
      <c r="L235" s="272"/>
      <c r="M235" s="273"/>
      <c r="N235" s="111"/>
      <c r="O235" s="111"/>
      <c r="P235" s="111"/>
      <c r="Q235" s="111"/>
      <c r="R235" s="111"/>
      <c r="S235" s="77"/>
      <c r="T235" s="77"/>
      <c r="U235" s="111"/>
      <c r="V235" s="111"/>
      <c r="W235" s="111"/>
      <c r="X235" s="111"/>
      <c r="Y235" s="111"/>
      <c r="Z235" s="77"/>
      <c r="AA235" s="77"/>
      <c r="AB235" s="111"/>
      <c r="AC235" s="111"/>
      <c r="AD235" s="111"/>
      <c r="AE235" s="111"/>
      <c r="AF235" s="111"/>
      <c r="AG235" s="77"/>
      <c r="AH235" s="77"/>
      <c r="AI235" s="78"/>
      <c r="AJ235" s="79"/>
      <c r="AK235" s="80"/>
      <c r="AL235" s="77"/>
      <c r="AM235" s="77"/>
      <c r="AN235" s="81"/>
      <c r="AO235" s="81"/>
      <c r="AP235" s="81"/>
      <c r="AQ235" s="81"/>
      <c r="AR235" s="81"/>
      <c r="AS235" s="81"/>
      <c r="AT235" s="81"/>
      <c r="AU235" s="81"/>
      <c r="AV235" s="81"/>
      <c r="AW235" s="82"/>
      <c r="AX235" s="83"/>
      <c r="AY235" s="150"/>
      <c r="AZ235" s="84"/>
      <c r="BA235" s="83"/>
      <c r="BB235" s="83">
        <v>0.6</v>
      </c>
      <c r="BC235" s="83">
        <v>0.6</v>
      </c>
      <c r="BD235" s="83">
        <v>1.2</v>
      </c>
      <c r="BE235" s="83">
        <v>1.2</v>
      </c>
      <c r="BF235" s="28" t="s">
        <v>306</v>
      </c>
      <c r="BG235" s="85" t="s">
        <v>307</v>
      </c>
      <c r="BH235" s="85" t="s">
        <v>310</v>
      </c>
      <c r="BI235" s="85" t="s">
        <v>311</v>
      </c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</row>
    <row r="236" spans="1:100" s="86" customFormat="1" ht="31.5" customHeight="1" x14ac:dyDescent="0.3">
      <c r="A236" s="73">
        <v>2021</v>
      </c>
      <c r="B236" s="74">
        <v>2</v>
      </c>
      <c r="C236" s="270"/>
      <c r="D236" s="74"/>
      <c r="E236" s="74"/>
      <c r="F236" s="75"/>
      <c r="G236" s="76"/>
      <c r="H236" s="76"/>
      <c r="I236" s="76"/>
      <c r="J236" s="76"/>
      <c r="K236" s="271"/>
      <c r="L236" s="272"/>
      <c r="M236" s="273"/>
      <c r="N236" s="111"/>
      <c r="O236" s="111"/>
      <c r="P236" s="111"/>
      <c r="Q236" s="111"/>
      <c r="R236" s="111"/>
      <c r="S236" s="77"/>
      <c r="T236" s="77"/>
      <c r="U236" s="111"/>
      <c r="V236" s="111"/>
      <c r="W236" s="111"/>
      <c r="X236" s="111"/>
      <c r="Y236" s="111"/>
      <c r="Z236" s="77"/>
      <c r="AA236" s="77"/>
      <c r="AB236" s="111"/>
      <c r="AC236" s="111"/>
      <c r="AD236" s="111"/>
      <c r="AE236" s="111"/>
      <c r="AF236" s="111"/>
      <c r="AG236" s="77"/>
      <c r="AH236" s="77"/>
      <c r="AI236" s="78"/>
      <c r="AJ236" s="79"/>
      <c r="AK236" s="80"/>
      <c r="AL236" s="77"/>
      <c r="AM236" s="77"/>
      <c r="AN236" s="81"/>
      <c r="AO236" s="81"/>
      <c r="AP236" s="81"/>
      <c r="AQ236" s="81"/>
      <c r="AR236" s="81"/>
      <c r="AS236" s="81"/>
      <c r="AT236" s="81"/>
      <c r="AU236" s="81"/>
      <c r="AV236" s="81"/>
      <c r="AW236" s="82"/>
      <c r="AX236" s="83"/>
      <c r="AY236" s="150"/>
      <c r="AZ236" s="84"/>
      <c r="BA236" s="83">
        <v>1</v>
      </c>
      <c r="BB236" s="83">
        <v>12</v>
      </c>
      <c r="BC236" s="83">
        <v>2012</v>
      </c>
      <c r="BD236" s="83">
        <v>0.1</v>
      </c>
      <c r="BE236" s="83">
        <v>16.899999999999999</v>
      </c>
      <c r="BF236" s="28" t="s">
        <v>364</v>
      </c>
      <c r="BG236" s="85" t="s">
        <v>364</v>
      </c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</row>
    <row r="237" spans="1:100" s="86" customFormat="1" ht="31.5" customHeight="1" x14ac:dyDescent="0.3">
      <c r="A237" s="73">
        <v>2021</v>
      </c>
      <c r="B237" s="74">
        <v>2</v>
      </c>
      <c r="C237" s="270"/>
      <c r="D237" s="74"/>
      <c r="E237" s="74"/>
      <c r="F237" s="75"/>
      <c r="G237" s="76"/>
      <c r="H237" s="76"/>
      <c r="I237" s="76"/>
      <c r="J237" s="76"/>
      <c r="K237" s="271"/>
      <c r="L237" s="272"/>
      <c r="M237" s="273"/>
      <c r="N237" s="111"/>
      <c r="O237" s="111"/>
      <c r="P237" s="111"/>
      <c r="Q237" s="111"/>
      <c r="R237" s="111"/>
      <c r="S237" s="77"/>
      <c r="T237" s="77"/>
      <c r="U237" s="111"/>
      <c r="V237" s="111"/>
      <c r="W237" s="111"/>
      <c r="X237" s="111"/>
      <c r="Y237" s="111"/>
      <c r="Z237" s="77"/>
      <c r="AA237" s="77"/>
      <c r="AB237" s="111"/>
      <c r="AC237" s="111"/>
      <c r="AD237" s="111"/>
      <c r="AE237" s="111"/>
      <c r="AF237" s="111"/>
      <c r="AG237" s="77"/>
      <c r="AH237" s="77"/>
      <c r="AI237" s="78"/>
      <c r="AJ237" s="79"/>
      <c r="AK237" s="80"/>
      <c r="AL237" s="77"/>
      <c r="AM237" s="77"/>
      <c r="AN237" s="81"/>
      <c r="AO237" s="81"/>
      <c r="AP237" s="81"/>
      <c r="AQ237" s="81"/>
      <c r="AR237" s="81"/>
      <c r="AS237" s="81"/>
      <c r="AT237" s="81"/>
      <c r="AU237" s="81"/>
      <c r="AV237" s="81"/>
      <c r="AW237" s="82"/>
      <c r="AX237" s="83"/>
      <c r="AY237" s="150"/>
      <c r="AZ237" s="84"/>
      <c r="BA237" s="83">
        <v>1</v>
      </c>
      <c r="BB237" s="83">
        <v>0.1</v>
      </c>
      <c r="BC237" s="83">
        <v>11</v>
      </c>
      <c r="BD237" s="83">
        <v>1.8</v>
      </c>
      <c r="BE237" s="83">
        <v>143.80000000000001</v>
      </c>
      <c r="BF237" s="28" t="s">
        <v>312</v>
      </c>
      <c r="BG237" s="85" t="s">
        <v>315</v>
      </c>
      <c r="BH237" s="85"/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</row>
    <row r="238" spans="1:100" s="86" customFormat="1" ht="31.5" customHeight="1" x14ac:dyDescent="0.3">
      <c r="A238" s="73">
        <v>2021</v>
      </c>
      <c r="B238" s="74">
        <v>2</v>
      </c>
      <c r="C238" s="270"/>
      <c r="D238" s="74"/>
      <c r="E238" s="74"/>
      <c r="F238" s="75"/>
      <c r="G238" s="76"/>
      <c r="H238" s="76"/>
      <c r="I238" s="76"/>
      <c r="J238" s="76"/>
      <c r="K238" s="271"/>
      <c r="L238" s="272"/>
      <c r="M238" s="273"/>
      <c r="N238" s="111"/>
      <c r="O238" s="111"/>
      <c r="P238" s="111"/>
      <c r="Q238" s="111"/>
      <c r="R238" s="111"/>
      <c r="S238" s="77"/>
      <c r="T238" s="77"/>
      <c r="U238" s="111"/>
      <c r="V238" s="111"/>
      <c r="W238" s="111"/>
      <c r="X238" s="111"/>
      <c r="Y238" s="111"/>
      <c r="Z238" s="77"/>
      <c r="AA238" s="77"/>
      <c r="AB238" s="111"/>
      <c r="AC238" s="111"/>
      <c r="AD238" s="111"/>
      <c r="AE238" s="111"/>
      <c r="AF238" s="111"/>
      <c r="AG238" s="77"/>
      <c r="AH238" s="77"/>
      <c r="AI238" s="78"/>
      <c r="AJ238" s="79"/>
      <c r="AK238" s="80"/>
      <c r="AL238" s="77"/>
      <c r="AM238" s="77"/>
      <c r="AN238" s="81"/>
      <c r="AO238" s="81"/>
      <c r="AP238" s="81"/>
      <c r="AQ238" s="81"/>
      <c r="AR238" s="81"/>
      <c r="AS238" s="81"/>
      <c r="AT238" s="81"/>
      <c r="AU238" s="81"/>
      <c r="AV238" s="81"/>
      <c r="AW238" s="82"/>
      <c r="AX238" s="83"/>
      <c r="AY238" s="150"/>
      <c r="AZ238" s="84"/>
      <c r="BA238" s="83"/>
      <c r="BB238" s="83">
        <v>0.1</v>
      </c>
      <c r="BC238" s="83">
        <v>0.1</v>
      </c>
      <c r="BD238" s="83">
        <v>1.4</v>
      </c>
      <c r="BE238" s="83">
        <v>1.4</v>
      </c>
      <c r="BF238" s="28" t="s">
        <v>364</v>
      </c>
      <c r="BG238" s="85" t="s">
        <v>364</v>
      </c>
      <c r="BH238" s="85"/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</row>
    <row r="239" spans="1:100" s="86" customFormat="1" ht="31.5" customHeight="1" x14ac:dyDescent="0.3">
      <c r="A239" s="73">
        <v>2021</v>
      </c>
      <c r="B239" s="74">
        <v>2</v>
      </c>
      <c r="C239" s="270"/>
      <c r="D239" s="74"/>
      <c r="E239" s="74"/>
      <c r="F239" s="75"/>
      <c r="G239" s="76"/>
      <c r="H239" s="76"/>
      <c r="I239" s="76"/>
      <c r="J239" s="76"/>
      <c r="K239" s="271"/>
      <c r="L239" s="272"/>
      <c r="M239" s="273"/>
      <c r="N239" s="111"/>
      <c r="O239" s="111"/>
      <c r="P239" s="111"/>
      <c r="Q239" s="111"/>
      <c r="R239" s="111"/>
      <c r="S239" s="77"/>
      <c r="T239" s="77"/>
      <c r="U239" s="111"/>
      <c r="V239" s="111"/>
      <c r="W239" s="111"/>
      <c r="X239" s="111"/>
      <c r="Y239" s="111"/>
      <c r="Z239" s="77"/>
      <c r="AA239" s="77"/>
      <c r="AB239" s="111"/>
      <c r="AC239" s="111"/>
      <c r="AD239" s="111"/>
      <c r="AE239" s="111"/>
      <c r="AF239" s="111"/>
      <c r="AG239" s="77"/>
      <c r="AH239" s="77"/>
      <c r="AI239" s="78"/>
      <c r="AJ239" s="79"/>
      <c r="AK239" s="80"/>
      <c r="AL239" s="77"/>
      <c r="AM239" s="77"/>
      <c r="AN239" s="81"/>
      <c r="AO239" s="81"/>
      <c r="AP239" s="81"/>
      <c r="AQ239" s="81"/>
      <c r="AR239" s="81"/>
      <c r="AS239" s="81"/>
      <c r="AT239" s="81"/>
      <c r="AU239" s="81"/>
      <c r="AV239" s="81"/>
      <c r="AW239" s="82"/>
      <c r="AX239" s="83"/>
      <c r="AY239" s="150"/>
      <c r="AZ239" s="84"/>
      <c r="BA239" s="83">
        <v>1</v>
      </c>
      <c r="BB239" s="83">
        <v>0.1</v>
      </c>
      <c r="BC239" s="83">
        <v>11.6</v>
      </c>
      <c r="BD239" s="83">
        <v>3.8</v>
      </c>
      <c r="BE239" s="83">
        <v>496.1</v>
      </c>
      <c r="BF239" s="28" t="s">
        <v>312</v>
      </c>
      <c r="BG239" s="85" t="s">
        <v>315</v>
      </c>
      <c r="BH239" s="85" t="s">
        <v>316</v>
      </c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</row>
    <row r="240" spans="1:100" s="86" customFormat="1" ht="31.5" customHeight="1" x14ac:dyDescent="0.3">
      <c r="A240" s="73">
        <v>2021</v>
      </c>
      <c r="B240" s="74">
        <v>2</v>
      </c>
      <c r="C240" s="270"/>
      <c r="D240" s="74"/>
      <c r="E240" s="74"/>
      <c r="F240" s="75"/>
      <c r="G240" s="76"/>
      <c r="H240" s="76"/>
      <c r="I240" s="76"/>
      <c r="J240" s="76"/>
      <c r="K240" s="271"/>
      <c r="L240" s="272"/>
      <c r="M240" s="273"/>
      <c r="N240" s="111"/>
      <c r="O240" s="111"/>
      <c r="P240" s="111"/>
      <c r="Q240" s="111"/>
      <c r="R240" s="111"/>
      <c r="S240" s="77"/>
      <c r="T240" s="77"/>
      <c r="U240" s="111"/>
      <c r="V240" s="111"/>
      <c r="W240" s="111"/>
      <c r="X240" s="111"/>
      <c r="Y240" s="111"/>
      <c r="Z240" s="77"/>
      <c r="AA240" s="77"/>
      <c r="AB240" s="111"/>
      <c r="AC240" s="111"/>
      <c r="AD240" s="111"/>
      <c r="AE240" s="111"/>
      <c r="AF240" s="111"/>
      <c r="AG240" s="77"/>
      <c r="AH240" s="77"/>
      <c r="AI240" s="78"/>
      <c r="AJ240" s="79"/>
      <c r="AK240" s="80"/>
      <c r="AL240" s="77"/>
      <c r="AM240" s="77"/>
      <c r="AN240" s="81"/>
      <c r="AO240" s="81"/>
      <c r="AP240" s="81"/>
      <c r="AQ240" s="81"/>
      <c r="AR240" s="81"/>
      <c r="AS240" s="81"/>
      <c r="AT240" s="81"/>
      <c r="AU240" s="81"/>
      <c r="AV240" s="81"/>
      <c r="AW240" s="82"/>
      <c r="AX240" s="83"/>
      <c r="AY240" s="150"/>
      <c r="AZ240" s="84"/>
      <c r="BA240" s="83">
        <v>1</v>
      </c>
      <c r="BB240" s="83">
        <v>0</v>
      </c>
      <c r="BC240" s="83">
        <v>1.9</v>
      </c>
      <c r="BD240" s="83">
        <v>5.4</v>
      </c>
      <c r="BE240" s="83">
        <v>640.79999999999995</v>
      </c>
      <c r="BF240" s="28" t="s">
        <v>318</v>
      </c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</row>
    <row r="241" spans="1:100" s="86" customFormat="1" ht="31.5" customHeight="1" x14ac:dyDescent="0.3">
      <c r="A241" s="73">
        <v>2021</v>
      </c>
      <c r="B241" s="74">
        <v>2</v>
      </c>
      <c r="C241" s="270"/>
      <c r="D241" s="74"/>
      <c r="E241" s="74"/>
      <c r="F241" s="75"/>
      <c r="G241" s="76"/>
      <c r="H241" s="76"/>
      <c r="I241" s="76"/>
      <c r="J241" s="76"/>
      <c r="K241" s="271"/>
      <c r="L241" s="272"/>
      <c r="M241" s="273"/>
      <c r="N241" s="111"/>
      <c r="O241" s="111"/>
      <c r="P241" s="111"/>
      <c r="Q241" s="111"/>
      <c r="R241" s="111"/>
      <c r="S241" s="77"/>
      <c r="T241" s="77"/>
      <c r="U241" s="111"/>
      <c r="V241" s="111"/>
      <c r="W241" s="111"/>
      <c r="X241" s="111"/>
      <c r="Y241" s="111"/>
      <c r="Z241" s="77"/>
      <c r="AA241" s="77"/>
      <c r="AB241" s="111"/>
      <c r="AC241" s="111"/>
      <c r="AD241" s="111"/>
      <c r="AE241" s="111"/>
      <c r="AF241" s="111"/>
      <c r="AG241" s="77"/>
      <c r="AH241" s="77"/>
      <c r="AI241" s="78"/>
      <c r="AJ241" s="79"/>
      <c r="AK241" s="80"/>
      <c r="AL241" s="77"/>
      <c r="AM241" s="77"/>
      <c r="AN241" s="81"/>
      <c r="AO241" s="81"/>
      <c r="AP241" s="81"/>
      <c r="AQ241" s="81"/>
      <c r="AR241" s="81"/>
      <c r="AS241" s="81"/>
      <c r="AT241" s="81"/>
      <c r="AU241" s="81"/>
      <c r="AV241" s="81"/>
      <c r="AW241" s="82"/>
      <c r="AX241" s="83"/>
      <c r="AY241" s="150"/>
      <c r="AZ241" s="84"/>
      <c r="BA241" s="83">
        <v>1</v>
      </c>
      <c r="BB241" s="83">
        <v>0</v>
      </c>
      <c r="BC241" s="83">
        <v>8.1999999999999993</v>
      </c>
      <c r="BD241" s="83"/>
      <c r="BE241" s="83"/>
      <c r="BF241" s="28" t="s">
        <v>306</v>
      </c>
      <c r="BG241" s="85" t="s">
        <v>307</v>
      </c>
      <c r="BH241" s="85" t="s">
        <v>345</v>
      </c>
      <c r="BI241" s="85" t="s">
        <v>311</v>
      </c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</row>
    <row r="242" spans="1:100" s="86" customFormat="1" ht="31.5" customHeight="1" x14ac:dyDescent="0.3">
      <c r="A242" s="73">
        <v>2021</v>
      </c>
      <c r="B242" s="74">
        <v>2</v>
      </c>
      <c r="C242" s="270"/>
      <c r="D242" s="74"/>
      <c r="E242" s="74"/>
      <c r="F242" s="75"/>
      <c r="G242" s="76"/>
      <c r="H242" s="76"/>
      <c r="I242" s="76"/>
      <c r="J242" s="76"/>
      <c r="K242" s="271"/>
      <c r="L242" s="272"/>
      <c r="M242" s="273"/>
      <c r="N242" s="111"/>
      <c r="O242" s="111"/>
      <c r="P242" s="111"/>
      <c r="Q242" s="111"/>
      <c r="R242" s="111"/>
      <c r="S242" s="77"/>
      <c r="T242" s="77"/>
      <c r="U242" s="111"/>
      <c r="V242" s="111"/>
      <c r="W242" s="111"/>
      <c r="X242" s="111"/>
      <c r="Y242" s="111"/>
      <c r="Z242" s="77"/>
      <c r="AA242" s="77"/>
      <c r="AB242" s="111"/>
      <c r="AC242" s="111"/>
      <c r="AD242" s="111"/>
      <c r="AE242" s="111"/>
      <c r="AF242" s="111"/>
      <c r="AG242" s="77"/>
      <c r="AH242" s="77"/>
      <c r="AI242" s="78"/>
      <c r="AJ242" s="79"/>
      <c r="AK242" s="80"/>
      <c r="AL242" s="77"/>
      <c r="AM242" s="77"/>
      <c r="AN242" s="81"/>
      <c r="AO242" s="81"/>
      <c r="AP242" s="81"/>
      <c r="AQ242" s="81"/>
      <c r="AR242" s="81"/>
      <c r="AS242" s="81"/>
      <c r="AT242" s="81"/>
      <c r="AU242" s="81"/>
      <c r="AV242" s="81"/>
      <c r="AW242" s="82"/>
      <c r="AX242" s="83"/>
      <c r="AY242" s="150"/>
      <c r="AZ242" s="84"/>
      <c r="BA242" s="83"/>
      <c r="BB242" s="83">
        <v>0</v>
      </c>
      <c r="BC242" s="83">
        <v>0.8</v>
      </c>
      <c r="BD242" s="83">
        <v>5.6</v>
      </c>
      <c r="BE242" s="83">
        <v>296.3</v>
      </c>
      <c r="BF242" s="28" t="s">
        <v>312</v>
      </c>
      <c r="BG242" s="85" t="s">
        <v>321</v>
      </c>
      <c r="BH242" s="85" t="s">
        <v>383</v>
      </c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</row>
    <row r="243" spans="1:100" s="86" customFormat="1" ht="31.5" customHeight="1" x14ac:dyDescent="0.3">
      <c r="A243" s="73">
        <v>2021</v>
      </c>
      <c r="B243" s="74">
        <v>2</v>
      </c>
      <c r="C243" s="270"/>
      <c r="D243" s="74"/>
      <c r="E243" s="74"/>
      <c r="F243" s="75"/>
      <c r="G243" s="76"/>
      <c r="H243" s="76"/>
      <c r="I243" s="76"/>
      <c r="J243" s="76"/>
      <c r="K243" s="271"/>
      <c r="L243" s="272"/>
      <c r="M243" s="273"/>
      <c r="N243" s="111"/>
      <c r="O243" s="111"/>
      <c r="P243" s="111"/>
      <c r="Q243" s="111"/>
      <c r="R243" s="111"/>
      <c r="S243" s="77"/>
      <c r="T243" s="77"/>
      <c r="U243" s="111"/>
      <c r="V243" s="111"/>
      <c r="W243" s="111"/>
      <c r="X243" s="111"/>
      <c r="Y243" s="111"/>
      <c r="Z243" s="77"/>
      <c r="AA243" s="77"/>
      <c r="AB243" s="111"/>
      <c r="AC243" s="111"/>
      <c r="AD243" s="111"/>
      <c r="AE243" s="111"/>
      <c r="AF243" s="111"/>
      <c r="AG243" s="77"/>
      <c r="AH243" s="77"/>
      <c r="AI243" s="78"/>
      <c r="AJ243" s="79"/>
      <c r="AK243" s="80"/>
      <c r="AL243" s="77"/>
      <c r="AM243" s="77"/>
      <c r="AN243" s="81"/>
      <c r="AO243" s="81"/>
      <c r="AP243" s="81"/>
      <c r="AQ243" s="81"/>
      <c r="AR243" s="81"/>
      <c r="AS243" s="81"/>
      <c r="AT243" s="81"/>
      <c r="AU243" s="81"/>
      <c r="AV243" s="81"/>
      <c r="AW243" s="82"/>
      <c r="AX243" s="83"/>
      <c r="AY243" s="150"/>
      <c r="AZ243" s="84"/>
      <c r="BA243" s="83"/>
      <c r="BB243" s="83">
        <v>0</v>
      </c>
      <c r="BC243" s="83">
        <v>0.9</v>
      </c>
      <c r="BD243" s="83">
        <v>1.9</v>
      </c>
      <c r="BE243" s="83">
        <v>124.1</v>
      </c>
      <c r="BF243" s="28" t="s">
        <v>312</v>
      </c>
      <c r="BG243" s="85" t="s">
        <v>321</v>
      </c>
      <c r="BH243" s="85" t="s">
        <v>361</v>
      </c>
      <c r="BI243" s="85"/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</row>
    <row r="244" spans="1:100" s="86" customFormat="1" ht="31.5" customHeight="1" x14ac:dyDescent="0.3">
      <c r="A244" s="73">
        <v>2021</v>
      </c>
      <c r="B244" s="74">
        <v>2</v>
      </c>
      <c r="C244" s="270"/>
      <c r="D244" s="74"/>
      <c r="E244" s="74"/>
      <c r="F244" s="75"/>
      <c r="G244" s="76"/>
      <c r="H244" s="76"/>
      <c r="I244" s="76"/>
      <c r="J244" s="76"/>
      <c r="K244" s="271"/>
      <c r="L244" s="272"/>
      <c r="M244" s="273"/>
      <c r="N244" s="111"/>
      <c r="O244" s="111"/>
      <c r="P244" s="111"/>
      <c r="Q244" s="111"/>
      <c r="R244" s="111"/>
      <c r="S244" s="77"/>
      <c r="T244" s="77"/>
      <c r="U244" s="111"/>
      <c r="V244" s="111"/>
      <c r="W244" s="111"/>
      <c r="X244" s="111"/>
      <c r="Y244" s="111"/>
      <c r="Z244" s="77"/>
      <c r="AA244" s="77"/>
      <c r="AB244" s="111"/>
      <c r="AC244" s="111"/>
      <c r="AD244" s="111"/>
      <c r="AE244" s="111"/>
      <c r="AF244" s="111"/>
      <c r="AG244" s="77"/>
      <c r="AH244" s="77"/>
      <c r="AI244" s="78"/>
      <c r="AJ244" s="79"/>
      <c r="AK244" s="80"/>
      <c r="AL244" s="77"/>
      <c r="AM244" s="77"/>
      <c r="AN244" s="81"/>
      <c r="AO244" s="81"/>
      <c r="AP244" s="81"/>
      <c r="AQ244" s="81"/>
      <c r="AR244" s="81"/>
      <c r="AS244" s="81"/>
      <c r="AT244" s="81"/>
      <c r="AU244" s="81"/>
      <c r="AV244" s="81"/>
      <c r="AW244" s="82"/>
      <c r="AX244" s="83"/>
      <c r="AY244" s="150"/>
      <c r="AZ244" s="84"/>
      <c r="BA244" s="83"/>
      <c r="BB244" s="83">
        <v>0.1</v>
      </c>
      <c r="BC244" s="83">
        <v>3.4</v>
      </c>
      <c r="BD244" s="83">
        <v>1.3</v>
      </c>
      <c r="BE244" s="83">
        <v>67.599999999999994</v>
      </c>
      <c r="BF244" s="28" t="s">
        <v>312</v>
      </c>
      <c r="BG244" s="85" t="s">
        <v>321</v>
      </c>
      <c r="BH244" s="85" t="s">
        <v>361</v>
      </c>
      <c r="BI244" s="85"/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</row>
    <row r="245" spans="1:100" s="86" customFormat="1" ht="31.5" customHeight="1" x14ac:dyDescent="0.3">
      <c r="A245" s="73">
        <v>2021</v>
      </c>
      <c r="B245" s="74">
        <v>2</v>
      </c>
      <c r="C245" s="270"/>
      <c r="D245" s="74"/>
      <c r="E245" s="74"/>
      <c r="F245" s="75"/>
      <c r="G245" s="76"/>
      <c r="H245" s="76"/>
      <c r="I245" s="76"/>
      <c r="J245" s="76"/>
      <c r="K245" s="271"/>
      <c r="L245" s="272"/>
      <c r="M245" s="273"/>
      <c r="N245" s="111"/>
      <c r="O245" s="111"/>
      <c r="P245" s="111"/>
      <c r="Q245" s="111"/>
      <c r="R245" s="111"/>
      <c r="S245" s="77"/>
      <c r="T245" s="77"/>
      <c r="U245" s="111"/>
      <c r="V245" s="111"/>
      <c r="W245" s="111"/>
      <c r="X245" s="111"/>
      <c r="Y245" s="111"/>
      <c r="Z245" s="77"/>
      <c r="AA245" s="77"/>
      <c r="AB245" s="111"/>
      <c r="AC245" s="111"/>
      <c r="AD245" s="111"/>
      <c r="AE245" s="111"/>
      <c r="AF245" s="111"/>
      <c r="AG245" s="77"/>
      <c r="AH245" s="77"/>
      <c r="AI245" s="78"/>
      <c r="AJ245" s="79"/>
      <c r="AK245" s="80"/>
      <c r="AL245" s="77"/>
      <c r="AM245" s="77"/>
      <c r="AN245" s="81"/>
      <c r="AO245" s="81"/>
      <c r="AP245" s="81"/>
      <c r="AQ245" s="81"/>
      <c r="AR245" s="81"/>
      <c r="AS245" s="81"/>
      <c r="AT245" s="81"/>
      <c r="AU245" s="81"/>
      <c r="AV245" s="81"/>
      <c r="AW245" s="82"/>
      <c r="AX245" s="83"/>
      <c r="AY245" s="150"/>
      <c r="AZ245" s="84"/>
      <c r="BA245" s="83"/>
      <c r="BB245" s="83">
        <v>0.2</v>
      </c>
      <c r="BC245" s="83">
        <v>3.5</v>
      </c>
      <c r="BD245" s="83">
        <v>6.2</v>
      </c>
      <c r="BE245" s="83">
        <v>137.69999999999999</v>
      </c>
      <c r="BF245" s="28" t="s">
        <v>312</v>
      </c>
      <c r="BG245" s="85" t="s">
        <v>321</v>
      </c>
      <c r="BH245" s="85" t="s">
        <v>361</v>
      </c>
      <c r="BI245" s="85"/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</row>
    <row r="246" spans="1:100" s="86" customFormat="1" ht="31.5" customHeight="1" x14ac:dyDescent="0.3">
      <c r="A246" s="73">
        <v>2021</v>
      </c>
      <c r="B246" s="74">
        <v>2</v>
      </c>
      <c r="C246" s="270"/>
      <c r="D246" s="74"/>
      <c r="E246" s="74"/>
      <c r="F246" s="75"/>
      <c r="G246" s="76"/>
      <c r="H246" s="76"/>
      <c r="I246" s="76"/>
      <c r="J246" s="76"/>
      <c r="K246" s="271"/>
      <c r="L246" s="272"/>
      <c r="M246" s="273"/>
      <c r="N246" s="111"/>
      <c r="O246" s="111"/>
      <c r="P246" s="111"/>
      <c r="Q246" s="111"/>
      <c r="R246" s="111"/>
      <c r="S246" s="77"/>
      <c r="T246" s="77"/>
      <c r="U246" s="111"/>
      <c r="V246" s="111"/>
      <c r="W246" s="111"/>
      <c r="X246" s="111"/>
      <c r="Y246" s="111"/>
      <c r="Z246" s="77"/>
      <c r="AA246" s="77"/>
      <c r="AB246" s="111"/>
      <c r="AC246" s="111"/>
      <c r="AD246" s="111"/>
      <c r="AE246" s="111"/>
      <c r="AF246" s="111"/>
      <c r="AG246" s="77"/>
      <c r="AH246" s="77"/>
      <c r="AI246" s="78"/>
      <c r="AJ246" s="79"/>
      <c r="AK246" s="80"/>
      <c r="AL246" s="77"/>
      <c r="AM246" s="77"/>
      <c r="AN246" s="81"/>
      <c r="AO246" s="81"/>
      <c r="AP246" s="81"/>
      <c r="AQ246" s="81"/>
      <c r="AR246" s="81"/>
      <c r="AS246" s="81"/>
      <c r="AT246" s="81"/>
      <c r="AU246" s="81"/>
      <c r="AV246" s="81"/>
      <c r="AW246" s="82"/>
      <c r="AX246" s="83"/>
      <c r="AY246" s="150"/>
      <c r="AZ246" s="84"/>
      <c r="BA246" s="83"/>
      <c r="BB246" s="83">
        <v>0.1</v>
      </c>
      <c r="BC246" s="83">
        <v>0.1</v>
      </c>
      <c r="BD246" s="83">
        <v>2.1</v>
      </c>
      <c r="BE246" s="83">
        <v>2.1</v>
      </c>
      <c r="BF246" s="28" t="s">
        <v>338</v>
      </c>
      <c r="BG246" s="85" t="s">
        <v>338</v>
      </c>
      <c r="BH246" s="85"/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</row>
    <row r="247" spans="1:100" s="86" customFormat="1" ht="31.5" customHeight="1" x14ac:dyDescent="0.3">
      <c r="A247" s="73">
        <v>2021</v>
      </c>
      <c r="B247" s="74">
        <v>2</v>
      </c>
      <c r="C247" s="270"/>
      <c r="D247" s="74"/>
      <c r="E247" s="74"/>
      <c r="F247" s="75"/>
      <c r="G247" s="76"/>
      <c r="H247" s="76"/>
      <c r="I247" s="76"/>
      <c r="J247" s="76"/>
      <c r="K247" s="271"/>
      <c r="L247" s="272"/>
      <c r="M247" s="273"/>
      <c r="N247" s="111"/>
      <c r="O247" s="111"/>
      <c r="P247" s="111"/>
      <c r="Q247" s="111"/>
      <c r="R247" s="111"/>
      <c r="S247" s="77"/>
      <c r="T247" s="77"/>
      <c r="U247" s="111"/>
      <c r="V247" s="111"/>
      <c r="W247" s="111"/>
      <c r="X247" s="111"/>
      <c r="Y247" s="111"/>
      <c r="Z247" s="77"/>
      <c r="AA247" s="77"/>
      <c r="AB247" s="111"/>
      <c r="AC247" s="111"/>
      <c r="AD247" s="111"/>
      <c r="AE247" s="111"/>
      <c r="AF247" s="111"/>
      <c r="AG247" s="77"/>
      <c r="AH247" s="77"/>
      <c r="AI247" s="78"/>
      <c r="AJ247" s="79"/>
      <c r="AK247" s="80"/>
      <c r="AL247" s="77"/>
      <c r="AM247" s="77"/>
      <c r="AN247" s="81"/>
      <c r="AO247" s="81"/>
      <c r="AP247" s="81"/>
      <c r="AQ247" s="81"/>
      <c r="AR247" s="81"/>
      <c r="AS247" s="81"/>
      <c r="AT247" s="81"/>
      <c r="AU247" s="81"/>
      <c r="AV247" s="81"/>
      <c r="AW247" s="82"/>
      <c r="AX247" s="83"/>
      <c r="AY247" s="150"/>
      <c r="AZ247" s="84"/>
      <c r="BA247" s="83"/>
      <c r="BB247" s="83">
        <v>0.2</v>
      </c>
      <c r="BC247" s="83">
        <v>0.2</v>
      </c>
      <c r="BD247" s="83">
        <v>1.9</v>
      </c>
      <c r="BE247" s="83">
        <v>1.9</v>
      </c>
      <c r="BF247" s="28" t="s">
        <v>338</v>
      </c>
      <c r="BG247" s="85" t="s">
        <v>338</v>
      </c>
      <c r="BH247" s="85"/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</row>
    <row r="248" spans="1:100" s="86" customFormat="1" ht="31.5" customHeight="1" x14ac:dyDescent="0.3">
      <c r="A248" s="73">
        <v>2021</v>
      </c>
      <c r="B248" s="74">
        <v>2</v>
      </c>
      <c r="C248" s="270"/>
      <c r="D248" s="74"/>
      <c r="E248" s="74"/>
      <c r="F248" s="75"/>
      <c r="G248" s="76"/>
      <c r="H248" s="76"/>
      <c r="I248" s="76"/>
      <c r="J248" s="76"/>
      <c r="K248" s="271"/>
      <c r="L248" s="272"/>
      <c r="M248" s="273"/>
      <c r="N248" s="111"/>
      <c r="O248" s="111"/>
      <c r="P248" s="111"/>
      <c r="Q248" s="111"/>
      <c r="R248" s="111"/>
      <c r="S248" s="77"/>
      <c r="T248" s="77"/>
      <c r="U248" s="111"/>
      <c r="V248" s="111"/>
      <c r="W248" s="111"/>
      <c r="X248" s="111"/>
      <c r="Y248" s="111"/>
      <c r="Z248" s="77"/>
      <c r="AA248" s="77"/>
      <c r="AB248" s="111"/>
      <c r="AC248" s="111"/>
      <c r="AD248" s="111"/>
      <c r="AE248" s="111"/>
      <c r="AF248" s="111"/>
      <c r="AG248" s="77"/>
      <c r="AH248" s="77"/>
      <c r="AI248" s="78"/>
      <c r="AJ248" s="79"/>
      <c r="AK248" s="80"/>
      <c r="AL248" s="77"/>
      <c r="AM248" s="77"/>
      <c r="AN248" s="81"/>
      <c r="AO248" s="81"/>
      <c r="AP248" s="81"/>
      <c r="AQ248" s="81"/>
      <c r="AR248" s="81"/>
      <c r="AS248" s="81"/>
      <c r="AT248" s="81"/>
      <c r="AU248" s="81"/>
      <c r="AV248" s="81"/>
      <c r="AW248" s="82"/>
      <c r="AX248" s="83"/>
      <c r="AY248" s="150"/>
      <c r="AZ248" s="84"/>
      <c r="BA248" s="83"/>
      <c r="BB248" s="83">
        <v>0.3</v>
      </c>
      <c r="BC248" s="83">
        <v>0.3</v>
      </c>
      <c r="BD248" s="83">
        <v>0.8</v>
      </c>
      <c r="BE248" s="83">
        <v>0.8</v>
      </c>
      <c r="BF248" s="28" t="s">
        <v>338</v>
      </c>
      <c r="BG248" s="85" t="s">
        <v>338</v>
      </c>
      <c r="BH248" s="85"/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</row>
    <row r="249" spans="1:100" s="86" customFormat="1" ht="31.5" customHeight="1" x14ac:dyDescent="0.3">
      <c r="A249" s="73">
        <v>2021</v>
      </c>
      <c r="B249" s="74">
        <v>2</v>
      </c>
      <c r="C249" s="270"/>
      <c r="D249" s="74"/>
      <c r="E249" s="74"/>
      <c r="F249" s="75"/>
      <c r="G249" s="76"/>
      <c r="H249" s="76"/>
      <c r="I249" s="76"/>
      <c r="J249" s="76"/>
      <c r="K249" s="271"/>
      <c r="L249" s="272"/>
      <c r="M249" s="273"/>
      <c r="N249" s="111"/>
      <c r="O249" s="111"/>
      <c r="P249" s="111"/>
      <c r="Q249" s="111"/>
      <c r="R249" s="111"/>
      <c r="S249" s="77"/>
      <c r="T249" s="77"/>
      <c r="U249" s="111"/>
      <c r="V249" s="111"/>
      <c r="W249" s="111"/>
      <c r="X249" s="111"/>
      <c r="Y249" s="111"/>
      <c r="Z249" s="77"/>
      <c r="AA249" s="77"/>
      <c r="AB249" s="111"/>
      <c r="AC249" s="111"/>
      <c r="AD249" s="111"/>
      <c r="AE249" s="111"/>
      <c r="AF249" s="111"/>
      <c r="AG249" s="77"/>
      <c r="AH249" s="77"/>
      <c r="AI249" s="78"/>
      <c r="AJ249" s="79"/>
      <c r="AK249" s="80"/>
      <c r="AL249" s="77"/>
      <c r="AM249" s="77"/>
      <c r="AN249" s="81"/>
      <c r="AO249" s="81"/>
      <c r="AP249" s="81"/>
      <c r="AQ249" s="81"/>
      <c r="AR249" s="81"/>
      <c r="AS249" s="81"/>
      <c r="AT249" s="81"/>
      <c r="AU249" s="81"/>
      <c r="AV249" s="81"/>
      <c r="AW249" s="82"/>
      <c r="AX249" s="83"/>
      <c r="AY249" s="150"/>
      <c r="AZ249" s="84"/>
      <c r="BA249" s="83"/>
      <c r="BB249" s="83"/>
      <c r="BC249" s="83"/>
      <c r="BD249" s="83"/>
      <c r="BE249" s="83"/>
      <c r="BF249" s="28" t="s">
        <v>372</v>
      </c>
      <c r="BG249" s="85" t="s">
        <v>373</v>
      </c>
      <c r="BH249" s="85"/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</row>
    <row r="250" spans="1:100" s="86" customFormat="1" ht="31.5" customHeight="1" x14ac:dyDescent="0.3">
      <c r="A250" s="73">
        <v>2021</v>
      </c>
      <c r="B250" s="74">
        <v>2</v>
      </c>
      <c r="C250" s="270"/>
      <c r="D250" s="74"/>
      <c r="E250" s="74"/>
      <c r="F250" s="75"/>
      <c r="G250" s="76"/>
      <c r="H250" s="76"/>
      <c r="I250" s="76"/>
      <c r="J250" s="76"/>
      <c r="K250" s="271"/>
      <c r="L250" s="272"/>
      <c r="M250" s="273"/>
      <c r="N250" s="111"/>
      <c r="O250" s="111"/>
      <c r="P250" s="111"/>
      <c r="Q250" s="111"/>
      <c r="R250" s="111"/>
      <c r="S250" s="77"/>
      <c r="T250" s="77"/>
      <c r="U250" s="111"/>
      <c r="V250" s="111"/>
      <c r="W250" s="111"/>
      <c r="X250" s="111"/>
      <c r="Y250" s="111"/>
      <c r="Z250" s="77"/>
      <c r="AA250" s="77"/>
      <c r="AB250" s="111"/>
      <c r="AC250" s="111"/>
      <c r="AD250" s="111"/>
      <c r="AE250" s="111"/>
      <c r="AF250" s="111"/>
      <c r="AG250" s="77"/>
      <c r="AH250" s="77"/>
      <c r="AI250" s="78"/>
      <c r="AJ250" s="79"/>
      <c r="AK250" s="80"/>
      <c r="AL250" s="77"/>
      <c r="AM250" s="77"/>
      <c r="AN250" s="81"/>
      <c r="AO250" s="81"/>
      <c r="AP250" s="81"/>
      <c r="AQ250" s="81"/>
      <c r="AR250" s="81"/>
      <c r="AS250" s="81"/>
      <c r="AT250" s="81"/>
      <c r="AU250" s="81"/>
      <c r="AV250" s="81"/>
      <c r="AW250" s="82"/>
      <c r="AX250" s="83"/>
      <c r="AY250" s="150"/>
      <c r="AZ250" s="84"/>
      <c r="BA250" s="83"/>
      <c r="BB250" s="83">
        <v>0.1</v>
      </c>
      <c r="BC250" s="83">
        <v>3.3</v>
      </c>
      <c r="BD250" s="83">
        <v>4.2</v>
      </c>
      <c r="BE250" s="83">
        <v>258.7</v>
      </c>
      <c r="BF250" s="28" t="s">
        <v>306</v>
      </c>
      <c r="BG250" s="85" t="s">
        <v>307</v>
      </c>
      <c r="BH250" s="85" t="s">
        <v>336</v>
      </c>
      <c r="BI250" s="85" t="s">
        <v>337</v>
      </c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</row>
    <row r="251" spans="1:100" s="86" customFormat="1" ht="31.5" customHeight="1" x14ac:dyDescent="0.3">
      <c r="A251" s="73">
        <v>2021</v>
      </c>
      <c r="B251" s="74">
        <v>2</v>
      </c>
      <c r="C251" s="270"/>
      <c r="D251" s="74"/>
      <c r="E251" s="74"/>
      <c r="F251" s="75"/>
      <c r="G251" s="76"/>
      <c r="H251" s="76"/>
      <c r="I251" s="76"/>
      <c r="J251" s="76"/>
      <c r="K251" s="271"/>
      <c r="L251" s="272"/>
      <c r="M251" s="273"/>
      <c r="N251" s="111"/>
      <c r="O251" s="111"/>
      <c r="P251" s="111"/>
      <c r="Q251" s="111"/>
      <c r="R251" s="111"/>
      <c r="S251" s="77"/>
      <c r="T251" s="77"/>
      <c r="U251" s="111"/>
      <c r="V251" s="111"/>
      <c r="W251" s="111"/>
      <c r="X251" s="111"/>
      <c r="Y251" s="111"/>
      <c r="Z251" s="77"/>
      <c r="AA251" s="77"/>
      <c r="AB251" s="111"/>
      <c r="AC251" s="111"/>
      <c r="AD251" s="111"/>
      <c r="AE251" s="111"/>
      <c r="AF251" s="111"/>
      <c r="AG251" s="77"/>
      <c r="AH251" s="77"/>
      <c r="AI251" s="78"/>
      <c r="AJ251" s="79"/>
      <c r="AK251" s="80"/>
      <c r="AL251" s="77"/>
      <c r="AM251" s="77"/>
      <c r="AN251" s="81"/>
      <c r="AO251" s="81"/>
      <c r="AP251" s="81"/>
      <c r="AQ251" s="81"/>
      <c r="AR251" s="81"/>
      <c r="AS251" s="81"/>
      <c r="AT251" s="81"/>
      <c r="AU251" s="81"/>
      <c r="AV251" s="81"/>
      <c r="AW251" s="82"/>
      <c r="AX251" s="83"/>
      <c r="AY251" s="150"/>
      <c r="AZ251" s="84"/>
      <c r="BA251" s="83"/>
      <c r="BB251" s="83">
        <v>0</v>
      </c>
      <c r="BC251" s="83">
        <v>0.9</v>
      </c>
      <c r="BD251" s="83">
        <v>2.1</v>
      </c>
      <c r="BE251" s="83">
        <v>106.6</v>
      </c>
      <c r="BF251" s="28" t="s">
        <v>318</v>
      </c>
      <c r="BG251" s="85"/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</row>
    <row r="252" spans="1:100" s="86" customFormat="1" ht="31.5" customHeight="1" x14ac:dyDescent="0.3">
      <c r="A252" s="73">
        <v>2021</v>
      </c>
      <c r="B252" s="74">
        <v>2</v>
      </c>
      <c r="C252" s="270"/>
      <c r="D252" s="74"/>
      <c r="E252" s="74"/>
      <c r="F252" s="75"/>
      <c r="G252" s="76"/>
      <c r="H252" s="76"/>
      <c r="I252" s="76"/>
      <c r="J252" s="76"/>
      <c r="K252" s="271"/>
      <c r="L252" s="272"/>
      <c r="M252" s="273"/>
      <c r="N252" s="111"/>
      <c r="O252" s="111"/>
      <c r="P252" s="111"/>
      <c r="Q252" s="111"/>
      <c r="R252" s="111"/>
      <c r="S252" s="77"/>
      <c r="T252" s="77"/>
      <c r="U252" s="111"/>
      <c r="V252" s="111"/>
      <c r="W252" s="111"/>
      <c r="X252" s="111"/>
      <c r="Y252" s="111"/>
      <c r="Z252" s="77"/>
      <c r="AA252" s="77"/>
      <c r="AB252" s="111"/>
      <c r="AC252" s="111"/>
      <c r="AD252" s="111"/>
      <c r="AE252" s="111"/>
      <c r="AF252" s="111"/>
      <c r="AG252" s="77"/>
      <c r="AH252" s="77"/>
      <c r="AI252" s="78"/>
      <c r="AJ252" s="79"/>
      <c r="AK252" s="80"/>
      <c r="AL252" s="77"/>
      <c r="AM252" s="77"/>
      <c r="AN252" s="81"/>
      <c r="AO252" s="81"/>
      <c r="AP252" s="81"/>
      <c r="AQ252" s="81"/>
      <c r="AR252" s="81"/>
      <c r="AS252" s="81"/>
      <c r="AT252" s="81"/>
      <c r="AU252" s="81"/>
      <c r="AV252" s="81"/>
      <c r="AW252" s="82"/>
      <c r="AX252" s="83"/>
      <c r="AY252" s="150"/>
      <c r="AZ252" s="84"/>
      <c r="BA252" s="83">
        <v>1</v>
      </c>
      <c r="BB252" s="83">
        <v>0.1</v>
      </c>
      <c r="BC252" s="83">
        <v>9.1</v>
      </c>
      <c r="BD252" s="83">
        <v>3.9</v>
      </c>
      <c r="BE252" s="83">
        <v>604.79999999999995</v>
      </c>
      <c r="BF252" s="28" t="s">
        <v>312</v>
      </c>
      <c r="BG252" s="85" t="s">
        <v>315</v>
      </c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</row>
    <row r="253" spans="1:100" s="86" customFormat="1" ht="31.5" customHeight="1" x14ac:dyDescent="0.3">
      <c r="A253" s="73">
        <v>2021</v>
      </c>
      <c r="B253" s="74">
        <v>2</v>
      </c>
      <c r="C253" s="270"/>
      <c r="D253" s="74"/>
      <c r="E253" s="74"/>
      <c r="F253" s="75"/>
      <c r="G253" s="76"/>
      <c r="H253" s="76"/>
      <c r="I253" s="76"/>
      <c r="J253" s="76"/>
      <c r="K253" s="271"/>
      <c r="L253" s="272"/>
      <c r="M253" s="273"/>
      <c r="N253" s="111"/>
      <c r="O253" s="111"/>
      <c r="P253" s="111"/>
      <c r="Q253" s="111"/>
      <c r="R253" s="111"/>
      <c r="S253" s="77"/>
      <c r="T253" s="77"/>
      <c r="U253" s="111"/>
      <c r="V253" s="111"/>
      <c r="W253" s="111"/>
      <c r="X253" s="111"/>
      <c r="Y253" s="111"/>
      <c r="Z253" s="77"/>
      <c r="AA253" s="77"/>
      <c r="AB253" s="111"/>
      <c r="AC253" s="111"/>
      <c r="AD253" s="111"/>
      <c r="AE253" s="111"/>
      <c r="AF253" s="111"/>
      <c r="AG253" s="77"/>
      <c r="AH253" s="77"/>
      <c r="AI253" s="78"/>
      <c r="AJ253" s="79"/>
      <c r="AK253" s="80"/>
      <c r="AL253" s="77"/>
      <c r="AM253" s="77"/>
      <c r="AN253" s="81"/>
      <c r="AO253" s="81"/>
      <c r="AP253" s="81"/>
      <c r="AQ253" s="81"/>
      <c r="AR253" s="81"/>
      <c r="AS253" s="81"/>
      <c r="AT253" s="81"/>
      <c r="AU253" s="81"/>
      <c r="AV253" s="81"/>
      <c r="AW253" s="82"/>
      <c r="AX253" s="83"/>
      <c r="AY253" s="150"/>
      <c r="AZ253" s="84"/>
      <c r="BA253" s="83">
        <v>1</v>
      </c>
      <c r="BB253" s="83">
        <v>0</v>
      </c>
      <c r="BC253" s="83">
        <v>3.1</v>
      </c>
      <c r="BD253" s="83">
        <v>10.3</v>
      </c>
      <c r="BE253" s="83">
        <v>2663.3</v>
      </c>
      <c r="BF253" s="28" t="s">
        <v>384</v>
      </c>
      <c r="BG253" s="85" t="s">
        <v>384</v>
      </c>
      <c r="BH253" s="85"/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</row>
    <row r="254" spans="1:100" s="86" customFormat="1" ht="31.5" customHeight="1" x14ac:dyDescent="0.3">
      <c r="A254" s="73">
        <v>2021</v>
      </c>
      <c r="B254" s="74">
        <v>2</v>
      </c>
      <c r="C254" s="270"/>
      <c r="D254" s="74"/>
      <c r="E254" s="74"/>
      <c r="F254" s="75"/>
      <c r="G254" s="76"/>
      <c r="H254" s="76"/>
      <c r="I254" s="76"/>
      <c r="J254" s="76"/>
      <c r="K254" s="271"/>
      <c r="L254" s="272"/>
      <c r="M254" s="273"/>
      <c r="N254" s="111"/>
      <c r="O254" s="111"/>
      <c r="P254" s="111"/>
      <c r="Q254" s="111"/>
      <c r="R254" s="111"/>
      <c r="S254" s="77"/>
      <c r="T254" s="77"/>
      <c r="U254" s="111"/>
      <c r="V254" s="111"/>
      <c r="W254" s="111"/>
      <c r="X254" s="111"/>
      <c r="Y254" s="111"/>
      <c r="Z254" s="77"/>
      <c r="AA254" s="77"/>
      <c r="AB254" s="111"/>
      <c r="AC254" s="111"/>
      <c r="AD254" s="111"/>
      <c r="AE254" s="111"/>
      <c r="AF254" s="111"/>
      <c r="AG254" s="77"/>
      <c r="AH254" s="77"/>
      <c r="AI254" s="78"/>
      <c r="AJ254" s="79"/>
      <c r="AK254" s="80"/>
      <c r="AL254" s="77"/>
      <c r="AM254" s="77"/>
      <c r="AN254" s="81"/>
      <c r="AO254" s="81"/>
      <c r="AP254" s="81"/>
      <c r="AQ254" s="81"/>
      <c r="AR254" s="81"/>
      <c r="AS254" s="81"/>
      <c r="AT254" s="81"/>
      <c r="AU254" s="81"/>
      <c r="AV254" s="81"/>
      <c r="AW254" s="82"/>
      <c r="AX254" s="83"/>
      <c r="AY254" s="150"/>
      <c r="AZ254" s="84"/>
      <c r="BA254" s="83"/>
      <c r="BB254" s="83">
        <v>0</v>
      </c>
      <c r="BC254" s="83">
        <v>0.2</v>
      </c>
      <c r="BD254" s="83">
        <v>1.6</v>
      </c>
      <c r="BE254" s="83">
        <v>37.9</v>
      </c>
      <c r="BF254" s="28" t="s">
        <v>312</v>
      </c>
      <c r="BG254" s="85" t="s">
        <v>313</v>
      </c>
      <c r="BH254" s="85" t="s">
        <v>314</v>
      </c>
      <c r="BI254" s="85"/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</row>
    <row r="255" spans="1:100" s="86" customFormat="1" ht="31.5" customHeight="1" x14ac:dyDescent="0.3">
      <c r="A255" s="73">
        <v>2021</v>
      </c>
      <c r="B255" s="74">
        <v>2</v>
      </c>
      <c r="C255" s="270"/>
      <c r="D255" s="74"/>
      <c r="E255" s="74"/>
      <c r="F255" s="75"/>
      <c r="G255" s="76"/>
      <c r="H255" s="76"/>
      <c r="I255" s="76"/>
      <c r="J255" s="76"/>
      <c r="K255" s="271"/>
      <c r="L255" s="272"/>
      <c r="M255" s="273"/>
      <c r="N255" s="111"/>
      <c r="O255" s="111"/>
      <c r="P255" s="111"/>
      <c r="Q255" s="111"/>
      <c r="R255" s="111"/>
      <c r="S255" s="77"/>
      <c r="T255" s="77"/>
      <c r="U255" s="111"/>
      <c r="V255" s="111"/>
      <c r="W255" s="111"/>
      <c r="X255" s="111"/>
      <c r="Y255" s="111"/>
      <c r="Z255" s="77"/>
      <c r="AA255" s="77"/>
      <c r="AB255" s="111"/>
      <c r="AC255" s="111"/>
      <c r="AD255" s="111"/>
      <c r="AE255" s="111"/>
      <c r="AF255" s="111"/>
      <c r="AG255" s="77"/>
      <c r="AH255" s="77"/>
      <c r="AI255" s="78"/>
      <c r="AJ255" s="79"/>
      <c r="AK255" s="80"/>
      <c r="AL255" s="77"/>
      <c r="AM255" s="77"/>
      <c r="AN255" s="81"/>
      <c r="AO255" s="81"/>
      <c r="AP255" s="81"/>
      <c r="AQ255" s="81"/>
      <c r="AR255" s="81"/>
      <c r="AS255" s="81"/>
      <c r="AT255" s="81"/>
      <c r="AU255" s="81"/>
      <c r="AV255" s="81"/>
      <c r="AW255" s="82"/>
      <c r="AX255" s="83"/>
      <c r="AY255" s="150"/>
      <c r="AZ255" s="84"/>
      <c r="BA255" s="83">
        <v>1</v>
      </c>
      <c r="BB255" s="83">
        <v>0.7</v>
      </c>
      <c r="BC255" s="83">
        <v>51.5</v>
      </c>
      <c r="BD255" s="83">
        <v>1.3</v>
      </c>
      <c r="BE255" s="83">
        <v>105.7</v>
      </c>
      <c r="BF255" s="28" t="s">
        <v>306</v>
      </c>
      <c r="BG255" s="85" t="s">
        <v>307</v>
      </c>
      <c r="BH255" s="85" t="s">
        <v>310</v>
      </c>
      <c r="BI255" s="85" t="s">
        <v>311</v>
      </c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</row>
    <row r="256" spans="1:100" s="86" customFormat="1" ht="31.5" customHeight="1" x14ac:dyDescent="0.3">
      <c r="A256" s="73">
        <v>2021</v>
      </c>
      <c r="B256" s="74">
        <v>2</v>
      </c>
      <c r="C256" s="270"/>
      <c r="D256" s="74"/>
      <c r="E256" s="74"/>
      <c r="F256" s="75"/>
      <c r="G256" s="76"/>
      <c r="H256" s="76"/>
      <c r="I256" s="76"/>
      <c r="J256" s="76"/>
      <c r="K256" s="271"/>
      <c r="L256" s="272"/>
      <c r="M256" s="273"/>
      <c r="N256" s="111"/>
      <c r="O256" s="111"/>
      <c r="P256" s="111"/>
      <c r="Q256" s="111"/>
      <c r="R256" s="111"/>
      <c r="S256" s="77"/>
      <c r="T256" s="77"/>
      <c r="U256" s="111"/>
      <c r="V256" s="111"/>
      <c r="W256" s="111"/>
      <c r="X256" s="111"/>
      <c r="Y256" s="111"/>
      <c r="Z256" s="77"/>
      <c r="AA256" s="77"/>
      <c r="AB256" s="111"/>
      <c r="AC256" s="111"/>
      <c r="AD256" s="111"/>
      <c r="AE256" s="111"/>
      <c r="AF256" s="111"/>
      <c r="AG256" s="77"/>
      <c r="AH256" s="77"/>
      <c r="AI256" s="78"/>
      <c r="AJ256" s="79"/>
      <c r="AK256" s="80"/>
      <c r="AL256" s="77"/>
      <c r="AM256" s="77"/>
      <c r="AN256" s="81"/>
      <c r="AO256" s="81"/>
      <c r="AP256" s="81"/>
      <c r="AQ256" s="81"/>
      <c r="AR256" s="81"/>
      <c r="AS256" s="81"/>
      <c r="AT256" s="81"/>
      <c r="AU256" s="81"/>
      <c r="AV256" s="81"/>
      <c r="AW256" s="82"/>
      <c r="AX256" s="83"/>
      <c r="AY256" s="150"/>
      <c r="AZ256" s="84"/>
      <c r="BA256" s="83">
        <v>1</v>
      </c>
      <c r="BB256" s="83">
        <v>17.7</v>
      </c>
      <c r="BC256" s="83">
        <v>2017.7</v>
      </c>
      <c r="BD256" s="83">
        <v>0.2</v>
      </c>
      <c r="BE256" s="83">
        <v>17.600000000000001</v>
      </c>
      <c r="BF256" s="28" t="s">
        <v>364</v>
      </c>
      <c r="BG256" s="85" t="s">
        <v>364</v>
      </c>
      <c r="BH256" s="85"/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</row>
    <row r="257" spans="1:100" s="86" customFormat="1" ht="31.5" customHeight="1" x14ac:dyDescent="0.3">
      <c r="A257" s="73">
        <v>2021</v>
      </c>
      <c r="B257" s="74">
        <v>2</v>
      </c>
      <c r="C257" s="270"/>
      <c r="D257" s="74"/>
      <c r="E257" s="74"/>
      <c r="F257" s="75"/>
      <c r="G257" s="76"/>
      <c r="H257" s="76"/>
      <c r="I257" s="76"/>
      <c r="J257" s="76"/>
      <c r="K257" s="271"/>
      <c r="L257" s="272"/>
      <c r="M257" s="273"/>
      <c r="N257" s="111"/>
      <c r="O257" s="111"/>
      <c r="P257" s="111"/>
      <c r="Q257" s="111"/>
      <c r="R257" s="111"/>
      <c r="S257" s="77"/>
      <c r="T257" s="77"/>
      <c r="U257" s="111"/>
      <c r="V257" s="111"/>
      <c r="W257" s="111"/>
      <c r="X257" s="111"/>
      <c r="Y257" s="111"/>
      <c r="Z257" s="77"/>
      <c r="AA257" s="77"/>
      <c r="AB257" s="111"/>
      <c r="AC257" s="111"/>
      <c r="AD257" s="111"/>
      <c r="AE257" s="111"/>
      <c r="AF257" s="111"/>
      <c r="AG257" s="77"/>
      <c r="AH257" s="77"/>
      <c r="AI257" s="78"/>
      <c r="AJ257" s="79"/>
      <c r="AK257" s="80"/>
      <c r="AL257" s="77"/>
      <c r="AM257" s="77"/>
      <c r="AN257" s="81"/>
      <c r="AO257" s="81"/>
      <c r="AP257" s="81"/>
      <c r="AQ257" s="81"/>
      <c r="AR257" s="81"/>
      <c r="AS257" s="81"/>
      <c r="AT257" s="81"/>
      <c r="AU257" s="81"/>
      <c r="AV257" s="81"/>
      <c r="AW257" s="82"/>
      <c r="AX257" s="83"/>
      <c r="AY257" s="150"/>
      <c r="AZ257" s="84"/>
      <c r="BA257" s="83">
        <v>1</v>
      </c>
      <c r="BB257" s="83">
        <v>0.2</v>
      </c>
      <c r="BC257" s="83">
        <v>19.2</v>
      </c>
      <c r="BD257" s="83">
        <v>2.2000000000000002</v>
      </c>
      <c r="BE257" s="83">
        <v>244.9</v>
      </c>
      <c r="BF257" s="28" t="s">
        <v>312</v>
      </c>
      <c r="BG257" s="85" t="s">
        <v>315</v>
      </c>
      <c r="BH257" s="85"/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</row>
    <row r="258" spans="1:100" s="86" customFormat="1" ht="31.5" customHeight="1" x14ac:dyDescent="0.3">
      <c r="A258" s="73">
        <v>2021</v>
      </c>
      <c r="B258" s="74">
        <v>2</v>
      </c>
      <c r="C258" s="270"/>
      <c r="D258" s="74"/>
      <c r="E258" s="74"/>
      <c r="F258" s="75"/>
      <c r="G258" s="76"/>
      <c r="H258" s="76"/>
      <c r="I258" s="76"/>
      <c r="J258" s="76"/>
      <c r="K258" s="271"/>
      <c r="L258" s="272"/>
      <c r="M258" s="273"/>
      <c r="N258" s="111"/>
      <c r="O258" s="111"/>
      <c r="P258" s="111"/>
      <c r="Q258" s="111"/>
      <c r="R258" s="111"/>
      <c r="S258" s="77"/>
      <c r="T258" s="77"/>
      <c r="U258" s="111"/>
      <c r="V258" s="111"/>
      <c r="W258" s="111"/>
      <c r="X258" s="111"/>
      <c r="Y258" s="111"/>
      <c r="Z258" s="77"/>
      <c r="AA258" s="77"/>
      <c r="AB258" s="111"/>
      <c r="AC258" s="111"/>
      <c r="AD258" s="111"/>
      <c r="AE258" s="111"/>
      <c r="AF258" s="111"/>
      <c r="AG258" s="77"/>
      <c r="AH258" s="77"/>
      <c r="AI258" s="78"/>
      <c r="AJ258" s="79"/>
      <c r="AK258" s="80"/>
      <c r="AL258" s="77"/>
      <c r="AM258" s="77"/>
      <c r="AN258" s="81"/>
      <c r="AO258" s="81"/>
      <c r="AP258" s="81"/>
      <c r="AQ258" s="81"/>
      <c r="AR258" s="81"/>
      <c r="AS258" s="81"/>
      <c r="AT258" s="81"/>
      <c r="AU258" s="81"/>
      <c r="AV258" s="81"/>
      <c r="AW258" s="82"/>
      <c r="AX258" s="83"/>
      <c r="AY258" s="150"/>
      <c r="AZ258" s="84"/>
      <c r="BA258" s="83"/>
      <c r="BB258" s="83">
        <v>0.3</v>
      </c>
      <c r="BC258" s="83">
        <v>4.2</v>
      </c>
      <c r="BD258" s="83">
        <v>7.8</v>
      </c>
      <c r="BE258" s="83">
        <v>101.9</v>
      </c>
      <c r="BF258" s="28" t="s">
        <v>364</v>
      </c>
      <c r="BG258" s="85" t="s">
        <v>364</v>
      </c>
      <c r="BH258" s="85"/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</row>
    <row r="259" spans="1:100" s="86" customFormat="1" ht="31.5" customHeight="1" x14ac:dyDescent="0.3">
      <c r="A259" s="73">
        <v>2021</v>
      </c>
      <c r="B259" s="74">
        <v>2</v>
      </c>
      <c r="C259" s="270"/>
      <c r="D259" s="74"/>
      <c r="E259" s="74"/>
      <c r="F259" s="75"/>
      <c r="G259" s="76"/>
      <c r="H259" s="76"/>
      <c r="I259" s="76"/>
      <c r="J259" s="76"/>
      <c r="K259" s="271"/>
      <c r="L259" s="272"/>
      <c r="M259" s="273"/>
      <c r="N259" s="111"/>
      <c r="O259" s="111"/>
      <c r="P259" s="111"/>
      <c r="Q259" s="111"/>
      <c r="R259" s="111"/>
      <c r="S259" s="77"/>
      <c r="T259" s="77"/>
      <c r="U259" s="111"/>
      <c r="V259" s="111"/>
      <c r="W259" s="111"/>
      <c r="X259" s="111"/>
      <c r="Y259" s="111"/>
      <c r="Z259" s="77"/>
      <c r="AA259" s="77"/>
      <c r="AB259" s="111"/>
      <c r="AC259" s="111"/>
      <c r="AD259" s="111"/>
      <c r="AE259" s="111"/>
      <c r="AF259" s="111"/>
      <c r="AG259" s="77"/>
      <c r="AH259" s="77"/>
      <c r="AI259" s="78"/>
      <c r="AJ259" s="79"/>
      <c r="AK259" s="80"/>
      <c r="AL259" s="77"/>
      <c r="AM259" s="77"/>
      <c r="AN259" s="81"/>
      <c r="AO259" s="81"/>
      <c r="AP259" s="81"/>
      <c r="AQ259" s="81"/>
      <c r="AR259" s="81"/>
      <c r="AS259" s="81"/>
      <c r="AT259" s="81"/>
      <c r="AU259" s="81"/>
      <c r="AV259" s="81"/>
      <c r="AW259" s="82"/>
      <c r="AX259" s="83"/>
      <c r="AY259" s="150"/>
      <c r="AZ259" s="84"/>
      <c r="BA259" s="83">
        <v>1</v>
      </c>
      <c r="BB259" s="83">
        <v>0.1</v>
      </c>
      <c r="BC259" s="83">
        <v>10.4</v>
      </c>
      <c r="BD259" s="83">
        <v>4.3</v>
      </c>
      <c r="BE259" s="83">
        <v>433.7</v>
      </c>
      <c r="BF259" s="28" t="s">
        <v>312</v>
      </c>
      <c r="BG259" s="85" t="s">
        <v>315</v>
      </c>
      <c r="BH259" s="85" t="s">
        <v>316</v>
      </c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</row>
    <row r="260" spans="1:100" s="86" customFormat="1" ht="31.5" customHeight="1" x14ac:dyDescent="0.3">
      <c r="A260" s="73">
        <v>2021</v>
      </c>
      <c r="B260" s="74">
        <v>2</v>
      </c>
      <c r="C260" s="270"/>
      <c r="D260" s="74"/>
      <c r="E260" s="74"/>
      <c r="F260" s="75"/>
      <c r="G260" s="76"/>
      <c r="H260" s="76"/>
      <c r="I260" s="76"/>
      <c r="J260" s="76"/>
      <c r="K260" s="271"/>
      <c r="L260" s="272"/>
      <c r="M260" s="273"/>
      <c r="N260" s="111"/>
      <c r="O260" s="111"/>
      <c r="P260" s="111"/>
      <c r="Q260" s="111"/>
      <c r="R260" s="111"/>
      <c r="S260" s="77"/>
      <c r="T260" s="77"/>
      <c r="U260" s="111"/>
      <c r="V260" s="111"/>
      <c r="W260" s="111"/>
      <c r="X260" s="111"/>
      <c r="Y260" s="111"/>
      <c r="Z260" s="77"/>
      <c r="AA260" s="77"/>
      <c r="AB260" s="111"/>
      <c r="AC260" s="111"/>
      <c r="AD260" s="111"/>
      <c r="AE260" s="111"/>
      <c r="AF260" s="111"/>
      <c r="AG260" s="77"/>
      <c r="AH260" s="77"/>
      <c r="AI260" s="78"/>
      <c r="AJ260" s="79"/>
      <c r="AK260" s="80"/>
      <c r="AL260" s="77"/>
      <c r="AM260" s="77"/>
      <c r="AN260" s="81"/>
      <c r="AO260" s="81"/>
      <c r="AP260" s="81"/>
      <c r="AQ260" s="81"/>
      <c r="AR260" s="81"/>
      <c r="AS260" s="81"/>
      <c r="AT260" s="81"/>
      <c r="AU260" s="81"/>
      <c r="AV260" s="81"/>
      <c r="AW260" s="82"/>
      <c r="AX260" s="83"/>
      <c r="AY260" s="150"/>
      <c r="AZ260" s="84"/>
      <c r="BA260" s="83">
        <v>1</v>
      </c>
      <c r="BB260" s="83">
        <v>0</v>
      </c>
      <c r="BC260" s="83">
        <v>1.4</v>
      </c>
      <c r="BD260" s="83">
        <v>4.2</v>
      </c>
      <c r="BE260" s="83">
        <v>457.5</v>
      </c>
      <c r="BF260" s="28" t="s">
        <v>318</v>
      </c>
      <c r="BG260" s="85"/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</row>
    <row r="261" spans="1:100" s="86" customFormat="1" ht="31.5" customHeight="1" x14ac:dyDescent="0.3">
      <c r="A261" s="73">
        <v>2021</v>
      </c>
      <c r="B261" s="74">
        <v>2</v>
      </c>
      <c r="C261" s="270"/>
      <c r="D261" s="74"/>
      <c r="E261" s="74"/>
      <c r="F261" s="75"/>
      <c r="G261" s="76"/>
      <c r="H261" s="76"/>
      <c r="I261" s="76"/>
      <c r="J261" s="76"/>
      <c r="K261" s="271"/>
      <c r="L261" s="272"/>
      <c r="M261" s="273"/>
      <c r="N261" s="111"/>
      <c r="O261" s="111"/>
      <c r="P261" s="111"/>
      <c r="Q261" s="111"/>
      <c r="R261" s="111"/>
      <c r="S261" s="77"/>
      <c r="T261" s="77"/>
      <c r="U261" s="111"/>
      <c r="V261" s="111"/>
      <c r="W261" s="111"/>
      <c r="X261" s="111"/>
      <c r="Y261" s="111"/>
      <c r="Z261" s="77"/>
      <c r="AA261" s="77"/>
      <c r="AB261" s="111"/>
      <c r="AC261" s="111"/>
      <c r="AD261" s="111"/>
      <c r="AE261" s="111"/>
      <c r="AF261" s="111"/>
      <c r="AG261" s="77"/>
      <c r="AH261" s="77"/>
      <c r="AI261" s="78"/>
      <c r="AJ261" s="79"/>
      <c r="AK261" s="80"/>
      <c r="AL261" s="77"/>
      <c r="AM261" s="77"/>
      <c r="AN261" s="81"/>
      <c r="AO261" s="81"/>
      <c r="AP261" s="81"/>
      <c r="AQ261" s="81"/>
      <c r="AR261" s="81"/>
      <c r="AS261" s="81"/>
      <c r="AT261" s="81"/>
      <c r="AU261" s="81"/>
      <c r="AV261" s="81"/>
      <c r="AW261" s="82"/>
      <c r="AX261" s="83"/>
      <c r="AY261" s="150"/>
      <c r="AZ261" s="84"/>
      <c r="BA261" s="83"/>
      <c r="BB261" s="83">
        <v>0</v>
      </c>
      <c r="BC261" s="83">
        <v>0.1</v>
      </c>
      <c r="BD261" s="83"/>
      <c r="BE261" s="83"/>
      <c r="BF261" s="28" t="s">
        <v>312</v>
      </c>
      <c r="BG261" s="85" t="s">
        <v>321</v>
      </c>
      <c r="BH261" s="85" t="s">
        <v>383</v>
      </c>
      <c r="BI261" s="85"/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</row>
    <row r="262" spans="1:100" s="86" customFormat="1" ht="31.5" customHeight="1" x14ac:dyDescent="0.3">
      <c r="A262" s="73">
        <v>2021</v>
      </c>
      <c r="B262" s="74">
        <v>2</v>
      </c>
      <c r="C262" s="270"/>
      <c r="D262" s="74"/>
      <c r="E262" s="74"/>
      <c r="F262" s="75"/>
      <c r="G262" s="76"/>
      <c r="H262" s="76"/>
      <c r="I262" s="76"/>
      <c r="J262" s="76"/>
      <c r="K262" s="271"/>
      <c r="L262" s="272"/>
      <c r="M262" s="273"/>
      <c r="N262" s="111"/>
      <c r="O262" s="111"/>
      <c r="P262" s="111"/>
      <c r="Q262" s="111"/>
      <c r="R262" s="111"/>
      <c r="S262" s="77"/>
      <c r="T262" s="77"/>
      <c r="U262" s="111"/>
      <c r="V262" s="111"/>
      <c r="W262" s="111"/>
      <c r="X262" s="111"/>
      <c r="Y262" s="111"/>
      <c r="Z262" s="77"/>
      <c r="AA262" s="77"/>
      <c r="AB262" s="111"/>
      <c r="AC262" s="111"/>
      <c r="AD262" s="111"/>
      <c r="AE262" s="111"/>
      <c r="AF262" s="111"/>
      <c r="AG262" s="77"/>
      <c r="AH262" s="77"/>
      <c r="AI262" s="78"/>
      <c r="AJ262" s="79"/>
      <c r="AK262" s="80"/>
      <c r="AL262" s="77"/>
      <c r="AM262" s="77"/>
      <c r="AN262" s="81"/>
      <c r="AO262" s="81"/>
      <c r="AP262" s="81"/>
      <c r="AQ262" s="81"/>
      <c r="AR262" s="81"/>
      <c r="AS262" s="81"/>
      <c r="AT262" s="81"/>
      <c r="AU262" s="81"/>
      <c r="AV262" s="81"/>
      <c r="AW262" s="82"/>
      <c r="AX262" s="83"/>
      <c r="AY262" s="150"/>
      <c r="AZ262" s="84"/>
      <c r="BA262" s="83"/>
      <c r="BB262" s="83">
        <v>0</v>
      </c>
      <c r="BC262" s="83">
        <v>0.2</v>
      </c>
      <c r="BD262" s="83"/>
      <c r="BE262" s="83"/>
      <c r="BF262" s="28" t="s">
        <v>312</v>
      </c>
      <c r="BG262" s="85" t="s">
        <v>321</v>
      </c>
      <c r="BH262" s="85" t="s">
        <v>361</v>
      </c>
      <c r="BI262" s="85"/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</row>
    <row r="263" spans="1:100" s="86" customFormat="1" ht="31.5" customHeight="1" x14ac:dyDescent="0.3">
      <c r="A263" s="73">
        <v>2021</v>
      </c>
      <c r="B263" s="74">
        <v>2</v>
      </c>
      <c r="C263" s="270"/>
      <c r="D263" s="74"/>
      <c r="E263" s="74"/>
      <c r="F263" s="75"/>
      <c r="G263" s="76"/>
      <c r="H263" s="76"/>
      <c r="I263" s="76"/>
      <c r="J263" s="76"/>
      <c r="K263" s="271"/>
      <c r="L263" s="272"/>
      <c r="M263" s="273"/>
      <c r="N263" s="111"/>
      <c r="O263" s="111"/>
      <c r="P263" s="111"/>
      <c r="Q263" s="111"/>
      <c r="R263" s="111"/>
      <c r="S263" s="77"/>
      <c r="T263" s="77"/>
      <c r="U263" s="111"/>
      <c r="V263" s="111"/>
      <c r="W263" s="111"/>
      <c r="X263" s="111"/>
      <c r="Y263" s="111"/>
      <c r="Z263" s="77"/>
      <c r="AA263" s="77"/>
      <c r="AB263" s="111"/>
      <c r="AC263" s="111"/>
      <c r="AD263" s="111"/>
      <c r="AE263" s="111"/>
      <c r="AF263" s="111"/>
      <c r="AG263" s="77"/>
      <c r="AH263" s="77"/>
      <c r="AI263" s="78"/>
      <c r="AJ263" s="79"/>
      <c r="AK263" s="80"/>
      <c r="AL263" s="77"/>
      <c r="AM263" s="77"/>
      <c r="AN263" s="81"/>
      <c r="AO263" s="81"/>
      <c r="AP263" s="81"/>
      <c r="AQ263" s="81"/>
      <c r="AR263" s="81"/>
      <c r="AS263" s="81"/>
      <c r="AT263" s="81"/>
      <c r="AU263" s="81"/>
      <c r="AV263" s="81"/>
      <c r="AW263" s="82"/>
      <c r="AX263" s="83"/>
      <c r="AY263" s="150"/>
      <c r="AZ263" s="84"/>
      <c r="BA263" s="83"/>
      <c r="BB263" s="83">
        <v>0</v>
      </c>
      <c r="BC263" s="83">
        <v>0.5</v>
      </c>
      <c r="BD263" s="83"/>
      <c r="BE263" s="83"/>
      <c r="BF263" s="28" t="s">
        <v>312</v>
      </c>
      <c r="BG263" s="85" t="s">
        <v>321</v>
      </c>
      <c r="BH263" s="85" t="s">
        <v>361</v>
      </c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</row>
    <row r="264" spans="1:100" s="86" customFormat="1" ht="31.5" customHeight="1" x14ac:dyDescent="0.3">
      <c r="A264" s="73">
        <v>2021</v>
      </c>
      <c r="B264" s="74">
        <v>2</v>
      </c>
      <c r="C264" s="270"/>
      <c r="D264" s="74"/>
      <c r="E264" s="74"/>
      <c r="F264" s="75"/>
      <c r="G264" s="76"/>
      <c r="H264" s="76"/>
      <c r="I264" s="76"/>
      <c r="J264" s="76"/>
      <c r="K264" s="271"/>
      <c r="L264" s="272"/>
      <c r="M264" s="273"/>
      <c r="N264" s="111"/>
      <c r="O264" s="111"/>
      <c r="P264" s="111"/>
      <c r="Q264" s="111"/>
      <c r="R264" s="111"/>
      <c r="S264" s="77"/>
      <c r="T264" s="77"/>
      <c r="U264" s="111"/>
      <c r="V264" s="111"/>
      <c r="W264" s="111"/>
      <c r="X264" s="111"/>
      <c r="Y264" s="111"/>
      <c r="Z264" s="77"/>
      <c r="AA264" s="77"/>
      <c r="AB264" s="111"/>
      <c r="AC264" s="111"/>
      <c r="AD264" s="111"/>
      <c r="AE264" s="111"/>
      <c r="AF264" s="111"/>
      <c r="AG264" s="77"/>
      <c r="AH264" s="77"/>
      <c r="AI264" s="78"/>
      <c r="AJ264" s="79"/>
      <c r="AK264" s="80"/>
      <c r="AL264" s="77"/>
      <c r="AM264" s="77"/>
      <c r="AN264" s="81"/>
      <c r="AO264" s="81"/>
      <c r="AP264" s="81"/>
      <c r="AQ264" s="81"/>
      <c r="AR264" s="81"/>
      <c r="AS264" s="81"/>
      <c r="AT264" s="81"/>
      <c r="AU264" s="81"/>
      <c r="AV264" s="81"/>
      <c r="AW264" s="82"/>
      <c r="AX264" s="83"/>
      <c r="AY264" s="150"/>
      <c r="AZ264" s="84"/>
      <c r="BA264" s="83"/>
      <c r="BB264" s="83">
        <v>0</v>
      </c>
      <c r="BC264" s="83">
        <v>0.5</v>
      </c>
      <c r="BD264" s="83"/>
      <c r="BE264" s="83"/>
      <c r="BF264" s="28" t="s">
        <v>312</v>
      </c>
      <c r="BG264" s="85" t="s">
        <v>321</v>
      </c>
      <c r="BH264" s="85" t="s">
        <v>361</v>
      </c>
      <c r="BI264" s="85"/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</row>
    <row r="265" spans="1:100" s="86" customFormat="1" ht="31.5" customHeight="1" x14ac:dyDescent="0.3">
      <c r="A265" s="73">
        <v>2021</v>
      </c>
      <c r="B265" s="74">
        <v>2</v>
      </c>
      <c r="C265" s="270"/>
      <c r="D265" s="74"/>
      <c r="E265" s="74"/>
      <c r="F265" s="75"/>
      <c r="G265" s="76"/>
      <c r="H265" s="76"/>
      <c r="I265" s="76"/>
      <c r="J265" s="76"/>
      <c r="K265" s="271"/>
      <c r="L265" s="272"/>
      <c r="M265" s="273"/>
      <c r="N265" s="111"/>
      <c r="O265" s="111"/>
      <c r="P265" s="111"/>
      <c r="Q265" s="111"/>
      <c r="R265" s="111"/>
      <c r="S265" s="77"/>
      <c r="T265" s="77"/>
      <c r="U265" s="111"/>
      <c r="V265" s="111"/>
      <c r="W265" s="111"/>
      <c r="X265" s="111"/>
      <c r="Y265" s="111"/>
      <c r="Z265" s="77"/>
      <c r="AA265" s="77"/>
      <c r="AB265" s="111"/>
      <c r="AC265" s="111"/>
      <c r="AD265" s="111"/>
      <c r="AE265" s="111"/>
      <c r="AF265" s="111"/>
      <c r="AG265" s="77"/>
      <c r="AH265" s="77"/>
      <c r="AI265" s="78"/>
      <c r="AJ265" s="79"/>
      <c r="AK265" s="80"/>
      <c r="AL265" s="77"/>
      <c r="AM265" s="77"/>
      <c r="AN265" s="81"/>
      <c r="AO265" s="81"/>
      <c r="AP265" s="81"/>
      <c r="AQ265" s="81"/>
      <c r="AR265" s="81"/>
      <c r="AS265" s="81"/>
      <c r="AT265" s="81"/>
      <c r="AU265" s="81"/>
      <c r="AV265" s="81"/>
      <c r="AW265" s="82"/>
      <c r="AX265" s="83"/>
      <c r="AY265" s="150"/>
      <c r="AZ265" s="84"/>
      <c r="BA265" s="83"/>
      <c r="BB265" s="83">
        <v>0</v>
      </c>
      <c r="BC265" s="83">
        <v>0</v>
      </c>
      <c r="BD265" s="83">
        <v>8</v>
      </c>
      <c r="BE265" s="83">
        <v>8</v>
      </c>
      <c r="BF265" s="28" t="s">
        <v>306</v>
      </c>
      <c r="BG265" s="85" t="s">
        <v>307</v>
      </c>
      <c r="BH265" s="85"/>
      <c r="BI265" s="85" t="s">
        <v>311</v>
      </c>
      <c r="BJ265" s="85"/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</row>
    <row r="266" spans="1:100" s="86" customFormat="1" ht="31.5" customHeight="1" x14ac:dyDescent="0.3">
      <c r="A266" s="73">
        <v>2021</v>
      </c>
      <c r="B266" s="74">
        <v>2</v>
      </c>
      <c r="C266" s="270"/>
      <c r="D266" s="74"/>
      <c r="E266" s="74"/>
      <c r="F266" s="75"/>
      <c r="G266" s="76"/>
      <c r="H266" s="76"/>
      <c r="I266" s="76"/>
      <c r="J266" s="76"/>
      <c r="K266" s="271"/>
      <c r="L266" s="272"/>
      <c r="M266" s="273"/>
      <c r="N266" s="111"/>
      <c r="O266" s="111"/>
      <c r="P266" s="111"/>
      <c r="Q266" s="111"/>
      <c r="R266" s="111"/>
      <c r="S266" s="77"/>
      <c r="T266" s="77"/>
      <c r="U266" s="111"/>
      <c r="V266" s="111"/>
      <c r="W266" s="111"/>
      <c r="X266" s="111"/>
      <c r="Y266" s="111"/>
      <c r="Z266" s="77"/>
      <c r="AA266" s="77"/>
      <c r="AB266" s="111"/>
      <c r="AC266" s="111"/>
      <c r="AD266" s="111"/>
      <c r="AE266" s="111"/>
      <c r="AF266" s="111"/>
      <c r="AG266" s="77"/>
      <c r="AH266" s="77"/>
      <c r="AI266" s="78"/>
      <c r="AJ266" s="79"/>
      <c r="AK266" s="80"/>
      <c r="AL266" s="77"/>
      <c r="AM266" s="77"/>
      <c r="AN266" s="81"/>
      <c r="AO266" s="81"/>
      <c r="AP266" s="81"/>
      <c r="AQ266" s="81"/>
      <c r="AR266" s="81"/>
      <c r="AS266" s="81"/>
      <c r="AT266" s="81"/>
      <c r="AU266" s="81"/>
      <c r="AV266" s="81"/>
      <c r="AW266" s="82"/>
      <c r="AX266" s="83"/>
      <c r="AY266" s="150"/>
      <c r="AZ266" s="84"/>
      <c r="BA266" s="83">
        <v>1</v>
      </c>
      <c r="BB266" s="83">
        <v>0.1</v>
      </c>
      <c r="BC266" s="83">
        <v>11.5</v>
      </c>
      <c r="BD266" s="83">
        <v>0.8</v>
      </c>
      <c r="BE266" s="83">
        <v>165.8</v>
      </c>
      <c r="BF266" s="28" t="s">
        <v>338</v>
      </c>
      <c r="BG266" s="85" t="s">
        <v>338</v>
      </c>
      <c r="BH266" s="85"/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</row>
    <row r="267" spans="1:100" s="86" customFormat="1" ht="31.5" customHeight="1" x14ac:dyDescent="0.3">
      <c r="A267" s="73">
        <v>2021</v>
      </c>
      <c r="B267" s="74">
        <v>2</v>
      </c>
      <c r="C267" s="270"/>
      <c r="D267" s="74"/>
      <c r="E267" s="74"/>
      <c r="F267" s="75"/>
      <c r="G267" s="76"/>
      <c r="H267" s="76"/>
      <c r="I267" s="76"/>
      <c r="J267" s="76"/>
      <c r="K267" s="271"/>
      <c r="L267" s="272"/>
      <c r="M267" s="273"/>
      <c r="N267" s="111"/>
      <c r="O267" s="111"/>
      <c r="P267" s="111"/>
      <c r="Q267" s="111"/>
      <c r="R267" s="111"/>
      <c r="S267" s="77"/>
      <c r="T267" s="77"/>
      <c r="U267" s="111"/>
      <c r="V267" s="111"/>
      <c r="W267" s="111"/>
      <c r="X267" s="111"/>
      <c r="Y267" s="111"/>
      <c r="Z267" s="77"/>
      <c r="AA267" s="77"/>
      <c r="AB267" s="111"/>
      <c r="AC267" s="111"/>
      <c r="AD267" s="111"/>
      <c r="AE267" s="111"/>
      <c r="AF267" s="111"/>
      <c r="AG267" s="77"/>
      <c r="AH267" s="77"/>
      <c r="AI267" s="78"/>
      <c r="AJ267" s="79"/>
      <c r="AK267" s="80"/>
      <c r="AL267" s="77"/>
      <c r="AM267" s="77"/>
      <c r="AN267" s="81"/>
      <c r="AO267" s="81"/>
      <c r="AP267" s="81"/>
      <c r="AQ267" s="81"/>
      <c r="AR267" s="81"/>
      <c r="AS267" s="81"/>
      <c r="AT267" s="81"/>
      <c r="AU267" s="81"/>
      <c r="AV267" s="81"/>
      <c r="AW267" s="82"/>
      <c r="AX267" s="83"/>
      <c r="AY267" s="150"/>
      <c r="AZ267" s="84"/>
      <c r="BA267" s="83">
        <v>1</v>
      </c>
      <c r="BB267" s="83">
        <v>0.1</v>
      </c>
      <c r="BC267" s="83">
        <v>12.5</v>
      </c>
      <c r="BD267" s="83">
        <v>0.8</v>
      </c>
      <c r="BE267" s="83">
        <v>148.1</v>
      </c>
      <c r="BF267" s="28" t="s">
        <v>338</v>
      </c>
      <c r="BG267" s="85" t="s">
        <v>338</v>
      </c>
      <c r="BH267" s="85"/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</row>
    <row r="268" spans="1:100" s="86" customFormat="1" ht="31.5" customHeight="1" x14ac:dyDescent="0.3">
      <c r="A268" s="73">
        <v>2021</v>
      </c>
      <c r="B268" s="74">
        <v>2</v>
      </c>
      <c r="C268" s="270"/>
      <c r="D268" s="74"/>
      <c r="E268" s="74"/>
      <c r="F268" s="75"/>
      <c r="G268" s="76"/>
      <c r="H268" s="76"/>
      <c r="I268" s="76"/>
      <c r="J268" s="76"/>
      <c r="K268" s="271"/>
      <c r="L268" s="272"/>
      <c r="M268" s="273"/>
      <c r="N268" s="111"/>
      <c r="O268" s="111"/>
      <c r="P268" s="111"/>
      <c r="Q268" s="111"/>
      <c r="R268" s="111"/>
      <c r="S268" s="77"/>
      <c r="T268" s="77"/>
      <c r="U268" s="111"/>
      <c r="V268" s="111"/>
      <c r="W268" s="111"/>
      <c r="X268" s="111"/>
      <c r="Y268" s="111"/>
      <c r="Z268" s="77"/>
      <c r="AA268" s="77"/>
      <c r="AB268" s="111"/>
      <c r="AC268" s="111"/>
      <c r="AD268" s="111"/>
      <c r="AE268" s="111"/>
      <c r="AF268" s="111"/>
      <c r="AG268" s="77"/>
      <c r="AH268" s="77"/>
      <c r="AI268" s="78"/>
      <c r="AJ268" s="79"/>
      <c r="AK268" s="80"/>
      <c r="AL268" s="77"/>
      <c r="AM268" s="77"/>
      <c r="AN268" s="81"/>
      <c r="AO268" s="81"/>
      <c r="AP268" s="81"/>
      <c r="AQ268" s="81"/>
      <c r="AR268" s="81"/>
      <c r="AS268" s="81"/>
      <c r="AT268" s="81"/>
      <c r="AU268" s="81"/>
      <c r="AV268" s="81"/>
      <c r="AW268" s="82"/>
      <c r="AX268" s="83"/>
      <c r="AY268" s="150"/>
      <c r="AZ268" s="84"/>
      <c r="BA268" s="83">
        <v>1</v>
      </c>
      <c r="BB268" s="83">
        <v>0.2</v>
      </c>
      <c r="BC268" s="83">
        <v>27.5</v>
      </c>
      <c r="BD268" s="83">
        <v>0.4</v>
      </c>
      <c r="BE268" s="83">
        <v>69.8</v>
      </c>
      <c r="BF268" s="28" t="s">
        <v>338</v>
      </c>
      <c r="BG268" s="85" t="s">
        <v>338</v>
      </c>
      <c r="BH268" s="85"/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</row>
    <row r="269" spans="1:100" s="86" customFormat="1" ht="31.5" customHeight="1" x14ac:dyDescent="0.3">
      <c r="A269" s="73">
        <v>2021</v>
      </c>
      <c r="B269" s="74">
        <v>2</v>
      </c>
      <c r="C269" s="270"/>
      <c r="D269" s="74"/>
      <c r="E269" s="74"/>
      <c r="F269" s="75"/>
      <c r="G269" s="76"/>
      <c r="H269" s="76"/>
      <c r="I269" s="76"/>
      <c r="J269" s="76"/>
      <c r="K269" s="271"/>
      <c r="L269" s="272"/>
      <c r="M269" s="273"/>
      <c r="N269" s="111"/>
      <c r="O269" s="111"/>
      <c r="P269" s="111"/>
      <c r="Q269" s="111"/>
      <c r="R269" s="111"/>
      <c r="S269" s="77"/>
      <c r="T269" s="77"/>
      <c r="U269" s="111"/>
      <c r="V269" s="111"/>
      <c r="W269" s="111"/>
      <c r="X269" s="111"/>
      <c r="Y269" s="111"/>
      <c r="Z269" s="77"/>
      <c r="AA269" s="77"/>
      <c r="AB269" s="111"/>
      <c r="AC269" s="111"/>
      <c r="AD269" s="111"/>
      <c r="AE269" s="111"/>
      <c r="AF269" s="111"/>
      <c r="AG269" s="77"/>
      <c r="AH269" s="77"/>
      <c r="AI269" s="78"/>
      <c r="AJ269" s="79"/>
      <c r="AK269" s="80"/>
      <c r="AL269" s="77"/>
      <c r="AM269" s="77"/>
      <c r="AN269" s="81"/>
      <c r="AO269" s="81"/>
      <c r="AP269" s="81"/>
      <c r="AQ269" s="81"/>
      <c r="AR269" s="81"/>
      <c r="AS269" s="81"/>
      <c r="AT269" s="81"/>
      <c r="AU269" s="81"/>
      <c r="AV269" s="81"/>
      <c r="AW269" s="82"/>
      <c r="AX269" s="83"/>
      <c r="AY269" s="150"/>
      <c r="AZ269" s="84"/>
      <c r="BA269" s="83"/>
      <c r="BB269" s="83">
        <v>0</v>
      </c>
      <c r="BC269" s="83">
        <v>0</v>
      </c>
      <c r="BD269" s="83">
        <v>1.4</v>
      </c>
      <c r="BE269" s="83">
        <v>1.4</v>
      </c>
      <c r="BF269" s="28" t="s">
        <v>306</v>
      </c>
      <c r="BG269" s="85" t="s">
        <v>307</v>
      </c>
      <c r="BH269" s="85" t="s">
        <v>336</v>
      </c>
      <c r="BI269" s="85" t="s">
        <v>337</v>
      </c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</row>
    <row r="270" spans="1:100" s="86" customFormat="1" ht="31.5" customHeight="1" x14ac:dyDescent="0.3">
      <c r="A270" s="73">
        <v>2021</v>
      </c>
      <c r="B270" s="74">
        <v>2</v>
      </c>
      <c r="C270" s="270"/>
      <c r="D270" s="74"/>
      <c r="E270" s="74"/>
      <c r="F270" s="75"/>
      <c r="G270" s="76"/>
      <c r="H270" s="76"/>
      <c r="I270" s="76"/>
      <c r="J270" s="76"/>
      <c r="K270" s="271"/>
      <c r="L270" s="272"/>
      <c r="M270" s="273"/>
      <c r="N270" s="111"/>
      <c r="O270" s="111"/>
      <c r="P270" s="111"/>
      <c r="Q270" s="111"/>
      <c r="R270" s="111"/>
      <c r="S270" s="77"/>
      <c r="T270" s="77"/>
      <c r="U270" s="111"/>
      <c r="V270" s="111"/>
      <c r="W270" s="111"/>
      <c r="X270" s="111"/>
      <c r="Y270" s="111"/>
      <c r="Z270" s="77"/>
      <c r="AA270" s="77"/>
      <c r="AB270" s="111"/>
      <c r="AC270" s="111"/>
      <c r="AD270" s="111"/>
      <c r="AE270" s="111"/>
      <c r="AF270" s="111"/>
      <c r="AG270" s="77"/>
      <c r="AH270" s="77"/>
      <c r="AI270" s="78"/>
      <c r="AJ270" s="79"/>
      <c r="AK270" s="80"/>
      <c r="AL270" s="77"/>
      <c r="AM270" s="77"/>
      <c r="AN270" s="81"/>
      <c r="AO270" s="81"/>
      <c r="AP270" s="81"/>
      <c r="AQ270" s="81"/>
      <c r="AR270" s="81"/>
      <c r="AS270" s="81"/>
      <c r="AT270" s="81"/>
      <c r="AU270" s="81"/>
      <c r="AV270" s="81"/>
      <c r="AW270" s="82"/>
      <c r="AX270" s="83"/>
      <c r="AY270" s="150"/>
      <c r="AZ270" s="84"/>
      <c r="BA270" s="83"/>
      <c r="BB270" s="83"/>
      <c r="BC270" s="83"/>
      <c r="BD270" s="83"/>
      <c r="BE270" s="83"/>
      <c r="BF270" s="28" t="s">
        <v>372</v>
      </c>
      <c r="BG270" s="85" t="s">
        <v>373</v>
      </c>
      <c r="BH270" s="85"/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</row>
    <row r="271" spans="1:100" s="86" customFormat="1" ht="31.5" customHeight="1" x14ac:dyDescent="0.3">
      <c r="A271" s="73">
        <v>2021</v>
      </c>
      <c r="B271" s="74">
        <v>2</v>
      </c>
      <c r="C271" s="270"/>
      <c r="D271" s="74"/>
      <c r="E271" s="74"/>
      <c r="F271" s="75"/>
      <c r="G271" s="76"/>
      <c r="H271" s="76"/>
      <c r="I271" s="76"/>
      <c r="J271" s="76"/>
      <c r="K271" s="271"/>
      <c r="L271" s="272"/>
      <c r="M271" s="273"/>
      <c r="N271" s="111"/>
      <c r="O271" s="111"/>
      <c r="P271" s="111"/>
      <c r="Q271" s="111"/>
      <c r="R271" s="111"/>
      <c r="S271" s="77"/>
      <c r="T271" s="77"/>
      <c r="U271" s="111"/>
      <c r="V271" s="111"/>
      <c r="W271" s="111"/>
      <c r="X271" s="111"/>
      <c r="Y271" s="111"/>
      <c r="Z271" s="77"/>
      <c r="AA271" s="77"/>
      <c r="AB271" s="111"/>
      <c r="AC271" s="111"/>
      <c r="AD271" s="111"/>
      <c r="AE271" s="111"/>
      <c r="AF271" s="111"/>
      <c r="AG271" s="77"/>
      <c r="AH271" s="77"/>
      <c r="AI271" s="78"/>
      <c r="AJ271" s="79"/>
      <c r="AK271" s="80"/>
      <c r="AL271" s="77"/>
      <c r="AM271" s="77"/>
      <c r="AN271" s="81"/>
      <c r="AO271" s="81"/>
      <c r="AP271" s="81"/>
      <c r="AQ271" s="81"/>
      <c r="AR271" s="81"/>
      <c r="AS271" s="81"/>
      <c r="AT271" s="81"/>
      <c r="AU271" s="81"/>
      <c r="AV271" s="81"/>
      <c r="AW271" s="82"/>
      <c r="AX271" s="83"/>
      <c r="AY271" s="150"/>
      <c r="AZ271" s="84"/>
      <c r="BA271" s="83"/>
      <c r="BB271" s="83"/>
      <c r="BC271" s="83"/>
      <c r="BD271" s="83"/>
      <c r="BE271" s="83"/>
      <c r="BF271" s="28" t="s">
        <v>372</v>
      </c>
      <c r="BG271" s="85" t="s">
        <v>373</v>
      </c>
      <c r="BH271" s="85"/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</row>
    <row r="272" spans="1:100" s="86" customFormat="1" ht="31.5" customHeight="1" x14ac:dyDescent="0.3">
      <c r="A272" s="73">
        <v>2021</v>
      </c>
      <c r="B272" s="74">
        <v>2</v>
      </c>
      <c r="C272" s="270"/>
      <c r="D272" s="74"/>
      <c r="E272" s="74"/>
      <c r="F272" s="75"/>
      <c r="G272" s="76"/>
      <c r="H272" s="76"/>
      <c r="I272" s="76"/>
      <c r="J272" s="76"/>
      <c r="K272" s="271"/>
      <c r="L272" s="272"/>
      <c r="M272" s="273"/>
      <c r="N272" s="111"/>
      <c r="O272" s="111"/>
      <c r="P272" s="111"/>
      <c r="Q272" s="111"/>
      <c r="R272" s="111"/>
      <c r="S272" s="77"/>
      <c r="T272" s="77"/>
      <c r="U272" s="111"/>
      <c r="V272" s="111"/>
      <c r="W272" s="111"/>
      <c r="X272" s="111"/>
      <c r="Y272" s="111"/>
      <c r="Z272" s="77"/>
      <c r="AA272" s="77"/>
      <c r="AB272" s="111"/>
      <c r="AC272" s="111"/>
      <c r="AD272" s="111"/>
      <c r="AE272" s="111"/>
      <c r="AF272" s="111"/>
      <c r="AG272" s="77"/>
      <c r="AH272" s="77"/>
      <c r="AI272" s="78"/>
      <c r="AJ272" s="79"/>
      <c r="AK272" s="80"/>
      <c r="AL272" s="77"/>
      <c r="AM272" s="77"/>
      <c r="AN272" s="81"/>
      <c r="AO272" s="81"/>
      <c r="AP272" s="81"/>
      <c r="AQ272" s="81"/>
      <c r="AR272" s="81"/>
      <c r="AS272" s="81"/>
      <c r="AT272" s="81"/>
      <c r="AU272" s="81"/>
      <c r="AV272" s="81"/>
      <c r="AW272" s="82"/>
      <c r="AX272" s="83"/>
      <c r="AY272" s="150"/>
      <c r="AZ272" s="84"/>
      <c r="BA272" s="83"/>
      <c r="BB272" s="83"/>
      <c r="BC272" s="83"/>
      <c r="BD272" s="83"/>
      <c r="BE272" s="83"/>
      <c r="BF272" s="28" t="s">
        <v>372</v>
      </c>
      <c r="BG272" s="85" t="s">
        <v>373</v>
      </c>
      <c r="BH272" s="85"/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</row>
    <row r="273" spans="1:100" s="86" customFormat="1" ht="31.5" customHeight="1" x14ac:dyDescent="0.3">
      <c r="A273" s="73">
        <v>2021</v>
      </c>
      <c r="B273" s="74">
        <v>2</v>
      </c>
      <c r="C273" s="270"/>
      <c r="D273" s="74"/>
      <c r="E273" s="74"/>
      <c r="F273" s="75"/>
      <c r="G273" s="76"/>
      <c r="H273" s="76"/>
      <c r="I273" s="76"/>
      <c r="J273" s="76"/>
      <c r="K273" s="271"/>
      <c r="L273" s="272"/>
      <c r="M273" s="273"/>
      <c r="N273" s="111"/>
      <c r="O273" s="111"/>
      <c r="P273" s="111"/>
      <c r="Q273" s="111"/>
      <c r="R273" s="111"/>
      <c r="S273" s="77"/>
      <c r="T273" s="77"/>
      <c r="U273" s="111"/>
      <c r="V273" s="111"/>
      <c r="W273" s="111"/>
      <c r="X273" s="111"/>
      <c r="Y273" s="111"/>
      <c r="Z273" s="77"/>
      <c r="AA273" s="77"/>
      <c r="AB273" s="111"/>
      <c r="AC273" s="111"/>
      <c r="AD273" s="111"/>
      <c r="AE273" s="111"/>
      <c r="AF273" s="111"/>
      <c r="AG273" s="77"/>
      <c r="AH273" s="77"/>
      <c r="AI273" s="78"/>
      <c r="AJ273" s="79"/>
      <c r="AK273" s="80"/>
      <c r="AL273" s="77"/>
      <c r="AM273" s="77"/>
      <c r="AN273" s="81"/>
      <c r="AO273" s="81"/>
      <c r="AP273" s="81"/>
      <c r="AQ273" s="81"/>
      <c r="AR273" s="81"/>
      <c r="AS273" s="81"/>
      <c r="AT273" s="81"/>
      <c r="AU273" s="81"/>
      <c r="AV273" s="81"/>
      <c r="AW273" s="82"/>
      <c r="AX273" s="83"/>
      <c r="AY273" s="150"/>
      <c r="AZ273" s="84"/>
      <c r="BA273" s="83">
        <v>1</v>
      </c>
      <c r="BB273" s="83">
        <v>0</v>
      </c>
      <c r="BC273" s="83">
        <v>6.2</v>
      </c>
      <c r="BD273" s="83">
        <v>2.2000000000000002</v>
      </c>
      <c r="BE273" s="83">
        <v>431.5</v>
      </c>
      <c r="BF273" s="28" t="s">
        <v>312</v>
      </c>
      <c r="BG273" s="85" t="s">
        <v>315</v>
      </c>
      <c r="BH273" s="85"/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</row>
    <row r="274" spans="1:100" s="86" customFormat="1" ht="31.5" customHeight="1" x14ac:dyDescent="0.3">
      <c r="A274" s="73">
        <v>2021</v>
      </c>
      <c r="B274" s="74">
        <v>2</v>
      </c>
      <c r="C274" s="270"/>
      <c r="D274" s="74"/>
      <c r="E274" s="74"/>
      <c r="F274" s="75"/>
      <c r="G274" s="76"/>
      <c r="H274" s="76"/>
      <c r="I274" s="76"/>
      <c r="J274" s="76"/>
      <c r="K274" s="271"/>
      <c r="L274" s="272"/>
      <c r="M274" s="273"/>
      <c r="N274" s="111"/>
      <c r="O274" s="111"/>
      <c r="P274" s="111"/>
      <c r="Q274" s="111"/>
      <c r="R274" s="111"/>
      <c r="S274" s="77"/>
      <c r="T274" s="77"/>
      <c r="U274" s="111"/>
      <c r="V274" s="111"/>
      <c r="W274" s="111"/>
      <c r="X274" s="111"/>
      <c r="Y274" s="111"/>
      <c r="Z274" s="77"/>
      <c r="AA274" s="77"/>
      <c r="AB274" s="111"/>
      <c r="AC274" s="111"/>
      <c r="AD274" s="111"/>
      <c r="AE274" s="111"/>
      <c r="AF274" s="111"/>
      <c r="AG274" s="77"/>
      <c r="AH274" s="77"/>
      <c r="AI274" s="78"/>
      <c r="AJ274" s="79"/>
      <c r="AK274" s="80"/>
      <c r="AL274" s="77"/>
      <c r="AM274" s="77"/>
      <c r="AN274" s="81"/>
      <c r="AO274" s="81"/>
      <c r="AP274" s="81"/>
      <c r="AQ274" s="81"/>
      <c r="AR274" s="81"/>
      <c r="AS274" s="81"/>
      <c r="AT274" s="81"/>
      <c r="AU274" s="81"/>
      <c r="AV274" s="81"/>
      <c r="AW274" s="82"/>
      <c r="AX274" s="83"/>
      <c r="AY274" s="150"/>
      <c r="AZ274" s="84"/>
      <c r="BA274" s="83"/>
      <c r="BB274" s="83"/>
      <c r="BC274" s="83"/>
      <c r="BD274" s="83"/>
      <c r="BE274" s="83"/>
      <c r="BF274" s="28" t="s">
        <v>306</v>
      </c>
      <c r="BG274" s="85" t="s">
        <v>307</v>
      </c>
      <c r="BH274" s="85" t="s">
        <v>346</v>
      </c>
      <c r="BI274" s="85" t="s">
        <v>311</v>
      </c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</row>
    <row r="275" spans="1:100" s="86" customFormat="1" ht="31.5" customHeight="1" x14ac:dyDescent="0.3">
      <c r="A275" s="73">
        <v>2021</v>
      </c>
      <c r="B275" s="74">
        <v>2</v>
      </c>
      <c r="C275" s="270"/>
      <c r="D275" s="74"/>
      <c r="E275" s="74"/>
      <c r="F275" s="75"/>
      <c r="G275" s="76"/>
      <c r="H275" s="76"/>
      <c r="I275" s="76"/>
      <c r="J275" s="76"/>
      <c r="K275" s="271"/>
      <c r="L275" s="272"/>
      <c r="M275" s="273"/>
      <c r="N275" s="111"/>
      <c r="O275" s="111"/>
      <c r="P275" s="111"/>
      <c r="Q275" s="111"/>
      <c r="R275" s="111"/>
      <c r="S275" s="77"/>
      <c r="T275" s="77"/>
      <c r="U275" s="111"/>
      <c r="V275" s="111"/>
      <c r="W275" s="111"/>
      <c r="X275" s="111"/>
      <c r="Y275" s="111"/>
      <c r="Z275" s="77"/>
      <c r="AA275" s="77"/>
      <c r="AB275" s="111"/>
      <c r="AC275" s="111"/>
      <c r="AD275" s="111"/>
      <c r="AE275" s="111"/>
      <c r="AF275" s="111"/>
      <c r="AG275" s="77"/>
      <c r="AH275" s="77"/>
      <c r="AI275" s="78"/>
      <c r="AJ275" s="79"/>
      <c r="AK275" s="80"/>
      <c r="AL275" s="77"/>
      <c r="AM275" s="77"/>
      <c r="AN275" s="81"/>
      <c r="AO275" s="81"/>
      <c r="AP275" s="81"/>
      <c r="AQ275" s="81"/>
      <c r="AR275" s="81"/>
      <c r="AS275" s="81"/>
      <c r="AT275" s="81"/>
      <c r="AU275" s="81"/>
      <c r="AV275" s="81"/>
      <c r="AW275" s="82"/>
      <c r="AX275" s="83"/>
      <c r="AY275" s="150"/>
      <c r="AZ275" s="84"/>
      <c r="BA275" s="83">
        <v>1</v>
      </c>
      <c r="BB275" s="83">
        <v>0</v>
      </c>
      <c r="BC275" s="83">
        <v>1.6</v>
      </c>
      <c r="BD275" s="83">
        <v>3.7</v>
      </c>
      <c r="BE275" s="83">
        <v>1318.8</v>
      </c>
      <c r="BF275" s="28" t="s">
        <v>384</v>
      </c>
      <c r="BG275" s="85" t="s">
        <v>384</v>
      </c>
      <c r="BH275" s="85"/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</row>
    <row r="276" spans="1:100" s="86" customFormat="1" ht="31.5" customHeight="1" x14ac:dyDescent="0.3">
      <c r="A276" s="73">
        <v>2021</v>
      </c>
      <c r="B276" s="74">
        <v>2</v>
      </c>
      <c r="C276" s="270"/>
      <c r="D276" s="74"/>
      <c r="E276" s="74"/>
      <c r="F276" s="75"/>
      <c r="G276" s="76"/>
      <c r="H276" s="76"/>
      <c r="I276" s="76"/>
      <c r="J276" s="76"/>
      <c r="K276" s="271"/>
      <c r="L276" s="272"/>
      <c r="M276" s="273"/>
      <c r="N276" s="111"/>
      <c r="O276" s="111"/>
      <c r="P276" s="111"/>
      <c r="Q276" s="111"/>
      <c r="R276" s="111"/>
      <c r="S276" s="77"/>
      <c r="T276" s="77"/>
      <c r="U276" s="111"/>
      <c r="V276" s="111"/>
      <c r="W276" s="111"/>
      <c r="X276" s="111"/>
      <c r="Y276" s="111"/>
      <c r="Z276" s="77"/>
      <c r="AA276" s="77"/>
      <c r="AB276" s="111"/>
      <c r="AC276" s="111"/>
      <c r="AD276" s="111"/>
      <c r="AE276" s="111"/>
      <c r="AF276" s="111"/>
      <c r="AG276" s="77"/>
      <c r="AH276" s="77"/>
      <c r="AI276" s="78"/>
      <c r="AJ276" s="79"/>
      <c r="AK276" s="80"/>
      <c r="AL276" s="77"/>
      <c r="AM276" s="77"/>
      <c r="AN276" s="81"/>
      <c r="AO276" s="81"/>
      <c r="AP276" s="81"/>
      <c r="AQ276" s="81"/>
      <c r="AR276" s="81"/>
      <c r="AS276" s="81"/>
      <c r="AT276" s="81"/>
      <c r="AU276" s="81"/>
      <c r="AV276" s="81"/>
      <c r="AW276" s="82"/>
      <c r="AX276" s="83"/>
      <c r="AY276" s="150"/>
      <c r="AZ276" s="84"/>
      <c r="BA276" s="83"/>
      <c r="BB276" s="83">
        <v>0</v>
      </c>
      <c r="BC276" s="83">
        <v>1.3</v>
      </c>
      <c r="BD276" s="83">
        <v>3.4</v>
      </c>
      <c r="BE276" s="83">
        <v>190.1</v>
      </c>
      <c r="BF276" s="28" t="s">
        <v>312</v>
      </c>
      <c r="BG276" s="85" t="s">
        <v>313</v>
      </c>
      <c r="BH276" s="85" t="s">
        <v>314</v>
      </c>
      <c r="BI276" s="85"/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</row>
    <row r="277" spans="1:100" s="86" customFormat="1" ht="31.5" customHeight="1" x14ac:dyDescent="0.3">
      <c r="A277" s="73">
        <v>2021</v>
      </c>
      <c r="B277" s="74">
        <v>2</v>
      </c>
      <c r="C277" s="270"/>
      <c r="D277" s="74"/>
      <c r="E277" s="74"/>
      <c r="F277" s="75"/>
      <c r="G277" s="76"/>
      <c r="H277" s="76"/>
      <c r="I277" s="76"/>
      <c r="J277" s="76"/>
      <c r="K277" s="271"/>
      <c r="L277" s="272"/>
      <c r="M277" s="273"/>
      <c r="N277" s="111"/>
      <c r="O277" s="111"/>
      <c r="P277" s="111"/>
      <c r="Q277" s="111"/>
      <c r="R277" s="111"/>
      <c r="S277" s="77"/>
      <c r="T277" s="77"/>
      <c r="U277" s="111"/>
      <c r="V277" s="111"/>
      <c r="W277" s="111"/>
      <c r="X277" s="111"/>
      <c r="Y277" s="111"/>
      <c r="Z277" s="77"/>
      <c r="AA277" s="77"/>
      <c r="AB277" s="111"/>
      <c r="AC277" s="111"/>
      <c r="AD277" s="111"/>
      <c r="AE277" s="111"/>
      <c r="AF277" s="111"/>
      <c r="AG277" s="77"/>
      <c r="AH277" s="77"/>
      <c r="AI277" s="78"/>
      <c r="AJ277" s="79"/>
      <c r="AK277" s="80"/>
      <c r="AL277" s="77"/>
      <c r="AM277" s="77"/>
      <c r="AN277" s="81"/>
      <c r="AO277" s="81"/>
      <c r="AP277" s="81"/>
      <c r="AQ277" s="81"/>
      <c r="AR277" s="81"/>
      <c r="AS277" s="81"/>
      <c r="AT277" s="81"/>
      <c r="AU277" s="81"/>
      <c r="AV277" s="81"/>
      <c r="AW277" s="82"/>
      <c r="AX277" s="83"/>
      <c r="AY277" s="150"/>
      <c r="AZ277" s="84"/>
      <c r="BA277" s="83">
        <v>1</v>
      </c>
      <c r="BB277" s="83">
        <v>8.3000000000000007</v>
      </c>
      <c r="BC277" s="83">
        <v>1675</v>
      </c>
      <c r="BD277" s="83">
        <v>0.1</v>
      </c>
      <c r="BE277" s="83">
        <v>14.6</v>
      </c>
      <c r="BF277" s="28" t="s">
        <v>364</v>
      </c>
      <c r="BG277" s="85" t="s">
        <v>364</v>
      </c>
      <c r="BH277" s="85"/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</row>
    <row r="278" spans="1:100" s="86" customFormat="1" ht="31.5" customHeight="1" x14ac:dyDescent="0.3">
      <c r="A278" s="73">
        <v>2021</v>
      </c>
      <c r="B278" s="74">
        <v>2</v>
      </c>
      <c r="C278" s="270"/>
      <c r="D278" s="74"/>
      <c r="E278" s="74"/>
      <c r="F278" s="75"/>
      <c r="G278" s="76"/>
      <c r="H278" s="76"/>
      <c r="I278" s="76"/>
      <c r="J278" s="76"/>
      <c r="K278" s="271"/>
      <c r="L278" s="272"/>
      <c r="M278" s="273"/>
      <c r="N278" s="111"/>
      <c r="O278" s="111"/>
      <c r="P278" s="111"/>
      <c r="Q278" s="111"/>
      <c r="R278" s="111"/>
      <c r="S278" s="77"/>
      <c r="T278" s="77"/>
      <c r="U278" s="111"/>
      <c r="V278" s="111"/>
      <c r="W278" s="111"/>
      <c r="X278" s="111"/>
      <c r="Y278" s="111"/>
      <c r="Z278" s="77"/>
      <c r="AA278" s="77"/>
      <c r="AB278" s="111"/>
      <c r="AC278" s="111"/>
      <c r="AD278" s="111"/>
      <c r="AE278" s="111"/>
      <c r="AF278" s="111"/>
      <c r="AG278" s="77"/>
      <c r="AH278" s="77"/>
      <c r="AI278" s="78"/>
      <c r="AJ278" s="79"/>
      <c r="AK278" s="80"/>
      <c r="AL278" s="77"/>
      <c r="AM278" s="77"/>
      <c r="AN278" s="81"/>
      <c r="AO278" s="81"/>
      <c r="AP278" s="81"/>
      <c r="AQ278" s="81"/>
      <c r="AR278" s="81"/>
      <c r="AS278" s="81"/>
      <c r="AT278" s="81"/>
      <c r="AU278" s="81"/>
      <c r="AV278" s="81"/>
      <c r="AW278" s="82"/>
      <c r="AX278" s="83"/>
      <c r="AY278" s="150"/>
      <c r="AZ278" s="84"/>
      <c r="BA278" s="83">
        <v>1</v>
      </c>
      <c r="BB278" s="83">
        <v>0.1</v>
      </c>
      <c r="BC278" s="83">
        <v>9.3000000000000007</v>
      </c>
      <c r="BD278" s="83">
        <v>0.9</v>
      </c>
      <c r="BE278" s="83">
        <v>118.7</v>
      </c>
      <c r="BF278" s="28" t="s">
        <v>312</v>
      </c>
      <c r="BG278" s="85" t="s">
        <v>315</v>
      </c>
      <c r="BH278" s="85"/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</row>
    <row r="279" spans="1:100" s="86" customFormat="1" ht="31.5" customHeight="1" x14ac:dyDescent="0.3">
      <c r="A279" s="73">
        <v>2021</v>
      </c>
      <c r="B279" s="74">
        <v>2</v>
      </c>
      <c r="C279" s="270"/>
      <c r="D279" s="74"/>
      <c r="E279" s="74"/>
      <c r="F279" s="75"/>
      <c r="G279" s="76"/>
      <c r="H279" s="76"/>
      <c r="I279" s="76"/>
      <c r="J279" s="76"/>
      <c r="K279" s="271"/>
      <c r="L279" s="272"/>
      <c r="M279" s="273"/>
      <c r="N279" s="111"/>
      <c r="O279" s="111"/>
      <c r="P279" s="111"/>
      <c r="Q279" s="111"/>
      <c r="R279" s="111"/>
      <c r="S279" s="77"/>
      <c r="T279" s="77"/>
      <c r="U279" s="111"/>
      <c r="V279" s="111"/>
      <c r="W279" s="111"/>
      <c r="X279" s="111"/>
      <c r="Y279" s="111"/>
      <c r="Z279" s="77"/>
      <c r="AA279" s="77"/>
      <c r="AB279" s="111"/>
      <c r="AC279" s="111"/>
      <c r="AD279" s="111"/>
      <c r="AE279" s="111"/>
      <c r="AF279" s="111"/>
      <c r="AG279" s="77"/>
      <c r="AH279" s="77"/>
      <c r="AI279" s="78"/>
      <c r="AJ279" s="79"/>
      <c r="AK279" s="80"/>
      <c r="AL279" s="77"/>
      <c r="AM279" s="77"/>
      <c r="AN279" s="81"/>
      <c r="AO279" s="81"/>
      <c r="AP279" s="81"/>
      <c r="AQ279" s="81"/>
      <c r="AR279" s="81"/>
      <c r="AS279" s="81"/>
      <c r="AT279" s="81"/>
      <c r="AU279" s="81"/>
      <c r="AV279" s="81"/>
      <c r="AW279" s="82"/>
      <c r="AX279" s="83"/>
      <c r="AY279" s="150"/>
      <c r="AZ279" s="84"/>
      <c r="BA279" s="83"/>
      <c r="BB279" s="83"/>
      <c r="BC279" s="83"/>
      <c r="BD279" s="83"/>
      <c r="BE279" s="83"/>
      <c r="BF279" s="28" t="s">
        <v>364</v>
      </c>
      <c r="BG279" s="85" t="s">
        <v>364</v>
      </c>
      <c r="BH279" s="85"/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</row>
    <row r="280" spans="1:100" s="86" customFormat="1" ht="31.5" customHeight="1" x14ac:dyDescent="0.3">
      <c r="A280" s="73">
        <v>2021</v>
      </c>
      <c r="B280" s="74">
        <v>2</v>
      </c>
      <c r="C280" s="270"/>
      <c r="D280" s="74"/>
      <c r="E280" s="74"/>
      <c r="F280" s="75"/>
      <c r="G280" s="76"/>
      <c r="H280" s="76"/>
      <c r="I280" s="76"/>
      <c r="J280" s="76"/>
      <c r="K280" s="271"/>
      <c r="L280" s="272"/>
      <c r="M280" s="273"/>
      <c r="N280" s="111"/>
      <c r="O280" s="111"/>
      <c r="P280" s="111"/>
      <c r="Q280" s="111"/>
      <c r="R280" s="111"/>
      <c r="S280" s="77"/>
      <c r="T280" s="77"/>
      <c r="U280" s="111"/>
      <c r="V280" s="111"/>
      <c r="W280" s="111"/>
      <c r="X280" s="111"/>
      <c r="Y280" s="111"/>
      <c r="Z280" s="77"/>
      <c r="AA280" s="77"/>
      <c r="AB280" s="111"/>
      <c r="AC280" s="111"/>
      <c r="AD280" s="111"/>
      <c r="AE280" s="111"/>
      <c r="AF280" s="111"/>
      <c r="AG280" s="77"/>
      <c r="AH280" s="77"/>
      <c r="AI280" s="78"/>
      <c r="AJ280" s="79"/>
      <c r="AK280" s="80"/>
      <c r="AL280" s="77"/>
      <c r="AM280" s="77"/>
      <c r="AN280" s="81"/>
      <c r="AO280" s="81"/>
      <c r="AP280" s="81"/>
      <c r="AQ280" s="81"/>
      <c r="AR280" s="81"/>
      <c r="AS280" s="81"/>
      <c r="AT280" s="81"/>
      <c r="AU280" s="81"/>
      <c r="AV280" s="81"/>
      <c r="AW280" s="82"/>
      <c r="AX280" s="83"/>
      <c r="AY280" s="150"/>
      <c r="AZ280" s="84"/>
      <c r="BA280" s="83">
        <v>1</v>
      </c>
      <c r="BB280" s="83">
        <v>0.1</v>
      </c>
      <c r="BC280" s="83">
        <v>3.6</v>
      </c>
      <c r="BD280" s="83">
        <v>2.5</v>
      </c>
      <c r="BE280" s="83">
        <v>152.30000000000001</v>
      </c>
      <c r="BF280" s="28" t="s">
        <v>312</v>
      </c>
      <c r="BG280" s="85" t="s">
        <v>315</v>
      </c>
      <c r="BH280" s="85" t="s">
        <v>316</v>
      </c>
      <c r="BI280" s="85"/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</row>
    <row r="281" spans="1:100" s="86" customFormat="1" ht="31.5" customHeight="1" x14ac:dyDescent="0.3">
      <c r="A281" s="73">
        <v>2021</v>
      </c>
      <c r="B281" s="74">
        <v>2</v>
      </c>
      <c r="C281" s="270"/>
      <c r="D281" s="74"/>
      <c r="E281" s="74"/>
      <c r="F281" s="75"/>
      <c r="G281" s="76"/>
      <c r="H281" s="76"/>
      <c r="I281" s="76"/>
      <c r="J281" s="76"/>
      <c r="K281" s="271"/>
      <c r="L281" s="272"/>
      <c r="M281" s="273"/>
      <c r="N281" s="111"/>
      <c r="O281" s="111"/>
      <c r="P281" s="111"/>
      <c r="Q281" s="111"/>
      <c r="R281" s="111"/>
      <c r="S281" s="77"/>
      <c r="T281" s="77"/>
      <c r="U281" s="111"/>
      <c r="V281" s="111"/>
      <c r="W281" s="111"/>
      <c r="X281" s="111"/>
      <c r="Y281" s="111"/>
      <c r="Z281" s="77"/>
      <c r="AA281" s="77"/>
      <c r="AB281" s="111"/>
      <c r="AC281" s="111"/>
      <c r="AD281" s="111"/>
      <c r="AE281" s="111"/>
      <c r="AF281" s="111"/>
      <c r="AG281" s="77"/>
      <c r="AH281" s="77"/>
      <c r="AI281" s="78"/>
      <c r="AJ281" s="79"/>
      <c r="AK281" s="80"/>
      <c r="AL281" s="77"/>
      <c r="AM281" s="77"/>
      <c r="AN281" s="81"/>
      <c r="AO281" s="81"/>
      <c r="AP281" s="81"/>
      <c r="AQ281" s="81"/>
      <c r="AR281" s="81"/>
      <c r="AS281" s="81"/>
      <c r="AT281" s="81"/>
      <c r="AU281" s="81"/>
      <c r="AV281" s="81"/>
      <c r="AW281" s="82"/>
      <c r="AX281" s="83"/>
      <c r="AY281" s="150"/>
      <c r="AZ281" s="84"/>
      <c r="BA281" s="83">
        <v>1</v>
      </c>
      <c r="BB281" s="83">
        <v>0</v>
      </c>
      <c r="BC281" s="83">
        <v>2.5</v>
      </c>
      <c r="BD281" s="83">
        <v>7.7</v>
      </c>
      <c r="BE281" s="83">
        <v>821.2</v>
      </c>
      <c r="BF281" s="28" t="s">
        <v>318</v>
      </c>
      <c r="BG281" s="85"/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</row>
    <row r="282" spans="1:100" s="86" customFormat="1" ht="31.5" customHeight="1" x14ac:dyDescent="0.3">
      <c r="A282" s="73">
        <v>2021</v>
      </c>
      <c r="B282" s="74">
        <v>2</v>
      </c>
      <c r="C282" s="270"/>
      <c r="D282" s="74"/>
      <c r="E282" s="74"/>
      <c r="F282" s="75"/>
      <c r="G282" s="76"/>
      <c r="H282" s="76"/>
      <c r="I282" s="76"/>
      <c r="J282" s="76"/>
      <c r="K282" s="271"/>
      <c r="L282" s="272"/>
      <c r="M282" s="273"/>
      <c r="N282" s="111"/>
      <c r="O282" s="111"/>
      <c r="P282" s="111"/>
      <c r="Q282" s="111"/>
      <c r="R282" s="111"/>
      <c r="S282" s="77"/>
      <c r="T282" s="77"/>
      <c r="U282" s="111"/>
      <c r="V282" s="111"/>
      <c r="W282" s="111"/>
      <c r="X282" s="111"/>
      <c r="Y282" s="111"/>
      <c r="Z282" s="77"/>
      <c r="AA282" s="77"/>
      <c r="AB282" s="111"/>
      <c r="AC282" s="111"/>
      <c r="AD282" s="111"/>
      <c r="AE282" s="111"/>
      <c r="AF282" s="111"/>
      <c r="AG282" s="77"/>
      <c r="AH282" s="77"/>
      <c r="AI282" s="78"/>
      <c r="AJ282" s="79"/>
      <c r="AK282" s="80"/>
      <c r="AL282" s="77"/>
      <c r="AM282" s="77"/>
      <c r="AN282" s="81"/>
      <c r="AO282" s="81"/>
      <c r="AP282" s="81"/>
      <c r="AQ282" s="81"/>
      <c r="AR282" s="81"/>
      <c r="AS282" s="81"/>
      <c r="AT282" s="81"/>
      <c r="AU282" s="81"/>
      <c r="AV282" s="81"/>
      <c r="AW282" s="82"/>
      <c r="AX282" s="83"/>
      <c r="AY282" s="150"/>
      <c r="AZ282" s="84"/>
      <c r="BA282" s="83"/>
      <c r="BB282" s="83">
        <v>0</v>
      </c>
      <c r="BC282" s="83">
        <v>0</v>
      </c>
      <c r="BD282" s="83">
        <v>5.0999999999999996</v>
      </c>
      <c r="BE282" s="83">
        <v>5.0999999999999996</v>
      </c>
      <c r="BF282" s="28" t="s">
        <v>306</v>
      </c>
      <c r="BG282" s="85" t="s">
        <v>307</v>
      </c>
      <c r="BH282" s="85" t="s">
        <v>324</v>
      </c>
      <c r="BI282" s="85" t="s">
        <v>311</v>
      </c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</row>
    <row r="283" spans="1:100" s="86" customFormat="1" ht="31.5" customHeight="1" x14ac:dyDescent="0.3">
      <c r="A283" s="73">
        <v>2021</v>
      </c>
      <c r="B283" s="74">
        <v>2</v>
      </c>
      <c r="C283" s="270"/>
      <c r="D283" s="74"/>
      <c r="E283" s="74"/>
      <c r="F283" s="75"/>
      <c r="G283" s="76"/>
      <c r="H283" s="76"/>
      <c r="I283" s="76"/>
      <c r="J283" s="76"/>
      <c r="K283" s="271"/>
      <c r="L283" s="272"/>
      <c r="M283" s="273"/>
      <c r="N283" s="111"/>
      <c r="O283" s="111"/>
      <c r="P283" s="111"/>
      <c r="Q283" s="111"/>
      <c r="R283" s="111"/>
      <c r="S283" s="77"/>
      <c r="T283" s="77"/>
      <c r="U283" s="111"/>
      <c r="V283" s="111"/>
      <c r="W283" s="111"/>
      <c r="X283" s="111"/>
      <c r="Y283" s="111"/>
      <c r="Z283" s="77"/>
      <c r="AA283" s="77"/>
      <c r="AB283" s="111"/>
      <c r="AC283" s="111"/>
      <c r="AD283" s="111"/>
      <c r="AE283" s="111"/>
      <c r="AF283" s="111"/>
      <c r="AG283" s="77"/>
      <c r="AH283" s="77"/>
      <c r="AI283" s="78"/>
      <c r="AJ283" s="79"/>
      <c r="AK283" s="80"/>
      <c r="AL283" s="77"/>
      <c r="AM283" s="77"/>
      <c r="AN283" s="81"/>
      <c r="AO283" s="81"/>
      <c r="AP283" s="81"/>
      <c r="AQ283" s="81"/>
      <c r="AR283" s="81"/>
      <c r="AS283" s="81"/>
      <c r="AT283" s="81"/>
      <c r="AU283" s="81"/>
      <c r="AV283" s="81"/>
      <c r="AW283" s="82"/>
      <c r="AX283" s="83"/>
      <c r="AY283" s="150"/>
      <c r="AZ283" s="84"/>
      <c r="BA283" s="83"/>
      <c r="BB283" s="83"/>
      <c r="BC283" s="83">
        <v>0.1</v>
      </c>
      <c r="BD283" s="83"/>
      <c r="BE283" s="83"/>
      <c r="BF283" s="28" t="s">
        <v>306</v>
      </c>
      <c r="BG283" s="85" t="s">
        <v>307</v>
      </c>
      <c r="BH283" s="85"/>
      <c r="BI283" s="85" t="s">
        <v>311</v>
      </c>
      <c r="BJ283" s="85"/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</row>
    <row r="284" spans="1:100" s="86" customFormat="1" ht="31.5" customHeight="1" x14ac:dyDescent="0.3">
      <c r="A284" s="73">
        <v>2021</v>
      </c>
      <c r="B284" s="74">
        <v>2</v>
      </c>
      <c r="C284" s="270"/>
      <c r="D284" s="74"/>
      <c r="E284" s="74"/>
      <c r="F284" s="75"/>
      <c r="G284" s="76"/>
      <c r="H284" s="76"/>
      <c r="I284" s="76"/>
      <c r="J284" s="76"/>
      <c r="K284" s="271"/>
      <c r="L284" s="272"/>
      <c r="M284" s="273"/>
      <c r="N284" s="111"/>
      <c r="O284" s="111"/>
      <c r="P284" s="111"/>
      <c r="Q284" s="111"/>
      <c r="R284" s="111"/>
      <c r="S284" s="77"/>
      <c r="T284" s="77"/>
      <c r="U284" s="111"/>
      <c r="V284" s="111"/>
      <c r="W284" s="111"/>
      <c r="X284" s="111"/>
      <c r="Y284" s="111"/>
      <c r="Z284" s="77"/>
      <c r="AA284" s="77"/>
      <c r="AB284" s="111"/>
      <c r="AC284" s="111"/>
      <c r="AD284" s="111"/>
      <c r="AE284" s="111"/>
      <c r="AF284" s="111"/>
      <c r="AG284" s="77"/>
      <c r="AH284" s="77"/>
      <c r="AI284" s="78"/>
      <c r="AJ284" s="79"/>
      <c r="AK284" s="80"/>
      <c r="AL284" s="77"/>
      <c r="AM284" s="77"/>
      <c r="AN284" s="81"/>
      <c r="AO284" s="81"/>
      <c r="AP284" s="81"/>
      <c r="AQ284" s="81"/>
      <c r="AR284" s="81"/>
      <c r="AS284" s="81"/>
      <c r="AT284" s="81"/>
      <c r="AU284" s="81"/>
      <c r="AV284" s="81"/>
      <c r="AW284" s="82"/>
      <c r="AX284" s="83"/>
      <c r="AY284" s="150"/>
      <c r="AZ284" s="84"/>
      <c r="BA284" s="83"/>
      <c r="BB284" s="83">
        <v>0.2</v>
      </c>
      <c r="BC284" s="83">
        <v>9.6999999999999993</v>
      </c>
      <c r="BD284" s="83">
        <v>2</v>
      </c>
      <c r="BE284" s="83">
        <v>118.1</v>
      </c>
      <c r="BF284" s="28" t="s">
        <v>364</v>
      </c>
      <c r="BG284" s="85" t="s">
        <v>364</v>
      </c>
      <c r="BH284" s="85"/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</row>
    <row r="285" spans="1:100" s="86" customFormat="1" ht="31.5" customHeight="1" x14ac:dyDescent="0.3">
      <c r="A285" s="73">
        <v>2021</v>
      </c>
      <c r="B285" s="74">
        <v>2</v>
      </c>
      <c r="C285" s="270"/>
      <c r="D285" s="74"/>
      <c r="E285" s="74"/>
      <c r="F285" s="75"/>
      <c r="G285" s="76"/>
      <c r="H285" s="76"/>
      <c r="I285" s="76"/>
      <c r="J285" s="76"/>
      <c r="K285" s="271"/>
      <c r="L285" s="272"/>
      <c r="M285" s="273"/>
      <c r="N285" s="111"/>
      <c r="O285" s="111"/>
      <c r="P285" s="111"/>
      <c r="Q285" s="111"/>
      <c r="R285" s="111"/>
      <c r="S285" s="77"/>
      <c r="T285" s="77"/>
      <c r="U285" s="111"/>
      <c r="V285" s="111"/>
      <c r="W285" s="111"/>
      <c r="X285" s="111"/>
      <c r="Y285" s="111"/>
      <c r="Z285" s="77"/>
      <c r="AA285" s="77"/>
      <c r="AB285" s="111"/>
      <c r="AC285" s="111"/>
      <c r="AD285" s="111"/>
      <c r="AE285" s="111"/>
      <c r="AF285" s="111"/>
      <c r="AG285" s="77"/>
      <c r="AH285" s="77"/>
      <c r="AI285" s="78"/>
      <c r="AJ285" s="79"/>
      <c r="AK285" s="80"/>
      <c r="AL285" s="77"/>
      <c r="AM285" s="77"/>
      <c r="AN285" s="81"/>
      <c r="AO285" s="81"/>
      <c r="AP285" s="81"/>
      <c r="AQ285" s="81"/>
      <c r="AR285" s="81"/>
      <c r="AS285" s="81"/>
      <c r="AT285" s="81"/>
      <c r="AU285" s="81"/>
      <c r="AV285" s="81"/>
      <c r="AW285" s="82"/>
      <c r="AX285" s="83"/>
      <c r="AY285" s="150"/>
      <c r="AZ285" s="84"/>
      <c r="BA285" s="83"/>
      <c r="BB285" s="83">
        <v>0.2</v>
      </c>
      <c r="BC285" s="83">
        <v>9.9</v>
      </c>
      <c r="BD285" s="83">
        <v>2.8</v>
      </c>
      <c r="BE285" s="83">
        <v>130.19999999999999</v>
      </c>
      <c r="BF285" s="28" t="s">
        <v>364</v>
      </c>
      <c r="BG285" s="85" t="s">
        <v>364</v>
      </c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</row>
    <row r="286" spans="1:100" s="86" customFormat="1" ht="31.5" customHeight="1" x14ac:dyDescent="0.3">
      <c r="A286" s="73">
        <v>2021</v>
      </c>
      <c r="B286" s="74">
        <v>2</v>
      </c>
      <c r="C286" s="270"/>
      <c r="D286" s="74"/>
      <c r="E286" s="74"/>
      <c r="F286" s="75"/>
      <c r="G286" s="76"/>
      <c r="H286" s="76"/>
      <c r="I286" s="76"/>
      <c r="J286" s="76"/>
      <c r="K286" s="271"/>
      <c r="L286" s="272"/>
      <c r="M286" s="273"/>
      <c r="N286" s="111"/>
      <c r="O286" s="111"/>
      <c r="P286" s="111"/>
      <c r="Q286" s="111"/>
      <c r="R286" s="111"/>
      <c r="S286" s="77"/>
      <c r="T286" s="77"/>
      <c r="U286" s="111"/>
      <c r="V286" s="111"/>
      <c r="W286" s="111"/>
      <c r="X286" s="111"/>
      <c r="Y286" s="111"/>
      <c r="Z286" s="77"/>
      <c r="AA286" s="77"/>
      <c r="AB286" s="111"/>
      <c r="AC286" s="111"/>
      <c r="AD286" s="111"/>
      <c r="AE286" s="111"/>
      <c r="AF286" s="111"/>
      <c r="AG286" s="77"/>
      <c r="AH286" s="77"/>
      <c r="AI286" s="78"/>
      <c r="AJ286" s="79"/>
      <c r="AK286" s="80"/>
      <c r="AL286" s="77"/>
      <c r="AM286" s="77"/>
      <c r="AN286" s="81"/>
      <c r="AO286" s="81"/>
      <c r="AP286" s="81"/>
      <c r="AQ286" s="81"/>
      <c r="AR286" s="81"/>
      <c r="AS286" s="81"/>
      <c r="AT286" s="81"/>
      <c r="AU286" s="81"/>
      <c r="AV286" s="81"/>
      <c r="AW286" s="82"/>
      <c r="AX286" s="83"/>
      <c r="AY286" s="150"/>
      <c r="AZ286" s="84"/>
      <c r="BA286" s="83"/>
      <c r="BB286" s="83">
        <v>0</v>
      </c>
      <c r="BC286" s="83">
        <v>0</v>
      </c>
      <c r="BD286" s="83">
        <v>0.5</v>
      </c>
      <c r="BE286" s="83">
        <v>0.5</v>
      </c>
      <c r="BF286" s="28" t="s">
        <v>338</v>
      </c>
      <c r="BG286" s="85" t="s">
        <v>338</v>
      </c>
      <c r="BH286" s="85"/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</row>
    <row r="287" spans="1:100" s="86" customFormat="1" ht="31.5" customHeight="1" x14ac:dyDescent="0.3">
      <c r="A287" s="73">
        <v>2021</v>
      </c>
      <c r="B287" s="74">
        <v>2</v>
      </c>
      <c r="C287" s="270"/>
      <c r="D287" s="74"/>
      <c r="E287" s="74"/>
      <c r="F287" s="75"/>
      <c r="G287" s="76"/>
      <c r="H287" s="76"/>
      <c r="I287" s="76"/>
      <c r="J287" s="76"/>
      <c r="K287" s="271"/>
      <c r="L287" s="272"/>
      <c r="M287" s="273"/>
      <c r="N287" s="111"/>
      <c r="O287" s="111"/>
      <c r="P287" s="111"/>
      <c r="Q287" s="111"/>
      <c r="R287" s="111"/>
      <c r="S287" s="77"/>
      <c r="T287" s="77"/>
      <c r="U287" s="111"/>
      <c r="V287" s="111"/>
      <c r="W287" s="111"/>
      <c r="X287" s="111"/>
      <c r="Y287" s="111"/>
      <c r="Z287" s="77"/>
      <c r="AA287" s="77"/>
      <c r="AB287" s="111"/>
      <c r="AC287" s="111"/>
      <c r="AD287" s="111"/>
      <c r="AE287" s="111"/>
      <c r="AF287" s="111"/>
      <c r="AG287" s="77"/>
      <c r="AH287" s="77"/>
      <c r="AI287" s="78"/>
      <c r="AJ287" s="79"/>
      <c r="AK287" s="80"/>
      <c r="AL287" s="77"/>
      <c r="AM287" s="77"/>
      <c r="AN287" s="81"/>
      <c r="AO287" s="81"/>
      <c r="AP287" s="81"/>
      <c r="AQ287" s="81"/>
      <c r="AR287" s="81"/>
      <c r="AS287" s="81"/>
      <c r="AT287" s="81"/>
      <c r="AU287" s="81"/>
      <c r="AV287" s="81"/>
      <c r="AW287" s="82"/>
      <c r="AX287" s="83"/>
      <c r="AY287" s="150"/>
      <c r="AZ287" s="84"/>
      <c r="BA287" s="83"/>
      <c r="BB287" s="83">
        <v>0</v>
      </c>
      <c r="BC287" s="83">
        <v>0</v>
      </c>
      <c r="BD287" s="83">
        <v>0.4</v>
      </c>
      <c r="BE287" s="83">
        <v>0.4</v>
      </c>
      <c r="BF287" s="28" t="s">
        <v>338</v>
      </c>
      <c r="BG287" s="85" t="s">
        <v>338</v>
      </c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</row>
    <row r="288" spans="1:100" s="86" customFormat="1" ht="31.5" customHeight="1" x14ac:dyDescent="0.3">
      <c r="A288" s="73">
        <v>2021</v>
      </c>
      <c r="B288" s="74">
        <v>2</v>
      </c>
      <c r="C288" s="270"/>
      <c r="D288" s="74"/>
      <c r="E288" s="74"/>
      <c r="F288" s="75"/>
      <c r="G288" s="76"/>
      <c r="H288" s="76"/>
      <c r="I288" s="76"/>
      <c r="J288" s="76"/>
      <c r="K288" s="271"/>
      <c r="L288" s="272"/>
      <c r="M288" s="273"/>
      <c r="N288" s="111"/>
      <c r="O288" s="111"/>
      <c r="P288" s="111"/>
      <c r="Q288" s="111"/>
      <c r="R288" s="111"/>
      <c r="S288" s="77"/>
      <c r="T288" s="77"/>
      <c r="U288" s="111"/>
      <c r="V288" s="111"/>
      <c r="W288" s="111"/>
      <c r="X288" s="111"/>
      <c r="Y288" s="111"/>
      <c r="Z288" s="77"/>
      <c r="AA288" s="77"/>
      <c r="AB288" s="111"/>
      <c r="AC288" s="111"/>
      <c r="AD288" s="111"/>
      <c r="AE288" s="111"/>
      <c r="AF288" s="111"/>
      <c r="AG288" s="77"/>
      <c r="AH288" s="77"/>
      <c r="AI288" s="78"/>
      <c r="AJ288" s="79"/>
      <c r="AK288" s="80"/>
      <c r="AL288" s="77"/>
      <c r="AM288" s="77"/>
      <c r="AN288" s="81"/>
      <c r="AO288" s="81"/>
      <c r="AP288" s="81"/>
      <c r="AQ288" s="81"/>
      <c r="AR288" s="81"/>
      <c r="AS288" s="81"/>
      <c r="AT288" s="81"/>
      <c r="AU288" s="81"/>
      <c r="AV288" s="81"/>
      <c r="AW288" s="82"/>
      <c r="AX288" s="83"/>
      <c r="AY288" s="150"/>
      <c r="AZ288" s="84"/>
      <c r="BA288" s="83"/>
      <c r="BB288" s="83">
        <v>0.1</v>
      </c>
      <c r="BC288" s="83">
        <v>0.1</v>
      </c>
      <c r="BD288" s="83">
        <v>0.2</v>
      </c>
      <c r="BE288" s="83">
        <v>0.2</v>
      </c>
      <c r="BF288" s="28" t="s">
        <v>338</v>
      </c>
      <c r="BG288" s="85" t="s">
        <v>338</v>
      </c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</row>
    <row r="289" spans="1:100" s="86" customFormat="1" ht="31.5" customHeight="1" x14ac:dyDescent="0.3">
      <c r="A289" s="73">
        <v>2021</v>
      </c>
      <c r="B289" s="74">
        <v>2</v>
      </c>
      <c r="C289" s="270"/>
      <c r="D289" s="74"/>
      <c r="E289" s="74"/>
      <c r="F289" s="75"/>
      <c r="G289" s="76"/>
      <c r="H289" s="76"/>
      <c r="I289" s="76"/>
      <c r="J289" s="76"/>
      <c r="K289" s="271"/>
      <c r="L289" s="272"/>
      <c r="M289" s="273"/>
      <c r="N289" s="111"/>
      <c r="O289" s="111"/>
      <c r="P289" s="111"/>
      <c r="Q289" s="111"/>
      <c r="R289" s="111"/>
      <c r="S289" s="77"/>
      <c r="T289" s="77"/>
      <c r="U289" s="111"/>
      <c r="V289" s="111"/>
      <c r="W289" s="111"/>
      <c r="X289" s="111"/>
      <c r="Y289" s="111"/>
      <c r="Z289" s="77"/>
      <c r="AA289" s="77"/>
      <c r="AB289" s="111"/>
      <c r="AC289" s="111"/>
      <c r="AD289" s="111"/>
      <c r="AE289" s="111"/>
      <c r="AF289" s="111"/>
      <c r="AG289" s="77"/>
      <c r="AH289" s="77"/>
      <c r="AI289" s="78"/>
      <c r="AJ289" s="79"/>
      <c r="AK289" s="80"/>
      <c r="AL289" s="77"/>
      <c r="AM289" s="77"/>
      <c r="AN289" s="81"/>
      <c r="AO289" s="81"/>
      <c r="AP289" s="81"/>
      <c r="AQ289" s="81"/>
      <c r="AR289" s="81"/>
      <c r="AS289" s="81"/>
      <c r="AT289" s="81"/>
      <c r="AU289" s="81"/>
      <c r="AV289" s="81"/>
      <c r="AW289" s="82"/>
      <c r="AX289" s="83"/>
      <c r="AY289" s="150"/>
      <c r="AZ289" s="84"/>
      <c r="BA289" s="83"/>
      <c r="BB289" s="83"/>
      <c r="BC289" s="83">
        <v>1.1000000000000001</v>
      </c>
      <c r="BD289" s="83"/>
      <c r="BE289" s="83"/>
      <c r="BF289" s="28" t="s">
        <v>306</v>
      </c>
      <c r="BG289" s="85" t="s">
        <v>307</v>
      </c>
      <c r="BH289" s="85" t="s">
        <v>336</v>
      </c>
      <c r="BI289" s="85" t="s">
        <v>337</v>
      </c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</row>
    <row r="290" spans="1:100" s="86" customFormat="1" ht="31.5" customHeight="1" x14ac:dyDescent="0.3">
      <c r="A290" s="73">
        <v>2021</v>
      </c>
      <c r="B290" s="74">
        <v>2</v>
      </c>
      <c r="C290" s="270"/>
      <c r="D290" s="74"/>
      <c r="E290" s="74"/>
      <c r="F290" s="75"/>
      <c r="G290" s="76"/>
      <c r="H290" s="76"/>
      <c r="I290" s="76"/>
      <c r="J290" s="76"/>
      <c r="K290" s="271"/>
      <c r="L290" s="272"/>
      <c r="M290" s="273"/>
      <c r="N290" s="111"/>
      <c r="O290" s="111"/>
      <c r="P290" s="111"/>
      <c r="Q290" s="111"/>
      <c r="R290" s="111"/>
      <c r="S290" s="77"/>
      <c r="T290" s="77"/>
      <c r="U290" s="111"/>
      <c r="V290" s="111"/>
      <c r="W290" s="111"/>
      <c r="X290" s="111"/>
      <c r="Y290" s="111"/>
      <c r="Z290" s="77"/>
      <c r="AA290" s="77"/>
      <c r="AB290" s="111"/>
      <c r="AC290" s="111"/>
      <c r="AD290" s="111"/>
      <c r="AE290" s="111"/>
      <c r="AF290" s="111"/>
      <c r="AG290" s="77"/>
      <c r="AH290" s="77"/>
      <c r="AI290" s="78"/>
      <c r="AJ290" s="79"/>
      <c r="AK290" s="80"/>
      <c r="AL290" s="77"/>
      <c r="AM290" s="77"/>
      <c r="AN290" s="81"/>
      <c r="AO290" s="81"/>
      <c r="AP290" s="81"/>
      <c r="AQ290" s="81"/>
      <c r="AR290" s="81"/>
      <c r="AS290" s="81"/>
      <c r="AT290" s="81"/>
      <c r="AU290" s="81"/>
      <c r="AV290" s="81"/>
      <c r="AW290" s="82"/>
      <c r="AX290" s="83"/>
      <c r="AY290" s="150"/>
      <c r="AZ290" s="84"/>
      <c r="BA290" s="83"/>
      <c r="BB290" s="83">
        <v>0</v>
      </c>
      <c r="BC290" s="83">
        <v>0.7</v>
      </c>
      <c r="BD290" s="83">
        <v>8</v>
      </c>
      <c r="BE290" s="83">
        <v>118.7</v>
      </c>
      <c r="BF290" s="28" t="s">
        <v>372</v>
      </c>
      <c r="BG290" s="85" t="s">
        <v>373</v>
      </c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</row>
    <row r="291" spans="1:100" s="86" customFormat="1" ht="31.5" customHeight="1" x14ac:dyDescent="0.3">
      <c r="A291" s="73">
        <v>2021</v>
      </c>
      <c r="B291" s="74">
        <v>2</v>
      </c>
      <c r="C291" s="270"/>
      <c r="D291" s="74"/>
      <c r="E291" s="74"/>
      <c r="F291" s="75"/>
      <c r="G291" s="76"/>
      <c r="H291" s="76"/>
      <c r="I291" s="76"/>
      <c r="J291" s="76"/>
      <c r="K291" s="271"/>
      <c r="L291" s="272"/>
      <c r="M291" s="273"/>
      <c r="N291" s="111"/>
      <c r="O291" s="111"/>
      <c r="P291" s="111"/>
      <c r="Q291" s="111"/>
      <c r="R291" s="111"/>
      <c r="S291" s="77"/>
      <c r="T291" s="77"/>
      <c r="U291" s="111"/>
      <c r="V291" s="111"/>
      <c r="W291" s="111"/>
      <c r="X291" s="111"/>
      <c r="Y291" s="111"/>
      <c r="Z291" s="77"/>
      <c r="AA291" s="77"/>
      <c r="AB291" s="111"/>
      <c r="AC291" s="111"/>
      <c r="AD291" s="111"/>
      <c r="AE291" s="111"/>
      <c r="AF291" s="111"/>
      <c r="AG291" s="77"/>
      <c r="AH291" s="77"/>
      <c r="AI291" s="78"/>
      <c r="AJ291" s="79"/>
      <c r="AK291" s="80"/>
      <c r="AL291" s="77"/>
      <c r="AM291" s="77"/>
      <c r="AN291" s="81"/>
      <c r="AO291" s="81"/>
      <c r="AP291" s="81"/>
      <c r="AQ291" s="81"/>
      <c r="AR291" s="81"/>
      <c r="AS291" s="81"/>
      <c r="AT291" s="81"/>
      <c r="AU291" s="81"/>
      <c r="AV291" s="81"/>
      <c r="AW291" s="82"/>
      <c r="AX291" s="83"/>
      <c r="AY291" s="150"/>
      <c r="AZ291" s="84"/>
      <c r="BA291" s="83"/>
      <c r="BB291" s="83">
        <v>0.1</v>
      </c>
      <c r="BC291" s="83">
        <v>0.8</v>
      </c>
      <c r="BD291" s="83">
        <v>7.8</v>
      </c>
      <c r="BE291" s="83">
        <v>105.6</v>
      </c>
      <c r="BF291" s="28" t="s">
        <v>372</v>
      </c>
      <c r="BG291" s="85" t="s">
        <v>373</v>
      </c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</row>
    <row r="292" spans="1:100" s="86" customFormat="1" ht="31.5" customHeight="1" x14ac:dyDescent="0.3">
      <c r="A292" s="73">
        <v>2021</v>
      </c>
      <c r="B292" s="74">
        <v>2</v>
      </c>
      <c r="C292" s="270"/>
      <c r="D292" s="74"/>
      <c r="E292" s="74"/>
      <c r="F292" s="75"/>
      <c r="G292" s="76"/>
      <c r="H292" s="76"/>
      <c r="I292" s="76"/>
      <c r="J292" s="76"/>
      <c r="K292" s="271"/>
      <c r="L292" s="272"/>
      <c r="M292" s="273"/>
      <c r="N292" s="111"/>
      <c r="O292" s="111"/>
      <c r="P292" s="111"/>
      <c r="Q292" s="111"/>
      <c r="R292" s="111"/>
      <c r="S292" s="77"/>
      <c r="T292" s="77"/>
      <c r="U292" s="111"/>
      <c r="V292" s="111"/>
      <c r="W292" s="111"/>
      <c r="X292" s="111"/>
      <c r="Y292" s="111"/>
      <c r="Z292" s="77"/>
      <c r="AA292" s="77"/>
      <c r="AB292" s="111"/>
      <c r="AC292" s="111"/>
      <c r="AD292" s="111"/>
      <c r="AE292" s="111"/>
      <c r="AF292" s="111"/>
      <c r="AG292" s="77"/>
      <c r="AH292" s="77"/>
      <c r="AI292" s="78"/>
      <c r="AJ292" s="79"/>
      <c r="AK292" s="80"/>
      <c r="AL292" s="77"/>
      <c r="AM292" s="77"/>
      <c r="AN292" s="81"/>
      <c r="AO292" s="81"/>
      <c r="AP292" s="81"/>
      <c r="AQ292" s="81"/>
      <c r="AR292" s="81"/>
      <c r="AS292" s="81"/>
      <c r="AT292" s="81"/>
      <c r="AU292" s="81"/>
      <c r="AV292" s="81"/>
      <c r="AW292" s="82"/>
      <c r="AX292" s="83"/>
      <c r="AY292" s="150"/>
      <c r="AZ292" s="84"/>
      <c r="BA292" s="83"/>
      <c r="BB292" s="83">
        <v>0.3</v>
      </c>
      <c r="BC292" s="83">
        <v>2.7</v>
      </c>
      <c r="BD292" s="83">
        <v>3.4</v>
      </c>
      <c r="BE292" s="83">
        <v>34</v>
      </c>
      <c r="BF292" s="28" t="s">
        <v>372</v>
      </c>
      <c r="BG292" s="85" t="s">
        <v>373</v>
      </c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</row>
    <row r="293" spans="1:100" s="86" customFormat="1" ht="31.5" customHeight="1" x14ac:dyDescent="0.3">
      <c r="A293" s="73">
        <v>2021</v>
      </c>
      <c r="B293" s="74">
        <v>2</v>
      </c>
      <c r="C293" s="270"/>
      <c r="D293" s="74"/>
      <c r="E293" s="74"/>
      <c r="F293" s="75"/>
      <c r="G293" s="76"/>
      <c r="H293" s="76"/>
      <c r="I293" s="76"/>
      <c r="J293" s="76"/>
      <c r="K293" s="271"/>
      <c r="L293" s="272"/>
      <c r="M293" s="273"/>
      <c r="N293" s="111"/>
      <c r="O293" s="111"/>
      <c r="P293" s="111"/>
      <c r="Q293" s="111"/>
      <c r="R293" s="111"/>
      <c r="S293" s="77"/>
      <c r="T293" s="77"/>
      <c r="U293" s="111"/>
      <c r="V293" s="111"/>
      <c r="W293" s="111"/>
      <c r="X293" s="111"/>
      <c r="Y293" s="111"/>
      <c r="Z293" s="77"/>
      <c r="AA293" s="77"/>
      <c r="AB293" s="111"/>
      <c r="AC293" s="111"/>
      <c r="AD293" s="111"/>
      <c r="AE293" s="111"/>
      <c r="AF293" s="111"/>
      <c r="AG293" s="77"/>
      <c r="AH293" s="77"/>
      <c r="AI293" s="78"/>
      <c r="AJ293" s="79"/>
      <c r="AK293" s="80"/>
      <c r="AL293" s="77"/>
      <c r="AM293" s="77"/>
      <c r="AN293" s="81"/>
      <c r="AO293" s="81"/>
      <c r="AP293" s="81"/>
      <c r="AQ293" s="81"/>
      <c r="AR293" s="81"/>
      <c r="AS293" s="81"/>
      <c r="AT293" s="81"/>
      <c r="AU293" s="81"/>
      <c r="AV293" s="81"/>
      <c r="AW293" s="82"/>
      <c r="AX293" s="83"/>
      <c r="AY293" s="150"/>
      <c r="AZ293" s="84"/>
      <c r="BA293" s="83"/>
      <c r="BB293" s="83"/>
      <c r="BC293" s="83"/>
      <c r="BD293" s="83"/>
      <c r="BE293" s="83"/>
      <c r="BF293" s="28" t="s">
        <v>372</v>
      </c>
      <c r="BG293" s="85" t="s">
        <v>373</v>
      </c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</row>
    <row r="294" spans="1:100" s="86" customFormat="1" ht="31.5" customHeight="1" x14ac:dyDescent="0.3">
      <c r="A294" s="73">
        <v>2021</v>
      </c>
      <c r="B294" s="74">
        <v>2</v>
      </c>
      <c r="C294" s="270"/>
      <c r="D294" s="74"/>
      <c r="E294" s="74"/>
      <c r="F294" s="75"/>
      <c r="G294" s="76"/>
      <c r="H294" s="76"/>
      <c r="I294" s="76"/>
      <c r="J294" s="76"/>
      <c r="K294" s="271"/>
      <c r="L294" s="272"/>
      <c r="M294" s="273"/>
      <c r="N294" s="111"/>
      <c r="O294" s="111"/>
      <c r="P294" s="111"/>
      <c r="Q294" s="111"/>
      <c r="R294" s="111"/>
      <c r="S294" s="77"/>
      <c r="T294" s="77"/>
      <c r="U294" s="111"/>
      <c r="V294" s="111"/>
      <c r="W294" s="111"/>
      <c r="X294" s="111"/>
      <c r="Y294" s="111"/>
      <c r="Z294" s="77"/>
      <c r="AA294" s="77"/>
      <c r="AB294" s="111"/>
      <c r="AC294" s="111"/>
      <c r="AD294" s="111"/>
      <c r="AE294" s="111"/>
      <c r="AF294" s="111"/>
      <c r="AG294" s="77"/>
      <c r="AH294" s="77"/>
      <c r="AI294" s="78"/>
      <c r="AJ294" s="79"/>
      <c r="AK294" s="80"/>
      <c r="AL294" s="77"/>
      <c r="AM294" s="77"/>
      <c r="AN294" s="81"/>
      <c r="AO294" s="81"/>
      <c r="AP294" s="81"/>
      <c r="AQ294" s="81"/>
      <c r="AR294" s="81"/>
      <c r="AS294" s="81"/>
      <c r="AT294" s="81"/>
      <c r="AU294" s="81"/>
      <c r="AV294" s="81"/>
      <c r="AW294" s="82"/>
      <c r="AX294" s="83"/>
      <c r="AY294" s="150"/>
      <c r="AZ294" s="84"/>
      <c r="BA294" s="83"/>
      <c r="BB294" s="83">
        <v>0</v>
      </c>
      <c r="BC294" s="83">
        <v>0.6</v>
      </c>
      <c r="BD294" s="83">
        <v>25.7</v>
      </c>
      <c r="BE294" s="83">
        <v>547.4</v>
      </c>
      <c r="BF294" s="28" t="s">
        <v>306</v>
      </c>
      <c r="BG294" s="85" t="s">
        <v>307</v>
      </c>
      <c r="BH294" s="85" t="s">
        <v>346</v>
      </c>
      <c r="BI294" s="85" t="s">
        <v>311</v>
      </c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</row>
    <row r="295" spans="1:100" s="86" customFormat="1" ht="31.5" customHeight="1" x14ac:dyDescent="0.3">
      <c r="A295" s="73">
        <v>2021</v>
      </c>
      <c r="B295" s="74">
        <v>2</v>
      </c>
      <c r="C295" s="270"/>
      <c r="D295" s="74"/>
      <c r="E295" s="74"/>
      <c r="F295" s="75"/>
      <c r="G295" s="76"/>
      <c r="H295" s="76"/>
      <c r="I295" s="76"/>
      <c r="J295" s="76"/>
      <c r="K295" s="271"/>
      <c r="L295" s="272"/>
      <c r="M295" s="273"/>
      <c r="N295" s="111"/>
      <c r="O295" s="111"/>
      <c r="P295" s="111"/>
      <c r="Q295" s="111"/>
      <c r="R295" s="111"/>
      <c r="S295" s="77"/>
      <c r="T295" s="77"/>
      <c r="U295" s="111"/>
      <c r="V295" s="111"/>
      <c r="W295" s="111"/>
      <c r="X295" s="111"/>
      <c r="Y295" s="111"/>
      <c r="Z295" s="77"/>
      <c r="AA295" s="77"/>
      <c r="AB295" s="111"/>
      <c r="AC295" s="111"/>
      <c r="AD295" s="111"/>
      <c r="AE295" s="111"/>
      <c r="AF295" s="111"/>
      <c r="AG295" s="77"/>
      <c r="AH295" s="77"/>
      <c r="AI295" s="78"/>
      <c r="AJ295" s="79"/>
      <c r="AK295" s="80"/>
      <c r="AL295" s="77"/>
      <c r="AM295" s="77"/>
      <c r="AN295" s="81"/>
      <c r="AO295" s="81"/>
      <c r="AP295" s="81"/>
      <c r="AQ295" s="81"/>
      <c r="AR295" s="81"/>
      <c r="AS295" s="81"/>
      <c r="AT295" s="81"/>
      <c r="AU295" s="81"/>
      <c r="AV295" s="81"/>
      <c r="AW295" s="82"/>
      <c r="AX295" s="83"/>
      <c r="AY295" s="150"/>
      <c r="AZ295" s="84"/>
      <c r="BA295" s="83"/>
      <c r="BB295" s="83">
        <v>0</v>
      </c>
      <c r="BC295" s="83">
        <v>2.5</v>
      </c>
      <c r="BD295" s="83">
        <v>3.6</v>
      </c>
      <c r="BE295" s="83">
        <v>227.8</v>
      </c>
      <c r="BF295" s="28" t="s">
        <v>318</v>
      </c>
      <c r="BG295" s="85"/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</row>
    <row r="296" spans="1:100" s="86" customFormat="1" ht="31.5" customHeight="1" x14ac:dyDescent="0.3">
      <c r="A296" s="73">
        <v>2021</v>
      </c>
      <c r="B296" s="74">
        <v>2</v>
      </c>
      <c r="C296" s="270"/>
      <c r="D296" s="74"/>
      <c r="E296" s="74"/>
      <c r="F296" s="75"/>
      <c r="G296" s="76"/>
      <c r="H296" s="76"/>
      <c r="I296" s="76"/>
      <c r="J296" s="76"/>
      <c r="K296" s="271"/>
      <c r="L296" s="272"/>
      <c r="M296" s="273"/>
      <c r="N296" s="111"/>
      <c r="O296" s="111"/>
      <c r="P296" s="111"/>
      <c r="Q296" s="111"/>
      <c r="R296" s="111"/>
      <c r="S296" s="77"/>
      <c r="T296" s="77"/>
      <c r="U296" s="111"/>
      <c r="V296" s="111"/>
      <c r="W296" s="111"/>
      <c r="X296" s="111"/>
      <c r="Y296" s="111"/>
      <c r="Z296" s="77"/>
      <c r="AA296" s="77"/>
      <c r="AB296" s="111"/>
      <c r="AC296" s="111"/>
      <c r="AD296" s="111"/>
      <c r="AE296" s="111"/>
      <c r="AF296" s="111"/>
      <c r="AG296" s="77"/>
      <c r="AH296" s="77"/>
      <c r="AI296" s="78"/>
      <c r="AJ296" s="79"/>
      <c r="AK296" s="80"/>
      <c r="AL296" s="77"/>
      <c r="AM296" s="77"/>
      <c r="AN296" s="81"/>
      <c r="AO296" s="81"/>
      <c r="AP296" s="81"/>
      <c r="AQ296" s="81"/>
      <c r="AR296" s="81"/>
      <c r="AS296" s="81"/>
      <c r="AT296" s="81"/>
      <c r="AU296" s="81"/>
      <c r="AV296" s="81"/>
      <c r="AW296" s="82"/>
      <c r="AX296" s="83"/>
      <c r="AY296" s="150"/>
      <c r="AZ296" s="84"/>
      <c r="BA296" s="83">
        <v>1</v>
      </c>
      <c r="BB296" s="83">
        <v>0</v>
      </c>
      <c r="BC296" s="83">
        <v>0.4</v>
      </c>
      <c r="BD296" s="83">
        <v>1.9</v>
      </c>
      <c r="BE296" s="83">
        <v>303.5</v>
      </c>
      <c r="BF296" s="28" t="s">
        <v>384</v>
      </c>
      <c r="BG296" s="85" t="s">
        <v>384</v>
      </c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</row>
    <row r="297" spans="1:100" s="86" customFormat="1" ht="31.5" customHeight="1" x14ac:dyDescent="0.3">
      <c r="A297" s="73">
        <v>2021</v>
      </c>
      <c r="B297" s="74">
        <v>2</v>
      </c>
      <c r="C297" s="270"/>
      <c r="D297" s="74"/>
      <c r="E297" s="74"/>
      <c r="F297" s="75"/>
      <c r="G297" s="76"/>
      <c r="H297" s="76"/>
      <c r="I297" s="76"/>
      <c r="J297" s="76"/>
      <c r="K297" s="271"/>
      <c r="L297" s="272"/>
      <c r="M297" s="273"/>
      <c r="N297" s="111"/>
      <c r="O297" s="111"/>
      <c r="P297" s="111"/>
      <c r="Q297" s="111"/>
      <c r="R297" s="111"/>
      <c r="S297" s="77"/>
      <c r="T297" s="77"/>
      <c r="U297" s="111"/>
      <c r="V297" s="111"/>
      <c r="W297" s="111"/>
      <c r="X297" s="111"/>
      <c r="Y297" s="111"/>
      <c r="Z297" s="77"/>
      <c r="AA297" s="77"/>
      <c r="AB297" s="111"/>
      <c r="AC297" s="111"/>
      <c r="AD297" s="111"/>
      <c r="AE297" s="111"/>
      <c r="AF297" s="111"/>
      <c r="AG297" s="77"/>
      <c r="AH297" s="77"/>
      <c r="AI297" s="78"/>
      <c r="AJ297" s="79"/>
      <c r="AK297" s="80"/>
      <c r="AL297" s="77"/>
      <c r="AM297" s="77"/>
      <c r="AN297" s="81"/>
      <c r="AO297" s="81"/>
      <c r="AP297" s="81"/>
      <c r="AQ297" s="81"/>
      <c r="AR297" s="81"/>
      <c r="AS297" s="81"/>
      <c r="AT297" s="81"/>
      <c r="AU297" s="81"/>
      <c r="AV297" s="81"/>
      <c r="AW297" s="82"/>
      <c r="AX297" s="83"/>
      <c r="AY297" s="150"/>
      <c r="AZ297" s="84"/>
      <c r="BA297" s="83"/>
      <c r="BB297" s="83">
        <v>0.2</v>
      </c>
      <c r="BC297" s="83">
        <v>7.2</v>
      </c>
      <c r="BD297" s="83">
        <v>2.5</v>
      </c>
      <c r="BE297" s="83">
        <v>77.400000000000006</v>
      </c>
      <c r="BF297" s="28" t="s">
        <v>306</v>
      </c>
      <c r="BG297" s="85" t="s">
        <v>307</v>
      </c>
      <c r="BH297" s="85" t="s">
        <v>385</v>
      </c>
      <c r="BI297" s="85" t="s">
        <v>311</v>
      </c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</row>
    <row r="298" spans="1:100" s="86" customFormat="1" ht="31.5" customHeight="1" x14ac:dyDescent="0.3">
      <c r="A298" s="73">
        <v>2021</v>
      </c>
      <c r="B298" s="74">
        <v>2</v>
      </c>
      <c r="C298" s="270"/>
      <c r="D298" s="74"/>
      <c r="E298" s="74"/>
      <c r="F298" s="75"/>
      <c r="G298" s="76"/>
      <c r="H298" s="76"/>
      <c r="I298" s="76"/>
      <c r="J298" s="76"/>
      <c r="K298" s="271"/>
      <c r="L298" s="272"/>
      <c r="M298" s="273"/>
      <c r="N298" s="111"/>
      <c r="O298" s="111"/>
      <c r="P298" s="111"/>
      <c r="Q298" s="111"/>
      <c r="R298" s="111"/>
      <c r="S298" s="77"/>
      <c r="T298" s="77"/>
      <c r="U298" s="111"/>
      <c r="V298" s="111"/>
      <c r="W298" s="111"/>
      <c r="X298" s="111"/>
      <c r="Y298" s="111"/>
      <c r="Z298" s="77"/>
      <c r="AA298" s="77"/>
      <c r="AB298" s="111"/>
      <c r="AC298" s="111"/>
      <c r="AD298" s="111"/>
      <c r="AE298" s="111"/>
      <c r="AF298" s="111"/>
      <c r="AG298" s="77"/>
      <c r="AH298" s="77"/>
      <c r="AI298" s="78"/>
      <c r="AJ298" s="79"/>
      <c r="AK298" s="80"/>
      <c r="AL298" s="77"/>
      <c r="AM298" s="77"/>
      <c r="AN298" s="81"/>
      <c r="AO298" s="81"/>
      <c r="AP298" s="81"/>
      <c r="AQ298" s="81"/>
      <c r="AR298" s="81"/>
      <c r="AS298" s="81"/>
      <c r="AT298" s="81"/>
      <c r="AU298" s="81"/>
      <c r="AV298" s="81"/>
      <c r="AW298" s="82"/>
      <c r="AX298" s="83"/>
      <c r="AY298" s="150"/>
      <c r="AZ298" s="84"/>
      <c r="BA298" s="83">
        <v>1</v>
      </c>
      <c r="BB298" s="83">
        <v>0</v>
      </c>
      <c r="BC298" s="83">
        <v>3.3</v>
      </c>
      <c r="BD298" s="83">
        <v>7.1</v>
      </c>
      <c r="BE298" s="83">
        <v>503.8</v>
      </c>
      <c r="BF298" s="28" t="s">
        <v>312</v>
      </c>
      <c r="BG298" s="85" t="s">
        <v>313</v>
      </c>
      <c r="BH298" s="85" t="s">
        <v>314</v>
      </c>
      <c r="BI298" s="85"/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</row>
    <row r="299" spans="1:100" s="86" customFormat="1" ht="31.5" customHeight="1" x14ac:dyDescent="0.3">
      <c r="A299" s="73">
        <v>2021</v>
      </c>
      <c r="B299" s="74">
        <v>2</v>
      </c>
      <c r="C299" s="270"/>
      <c r="D299" s="74"/>
      <c r="E299" s="74"/>
      <c r="F299" s="75"/>
      <c r="G299" s="76"/>
      <c r="H299" s="76"/>
      <c r="I299" s="76"/>
      <c r="J299" s="76"/>
      <c r="K299" s="271"/>
      <c r="L299" s="272"/>
      <c r="M299" s="273"/>
      <c r="N299" s="111"/>
      <c r="O299" s="111"/>
      <c r="P299" s="111"/>
      <c r="Q299" s="111"/>
      <c r="R299" s="111"/>
      <c r="S299" s="77"/>
      <c r="T299" s="77"/>
      <c r="U299" s="111"/>
      <c r="V299" s="111"/>
      <c r="W299" s="111"/>
      <c r="X299" s="111"/>
      <c r="Y299" s="111"/>
      <c r="Z299" s="77"/>
      <c r="AA299" s="77"/>
      <c r="AB299" s="111"/>
      <c r="AC299" s="111"/>
      <c r="AD299" s="111"/>
      <c r="AE299" s="111"/>
      <c r="AF299" s="111"/>
      <c r="AG299" s="77"/>
      <c r="AH299" s="77"/>
      <c r="AI299" s="78"/>
      <c r="AJ299" s="79"/>
      <c r="AK299" s="80"/>
      <c r="AL299" s="77"/>
      <c r="AM299" s="77"/>
      <c r="AN299" s="81"/>
      <c r="AO299" s="81"/>
      <c r="AP299" s="81"/>
      <c r="AQ299" s="81"/>
      <c r="AR299" s="81"/>
      <c r="AS299" s="81"/>
      <c r="AT299" s="81"/>
      <c r="AU299" s="81"/>
      <c r="AV299" s="81"/>
      <c r="AW299" s="82"/>
      <c r="AX299" s="83"/>
      <c r="AY299" s="150"/>
      <c r="AZ299" s="84"/>
      <c r="BA299" s="83">
        <v>1</v>
      </c>
      <c r="BB299" s="83">
        <v>16</v>
      </c>
      <c r="BC299" s="83">
        <v>2349.3000000000002</v>
      </c>
      <c r="BD299" s="83">
        <v>0.1</v>
      </c>
      <c r="BE299" s="83">
        <v>20.399999999999999</v>
      </c>
      <c r="BF299" s="28" t="s">
        <v>364</v>
      </c>
      <c r="BG299" s="85" t="s">
        <v>364</v>
      </c>
      <c r="BH299" s="85"/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</row>
    <row r="300" spans="1:100" s="86" customFormat="1" ht="31.5" customHeight="1" x14ac:dyDescent="0.3">
      <c r="A300" s="73">
        <v>2021</v>
      </c>
      <c r="B300" s="74">
        <v>2</v>
      </c>
      <c r="C300" s="270"/>
      <c r="D300" s="74"/>
      <c r="E300" s="74"/>
      <c r="F300" s="75"/>
      <c r="G300" s="76"/>
      <c r="H300" s="76"/>
      <c r="I300" s="76"/>
      <c r="J300" s="76"/>
      <c r="K300" s="271"/>
      <c r="L300" s="272"/>
      <c r="M300" s="273"/>
      <c r="N300" s="111"/>
      <c r="O300" s="111"/>
      <c r="P300" s="111"/>
      <c r="Q300" s="111"/>
      <c r="R300" s="111"/>
      <c r="S300" s="77"/>
      <c r="T300" s="77"/>
      <c r="U300" s="111"/>
      <c r="V300" s="111"/>
      <c r="W300" s="111"/>
      <c r="X300" s="111"/>
      <c r="Y300" s="111"/>
      <c r="Z300" s="77"/>
      <c r="AA300" s="77"/>
      <c r="AB300" s="111"/>
      <c r="AC300" s="111"/>
      <c r="AD300" s="111"/>
      <c r="AE300" s="111"/>
      <c r="AF300" s="111"/>
      <c r="AG300" s="77"/>
      <c r="AH300" s="77"/>
      <c r="AI300" s="78"/>
      <c r="AJ300" s="79"/>
      <c r="AK300" s="80"/>
      <c r="AL300" s="77"/>
      <c r="AM300" s="77"/>
      <c r="AN300" s="81"/>
      <c r="AO300" s="81"/>
      <c r="AP300" s="81"/>
      <c r="AQ300" s="81"/>
      <c r="AR300" s="81"/>
      <c r="AS300" s="81"/>
      <c r="AT300" s="81"/>
      <c r="AU300" s="81"/>
      <c r="AV300" s="81"/>
      <c r="AW300" s="82"/>
      <c r="AX300" s="83"/>
      <c r="AY300" s="150"/>
      <c r="AZ300" s="84"/>
      <c r="BA300" s="83">
        <v>1</v>
      </c>
      <c r="BB300" s="83">
        <v>0</v>
      </c>
      <c r="BC300" s="83">
        <v>4.2</v>
      </c>
      <c r="BD300" s="83">
        <v>0.5</v>
      </c>
      <c r="BE300" s="83">
        <v>92.9</v>
      </c>
      <c r="BF300" s="28" t="s">
        <v>364</v>
      </c>
      <c r="BG300" s="85" t="s">
        <v>364</v>
      </c>
      <c r="BH300" s="85"/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</row>
    <row r="301" spans="1:100" s="86" customFormat="1" ht="31.5" customHeight="1" x14ac:dyDescent="0.3">
      <c r="A301" s="73">
        <v>2021</v>
      </c>
      <c r="B301" s="74">
        <v>2</v>
      </c>
      <c r="C301" s="270"/>
      <c r="D301" s="74"/>
      <c r="E301" s="74"/>
      <c r="F301" s="75"/>
      <c r="G301" s="76"/>
      <c r="H301" s="76"/>
      <c r="I301" s="76"/>
      <c r="J301" s="76"/>
      <c r="K301" s="271"/>
      <c r="L301" s="272"/>
      <c r="M301" s="273"/>
      <c r="N301" s="111"/>
      <c r="O301" s="111"/>
      <c r="P301" s="111"/>
      <c r="Q301" s="111"/>
      <c r="R301" s="111"/>
      <c r="S301" s="77"/>
      <c r="T301" s="77"/>
      <c r="U301" s="111"/>
      <c r="V301" s="111"/>
      <c r="W301" s="111"/>
      <c r="X301" s="111"/>
      <c r="Y301" s="111"/>
      <c r="Z301" s="77"/>
      <c r="AA301" s="77"/>
      <c r="AB301" s="111"/>
      <c r="AC301" s="111"/>
      <c r="AD301" s="111"/>
      <c r="AE301" s="111"/>
      <c r="AF301" s="111"/>
      <c r="AG301" s="77"/>
      <c r="AH301" s="77"/>
      <c r="AI301" s="78"/>
      <c r="AJ301" s="79"/>
      <c r="AK301" s="80"/>
      <c r="AL301" s="77"/>
      <c r="AM301" s="77"/>
      <c r="AN301" s="81"/>
      <c r="AO301" s="81"/>
      <c r="AP301" s="81"/>
      <c r="AQ301" s="81"/>
      <c r="AR301" s="81"/>
      <c r="AS301" s="81"/>
      <c r="AT301" s="81"/>
      <c r="AU301" s="81"/>
      <c r="AV301" s="81"/>
      <c r="AW301" s="82"/>
      <c r="AX301" s="83"/>
      <c r="AY301" s="150"/>
      <c r="AZ301" s="84"/>
      <c r="BA301" s="83">
        <v>1</v>
      </c>
      <c r="BB301" s="83">
        <v>0.1</v>
      </c>
      <c r="BC301" s="83">
        <v>8.6999999999999993</v>
      </c>
      <c r="BD301" s="83">
        <v>6.2</v>
      </c>
      <c r="BE301" s="83">
        <v>366.6</v>
      </c>
      <c r="BF301" s="28" t="s">
        <v>312</v>
      </c>
      <c r="BG301" s="85" t="s">
        <v>315</v>
      </c>
      <c r="BH301" s="85" t="s">
        <v>316</v>
      </c>
      <c r="BI301" s="85"/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</row>
    <row r="302" spans="1:100" s="86" customFormat="1" ht="31.5" customHeight="1" x14ac:dyDescent="0.3">
      <c r="A302" s="73">
        <v>2021</v>
      </c>
      <c r="B302" s="74">
        <v>2</v>
      </c>
      <c r="C302" s="270"/>
      <c r="D302" s="74"/>
      <c r="E302" s="74"/>
      <c r="F302" s="75"/>
      <c r="G302" s="76"/>
      <c r="H302" s="76"/>
      <c r="I302" s="76"/>
      <c r="J302" s="76"/>
      <c r="K302" s="271"/>
      <c r="L302" s="272"/>
      <c r="M302" s="273"/>
      <c r="N302" s="111"/>
      <c r="O302" s="111"/>
      <c r="P302" s="111"/>
      <c r="Q302" s="111"/>
      <c r="R302" s="111"/>
      <c r="S302" s="77"/>
      <c r="T302" s="77"/>
      <c r="U302" s="111"/>
      <c r="V302" s="111"/>
      <c r="W302" s="111"/>
      <c r="X302" s="111"/>
      <c r="Y302" s="111"/>
      <c r="Z302" s="77"/>
      <c r="AA302" s="77"/>
      <c r="AB302" s="111"/>
      <c r="AC302" s="111"/>
      <c r="AD302" s="111"/>
      <c r="AE302" s="111"/>
      <c r="AF302" s="111"/>
      <c r="AG302" s="77"/>
      <c r="AH302" s="77"/>
      <c r="AI302" s="78"/>
      <c r="AJ302" s="79"/>
      <c r="AK302" s="80"/>
      <c r="AL302" s="77"/>
      <c r="AM302" s="77"/>
      <c r="AN302" s="81"/>
      <c r="AO302" s="81"/>
      <c r="AP302" s="81"/>
      <c r="AQ302" s="81"/>
      <c r="AR302" s="81"/>
      <c r="AS302" s="81"/>
      <c r="AT302" s="81"/>
      <c r="AU302" s="81"/>
      <c r="AV302" s="81"/>
      <c r="AW302" s="82"/>
      <c r="AX302" s="83"/>
      <c r="AY302" s="150"/>
      <c r="AZ302" s="84"/>
      <c r="BA302" s="83">
        <v>1</v>
      </c>
      <c r="BB302" s="83">
        <v>0</v>
      </c>
      <c r="BC302" s="83">
        <v>2.8</v>
      </c>
      <c r="BD302" s="83">
        <v>6.5</v>
      </c>
      <c r="BE302" s="83">
        <v>911.3</v>
      </c>
      <c r="BF302" s="28" t="s">
        <v>318</v>
      </c>
      <c r="BG302" s="85"/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</row>
    <row r="303" spans="1:100" s="86" customFormat="1" ht="31.5" customHeight="1" x14ac:dyDescent="0.3">
      <c r="A303" s="73">
        <v>2021</v>
      </c>
      <c r="B303" s="74">
        <v>2</v>
      </c>
      <c r="C303" s="270"/>
      <c r="D303" s="74"/>
      <c r="E303" s="74"/>
      <c r="F303" s="75"/>
      <c r="G303" s="76"/>
      <c r="H303" s="76"/>
      <c r="I303" s="76"/>
      <c r="J303" s="76"/>
      <c r="K303" s="271"/>
      <c r="L303" s="272"/>
      <c r="M303" s="273"/>
      <c r="N303" s="111"/>
      <c r="O303" s="111"/>
      <c r="P303" s="111"/>
      <c r="Q303" s="111"/>
      <c r="R303" s="111"/>
      <c r="S303" s="77"/>
      <c r="T303" s="77"/>
      <c r="U303" s="111"/>
      <c r="V303" s="111"/>
      <c r="W303" s="111"/>
      <c r="X303" s="111"/>
      <c r="Y303" s="111"/>
      <c r="Z303" s="77"/>
      <c r="AA303" s="77"/>
      <c r="AB303" s="111"/>
      <c r="AC303" s="111"/>
      <c r="AD303" s="111"/>
      <c r="AE303" s="111"/>
      <c r="AF303" s="111"/>
      <c r="AG303" s="77"/>
      <c r="AH303" s="77"/>
      <c r="AI303" s="78"/>
      <c r="AJ303" s="79"/>
      <c r="AK303" s="80"/>
      <c r="AL303" s="77"/>
      <c r="AM303" s="77"/>
      <c r="AN303" s="81"/>
      <c r="AO303" s="81"/>
      <c r="AP303" s="81"/>
      <c r="AQ303" s="81"/>
      <c r="AR303" s="81"/>
      <c r="AS303" s="81"/>
      <c r="AT303" s="81"/>
      <c r="AU303" s="81"/>
      <c r="AV303" s="81"/>
      <c r="AW303" s="82"/>
      <c r="AX303" s="83"/>
      <c r="AY303" s="150"/>
      <c r="AZ303" s="84"/>
      <c r="BA303" s="83"/>
      <c r="BB303" s="83">
        <v>0.1</v>
      </c>
      <c r="BC303" s="83">
        <v>2.9</v>
      </c>
      <c r="BD303" s="83">
        <v>5.8</v>
      </c>
      <c r="BE303" s="83">
        <v>330.6</v>
      </c>
      <c r="BF303" s="28" t="s">
        <v>306</v>
      </c>
      <c r="BG303" s="85" t="s">
        <v>307</v>
      </c>
      <c r="BH303" s="85" t="s">
        <v>324</v>
      </c>
      <c r="BI303" s="85" t="s">
        <v>311</v>
      </c>
      <c r="BJ303" s="85"/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</row>
    <row r="304" spans="1:100" s="86" customFormat="1" ht="31.5" customHeight="1" x14ac:dyDescent="0.3">
      <c r="A304" s="73">
        <v>2021</v>
      </c>
      <c r="B304" s="74">
        <v>2</v>
      </c>
      <c r="C304" s="270"/>
      <c r="D304" s="74"/>
      <c r="E304" s="74"/>
      <c r="F304" s="75"/>
      <c r="G304" s="76"/>
      <c r="H304" s="76"/>
      <c r="I304" s="76"/>
      <c r="J304" s="76"/>
      <c r="K304" s="271"/>
      <c r="L304" s="272"/>
      <c r="M304" s="273"/>
      <c r="N304" s="111"/>
      <c r="O304" s="111"/>
      <c r="P304" s="111"/>
      <c r="Q304" s="111"/>
      <c r="R304" s="111"/>
      <c r="S304" s="77"/>
      <c r="T304" s="77"/>
      <c r="U304" s="111"/>
      <c r="V304" s="111"/>
      <c r="W304" s="111"/>
      <c r="X304" s="111"/>
      <c r="Y304" s="111"/>
      <c r="Z304" s="77"/>
      <c r="AA304" s="77"/>
      <c r="AB304" s="111"/>
      <c r="AC304" s="111"/>
      <c r="AD304" s="111"/>
      <c r="AE304" s="111"/>
      <c r="AF304" s="111"/>
      <c r="AG304" s="77"/>
      <c r="AH304" s="77"/>
      <c r="AI304" s="78"/>
      <c r="AJ304" s="79"/>
      <c r="AK304" s="80"/>
      <c r="AL304" s="77"/>
      <c r="AM304" s="77"/>
      <c r="AN304" s="81"/>
      <c r="AO304" s="81"/>
      <c r="AP304" s="81"/>
      <c r="AQ304" s="81"/>
      <c r="AR304" s="81"/>
      <c r="AS304" s="81"/>
      <c r="AT304" s="81"/>
      <c r="AU304" s="81"/>
      <c r="AV304" s="81"/>
      <c r="AW304" s="82"/>
      <c r="AX304" s="83"/>
      <c r="AY304" s="150"/>
      <c r="AZ304" s="84"/>
      <c r="BA304" s="83">
        <v>1</v>
      </c>
      <c r="BB304" s="83">
        <v>0.2</v>
      </c>
      <c r="BC304" s="83">
        <v>23.1</v>
      </c>
      <c r="BD304" s="83">
        <v>2.6</v>
      </c>
      <c r="BE304" s="83">
        <v>288</v>
      </c>
      <c r="BF304" s="28" t="s">
        <v>364</v>
      </c>
      <c r="BG304" s="85" t="s">
        <v>364</v>
      </c>
      <c r="BH304" s="85"/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</row>
    <row r="305" spans="1:100" s="86" customFormat="1" ht="31.5" customHeight="1" x14ac:dyDescent="0.3">
      <c r="A305" s="73">
        <v>2021</v>
      </c>
      <c r="B305" s="74">
        <v>2</v>
      </c>
      <c r="C305" s="270"/>
      <c r="D305" s="74"/>
      <c r="E305" s="74"/>
      <c r="F305" s="75"/>
      <c r="G305" s="76"/>
      <c r="H305" s="76"/>
      <c r="I305" s="76"/>
      <c r="J305" s="76"/>
      <c r="K305" s="271"/>
      <c r="L305" s="272"/>
      <c r="M305" s="273"/>
      <c r="N305" s="111"/>
      <c r="O305" s="111"/>
      <c r="P305" s="111"/>
      <c r="Q305" s="111"/>
      <c r="R305" s="111"/>
      <c r="S305" s="77"/>
      <c r="T305" s="77"/>
      <c r="U305" s="111"/>
      <c r="V305" s="111"/>
      <c r="W305" s="111"/>
      <c r="X305" s="111"/>
      <c r="Y305" s="111"/>
      <c r="Z305" s="77"/>
      <c r="AA305" s="77"/>
      <c r="AB305" s="111"/>
      <c r="AC305" s="111"/>
      <c r="AD305" s="111"/>
      <c r="AE305" s="111"/>
      <c r="AF305" s="111"/>
      <c r="AG305" s="77"/>
      <c r="AH305" s="77"/>
      <c r="AI305" s="78"/>
      <c r="AJ305" s="79"/>
      <c r="AK305" s="80"/>
      <c r="AL305" s="77"/>
      <c r="AM305" s="77"/>
      <c r="AN305" s="81"/>
      <c r="AO305" s="81"/>
      <c r="AP305" s="81"/>
      <c r="AQ305" s="81"/>
      <c r="AR305" s="81"/>
      <c r="AS305" s="81"/>
      <c r="AT305" s="81"/>
      <c r="AU305" s="81"/>
      <c r="AV305" s="81"/>
      <c r="AW305" s="82"/>
      <c r="AX305" s="83"/>
      <c r="AY305" s="150"/>
      <c r="AZ305" s="84"/>
      <c r="BA305" s="83">
        <v>1</v>
      </c>
      <c r="BB305" s="83">
        <v>0.2</v>
      </c>
      <c r="BC305" s="83">
        <v>22.3</v>
      </c>
      <c r="BD305" s="83">
        <v>2.9</v>
      </c>
      <c r="BE305" s="83">
        <v>267.89999999999998</v>
      </c>
      <c r="BF305" s="28" t="s">
        <v>364</v>
      </c>
      <c r="BG305" s="85" t="s">
        <v>364</v>
      </c>
      <c r="BH305" s="85"/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</row>
    <row r="306" spans="1:100" s="86" customFormat="1" ht="31.5" customHeight="1" x14ac:dyDescent="0.3">
      <c r="A306" s="73">
        <v>2021</v>
      </c>
      <c r="B306" s="74">
        <v>2</v>
      </c>
      <c r="C306" s="270"/>
      <c r="D306" s="74"/>
      <c r="E306" s="74"/>
      <c r="F306" s="75"/>
      <c r="G306" s="76"/>
      <c r="H306" s="76"/>
      <c r="I306" s="76"/>
      <c r="J306" s="76"/>
      <c r="K306" s="271"/>
      <c r="L306" s="272"/>
      <c r="M306" s="273"/>
      <c r="N306" s="111"/>
      <c r="O306" s="111"/>
      <c r="P306" s="111"/>
      <c r="Q306" s="111"/>
      <c r="R306" s="111"/>
      <c r="S306" s="77"/>
      <c r="T306" s="77"/>
      <c r="U306" s="111"/>
      <c r="V306" s="111"/>
      <c r="W306" s="111"/>
      <c r="X306" s="111"/>
      <c r="Y306" s="111"/>
      <c r="Z306" s="77"/>
      <c r="AA306" s="77"/>
      <c r="AB306" s="111"/>
      <c r="AC306" s="111"/>
      <c r="AD306" s="111"/>
      <c r="AE306" s="111"/>
      <c r="AF306" s="111"/>
      <c r="AG306" s="77"/>
      <c r="AH306" s="77"/>
      <c r="AI306" s="78"/>
      <c r="AJ306" s="79"/>
      <c r="AK306" s="80"/>
      <c r="AL306" s="77"/>
      <c r="AM306" s="77"/>
      <c r="AN306" s="81"/>
      <c r="AO306" s="81"/>
      <c r="AP306" s="81"/>
      <c r="AQ306" s="81"/>
      <c r="AR306" s="81"/>
      <c r="AS306" s="81"/>
      <c r="AT306" s="81"/>
      <c r="AU306" s="81"/>
      <c r="AV306" s="81"/>
      <c r="AW306" s="82"/>
      <c r="AX306" s="83"/>
      <c r="AY306" s="150"/>
      <c r="AZ306" s="84"/>
      <c r="BA306" s="83">
        <v>1</v>
      </c>
      <c r="BB306" s="83">
        <v>0</v>
      </c>
      <c r="BC306" s="83">
        <v>10</v>
      </c>
      <c r="BD306" s="83">
        <v>1</v>
      </c>
      <c r="BE306" s="83">
        <v>262.8</v>
      </c>
      <c r="BF306" s="28" t="s">
        <v>318</v>
      </c>
      <c r="BG306" s="85"/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</row>
    <row r="307" spans="1:100" s="86" customFormat="1" ht="31.5" customHeight="1" x14ac:dyDescent="0.3">
      <c r="A307" s="73">
        <v>2021</v>
      </c>
      <c r="B307" s="74">
        <v>2</v>
      </c>
      <c r="C307" s="270"/>
      <c r="D307" s="74"/>
      <c r="E307" s="74"/>
      <c r="F307" s="75"/>
      <c r="G307" s="76"/>
      <c r="H307" s="76"/>
      <c r="I307" s="76"/>
      <c r="J307" s="76"/>
      <c r="K307" s="271"/>
      <c r="L307" s="272"/>
      <c r="M307" s="273"/>
      <c r="N307" s="111"/>
      <c r="O307" s="111"/>
      <c r="P307" s="111"/>
      <c r="Q307" s="111"/>
      <c r="R307" s="111"/>
      <c r="S307" s="77"/>
      <c r="T307" s="77"/>
      <c r="U307" s="111"/>
      <c r="V307" s="111"/>
      <c r="W307" s="111"/>
      <c r="X307" s="111"/>
      <c r="Y307" s="111"/>
      <c r="Z307" s="77"/>
      <c r="AA307" s="77"/>
      <c r="AB307" s="111"/>
      <c r="AC307" s="111"/>
      <c r="AD307" s="111"/>
      <c r="AE307" s="111"/>
      <c r="AF307" s="111"/>
      <c r="AG307" s="77"/>
      <c r="AH307" s="77"/>
      <c r="AI307" s="78"/>
      <c r="AJ307" s="79"/>
      <c r="AK307" s="80"/>
      <c r="AL307" s="77"/>
      <c r="AM307" s="77"/>
      <c r="AN307" s="81"/>
      <c r="AO307" s="81"/>
      <c r="AP307" s="81"/>
      <c r="AQ307" s="81"/>
      <c r="AR307" s="81"/>
      <c r="AS307" s="81"/>
      <c r="AT307" s="81"/>
      <c r="AU307" s="81"/>
      <c r="AV307" s="81"/>
      <c r="AW307" s="82"/>
      <c r="AX307" s="83"/>
      <c r="AY307" s="150"/>
      <c r="AZ307" s="84"/>
      <c r="BA307" s="83">
        <v>1</v>
      </c>
      <c r="BB307" s="83">
        <v>0</v>
      </c>
      <c r="BC307" s="83">
        <v>1.1000000000000001</v>
      </c>
      <c r="BD307" s="83"/>
      <c r="BE307" s="83"/>
      <c r="BF307" s="28" t="s">
        <v>372</v>
      </c>
      <c r="BG307" s="85" t="s">
        <v>373</v>
      </c>
      <c r="BH307" s="85"/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</row>
    <row r="308" spans="1:100" s="86" customFormat="1" ht="31.5" customHeight="1" x14ac:dyDescent="0.3">
      <c r="A308" s="73">
        <v>2021</v>
      </c>
      <c r="B308" s="74">
        <v>2</v>
      </c>
      <c r="C308" s="270"/>
      <c r="D308" s="74"/>
      <c r="E308" s="74"/>
      <c r="F308" s="75"/>
      <c r="G308" s="76"/>
      <c r="H308" s="76"/>
      <c r="I308" s="76"/>
      <c r="J308" s="76"/>
      <c r="K308" s="271"/>
      <c r="L308" s="272"/>
      <c r="M308" s="273"/>
      <c r="N308" s="111"/>
      <c r="O308" s="111"/>
      <c r="P308" s="111"/>
      <c r="Q308" s="111"/>
      <c r="R308" s="111"/>
      <c r="S308" s="77"/>
      <c r="T308" s="77"/>
      <c r="U308" s="111"/>
      <c r="V308" s="111"/>
      <c r="W308" s="111"/>
      <c r="X308" s="111"/>
      <c r="Y308" s="111"/>
      <c r="Z308" s="77"/>
      <c r="AA308" s="77"/>
      <c r="AB308" s="111"/>
      <c r="AC308" s="111"/>
      <c r="AD308" s="111"/>
      <c r="AE308" s="111"/>
      <c r="AF308" s="111"/>
      <c r="AG308" s="77"/>
      <c r="AH308" s="77"/>
      <c r="AI308" s="78"/>
      <c r="AJ308" s="79"/>
      <c r="AK308" s="80"/>
      <c r="AL308" s="77"/>
      <c r="AM308" s="77"/>
      <c r="AN308" s="81"/>
      <c r="AO308" s="81"/>
      <c r="AP308" s="81"/>
      <c r="AQ308" s="81"/>
      <c r="AR308" s="81"/>
      <c r="AS308" s="81"/>
      <c r="AT308" s="81"/>
      <c r="AU308" s="81"/>
      <c r="AV308" s="81"/>
      <c r="AW308" s="82"/>
      <c r="AX308" s="83"/>
      <c r="AY308" s="150"/>
      <c r="AZ308" s="84"/>
      <c r="BA308" s="83">
        <v>1</v>
      </c>
      <c r="BB308" s="83">
        <v>0</v>
      </c>
      <c r="BC308" s="83">
        <v>1.2</v>
      </c>
      <c r="BD308" s="83"/>
      <c r="BE308" s="83"/>
      <c r="BF308" s="28" t="s">
        <v>372</v>
      </c>
      <c r="BG308" s="85" t="s">
        <v>373</v>
      </c>
      <c r="BH308" s="85"/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</row>
    <row r="309" spans="1:100" s="86" customFormat="1" ht="31.5" customHeight="1" x14ac:dyDescent="0.3">
      <c r="A309" s="73">
        <v>2021</v>
      </c>
      <c r="B309" s="74">
        <v>2</v>
      </c>
      <c r="C309" s="270"/>
      <c r="D309" s="74"/>
      <c r="E309" s="74"/>
      <c r="F309" s="75"/>
      <c r="G309" s="76"/>
      <c r="H309" s="76"/>
      <c r="I309" s="76"/>
      <c r="J309" s="76"/>
      <c r="K309" s="271"/>
      <c r="L309" s="272"/>
      <c r="M309" s="273"/>
      <c r="N309" s="111"/>
      <c r="O309" s="111"/>
      <c r="P309" s="111"/>
      <c r="Q309" s="111"/>
      <c r="R309" s="111"/>
      <c r="S309" s="77"/>
      <c r="T309" s="77"/>
      <c r="U309" s="111"/>
      <c r="V309" s="111"/>
      <c r="W309" s="111"/>
      <c r="X309" s="111"/>
      <c r="Y309" s="111"/>
      <c r="Z309" s="77"/>
      <c r="AA309" s="77"/>
      <c r="AB309" s="111"/>
      <c r="AC309" s="111"/>
      <c r="AD309" s="111"/>
      <c r="AE309" s="111"/>
      <c r="AF309" s="111"/>
      <c r="AG309" s="77"/>
      <c r="AH309" s="77"/>
      <c r="AI309" s="78"/>
      <c r="AJ309" s="79"/>
      <c r="AK309" s="80"/>
      <c r="AL309" s="77"/>
      <c r="AM309" s="77"/>
      <c r="AN309" s="81"/>
      <c r="AO309" s="81"/>
      <c r="AP309" s="81"/>
      <c r="AQ309" s="81"/>
      <c r="AR309" s="81"/>
      <c r="AS309" s="81"/>
      <c r="AT309" s="81"/>
      <c r="AU309" s="81"/>
      <c r="AV309" s="81"/>
      <c r="AW309" s="82"/>
      <c r="AX309" s="83"/>
      <c r="AY309" s="150"/>
      <c r="AZ309" s="84"/>
      <c r="BA309" s="83">
        <v>1</v>
      </c>
      <c r="BB309" s="83">
        <v>0.1</v>
      </c>
      <c r="BC309" s="83">
        <v>3.8</v>
      </c>
      <c r="BD309" s="83"/>
      <c r="BE309" s="83"/>
      <c r="BF309" s="28" t="s">
        <v>372</v>
      </c>
      <c r="BG309" s="85" t="s">
        <v>373</v>
      </c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</row>
    <row r="310" spans="1:100" s="86" customFormat="1" ht="31.5" customHeight="1" x14ac:dyDescent="0.3">
      <c r="A310" s="73">
        <v>2021</v>
      </c>
      <c r="B310" s="74">
        <v>2</v>
      </c>
      <c r="C310" s="270"/>
      <c r="D310" s="74"/>
      <c r="E310" s="74"/>
      <c r="F310" s="75"/>
      <c r="G310" s="76"/>
      <c r="H310" s="76"/>
      <c r="I310" s="76"/>
      <c r="J310" s="76"/>
      <c r="K310" s="271"/>
      <c r="L310" s="272"/>
      <c r="M310" s="273"/>
      <c r="N310" s="111"/>
      <c r="O310" s="111"/>
      <c r="P310" s="111"/>
      <c r="Q310" s="111"/>
      <c r="R310" s="111"/>
      <c r="S310" s="77"/>
      <c r="T310" s="77"/>
      <c r="U310" s="111"/>
      <c r="V310" s="111"/>
      <c r="W310" s="111"/>
      <c r="X310" s="111"/>
      <c r="Y310" s="111"/>
      <c r="Z310" s="77"/>
      <c r="AA310" s="77"/>
      <c r="AB310" s="111"/>
      <c r="AC310" s="111"/>
      <c r="AD310" s="111"/>
      <c r="AE310" s="111"/>
      <c r="AF310" s="111"/>
      <c r="AG310" s="77"/>
      <c r="AH310" s="77"/>
      <c r="AI310" s="78"/>
      <c r="AJ310" s="79"/>
      <c r="AK310" s="80"/>
      <c r="AL310" s="77"/>
      <c r="AM310" s="77"/>
      <c r="AN310" s="81"/>
      <c r="AO310" s="81"/>
      <c r="AP310" s="81"/>
      <c r="AQ310" s="81"/>
      <c r="AR310" s="81"/>
      <c r="AS310" s="81"/>
      <c r="AT310" s="81"/>
      <c r="AU310" s="81"/>
      <c r="AV310" s="81"/>
      <c r="AW310" s="82"/>
      <c r="AX310" s="83"/>
      <c r="AY310" s="150"/>
      <c r="AZ310" s="84"/>
      <c r="BA310" s="83"/>
      <c r="BB310" s="83">
        <v>0</v>
      </c>
      <c r="BC310" s="83">
        <v>0.3</v>
      </c>
      <c r="BD310" s="83">
        <v>6.6</v>
      </c>
      <c r="BE310" s="83">
        <v>72.099999999999994</v>
      </c>
      <c r="BF310" s="28" t="s">
        <v>306</v>
      </c>
      <c r="BG310" s="85" t="s">
        <v>307</v>
      </c>
      <c r="BH310" s="85" t="s">
        <v>386</v>
      </c>
      <c r="BI310" s="85" t="s">
        <v>311</v>
      </c>
      <c r="BJ310" s="85"/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</row>
    <row r="311" spans="1:100" s="86" customFormat="1" ht="31.5" customHeight="1" x14ac:dyDescent="0.3">
      <c r="A311" s="73">
        <v>2021</v>
      </c>
      <c r="B311" s="74">
        <v>2</v>
      </c>
      <c r="C311" s="270"/>
      <c r="D311" s="74"/>
      <c r="E311" s="74"/>
      <c r="F311" s="75"/>
      <c r="G311" s="76"/>
      <c r="H311" s="76"/>
      <c r="I311" s="76"/>
      <c r="J311" s="76"/>
      <c r="K311" s="271"/>
      <c r="L311" s="272"/>
      <c r="M311" s="273"/>
      <c r="N311" s="111"/>
      <c r="O311" s="111"/>
      <c r="P311" s="111"/>
      <c r="Q311" s="111"/>
      <c r="R311" s="111"/>
      <c r="S311" s="77"/>
      <c r="T311" s="77"/>
      <c r="U311" s="111"/>
      <c r="V311" s="111"/>
      <c r="W311" s="111"/>
      <c r="X311" s="111"/>
      <c r="Y311" s="111"/>
      <c r="Z311" s="77"/>
      <c r="AA311" s="77"/>
      <c r="AB311" s="111"/>
      <c r="AC311" s="111"/>
      <c r="AD311" s="111"/>
      <c r="AE311" s="111"/>
      <c r="AF311" s="111"/>
      <c r="AG311" s="77"/>
      <c r="AH311" s="77"/>
      <c r="AI311" s="78"/>
      <c r="AJ311" s="79"/>
      <c r="AK311" s="80"/>
      <c r="AL311" s="77"/>
      <c r="AM311" s="77"/>
      <c r="AN311" s="81"/>
      <c r="AO311" s="81"/>
      <c r="AP311" s="81"/>
      <c r="AQ311" s="81"/>
      <c r="AR311" s="81"/>
      <c r="AS311" s="81"/>
      <c r="AT311" s="81"/>
      <c r="AU311" s="81"/>
      <c r="AV311" s="81"/>
      <c r="AW311" s="82"/>
      <c r="AX311" s="83"/>
      <c r="AY311" s="150"/>
      <c r="AZ311" s="84"/>
      <c r="BA311" s="83"/>
      <c r="BB311" s="83"/>
      <c r="BC311" s="83"/>
      <c r="BD311" s="83"/>
      <c r="BE311" s="83"/>
      <c r="BF311" s="28" t="s">
        <v>306</v>
      </c>
      <c r="BG311" s="85" t="s">
        <v>307</v>
      </c>
      <c r="BH311" s="85" t="s">
        <v>387</v>
      </c>
      <c r="BI311" s="85" t="s">
        <v>311</v>
      </c>
      <c r="BJ311" s="85"/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</row>
    <row r="312" spans="1:100" s="86" customFormat="1" ht="31.5" customHeight="1" x14ac:dyDescent="0.3">
      <c r="A312" s="73">
        <v>2021</v>
      </c>
      <c r="B312" s="74">
        <v>2</v>
      </c>
      <c r="C312" s="270"/>
      <c r="D312" s="74"/>
      <c r="E312" s="74"/>
      <c r="F312" s="75"/>
      <c r="G312" s="76"/>
      <c r="H312" s="76"/>
      <c r="I312" s="76"/>
      <c r="J312" s="76"/>
      <c r="K312" s="271"/>
      <c r="L312" s="272"/>
      <c r="M312" s="273"/>
      <c r="N312" s="111"/>
      <c r="O312" s="111"/>
      <c r="P312" s="111"/>
      <c r="Q312" s="111"/>
      <c r="R312" s="111"/>
      <c r="S312" s="77"/>
      <c r="T312" s="77"/>
      <c r="U312" s="111"/>
      <c r="V312" s="111"/>
      <c r="W312" s="111"/>
      <c r="X312" s="111"/>
      <c r="Y312" s="111"/>
      <c r="Z312" s="77"/>
      <c r="AA312" s="77"/>
      <c r="AB312" s="111"/>
      <c r="AC312" s="111"/>
      <c r="AD312" s="111"/>
      <c r="AE312" s="111"/>
      <c r="AF312" s="111"/>
      <c r="AG312" s="77"/>
      <c r="AH312" s="77"/>
      <c r="AI312" s="78"/>
      <c r="AJ312" s="79"/>
      <c r="AK312" s="80"/>
      <c r="AL312" s="77"/>
      <c r="AM312" s="77"/>
      <c r="AN312" s="81"/>
      <c r="AO312" s="81"/>
      <c r="AP312" s="81"/>
      <c r="AQ312" s="81"/>
      <c r="AR312" s="81"/>
      <c r="AS312" s="81"/>
      <c r="AT312" s="81"/>
      <c r="AU312" s="81"/>
      <c r="AV312" s="81"/>
      <c r="AW312" s="82"/>
      <c r="AX312" s="83"/>
      <c r="AY312" s="150"/>
      <c r="AZ312" s="84"/>
      <c r="BA312" s="83">
        <v>1</v>
      </c>
      <c r="BB312" s="83">
        <v>0</v>
      </c>
      <c r="BC312" s="83">
        <v>0.6</v>
      </c>
      <c r="BD312" s="83">
        <v>3.9</v>
      </c>
      <c r="BE312" s="83">
        <v>541.1</v>
      </c>
      <c r="BF312" s="28" t="s">
        <v>306</v>
      </c>
      <c r="BG312" s="85" t="s">
        <v>307</v>
      </c>
      <c r="BH312" s="85" t="s">
        <v>346</v>
      </c>
      <c r="BI312" s="85" t="s">
        <v>311</v>
      </c>
      <c r="BJ312" s="85"/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</row>
    <row r="313" spans="1:100" s="86" customFormat="1" ht="31.5" customHeight="1" x14ac:dyDescent="0.3">
      <c r="A313" s="73">
        <v>2021</v>
      </c>
      <c r="B313" s="74">
        <v>2</v>
      </c>
      <c r="C313" s="270"/>
      <c r="D313" s="74"/>
      <c r="E313" s="74"/>
      <c r="F313" s="75"/>
      <c r="G313" s="76"/>
      <c r="H313" s="76"/>
      <c r="I313" s="76"/>
      <c r="J313" s="76"/>
      <c r="K313" s="271"/>
      <c r="L313" s="272"/>
      <c r="M313" s="273"/>
      <c r="N313" s="111"/>
      <c r="O313" s="111"/>
      <c r="P313" s="111"/>
      <c r="Q313" s="111"/>
      <c r="R313" s="111"/>
      <c r="S313" s="77"/>
      <c r="T313" s="77"/>
      <c r="U313" s="111"/>
      <c r="V313" s="111"/>
      <c r="W313" s="111"/>
      <c r="X313" s="111"/>
      <c r="Y313" s="111"/>
      <c r="Z313" s="77"/>
      <c r="AA313" s="77"/>
      <c r="AB313" s="111"/>
      <c r="AC313" s="111"/>
      <c r="AD313" s="111"/>
      <c r="AE313" s="111"/>
      <c r="AF313" s="111"/>
      <c r="AG313" s="77"/>
      <c r="AH313" s="77"/>
      <c r="AI313" s="78"/>
      <c r="AJ313" s="79"/>
      <c r="AK313" s="80"/>
      <c r="AL313" s="77"/>
      <c r="AM313" s="77"/>
      <c r="AN313" s="81"/>
      <c r="AO313" s="81"/>
      <c r="AP313" s="81"/>
      <c r="AQ313" s="81"/>
      <c r="AR313" s="81"/>
      <c r="AS313" s="81"/>
      <c r="AT313" s="81"/>
      <c r="AU313" s="81"/>
      <c r="AV313" s="81"/>
      <c r="AW313" s="82"/>
      <c r="AX313" s="83"/>
      <c r="AY313" s="150"/>
      <c r="AZ313" s="84"/>
      <c r="BA313" s="83">
        <v>1</v>
      </c>
      <c r="BB313" s="83">
        <v>0</v>
      </c>
      <c r="BC313" s="83">
        <v>7.3</v>
      </c>
      <c r="BD313" s="83">
        <v>1.8</v>
      </c>
      <c r="BE313" s="83">
        <v>632.6</v>
      </c>
      <c r="BF313" s="28" t="s">
        <v>318</v>
      </c>
      <c r="BG313" s="85"/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</row>
    <row r="314" spans="1:100" s="86" customFormat="1" ht="31.5" customHeight="1" x14ac:dyDescent="0.3">
      <c r="A314" s="73">
        <v>2021</v>
      </c>
      <c r="B314" s="74">
        <v>2</v>
      </c>
      <c r="C314" s="270"/>
      <c r="D314" s="74"/>
      <c r="E314" s="74"/>
      <c r="F314" s="75"/>
      <c r="G314" s="76"/>
      <c r="H314" s="76"/>
      <c r="I314" s="76"/>
      <c r="J314" s="76"/>
      <c r="K314" s="271"/>
      <c r="L314" s="272"/>
      <c r="M314" s="273"/>
      <c r="N314" s="111"/>
      <c r="O314" s="111"/>
      <c r="P314" s="111"/>
      <c r="Q314" s="111"/>
      <c r="R314" s="111"/>
      <c r="S314" s="77"/>
      <c r="T314" s="77"/>
      <c r="U314" s="111"/>
      <c r="V314" s="111"/>
      <c r="W314" s="111"/>
      <c r="X314" s="111"/>
      <c r="Y314" s="111"/>
      <c r="Z314" s="77"/>
      <c r="AA314" s="77"/>
      <c r="AB314" s="111"/>
      <c r="AC314" s="111"/>
      <c r="AD314" s="111"/>
      <c r="AE314" s="111"/>
      <c r="AF314" s="111"/>
      <c r="AG314" s="77"/>
      <c r="AH314" s="77"/>
      <c r="AI314" s="78"/>
      <c r="AJ314" s="79"/>
      <c r="AK314" s="80"/>
      <c r="AL314" s="77"/>
      <c r="AM314" s="77"/>
      <c r="AN314" s="81"/>
      <c r="AO314" s="81"/>
      <c r="AP314" s="81"/>
      <c r="AQ314" s="81"/>
      <c r="AR314" s="81"/>
      <c r="AS314" s="81"/>
      <c r="AT314" s="81"/>
      <c r="AU314" s="81"/>
      <c r="AV314" s="81"/>
      <c r="AW314" s="82"/>
      <c r="AX314" s="83"/>
      <c r="AY314" s="150"/>
      <c r="AZ314" s="84"/>
      <c r="BA314" s="83">
        <v>1</v>
      </c>
      <c r="BB314" s="83">
        <v>0</v>
      </c>
      <c r="BC314" s="83">
        <v>3.4</v>
      </c>
      <c r="BD314" s="83">
        <v>6.3</v>
      </c>
      <c r="BE314" s="83">
        <v>519</v>
      </c>
      <c r="BF314" s="28" t="s">
        <v>312</v>
      </c>
      <c r="BG314" s="85" t="s">
        <v>313</v>
      </c>
      <c r="BH314" s="85" t="s">
        <v>314</v>
      </c>
      <c r="BI314" s="85"/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</row>
    <row r="315" spans="1:100" s="86" customFormat="1" ht="31.5" customHeight="1" x14ac:dyDescent="0.3">
      <c r="A315" s="73">
        <v>2021</v>
      </c>
      <c r="B315" s="74">
        <v>2</v>
      </c>
      <c r="C315" s="270"/>
      <c r="D315" s="74"/>
      <c r="E315" s="74"/>
      <c r="F315" s="75"/>
      <c r="G315" s="76"/>
      <c r="H315" s="76"/>
      <c r="I315" s="76"/>
      <c r="J315" s="76"/>
      <c r="K315" s="271"/>
      <c r="L315" s="272"/>
      <c r="M315" s="273"/>
      <c r="N315" s="111"/>
      <c r="O315" s="111"/>
      <c r="P315" s="111"/>
      <c r="Q315" s="111"/>
      <c r="R315" s="111"/>
      <c r="S315" s="77"/>
      <c r="T315" s="77"/>
      <c r="U315" s="111"/>
      <c r="V315" s="111"/>
      <c r="W315" s="111"/>
      <c r="X315" s="111"/>
      <c r="Y315" s="111"/>
      <c r="Z315" s="77"/>
      <c r="AA315" s="77"/>
      <c r="AB315" s="111"/>
      <c r="AC315" s="111"/>
      <c r="AD315" s="111"/>
      <c r="AE315" s="111"/>
      <c r="AF315" s="111"/>
      <c r="AG315" s="77"/>
      <c r="AH315" s="77"/>
      <c r="AI315" s="78"/>
      <c r="AJ315" s="79"/>
      <c r="AK315" s="80"/>
      <c r="AL315" s="77"/>
      <c r="AM315" s="77"/>
      <c r="AN315" s="81"/>
      <c r="AO315" s="81"/>
      <c r="AP315" s="81"/>
      <c r="AQ315" s="81"/>
      <c r="AR315" s="81"/>
      <c r="AS315" s="81"/>
      <c r="AT315" s="81"/>
      <c r="AU315" s="81"/>
      <c r="AV315" s="81"/>
      <c r="AW315" s="82"/>
      <c r="AX315" s="83"/>
      <c r="AY315" s="150"/>
      <c r="AZ315" s="84"/>
      <c r="BA315" s="83">
        <v>1</v>
      </c>
      <c r="BB315" s="83">
        <v>22.3</v>
      </c>
      <c r="BC315" s="83">
        <v>2355.6999999999998</v>
      </c>
      <c r="BD315" s="83">
        <v>0.2</v>
      </c>
      <c r="BE315" s="83">
        <v>20.5</v>
      </c>
      <c r="BF315" s="28" t="s">
        <v>364</v>
      </c>
      <c r="BG315" s="85" t="s">
        <v>364</v>
      </c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</row>
    <row r="316" spans="1:100" s="86" customFormat="1" ht="31.5" customHeight="1" x14ac:dyDescent="0.3">
      <c r="A316" s="73">
        <v>2021</v>
      </c>
      <c r="B316" s="74">
        <v>2</v>
      </c>
      <c r="C316" s="270"/>
      <c r="D316" s="74"/>
      <c r="E316" s="74"/>
      <c r="F316" s="75"/>
      <c r="G316" s="76"/>
      <c r="H316" s="76"/>
      <c r="I316" s="76"/>
      <c r="J316" s="76"/>
      <c r="K316" s="271"/>
      <c r="L316" s="272"/>
      <c r="M316" s="273"/>
      <c r="N316" s="111"/>
      <c r="O316" s="111"/>
      <c r="P316" s="111"/>
      <c r="Q316" s="111"/>
      <c r="R316" s="111"/>
      <c r="S316" s="77"/>
      <c r="T316" s="77"/>
      <c r="U316" s="111"/>
      <c r="V316" s="111"/>
      <c r="W316" s="111"/>
      <c r="X316" s="111"/>
      <c r="Y316" s="111"/>
      <c r="Z316" s="77"/>
      <c r="AA316" s="77"/>
      <c r="AB316" s="111"/>
      <c r="AC316" s="111"/>
      <c r="AD316" s="111"/>
      <c r="AE316" s="111"/>
      <c r="AF316" s="111"/>
      <c r="AG316" s="77"/>
      <c r="AH316" s="77"/>
      <c r="AI316" s="78"/>
      <c r="AJ316" s="79"/>
      <c r="AK316" s="80"/>
      <c r="AL316" s="77"/>
      <c r="AM316" s="77"/>
      <c r="AN316" s="81"/>
      <c r="AO316" s="81"/>
      <c r="AP316" s="81"/>
      <c r="AQ316" s="81"/>
      <c r="AR316" s="81"/>
      <c r="AS316" s="81"/>
      <c r="AT316" s="81"/>
      <c r="AU316" s="81"/>
      <c r="AV316" s="81"/>
      <c r="AW316" s="82"/>
      <c r="AX316" s="83"/>
      <c r="AY316" s="150"/>
      <c r="AZ316" s="84"/>
      <c r="BA316" s="83">
        <v>1</v>
      </c>
      <c r="BB316" s="83">
        <v>0.1</v>
      </c>
      <c r="BC316" s="83">
        <v>10.4</v>
      </c>
      <c r="BD316" s="83">
        <v>4.0999999999999996</v>
      </c>
      <c r="BE316" s="83">
        <v>433.1</v>
      </c>
      <c r="BF316" s="28" t="s">
        <v>312</v>
      </c>
      <c r="BG316" s="85" t="s">
        <v>315</v>
      </c>
      <c r="BH316" s="85" t="s">
        <v>316</v>
      </c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</row>
    <row r="317" spans="1:100" s="86" customFormat="1" ht="31.5" customHeight="1" x14ac:dyDescent="0.3">
      <c r="A317" s="73">
        <v>2021</v>
      </c>
      <c r="B317" s="74">
        <v>2</v>
      </c>
      <c r="C317" s="270"/>
      <c r="D317" s="74"/>
      <c r="E317" s="74"/>
      <c r="F317" s="75"/>
      <c r="G317" s="76"/>
      <c r="H317" s="76"/>
      <c r="I317" s="76"/>
      <c r="J317" s="76"/>
      <c r="K317" s="271"/>
      <c r="L317" s="272"/>
      <c r="M317" s="273"/>
      <c r="N317" s="111"/>
      <c r="O317" s="111"/>
      <c r="P317" s="111"/>
      <c r="Q317" s="111"/>
      <c r="R317" s="111"/>
      <c r="S317" s="77"/>
      <c r="T317" s="77"/>
      <c r="U317" s="111"/>
      <c r="V317" s="111"/>
      <c r="W317" s="111"/>
      <c r="X317" s="111"/>
      <c r="Y317" s="111"/>
      <c r="Z317" s="77"/>
      <c r="AA317" s="77"/>
      <c r="AB317" s="111"/>
      <c r="AC317" s="111"/>
      <c r="AD317" s="111"/>
      <c r="AE317" s="111"/>
      <c r="AF317" s="111"/>
      <c r="AG317" s="77"/>
      <c r="AH317" s="77"/>
      <c r="AI317" s="78"/>
      <c r="AJ317" s="79"/>
      <c r="AK317" s="80"/>
      <c r="AL317" s="77"/>
      <c r="AM317" s="77"/>
      <c r="AN317" s="81"/>
      <c r="AO317" s="81"/>
      <c r="AP317" s="81"/>
      <c r="AQ317" s="81"/>
      <c r="AR317" s="81"/>
      <c r="AS317" s="81"/>
      <c r="AT317" s="81"/>
      <c r="AU317" s="81"/>
      <c r="AV317" s="81"/>
      <c r="AW317" s="82"/>
      <c r="AX317" s="83"/>
      <c r="AY317" s="150"/>
      <c r="AZ317" s="84"/>
      <c r="BA317" s="83">
        <v>1</v>
      </c>
      <c r="BB317" s="83">
        <v>0</v>
      </c>
      <c r="BC317" s="83">
        <v>0.8</v>
      </c>
      <c r="BD317" s="83">
        <v>4.5</v>
      </c>
      <c r="BE317" s="83">
        <v>329.1</v>
      </c>
      <c r="BF317" s="28" t="s">
        <v>318</v>
      </c>
      <c r="BG317" s="85"/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</row>
    <row r="318" spans="1:100" s="86" customFormat="1" ht="31.5" customHeight="1" x14ac:dyDescent="0.3">
      <c r="A318" s="73">
        <v>2021</v>
      </c>
      <c r="B318" s="74">
        <v>2</v>
      </c>
      <c r="C318" s="270"/>
      <c r="D318" s="74"/>
      <c r="E318" s="74"/>
      <c r="F318" s="75"/>
      <c r="G318" s="76"/>
      <c r="H318" s="76"/>
      <c r="I318" s="76"/>
      <c r="J318" s="76"/>
      <c r="K318" s="271"/>
      <c r="L318" s="272"/>
      <c r="M318" s="273"/>
      <c r="N318" s="111"/>
      <c r="O318" s="111"/>
      <c r="P318" s="111"/>
      <c r="Q318" s="111"/>
      <c r="R318" s="111"/>
      <c r="S318" s="77"/>
      <c r="T318" s="77"/>
      <c r="U318" s="111"/>
      <c r="V318" s="111"/>
      <c r="W318" s="111"/>
      <c r="X318" s="111"/>
      <c r="Y318" s="111"/>
      <c r="Z318" s="77"/>
      <c r="AA318" s="77"/>
      <c r="AB318" s="111"/>
      <c r="AC318" s="111"/>
      <c r="AD318" s="111"/>
      <c r="AE318" s="111"/>
      <c r="AF318" s="111"/>
      <c r="AG318" s="77"/>
      <c r="AH318" s="77"/>
      <c r="AI318" s="78"/>
      <c r="AJ318" s="79"/>
      <c r="AK318" s="80"/>
      <c r="AL318" s="77"/>
      <c r="AM318" s="77"/>
      <c r="AN318" s="81"/>
      <c r="AO318" s="81"/>
      <c r="AP318" s="81"/>
      <c r="AQ318" s="81"/>
      <c r="AR318" s="81"/>
      <c r="AS318" s="81"/>
      <c r="AT318" s="81"/>
      <c r="AU318" s="81"/>
      <c r="AV318" s="81"/>
      <c r="AW318" s="82"/>
      <c r="AX318" s="83"/>
      <c r="AY318" s="150"/>
      <c r="AZ318" s="84"/>
      <c r="BA318" s="83">
        <v>1</v>
      </c>
      <c r="BB318" s="83">
        <v>0</v>
      </c>
      <c r="BC318" s="83">
        <v>1.6</v>
      </c>
      <c r="BD318" s="83">
        <v>4.7</v>
      </c>
      <c r="BE318" s="83">
        <v>527.79999999999995</v>
      </c>
      <c r="BF318" s="28" t="s">
        <v>318</v>
      </c>
      <c r="BG318" s="85"/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</row>
    <row r="319" spans="1:100" s="86" customFormat="1" ht="31.5" customHeight="1" x14ac:dyDescent="0.3">
      <c r="A319" s="73">
        <v>2021</v>
      </c>
      <c r="B319" s="74">
        <v>2</v>
      </c>
      <c r="C319" s="270"/>
      <c r="D319" s="74"/>
      <c r="E319" s="74"/>
      <c r="F319" s="75"/>
      <c r="G319" s="76"/>
      <c r="H319" s="76"/>
      <c r="I319" s="76"/>
      <c r="J319" s="76"/>
      <c r="K319" s="271"/>
      <c r="L319" s="272"/>
      <c r="M319" s="273"/>
      <c r="N319" s="111"/>
      <c r="O319" s="111"/>
      <c r="P319" s="111"/>
      <c r="Q319" s="111"/>
      <c r="R319" s="111"/>
      <c r="S319" s="77"/>
      <c r="T319" s="77"/>
      <c r="U319" s="111"/>
      <c r="V319" s="111"/>
      <c r="W319" s="111"/>
      <c r="X319" s="111"/>
      <c r="Y319" s="111"/>
      <c r="Z319" s="77"/>
      <c r="AA319" s="77"/>
      <c r="AB319" s="111"/>
      <c r="AC319" s="111"/>
      <c r="AD319" s="111"/>
      <c r="AE319" s="111"/>
      <c r="AF319" s="111"/>
      <c r="AG319" s="77"/>
      <c r="AH319" s="77"/>
      <c r="AI319" s="78"/>
      <c r="AJ319" s="79"/>
      <c r="AK319" s="80"/>
      <c r="AL319" s="77"/>
      <c r="AM319" s="77"/>
      <c r="AN319" s="81"/>
      <c r="AO319" s="81"/>
      <c r="AP319" s="81"/>
      <c r="AQ319" s="81"/>
      <c r="AR319" s="81"/>
      <c r="AS319" s="81"/>
      <c r="AT319" s="81"/>
      <c r="AU319" s="81"/>
      <c r="AV319" s="81"/>
      <c r="AW319" s="82"/>
      <c r="AX319" s="83"/>
      <c r="AY319" s="150"/>
      <c r="AZ319" s="84"/>
      <c r="BA319" s="83"/>
      <c r="BB319" s="83">
        <v>0.1</v>
      </c>
      <c r="BC319" s="83">
        <v>5.9</v>
      </c>
      <c r="BD319" s="83">
        <v>4.5</v>
      </c>
      <c r="BE319" s="83">
        <v>230.4</v>
      </c>
      <c r="BF319" s="28" t="s">
        <v>382</v>
      </c>
      <c r="BG319" s="85" t="s">
        <v>382</v>
      </c>
      <c r="BH319" s="85"/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</row>
    <row r="320" spans="1:100" s="86" customFormat="1" ht="31.5" customHeight="1" x14ac:dyDescent="0.3">
      <c r="A320" s="73">
        <v>2021</v>
      </c>
      <c r="B320" s="74">
        <v>2</v>
      </c>
      <c r="C320" s="270"/>
      <c r="D320" s="74"/>
      <c r="E320" s="74"/>
      <c r="F320" s="75"/>
      <c r="G320" s="76"/>
      <c r="H320" s="76"/>
      <c r="I320" s="76"/>
      <c r="J320" s="76"/>
      <c r="K320" s="271"/>
      <c r="L320" s="272"/>
      <c r="M320" s="273"/>
      <c r="N320" s="111"/>
      <c r="O320" s="111"/>
      <c r="P320" s="111"/>
      <c r="Q320" s="111"/>
      <c r="R320" s="111"/>
      <c r="S320" s="77"/>
      <c r="T320" s="77"/>
      <c r="U320" s="111"/>
      <c r="V320" s="111"/>
      <c r="W320" s="111"/>
      <c r="X320" s="111"/>
      <c r="Y320" s="111"/>
      <c r="Z320" s="77"/>
      <c r="AA320" s="77"/>
      <c r="AB320" s="111"/>
      <c r="AC320" s="111"/>
      <c r="AD320" s="111"/>
      <c r="AE320" s="111"/>
      <c r="AF320" s="111"/>
      <c r="AG320" s="77"/>
      <c r="AH320" s="77"/>
      <c r="AI320" s="78"/>
      <c r="AJ320" s="79"/>
      <c r="AK320" s="80"/>
      <c r="AL320" s="77"/>
      <c r="AM320" s="77"/>
      <c r="AN320" s="81"/>
      <c r="AO320" s="81"/>
      <c r="AP320" s="81"/>
      <c r="AQ320" s="81"/>
      <c r="AR320" s="81"/>
      <c r="AS320" s="81"/>
      <c r="AT320" s="81"/>
      <c r="AU320" s="81"/>
      <c r="AV320" s="81"/>
      <c r="AW320" s="82"/>
      <c r="AX320" s="83"/>
      <c r="AY320" s="150"/>
      <c r="AZ320" s="84"/>
      <c r="BA320" s="83"/>
      <c r="BB320" s="83">
        <v>0</v>
      </c>
      <c r="BC320" s="83">
        <v>0</v>
      </c>
      <c r="BD320" s="83"/>
      <c r="BE320" s="83"/>
      <c r="BF320" s="28" t="s">
        <v>306</v>
      </c>
      <c r="BG320" s="85" t="s">
        <v>307</v>
      </c>
      <c r="BH320" s="85" t="s">
        <v>324</v>
      </c>
      <c r="BI320" s="85" t="s">
        <v>311</v>
      </c>
      <c r="BJ320" s="85"/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</row>
    <row r="321" spans="1:100" s="86" customFormat="1" ht="31.5" customHeight="1" x14ac:dyDescent="0.3">
      <c r="A321" s="73">
        <v>2021</v>
      </c>
      <c r="B321" s="74">
        <v>2</v>
      </c>
      <c r="C321" s="270"/>
      <c r="D321" s="74"/>
      <c r="E321" s="74"/>
      <c r="F321" s="75"/>
      <c r="G321" s="76"/>
      <c r="H321" s="76"/>
      <c r="I321" s="76"/>
      <c r="J321" s="76"/>
      <c r="K321" s="271"/>
      <c r="L321" s="272"/>
      <c r="M321" s="273"/>
      <c r="N321" s="111"/>
      <c r="O321" s="111"/>
      <c r="P321" s="111"/>
      <c r="Q321" s="111"/>
      <c r="R321" s="111"/>
      <c r="S321" s="77"/>
      <c r="T321" s="77"/>
      <c r="U321" s="111"/>
      <c r="V321" s="111"/>
      <c r="W321" s="111"/>
      <c r="X321" s="111"/>
      <c r="Y321" s="111"/>
      <c r="Z321" s="77"/>
      <c r="AA321" s="77"/>
      <c r="AB321" s="111"/>
      <c r="AC321" s="111"/>
      <c r="AD321" s="111"/>
      <c r="AE321" s="111"/>
      <c r="AF321" s="111"/>
      <c r="AG321" s="77"/>
      <c r="AH321" s="77"/>
      <c r="AI321" s="78"/>
      <c r="AJ321" s="79"/>
      <c r="AK321" s="80"/>
      <c r="AL321" s="77"/>
      <c r="AM321" s="77"/>
      <c r="AN321" s="81"/>
      <c r="AO321" s="81"/>
      <c r="AP321" s="81"/>
      <c r="AQ321" s="81"/>
      <c r="AR321" s="81"/>
      <c r="AS321" s="81"/>
      <c r="AT321" s="81"/>
      <c r="AU321" s="81"/>
      <c r="AV321" s="81"/>
      <c r="AW321" s="82"/>
      <c r="AX321" s="83"/>
      <c r="AY321" s="150"/>
      <c r="AZ321" s="84"/>
      <c r="BA321" s="83">
        <v>1</v>
      </c>
      <c r="BB321" s="83">
        <v>0.2</v>
      </c>
      <c r="BC321" s="83">
        <v>17.600000000000001</v>
      </c>
      <c r="BD321" s="83">
        <v>2.2000000000000002</v>
      </c>
      <c r="BE321" s="83">
        <v>219.3</v>
      </c>
      <c r="BF321" s="28" t="s">
        <v>364</v>
      </c>
      <c r="BG321" s="85" t="s">
        <v>364</v>
      </c>
      <c r="BH321" s="85"/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</row>
    <row r="322" spans="1:100" s="86" customFormat="1" ht="31.5" customHeight="1" x14ac:dyDescent="0.3">
      <c r="A322" s="73">
        <v>2021</v>
      </c>
      <c r="B322" s="74">
        <v>2</v>
      </c>
      <c r="C322" s="270"/>
      <c r="D322" s="74"/>
      <c r="E322" s="74"/>
      <c r="F322" s="75"/>
      <c r="G322" s="76"/>
      <c r="H322" s="76"/>
      <c r="I322" s="76"/>
      <c r="J322" s="76"/>
      <c r="K322" s="271"/>
      <c r="L322" s="272"/>
      <c r="M322" s="273"/>
      <c r="N322" s="111"/>
      <c r="O322" s="111"/>
      <c r="P322" s="111"/>
      <c r="Q322" s="111"/>
      <c r="R322" s="111"/>
      <c r="S322" s="77"/>
      <c r="T322" s="77"/>
      <c r="U322" s="111"/>
      <c r="V322" s="111"/>
      <c r="W322" s="111"/>
      <c r="X322" s="111"/>
      <c r="Y322" s="111"/>
      <c r="Z322" s="77"/>
      <c r="AA322" s="77"/>
      <c r="AB322" s="111"/>
      <c r="AC322" s="111"/>
      <c r="AD322" s="111"/>
      <c r="AE322" s="111"/>
      <c r="AF322" s="111"/>
      <c r="AG322" s="77"/>
      <c r="AH322" s="77"/>
      <c r="AI322" s="78"/>
      <c r="AJ322" s="79"/>
      <c r="AK322" s="80"/>
      <c r="AL322" s="77"/>
      <c r="AM322" s="77"/>
      <c r="AN322" s="81"/>
      <c r="AO322" s="81"/>
      <c r="AP322" s="81"/>
      <c r="AQ322" s="81"/>
      <c r="AR322" s="81"/>
      <c r="AS322" s="81"/>
      <c r="AT322" s="81"/>
      <c r="AU322" s="81"/>
      <c r="AV322" s="81"/>
      <c r="AW322" s="82"/>
      <c r="AX322" s="83"/>
      <c r="AY322" s="150"/>
      <c r="AZ322" s="84"/>
      <c r="BA322" s="83">
        <v>1</v>
      </c>
      <c r="BB322" s="83">
        <v>0.2</v>
      </c>
      <c r="BC322" s="83">
        <v>19.5</v>
      </c>
      <c r="BD322" s="83">
        <v>1.8</v>
      </c>
      <c r="BE322" s="83">
        <v>239.2</v>
      </c>
      <c r="BF322" s="28" t="s">
        <v>364</v>
      </c>
      <c r="BG322" s="85" t="s">
        <v>364</v>
      </c>
      <c r="BH322" s="85"/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</row>
    <row r="323" spans="1:100" s="86" customFormat="1" ht="31.5" customHeight="1" x14ac:dyDescent="0.3">
      <c r="A323" s="73">
        <v>2021</v>
      </c>
      <c r="B323" s="74">
        <v>2</v>
      </c>
      <c r="C323" s="270"/>
      <c r="D323" s="74"/>
      <c r="E323" s="74"/>
      <c r="F323" s="75"/>
      <c r="G323" s="76"/>
      <c r="H323" s="76"/>
      <c r="I323" s="76"/>
      <c r="J323" s="76"/>
      <c r="K323" s="271"/>
      <c r="L323" s="272"/>
      <c r="M323" s="273"/>
      <c r="N323" s="111"/>
      <c r="O323" s="111"/>
      <c r="P323" s="111"/>
      <c r="Q323" s="111"/>
      <c r="R323" s="111"/>
      <c r="S323" s="77"/>
      <c r="T323" s="77"/>
      <c r="U323" s="111"/>
      <c r="V323" s="111"/>
      <c r="W323" s="111"/>
      <c r="X323" s="111"/>
      <c r="Y323" s="111"/>
      <c r="Z323" s="77"/>
      <c r="AA323" s="77"/>
      <c r="AB323" s="111"/>
      <c r="AC323" s="111"/>
      <c r="AD323" s="111"/>
      <c r="AE323" s="111"/>
      <c r="AF323" s="111"/>
      <c r="AG323" s="77"/>
      <c r="AH323" s="77"/>
      <c r="AI323" s="78"/>
      <c r="AJ323" s="79"/>
      <c r="AK323" s="80"/>
      <c r="AL323" s="77"/>
      <c r="AM323" s="77"/>
      <c r="AN323" s="81"/>
      <c r="AO323" s="81"/>
      <c r="AP323" s="81"/>
      <c r="AQ323" s="81"/>
      <c r="AR323" s="81"/>
      <c r="AS323" s="81"/>
      <c r="AT323" s="81"/>
      <c r="AU323" s="81"/>
      <c r="AV323" s="81"/>
      <c r="AW323" s="82"/>
      <c r="AX323" s="83"/>
      <c r="AY323" s="150"/>
      <c r="AZ323" s="84"/>
      <c r="BA323" s="83"/>
      <c r="BB323" s="83"/>
      <c r="BC323" s="83">
        <v>7.1</v>
      </c>
      <c r="BD323" s="83"/>
      <c r="BE323" s="83"/>
      <c r="BF323" s="28" t="s">
        <v>306</v>
      </c>
      <c r="BG323" s="85" t="s">
        <v>307</v>
      </c>
      <c r="BH323" s="85" t="s">
        <v>336</v>
      </c>
      <c r="BI323" s="85" t="s">
        <v>337</v>
      </c>
      <c r="BJ323" s="85"/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</row>
    <row r="324" spans="1:100" s="86" customFormat="1" ht="31.5" customHeight="1" x14ac:dyDescent="0.3">
      <c r="A324" s="73">
        <v>2021</v>
      </c>
      <c r="B324" s="74">
        <v>2</v>
      </c>
      <c r="C324" s="270"/>
      <c r="D324" s="74"/>
      <c r="E324" s="74"/>
      <c r="F324" s="75"/>
      <c r="G324" s="76"/>
      <c r="H324" s="76"/>
      <c r="I324" s="76"/>
      <c r="J324" s="76"/>
      <c r="K324" s="271"/>
      <c r="L324" s="272"/>
      <c r="M324" s="273"/>
      <c r="N324" s="111"/>
      <c r="O324" s="111"/>
      <c r="P324" s="111"/>
      <c r="Q324" s="111"/>
      <c r="R324" s="111"/>
      <c r="S324" s="77"/>
      <c r="T324" s="77"/>
      <c r="U324" s="111"/>
      <c r="V324" s="111"/>
      <c r="W324" s="111"/>
      <c r="X324" s="111"/>
      <c r="Y324" s="111"/>
      <c r="Z324" s="77"/>
      <c r="AA324" s="77"/>
      <c r="AB324" s="111"/>
      <c r="AC324" s="111"/>
      <c r="AD324" s="111"/>
      <c r="AE324" s="111"/>
      <c r="AF324" s="111"/>
      <c r="AG324" s="77"/>
      <c r="AH324" s="77"/>
      <c r="AI324" s="78"/>
      <c r="AJ324" s="79"/>
      <c r="AK324" s="80"/>
      <c r="AL324" s="77"/>
      <c r="AM324" s="77"/>
      <c r="AN324" s="81"/>
      <c r="AO324" s="81"/>
      <c r="AP324" s="81"/>
      <c r="AQ324" s="81"/>
      <c r="AR324" s="81"/>
      <c r="AS324" s="81"/>
      <c r="AT324" s="81"/>
      <c r="AU324" s="81"/>
      <c r="AV324" s="81"/>
      <c r="AW324" s="82"/>
      <c r="AX324" s="83"/>
      <c r="AY324" s="150"/>
      <c r="AZ324" s="84"/>
      <c r="BA324" s="83">
        <v>1</v>
      </c>
      <c r="BB324" s="83">
        <v>0.1</v>
      </c>
      <c r="BC324" s="83">
        <v>19.600000000000001</v>
      </c>
      <c r="BD324" s="83">
        <v>1.8</v>
      </c>
      <c r="BE324" s="83">
        <v>518.4</v>
      </c>
      <c r="BF324" s="28" t="s">
        <v>318</v>
      </c>
      <c r="BG324" s="85"/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</row>
    <row r="325" spans="1:100" s="86" customFormat="1" ht="31.5" customHeight="1" x14ac:dyDescent="0.3">
      <c r="A325" s="73">
        <v>2021</v>
      </c>
      <c r="B325" s="74">
        <v>2</v>
      </c>
      <c r="C325" s="270"/>
      <c r="D325" s="74"/>
      <c r="E325" s="74"/>
      <c r="F325" s="75"/>
      <c r="G325" s="76"/>
      <c r="H325" s="76"/>
      <c r="I325" s="76"/>
      <c r="J325" s="76"/>
      <c r="K325" s="271"/>
      <c r="L325" s="272"/>
      <c r="M325" s="273"/>
      <c r="N325" s="111"/>
      <c r="O325" s="111"/>
      <c r="P325" s="111"/>
      <c r="Q325" s="111"/>
      <c r="R325" s="111"/>
      <c r="S325" s="77"/>
      <c r="T325" s="77"/>
      <c r="U325" s="111"/>
      <c r="V325" s="111"/>
      <c r="W325" s="111"/>
      <c r="X325" s="111"/>
      <c r="Y325" s="111"/>
      <c r="Z325" s="77"/>
      <c r="AA325" s="77"/>
      <c r="AB325" s="111"/>
      <c r="AC325" s="111"/>
      <c r="AD325" s="111"/>
      <c r="AE325" s="111"/>
      <c r="AF325" s="111"/>
      <c r="AG325" s="77"/>
      <c r="AH325" s="77"/>
      <c r="AI325" s="78"/>
      <c r="AJ325" s="79"/>
      <c r="AK325" s="80"/>
      <c r="AL325" s="77"/>
      <c r="AM325" s="77"/>
      <c r="AN325" s="81"/>
      <c r="AO325" s="81"/>
      <c r="AP325" s="81"/>
      <c r="AQ325" s="81"/>
      <c r="AR325" s="81"/>
      <c r="AS325" s="81"/>
      <c r="AT325" s="81"/>
      <c r="AU325" s="81"/>
      <c r="AV325" s="81"/>
      <c r="AW325" s="82"/>
      <c r="AX325" s="83"/>
      <c r="AY325" s="150"/>
      <c r="AZ325" s="84"/>
      <c r="BA325" s="83">
        <v>1</v>
      </c>
      <c r="BB325" s="83">
        <v>0.1</v>
      </c>
      <c r="BC325" s="83">
        <v>7.2</v>
      </c>
      <c r="BD325" s="83">
        <v>3.9</v>
      </c>
      <c r="BE325" s="83">
        <v>301.60000000000002</v>
      </c>
      <c r="BF325" s="28" t="s">
        <v>312</v>
      </c>
      <c r="BG325" s="85" t="s">
        <v>315</v>
      </c>
      <c r="BH325" s="85" t="s">
        <v>316</v>
      </c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</row>
    <row r="326" spans="1:100" s="86" customFormat="1" ht="31.5" customHeight="1" x14ac:dyDescent="0.3">
      <c r="A326" s="73">
        <v>2021</v>
      </c>
      <c r="B326" s="74">
        <v>2</v>
      </c>
      <c r="C326" s="270"/>
      <c r="D326" s="74"/>
      <c r="E326" s="74"/>
      <c r="F326" s="75"/>
      <c r="G326" s="76"/>
      <c r="H326" s="76"/>
      <c r="I326" s="76"/>
      <c r="J326" s="76"/>
      <c r="K326" s="271"/>
      <c r="L326" s="272"/>
      <c r="M326" s="273"/>
      <c r="N326" s="111"/>
      <c r="O326" s="111"/>
      <c r="P326" s="111"/>
      <c r="Q326" s="111"/>
      <c r="R326" s="111"/>
      <c r="S326" s="77"/>
      <c r="T326" s="77"/>
      <c r="U326" s="111"/>
      <c r="V326" s="111"/>
      <c r="W326" s="111"/>
      <c r="X326" s="111"/>
      <c r="Y326" s="111"/>
      <c r="Z326" s="77"/>
      <c r="AA326" s="77"/>
      <c r="AB326" s="111"/>
      <c r="AC326" s="111"/>
      <c r="AD326" s="111"/>
      <c r="AE326" s="111"/>
      <c r="AF326" s="111"/>
      <c r="AG326" s="77"/>
      <c r="AH326" s="77"/>
      <c r="AI326" s="78"/>
      <c r="AJ326" s="79"/>
      <c r="AK326" s="80"/>
      <c r="AL326" s="77"/>
      <c r="AM326" s="77"/>
      <c r="AN326" s="81"/>
      <c r="AO326" s="81"/>
      <c r="AP326" s="81"/>
      <c r="AQ326" s="81"/>
      <c r="AR326" s="81"/>
      <c r="AS326" s="81"/>
      <c r="AT326" s="81"/>
      <c r="AU326" s="81"/>
      <c r="AV326" s="81"/>
      <c r="AW326" s="82"/>
      <c r="AX326" s="83"/>
      <c r="AY326" s="150"/>
      <c r="AZ326" s="84"/>
      <c r="BA326" s="83"/>
      <c r="BB326" s="83">
        <v>0.1</v>
      </c>
      <c r="BC326" s="83">
        <v>0.1</v>
      </c>
      <c r="BD326" s="83">
        <v>0.1</v>
      </c>
      <c r="BE326" s="83">
        <v>0.1</v>
      </c>
      <c r="BF326" s="28" t="s">
        <v>306</v>
      </c>
      <c r="BG326" s="85" t="s">
        <v>307</v>
      </c>
      <c r="BH326" s="85" t="s">
        <v>387</v>
      </c>
      <c r="BI326" s="85" t="s">
        <v>311</v>
      </c>
      <c r="BJ326" s="85"/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</row>
    <row r="327" spans="1:100" s="86" customFormat="1" ht="31.5" customHeight="1" x14ac:dyDescent="0.3">
      <c r="A327" s="73">
        <v>2021</v>
      </c>
      <c r="B327" s="74">
        <v>2</v>
      </c>
      <c r="C327" s="270"/>
      <c r="D327" s="74"/>
      <c r="E327" s="74"/>
      <c r="F327" s="75"/>
      <c r="G327" s="76"/>
      <c r="H327" s="76"/>
      <c r="I327" s="76"/>
      <c r="J327" s="76"/>
      <c r="K327" s="271"/>
      <c r="L327" s="272"/>
      <c r="M327" s="273"/>
      <c r="N327" s="111"/>
      <c r="O327" s="111"/>
      <c r="P327" s="111"/>
      <c r="Q327" s="111"/>
      <c r="R327" s="111"/>
      <c r="S327" s="77"/>
      <c r="T327" s="77"/>
      <c r="U327" s="111"/>
      <c r="V327" s="111"/>
      <c r="W327" s="111"/>
      <c r="X327" s="111"/>
      <c r="Y327" s="111"/>
      <c r="Z327" s="77"/>
      <c r="AA327" s="77"/>
      <c r="AB327" s="111"/>
      <c r="AC327" s="111"/>
      <c r="AD327" s="111"/>
      <c r="AE327" s="111"/>
      <c r="AF327" s="111"/>
      <c r="AG327" s="77"/>
      <c r="AH327" s="77"/>
      <c r="AI327" s="78"/>
      <c r="AJ327" s="79"/>
      <c r="AK327" s="80"/>
      <c r="AL327" s="77"/>
      <c r="AM327" s="77"/>
      <c r="AN327" s="81"/>
      <c r="AO327" s="81"/>
      <c r="AP327" s="81"/>
      <c r="AQ327" s="81"/>
      <c r="AR327" s="81"/>
      <c r="AS327" s="81"/>
      <c r="AT327" s="81"/>
      <c r="AU327" s="81"/>
      <c r="AV327" s="81"/>
      <c r="AW327" s="82"/>
      <c r="AX327" s="83"/>
      <c r="AY327" s="150"/>
      <c r="AZ327" s="84"/>
      <c r="BA327" s="83">
        <v>1</v>
      </c>
      <c r="BB327" s="83">
        <v>0.1</v>
      </c>
      <c r="BC327" s="83">
        <v>8.5</v>
      </c>
      <c r="BD327" s="83">
        <v>4.8</v>
      </c>
      <c r="BE327" s="83">
        <v>732.3</v>
      </c>
      <c r="BF327" s="28" t="s">
        <v>318</v>
      </c>
      <c r="BG327" s="85"/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</row>
    <row r="328" spans="1:100" s="86" customFormat="1" ht="31.5" customHeight="1" x14ac:dyDescent="0.3">
      <c r="A328" s="73">
        <v>2021</v>
      </c>
      <c r="B328" s="74">
        <v>2</v>
      </c>
      <c r="C328" s="270"/>
      <c r="D328" s="74"/>
      <c r="E328" s="74"/>
      <c r="F328" s="75"/>
      <c r="G328" s="76"/>
      <c r="H328" s="76"/>
      <c r="I328" s="76"/>
      <c r="J328" s="76"/>
      <c r="K328" s="271"/>
      <c r="L328" s="272"/>
      <c r="M328" s="273"/>
      <c r="N328" s="111"/>
      <c r="O328" s="111"/>
      <c r="P328" s="111"/>
      <c r="Q328" s="111"/>
      <c r="R328" s="111"/>
      <c r="S328" s="77"/>
      <c r="T328" s="77"/>
      <c r="U328" s="111"/>
      <c r="V328" s="111"/>
      <c r="W328" s="111"/>
      <c r="X328" s="111"/>
      <c r="Y328" s="111"/>
      <c r="Z328" s="77"/>
      <c r="AA328" s="77"/>
      <c r="AB328" s="111"/>
      <c r="AC328" s="111"/>
      <c r="AD328" s="111"/>
      <c r="AE328" s="111"/>
      <c r="AF328" s="111"/>
      <c r="AG328" s="77"/>
      <c r="AH328" s="77"/>
      <c r="AI328" s="78"/>
      <c r="AJ328" s="79"/>
      <c r="AK328" s="80"/>
      <c r="AL328" s="77"/>
      <c r="AM328" s="77"/>
      <c r="AN328" s="81"/>
      <c r="AO328" s="81"/>
      <c r="AP328" s="81"/>
      <c r="AQ328" s="81"/>
      <c r="AR328" s="81"/>
      <c r="AS328" s="81"/>
      <c r="AT328" s="81"/>
      <c r="AU328" s="81"/>
      <c r="AV328" s="81"/>
      <c r="AW328" s="82"/>
      <c r="AX328" s="83"/>
      <c r="AY328" s="150"/>
      <c r="AZ328" s="84"/>
      <c r="BA328" s="83"/>
      <c r="BB328" s="83">
        <v>0.1</v>
      </c>
      <c r="BC328" s="83">
        <v>3.4</v>
      </c>
      <c r="BD328" s="83">
        <v>8.6999999999999993</v>
      </c>
      <c r="BE328" s="83">
        <v>500.5</v>
      </c>
      <c r="BF328" s="28" t="s">
        <v>312</v>
      </c>
      <c r="BG328" s="85" t="s">
        <v>313</v>
      </c>
      <c r="BH328" s="85" t="s">
        <v>314</v>
      </c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</row>
    <row r="329" spans="1:100" s="86" customFormat="1" ht="31.5" customHeight="1" x14ac:dyDescent="0.3">
      <c r="A329" s="73">
        <v>2021</v>
      </c>
      <c r="B329" s="74">
        <v>2</v>
      </c>
      <c r="C329" s="270"/>
      <c r="D329" s="74"/>
      <c r="E329" s="74"/>
      <c r="F329" s="75"/>
      <c r="G329" s="76"/>
      <c r="H329" s="76"/>
      <c r="I329" s="76"/>
      <c r="J329" s="76"/>
      <c r="K329" s="271"/>
      <c r="L329" s="272"/>
      <c r="M329" s="273"/>
      <c r="N329" s="111"/>
      <c r="O329" s="111"/>
      <c r="P329" s="111"/>
      <c r="Q329" s="111"/>
      <c r="R329" s="111"/>
      <c r="S329" s="77"/>
      <c r="T329" s="77"/>
      <c r="U329" s="111"/>
      <c r="V329" s="111"/>
      <c r="W329" s="111"/>
      <c r="X329" s="111"/>
      <c r="Y329" s="111"/>
      <c r="Z329" s="77"/>
      <c r="AA329" s="77"/>
      <c r="AB329" s="111"/>
      <c r="AC329" s="111"/>
      <c r="AD329" s="111"/>
      <c r="AE329" s="111"/>
      <c r="AF329" s="111"/>
      <c r="AG329" s="77"/>
      <c r="AH329" s="77"/>
      <c r="AI329" s="78"/>
      <c r="AJ329" s="79"/>
      <c r="AK329" s="80"/>
      <c r="AL329" s="77"/>
      <c r="AM329" s="77"/>
      <c r="AN329" s="81"/>
      <c r="AO329" s="81"/>
      <c r="AP329" s="81"/>
      <c r="AQ329" s="81"/>
      <c r="AR329" s="81"/>
      <c r="AS329" s="81"/>
      <c r="AT329" s="81"/>
      <c r="AU329" s="81"/>
      <c r="AV329" s="81"/>
      <c r="AW329" s="82"/>
      <c r="AX329" s="83"/>
      <c r="AY329" s="150"/>
      <c r="AZ329" s="84"/>
      <c r="BA329" s="83">
        <v>1</v>
      </c>
      <c r="BB329" s="83">
        <v>8.6999999999999993</v>
      </c>
      <c r="BC329" s="83">
        <v>675.3</v>
      </c>
      <c r="BD329" s="83">
        <v>0.1</v>
      </c>
      <c r="BE329" s="83">
        <v>6.1</v>
      </c>
      <c r="BF329" s="28" t="s">
        <v>364</v>
      </c>
      <c r="BG329" s="85" t="s">
        <v>364</v>
      </c>
      <c r="BH329" s="85"/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</row>
    <row r="330" spans="1:100" s="86" customFormat="1" ht="31.5" customHeight="1" x14ac:dyDescent="0.3">
      <c r="A330" s="73">
        <v>2021</v>
      </c>
      <c r="B330" s="74">
        <v>2</v>
      </c>
      <c r="C330" s="270"/>
      <c r="D330" s="74"/>
      <c r="E330" s="74"/>
      <c r="F330" s="75"/>
      <c r="G330" s="76"/>
      <c r="H330" s="76"/>
      <c r="I330" s="76"/>
      <c r="J330" s="76"/>
      <c r="K330" s="271"/>
      <c r="L330" s="272"/>
      <c r="M330" s="273"/>
      <c r="N330" s="111"/>
      <c r="O330" s="111"/>
      <c r="P330" s="111"/>
      <c r="Q330" s="111"/>
      <c r="R330" s="111"/>
      <c r="S330" s="77"/>
      <c r="T330" s="77"/>
      <c r="U330" s="111"/>
      <c r="V330" s="111"/>
      <c r="W330" s="111"/>
      <c r="X330" s="111"/>
      <c r="Y330" s="111"/>
      <c r="Z330" s="77"/>
      <c r="AA330" s="77"/>
      <c r="AB330" s="111"/>
      <c r="AC330" s="111"/>
      <c r="AD330" s="111"/>
      <c r="AE330" s="111"/>
      <c r="AF330" s="111"/>
      <c r="AG330" s="77"/>
      <c r="AH330" s="77"/>
      <c r="AI330" s="78"/>
      <c r="AJ330" s="79"/>
      <c r="AK330" s="80"/>
      <c r="AL330" s="77"/>
      <c r="AM330" s="77"/>
      <c r="AN330" s="81"/>
      <c r="AO330" s="81"/>
      <c r="AP330" s="81"/>
      <c r="AQ330" s="81"/>
      <c r="AR330" s="81"/>
      <c r="AS330" s="81"/>
      <c r="AT330" s="81"/>
      <c r="AU330" s="81"/>
      <c r="AV330" s="81"/>
      <c r="AW330" s="82"/>
      <c r="AX330" s="83"/>
      <c r="AY330" s="150"/>
      <c r="AZ330" s="84"/>
      <c r="BA330" s="83"/>
      <c r="BB330" s="83">
        <v>0.1</v>
      </c>
      <c r="BC330" s="83">
        <v>1.8</v>
      </c>
      <c r="BD330" s="83">
        <v>14.5</v>
      </c>
      <c r="BE330" s="83">
        <v>225.7</v>
      </c>
      <c r="BF330" s="28" t="s">
        <v>312</v>
      </c>
      <c r="BG330" s="85" t="s">
        <v>313</v>
      </c>
      <c r="BH330" s="85" t="s">
        <v>388</v>
      </c>
      <c r="BI330" s="85"/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</row>
    <row r="331" spans="1:100" s="86" customFormat="1" ht="31.5" customHeight="1" x14ac:dyDescent="0.3">
      <c r="A331" s="73">
        <v>2021</v>
      </c>
      <c r="B331" s="74">
        <v>2</v>
      </c>
      <c r="C331" s="270"/>
      <c r="D331" s="74"/>
      <c r="E331" s="74"/>
      <c r="F331" s="75"/>
      <c r="G331" s="76"/>
      <c r="H331" s="76"/>
      <c r="I331" s="76"/>
      <c r="J331" s="76"/>
      <c r="K331" s="271"/>
      <c r="L331" s="272"/>
      <c r="M331" s="273"/>
      <c r="N331" s="111"/>
      <c r="O331" s="111"/>
      <c r="P331" s="111"/>
      <c r="Q331" s="111"/>
      <c r="R331" s="111"/>
      <c r="S331" s="77"/>
      <c r="T331" s="77"/>
      <c r="U331" s="111"/>
      <c r="V331" s="111"/>
      <c r="W331" s="111"/>
      <c r="X331" s="111"/>
      <c r="Y331" s="111"/>
      <c r="Z331" s="77"/>
      <c r="AA331" s="77"/>
      <c r="AB331" s="111"/>
      <c r="AC331" s="111"/>
      <c r="AD331" s="111"/>
      <c r="AE331" s="111"/>
      <c r="AF331" s="111"/>
      <c r="AG331" s="77"/>
      <c r="AH331" s="77"/>
      <c r="AI331" s="78"/>
      <c r="AJ331" s="79"/>
      <c r="AK331" s="80"/>
      <c r="AL331" s="77"/>
      <c r="AM331" s="77"/>
      <c r="AN331" s="81"/>
      <c r="AO331" s="81"/>
      <c r="AP331" s="81"/>
      <c r="AQ331" s="81"/>
      <c r="AR331" s="81"/>
      <c r="AS331" s="81"/>
      <c r="AT331" s="81"/>
      <c r="AU331" s="81"/>
      <c r="AV331" s="81"/>
      <c r="AW331" s="82"/>
      <c r="AX331" s="83"/>
      <c r="AY331" s="150"/>
      <c r="AZ331" s="84"/>
      <c r="BA331" s="83">
        <v>1</v>
      </c>
      <c r="BB331" s="83">
        <v>0.1</v>
      </c>
      <c r="BC331" s="83">
        <v>8.6999999999999993</v>
      </c>
      <c r="BD331" s="83">
        <v>4.5</v>
      </c>
      <c r="BE331" s="83">
        <v>362.8</v>
      </c>
      <c r="BF331" s="28" t="s">
        <v>312</v>
      </c>
      <c r="BG331" s="85" t="s">
        <v>315</v>
      </c>
      <c r="BH331" s="85" t="s">
        <v>316</v>
      </c>
      <c r="BI331" s="85"/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</row>
    <row r="332" spans="1:100" s="86" customFormat="1" ht="31.5" customHeight="1" x14ac:dyDescent="0.3">
      <c r="A332" s="73">
        <v>2021</v>
      </c>
      <c r="B332" s="74">
        <v>2</v>
      </c>
      <c r="C332" s="270"/>
      <c r="D332" s="74"/>
      <c r="E332" s="74"/>
      <c r="F332" s="75"/>
      <c r="G332" s="76"/>
      <c r="H332" s="76"/>
      <c r="I332" s="76"/>
      <c r="J332" s="76"/>
      <c r="K332" s="271"/>
      <c r="L332" s="272"/>
      <c r="M332" s="273"/>
      <c r="N332" s="111"/>
      <c r="O332" s="111"/>
      <c r="P332" s="111"/>
      <c r="Q332" s="111"/>
      <c r="R332" s="111"/>
      <c r="S332" s="77"/>
      <c r="T332" s="77"/>
      <c r="U332" s="111"/>
      <c r="V332" s="111"/>
      <c r="W332" s="111"/>
      <c r="X332" s="111"/>
      <c r="Y332" s="111"/>
      <c r="Z332" s="77"/>
      <c r="AA332" s="77"/>
      <c r="AB332" s="111"/>
      <c r="AC332" s="111"/>
      <c r="AD332" s="111"/>
      <c r="AE332" s="111"/>
      <c r="AF332" s="111"/>
      <c r="AG332" s="77"/>
      <c r="AH332" s="77"/>
      <c r="AI332" s="78"/>
      <c r="AJ332" s="79"/>
      <c r="AK332" s="80"/>
      <c r="AL332" s="77"/>
      <c r="AM332" s="77"/>
      <c r="AN332" s="81"/>
      <c r="AO332" s="81"/>
      <c r="AP332" s="81"/>
      <c r="AQ332" s="81"/>
      <c r="AR332" s="81"/>
      <c r="AS332" s="81"/>
      <c r="AT332" s="81"/>
      <c r="AU332" s="81"/>
      <c r="AV332" s="81"/>
      <c r="AW332" s="82"/>
      <c r="AX332" s="83"/>
      <c r="AY332" s="150"/>
      <c r="AZ332" s="84"/>
      <c r="BA332" s="83">
        <v>1</v>
      </c>
      <c r="BB332" s="83">
        <v>0</v>
      </c>
      <c r="BC332" s="83">
        <v>0.9</v>
      </c>
      <c r="BD332" s="83">
        <v>3.3</v>
      </c>
      <c r="BE332" s="83">
        <v>370</v>
      </c>
      <c r="BF332" s="28" t="s">
        <v>318</v>
      </c>
      <c r="BG332" s="85"/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</row>
    <row r="333" spans="1:100" s="86" customFormat="1" ht="31.5" customHeight="1" x14ac:dyDescent="0.3">
      <c r="A333" s="73">
        <v>2021</v>
      </c>
      <c r="B333" s="74">
        <v>2</v>
      </c>
      <c r="C333" s="270"/>
      <c r="D333" s="74"/>
      <c r="E333" s="74"/>
      <c r="F333" s="75"/>
      <c r="G333" s="76"/>
      <c r="H333" s="76"/>
      <c r="I333" s="76"/>
      <c r="J333" s="76"/>
      <c r="K333" s="271"/>
      <c r="L333" s="272"/>
      <c r="M333" s="273"/>
      <c r="N333" s="111"/>
      <c r="O333" s="111"/>
      <c r="P333" s="111"/>
      <c r="Q333" s="111"/>
      <c r="R333" s="111"/>
      <c r="S333" s="77"/>
      <c r="T333" s="77"/>
      <c r="U333" s="111"/>
      <c r="V333" s="111"/>
      <c r="W333" s="111"/>
      <c r="X333" s="111"/>
      <c r="Y333" s="111"/>
      <c r="Z333" s="77"/>
      <c r="AA333" s="77"/>
      <c r="AB333" s="111"/>
      <c r="AC333" s="111"/>
      <c r="AD333" s="111"/>
      <c r="AE333" s="111"/>
      <c r="AF333" s="111"/>
      <c r="AG333" s="77"/>
      <c r="AH333" s="77"/>
      <c r="AI333" s="78"/>
      <c r="AJ333" s="79"/>
      <c r="AK333" s="80"/>
      <c r="AL333" s="77"/>
      <c r="AM333" s="77"/>
      <c r="AN333" s="81"/>
      <c r="AO333" s="81"/>
      <c r="AP333" s="81"/>
      <c r="AQ333" s="81"/>
      <c r="AR333" s="81"/>
      <c r="AS333" s="81"/>
      <c r="AT333" s="81"/>
      <c r="AU333" s="81"/>
      <c r="AV333" s="81"/>
      <c r="AW333" s="82"/>
      <c r="AX333" s="83"/>
      <c r="AY333" s="150"/>
      <c r="AZ333" s="84"/>
      <c r="BA333" s="83"/>
      <c r="BB333" s="83">
        <v>0</v>
      </c>
      <c r="BC333" s="83">
        <v>0.2</v>
      </c>
      <c r="BD333" s="83">
        <v>3.1</v>
      </c>
      <c r="BE333" s="83">
        <v>23.7</v>
      </c>
      <c r="BF333" s="28" t="s">
        <v>306</v>
      </c>
      <c r="BG333" s="85" t="s">
        <v>307</v>
      </c>
      <c r="BH333" s="85" t="s">
        <v>389</v>
      </c>
      <c r="BI333" s="85" t="s">
        <v>311</v>
      </c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</row>
    <row r="334" spans="1:100" s="86" customFormat="1" ht="31.5" customHeight="1" x14ac:dyDescent="0.3">
      <c r="A334" s="73">
        <v>2021</v>
      </c>
      <c r="B334" s="74">
        <v>2</v>
      </c>
      <c r="C334" s="270"/>
      <c r="D334" s="74"/>
      <c r="E334" s="74"/>
      <c r="F334" s="75"/>
      <c r="G334" s="76"/>
      <c r="H334" s="76"/>
      <c r="I334" s="76"/>
      <c r="J334" s="76"/>
      <c r="K334" s="271"/>
      <c r="L334" s="272"/>
      <c r="M334" s="273"/>
      <c r="N334" s="111"/>
      <c r="O334" s="111"/>
      <c r="P334" s="111"/>
      <c r="Q334" s="111"/>
      <c r="R334" s="111"/>
      <c r="S334" s="77"/>
      <c r="T334" s="77"/>
      <c r="U334" s="111"/>
      <c r="V334" s="111"/>
      <c r="W334" s="111"/>
      <c r="X334" s="111"/>
      <c r="Y334" s="111"/>
      <c r="Z334" s="77"/>
      <c r="AA334" s="77"/>
      <c r="AB334" s="111"/>
      <c r="AC334" s="111"/>
      <c r="AD334" s="111"/>
      <c r="AE334" s="111"/>
      <c r="AF334" s="111"/>
      <c r="AG334" s="77"/>
      <c r="AH334" s="77"/>
      <c r="AI334" s="78"/>
      <c r="AJ334" s="79"/>
      <c r="AK334" s="80"/>
      <c r="AL334" s="77"/>
      <c r="AM334" s="77"/>
      <c r="AN334" s="81"/>
      <c r="AO334" s="81"/>
      <c r="AP334" s="81"/>
      <c r="AQ334" s="81"/>
      <c r="AR334" s="81"/>
      <c r="AS334" s="81"/>
      <c r="AT334" s="81"/>
      <c r="AU334" s="81"/>
      <c r="AV334" s="81"/>
      <c r="AW334" s="82"/>
      <c r="AX334" s="83"/>
      <c r="AY334" s="150"/>
      <c r="AZ334" s="84"/>
      <c r="BA334" s="83">
        <v>1</v>
      </c>
      <c r="BB334" s="83">
        <v>0.1</v>
      </c>
      <c r="BC334" s="83">
        <v>7.5</v>
      </c>
      <c r="BD334" s="83">
        <v>2.9</v>
      </c>
      <c r="BE334" s="83">
        <v>289.39999999999998</v>
      </c>
      <c r="BF334" s="28" t="s">
        <v>382</v>
      </c>
      <c r="BG334" s="85" t="s">
        <v>382</v>
      </c>
      <c r="BH334" s="85"/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</row>
    <row r="335" spans="1:100" s="86" customFormat="1" ht="31.5" customHeight="1" x14ac:dyDescent="0.3">
      <c r="A335" s="73">
        <v>2021</v>
      </c>
      <c r="B335" s="74">
        <v>2</v>
      </c>
      <c r="C335" s="270"/>
      <c r="D335" s="74"/>
      <c r="E335" s="74"/>
      <c r="F335" s="75"/>
      <c r="G335" s="76"/>
      <c r="H335" s="76"/>
      <c r="I335" s="76"/>
      <c r="J335" s="76"/>
      <c r="K335" s="271"/>
      <c r="L335" s="272"/>
      <c r="M335" s="273"/>
      <c r="N335" s="111"/>
      <c r="O335" s="111"/>
      <c r="P335" s="111"/>
      <c r="Q335" s="111"/>
      <c r="R335" s="111"/>
      <c r="S335" s="77"/>
      <c r="T335" s="77"/>
      <c r="U335" s="111"/>
      <c r="V335" s="111"/>
      <c r="W335" s="111"/>
      <c r="X335" s="111"/>
      <c r="Y335" s="111"/>
      <c r="Z335" s="77"/>
      <c r="AA335" s="77"/>
      <c r="AB335" s="111"/>
      <c r="AC335" s="111"/>
      <c r="AD335" s="111"/>
      <c r="AE335" s="111"/>
      <c r="AF335" s="111"/>
      <c r="AG335" s="77"/>
      <c r="AH335" s="77"/>
      <c r="AI335" s="78"/>
      <c r="AJ335" s="79"/>
      <c r="AK335" s="80"/>
      <c r="AL335" s="77"/>
      <c r="AM335" s="77"/>
      <c r="AN335" s="81"/>
      <c r="AO335" s="81"/>
      <c r="AP335" s="81"/>
      <c r="AQ335" s="81"/>
      <c r="AR335" s="81"/>
      <c r="AS335" s="81"/>
      <c r="AT335" s="81"/>
      <c r="AU335" s="81"/>
      <c r="AV335" s="81"/>
      <c r="AW335" s="82"/>
      <c r="AX335" s="83"/>
      <c r="AY335" s="150"/>
      <c r="AZ335" s="84"/>
      <c r="BA335" s="83"/>
      <c r="BB335" s="83"/>
      <c r="BC335" s="83">
        <v>2.6</v>
      </c>
      <c r="BD335" s="83"/>
      <c r="BE335" s="83"/>
      <c r="BF335" s="28" t="s">
        <v>306</v>
      </c>
      <c r="BG335" s="85" t="s">
        <v>307</v>
      </c>
      <c r="BH335" s="85" t="s">
        <v>324</v>
      </c>
      <c r="BI335" s="85" t="s">
        <v>311</v>
      </c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</row>
    <row r="336" spans="1:100" s="86" customFormat="1" ht="31.5" customHeight="1" x14ac:dyDescent="0.3">
      <c r="A336" s="73">
        <v>2021</v>
      </c>
      <c r="B336" s="74">
        <v>2</v>
      </c>
      <c r="C336" s="270"/>
      <c r="D336" s="74"/>
      <c r="E336" s="74"/>
      <c r="F336" s="75"/>
      <c r="G336" s="76"/>
      <c r="H336" s="76"/>
      <c r="I336" s="76"/>
      <c r="J336" s="76"/>
      <c r="K336" s="271"/>
      <c r="L336" s="272"/>
      <c r="M336" s="273"/>
      <c r="N336" s="111"/>
      <c r="O336" s="111"/>
      <c r="P336" s="111"/>
      <c r="Q336" s="111"/>
      <c r="R336" s="111"/>
      <c r="S336" s="77"/>
      <c r="T336" s="77"/>
      <c r="U336" s="111"/>
      <c r="V336" s="111"/>
      <c r="W336" s="111"/>
      <c r="X336" s="111"/>
      <c r="Y336" s="111"/>
      <c r="Z336" s="77"/>
      <c r="AA336" s="77"/>
      <c r="AB336" s="111"/>
      <c r="AC336" s="111"/>
      <c r="AD336" s="111"/>
      <c r="AE336" s="111"/>
      <c r="AF336" s="111"/>
      <c r="AG336" s="77"/>
      <c r="AH336" s="77"/>
      <c r="AI336" s="78"/>
      <c r="AJ336" s="79"/>
      <c r="AK336" s="80"/>
      <c r="AL336" s="77"/>
      <c r="AM336" s="77"/>
      <c r="AN336" s="81"/>
      <c r="AO336" s="81"/>
      <c r="AP336" s="81"/>
      <c r="AQ336" s="81"/>
      <c r="AR336" s="81"/>
      <c r="AS336" s="81"/>
      <c r="AT336" s="81"/>
      <c r="AU336" s="81"/>
      <c r="AV336" s="81"/>
      <c r="AW336" s="82"/>
      <c r="AX336" s="83"/>
      <c r="AY336" s="150"/>
      <c r="AZ336" s="84"/>
      <c r="BA336" s="83">
        <v>1</v>
      </c>
      <c r="BB336" s="83">
        <v>0.2</v>
      </c>
      <c r="BC336" s="83">
        <v>26.8</v>
      </c>
      <c r="BD336" s="83">
        <v>2</v>
      </c>
      <c r="BE336" s="83">
        <v>331.5</v>
      </c>
      <c r="BF336" s="28" t="s">
        <v>364</v>
      </c>
      <c r="BG336" s="85" t="s">
        <v>364</v>
      </c>
      <c r="BH336" s="85"/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</row>
    <row r="337" spans="1:100" s="86" customFormat="1" ht="31.5" customHeight="1" x14ac:dyDescent="0.3">
      <c r="A337" s="73">
        <v>2021</v>
      </c>
      <c r="B337" s="74">
        <v>2</v>
      </c>
      <c r="C337" s="270"/>
      <c r="D337" s="74"/>
      <c r="E337" s="74"/>
      <c r="F337" s="75"/>
      <c r="G337" s="76"/>
      <c r="H337" s="76"/>
      <c r="I337" s="76"/>
      <c r="J337" s="76"/>
      <c r="K337" s="271"/>
      <c r="L337" s="272"/>
      <c r="M337" s="273"/>
      <c r="N337" s="111"/>
      <c r="O337" s="111"/>
      <c r="P337" s="111"/>
      <c r="Q337" s="111"/>
      <c r="R337" s="111"/>
      <c r="S337" s="77"/>
      <c r="T337" s="77"/>
      <c r="U337" s="111"/>
      <c r="V337" s="111"/>
      <c r="W337" s="111"/>
      <c r="X337" s="111"/>
      <c r="Y337" s="111"/>
      <c r="Z337" s="77"/>
      <c r="AA337" s="77"/>
      <c r="AB337" s="111"/>
      <c r="AC337" s="111"/>
      <c r="AD337" s="111"/>
      <c r="AE337" s="111"/>
      <c r="AF337" s="111"/>
      <c r="AG337" s="77"/>
      <c r="AH337" s="77"/>
      <c r="AI337" s="78"/>
      <c r="AJ337" s="79"/>
      <c r="AK337" s="80"/>
      <c r="AL337" s="77"/>
      <c r="AM337" s="77"/>
      <c r="AN337" s="81"/>
      <c r="AO337" s="81"/>
      <c r="AP337" s="81"/>
      <c r="AQ337" s="81"/>
      <c r="AR337" s="81"/>
      <c r="AS337" s="81"/>
      <c r="AT337" s="81"/>
      <c r="AU337" s="81"/>
      <c r="AV337" s="81"/>
      <c r="AW337" s="82"/>
      <c r="AX337" s="83"/>
      <c r="AY337" s="150"/>
      <c r="AZ337" s="84"/>
      <c r="BA337" s="83">
        <v>1</v>
      </c>
      <c r="BB337" s="83">
        <v>0.2</v>
      </c>
      <c r="BC337" s="83">
        <v>26.4</v>
      </c>
      <c r="BD337" s="83">
        <v>2.6</v>
      </c>
      <c r="BE337" s="83">
        <v>334.8</v>
      </c>
      <c r="BF337" s="28" t="s">
        <v>364</v>
      </c>
      <c r="BG337" s="85" t="s">
        <v>364</v>
      </c>
      <c r="BH337" s="85"/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</row>
    <row r="338" spans="1:100" s="86" customFormat="1" ht="31.5" customHeight="1" x14ac:dyDescent="0.3">
      <c r="A338" s="73">
        <v>2021</v>
      </c>
      <c r="B338" s="74">
        <v>2</v>
      </c>
      <c r="C338" s="270"/>
      <c r="D338" s="74"/>
      <c r="E338" s="74"/>
      <c r="F338" s="75"/>
      <c r="G338" s="76"/>
      <c r="H338" s="76"/>
      <c r="I338" s="76"/>
      <c r="J338" s="76"/>
      <c r="K338" s="271"/>
      <c r="L338" s="272"/>
      <c r="M338" s="273"/>
      <c r="N338" s="111"/>
      <c r="O338" s="111"/>
      <c r="P338" s="111"/>
      <c r="Q338" s="111"/>
      <c r="R338" s="111"/>
      <c r="S338" s="77"/>
      <c r="T338" s="77"/>
      <c r="U338" s="111"/>
      <c r="V338" s="111"/>
      <c r="W338" s="111"/>
      <c r="X338" s="111"/>
      <c r="Y338" s="111"/>
      <c r="Z338" s="77"/>
      <c r="AA338" s="77"/>
      <c r="AB338" s="111"/>
      <c r="AC338" s="111"/>
      <c r="AD338" s="111"/>
      <c r="AE338" s="111"/>
      <c r="AF338" s="111"/>
      <c r="AG338" s="77"/>
      <c r="AH338" s="77"/>
      <c r="AI338" s="78"/>
      <c r="AJ338" s="79"/>
      <c r="AK338" s="80"/>
      <c r="AL338" s="77"/>
      <c r="AM338" s="77"/>
      <c r="AN338" s="81"/>
      <c r="AO338" s="81"/>
      <c r="AP338" s="81"/>
      <c r="AQ338" s="81"/>
      <c r="AR338" s="81"/>
      <c r="AS338" s="81"/>
      <c r="AT338" s="81"/>
      <c r="AU338" s="81"/>
      <c r="AV338" s="81"/>
      <c r="AW338" s="82"/>
      <c r="AX338" s="83"/>
      <c r="AY338" s="150"/>
      <c r="AZ338" s="84"/>
      <c r="BA338" s="83"/>
      <c r="BB338" s="83"/>
      <c r="BC338" s="83">
        <v>14.4</v>
      </c>
      <c r="BD338" s="83"/>
      <c r="BE338" s="83"/>
      <c r="BF338" s="28" t="s">
        <v>338</v>
      </c>
      <c r="BG338" s="85" t="s">
        <v>338</v>
      </c>
      <c r="BH338" s="85"/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</row>
    <row r="339" spans="1:100" s="86" customFormat="1" ht="31.5" customHeight="1" x14ac:dyDescent="0.3">
      <c r="A339" s="73">
        <v>2021</v>
      </c>
      <c r="B339" s="74">
        <v>2</v>
      </c>
      <c r="C339" s="270"/>
      <c r="D339" s="74"/>
      <c r="E339" s="74"/>
      <c r="F339" s="75"/>
      <c r="G339" s="76"/>
      <c r="H339" s="76"/>
      <c r="I339" s="76"/>
      <c r="J339" s="76"/>
      <c r="K339" s="271"/>
      <c r="L339" s="272"/>
      <c r="M339" s="273"/>
      <c r="N339" s="111"/>
      <c r="O339" s="111"/>
      <c r="P339" s="111"/>
      <c r="Q339" s="111"/>
      <c r="R339" s="111"/>
      <c r="S339" s="77"/>
      <c r="T339" s="77"/>
      <c r="U339" s="111"/>
      <c r="V339" s="111"/>
      <c r="W339" s="111"/>
      <c r="X339" s="111"/>
      <c r="Y339" s="111"/>
      <c r="Z339" s="77"/>
      <c r="AA339" s="77"/>
      <c r="AB339" s="111"/>
      <c r="AC339" s="111"/>
      <c r="AD339" s="111"/>
      <c r="AE339" s="111"/>
      <c r="AF339" s="111"/>
      <c r="AG339" s="77"/>
      <c r="AH339" s="77"/>
      <c r="AI339" s="78"/>
      <c r="AJ339" s="79"/>
      <c r="AK339" s="80"/>
      <c r="AL339" s="77"/>
      <c r="AM339" s="77"/>
      <c r="AN339" s="81"/>
      <c r="AO339" s="81"/>
      <c r="AP339" s="81"/>
      <c r="AQ339" s="81"/>
      <c r="AR339" s="81"/>
      <c r="AS339" s="81"/>
      <c r="AT339" s="81"/>
      <c r="AU339" s="81"/>
      <c r="AV339" s="81"/>
      <c r="AW339" s="82"/>
      <c r="AX339" s="83"/>
      <c r="AY339" s="150"/>
      <c r="AZ339" s="84"/>
      <c r="BA339" s="83"/>
      <c r="BB339" s="83"/>
      <c r="BC339" s="83">
        <v>15.7</v>
      </c>
      <c r="BD339" s="83"/>
      <c r="BE339" s="83"/>
      <c r="BF339" s="28" t="s">
        <v>338</v>
      </c>
      <c r="BG339" s="85" t="s">
        <v>338</v>
      </c>
      <c r="BH339" s="85"/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</row>
    <row r="340" spans="1:100" s="86" customFormat="1" ht="31.5" customHeight="1" x14ac:dyDescent="0.3">
      <c r="A340" s="73">
        <v>2021</v>
      </c>
      <c r="B340" s="74">
        <v>2</v>
      </c>
      <c r="C340" s="270"/>
      <c r="D340" s="74"/>
      <c r="E340" s="74"/>
      <c r="F340" s="75"/>
      <c r="G340" s="76"/>
      <c r="H340" s="76"/>
      <c r="I340" s="76"/>
      <c r="J340" s="76"/>
      <c r="K340" s="271"/>
      <c r="L340" s="272"/>
      <c r="M340" s="273"/>
      <c r="N340" s="111"/>
      <c r="O340" s="111"/>
      <c r="P340" s="111"/>
      <c r="Q340" s="111"/>
      <c r="R340" s="111"/>
      <c r="S340" s="77"/>
      <c r="T340" s="77"/>
      <c r="U340" s="111"/>
      <c r="V340" s="111"/>
      <c r="W340" s="111"/>
      <c r="X340" s="111"/>
      <c r="Y340" s="111"/>
      <c r="Z340" s="77"/>
      <c r="AA340" s="77"/>
      <c r="AB340" s="111"/>
      <c r="AC340" s="111"/>
      <c r="AD340" s="111"/>
      <c r="AE340" s="111"/>
      <c r="AF340" s="111"/>
      <c r="AG340" s="77"/>
      <c r="AH340" s="77"/>
      <c r="AI340" s="78"/>
      <c r="AJ340" s="79"/>
      <c r="AK340" s="80"/>
      <c r="AL340" s="77"/>
      <c r="AM340" s="77"/>
      <c r="AN340" s="81"/>
      <c r="AO340" s="81"/>
      <c r="AP340" s="81"/>
      <c r="AQ340" s="81"/>
      <c r="AR340" s="81"/>
      <c r="AS340" s="81"/>
      <c r="AT340" s="81"/>
      <c r="AU340" s="81"/>
      <c r="AV340" s="81"/>
      <c r="AW340" s="82"/>
      <c r="AX340" s="83"/>
      <c r="AY340" s="150"/>
      <c r="AZ340" s="84"/>
      <c r="BA340" s="83"/>
      <c r="BB340" s="83"/>
      <c r="BC340" s="83">
        <v>34.6</v>
      </c>
      <c r="BD340" s="83"/>
      <c r="BE340" s="83"/>
      <c r="BF340" s="28" t="s">
        <v>338</v>
      </c>
      <c r="BG340" s="85" t="s">
        <v>338</v>
      </c>
      <c r="BH340" s="85"/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</row>
    <row r="341" spans="1:100" s="86" customFormat="1" ht="31.5" customHeight="1" x14ac:dyDescent="0.3">
      <c r="A341" s="73">
        <v>2021</v>
      </c>
      <c r="B341" s="74">
        <v>2</v>
      </c>
      <c r="C341" s="270"/>
      <c r="D341" s="74"/>
      <c r="E341" s="74"/>
      <c r="F341" s="75"/>
      <c r="G341" s="76"/>
      <c r="H341" s="76"/>
      <c r="I341" s="76"/>
      <c r="J341" s="76"/>
      <c r="K341" s="271"/>
      <c r="L341" s="272"/>
      <c r="M341" s="273"/>
      <c r="N341" s="111"/>
      <c r="O341" s="111"/>
      <c r="P341" s="111"/>
      <c r="Q341" s="111"/>
      <c r="R341" s="111"/>
      <c r="S341" s="77"/>
      <c r="T341" s="77"/>
      <c r="U341" s="111"/>
      <c r="V341" s="111"/>
      <c r="W341" s="111"/>
      <c r="X341" s="111"/>
      <c r="Y341" s="111"/>
      <c r="Z341" s="77"/>
      <c r="AA341" s="77"/>
      <c r="AB341" s="111"/>
      <c r="AC341" s="111"/>
      <c r="AD341" s="111"/>
      <c r="AE341" s="111"/>
      <c r="AF341" s="111"/>
      <c r="AG341" s="77"/>
      <c r="AH341" s="77"/>
      <c r="AI341" s="78"/>
      <c r="AJ341" s="79"/>
      <c r="AK341" s="80"/>
      <c r="AL341" s="77"/>
      <c r="AM341" s="77"/>
      <c r="AN341" s="81"/>
      <c r="AO341" s="81"/>
      <c r="AP341" s="81"/>
      <c r="AQ341" s="81"/>
      <c r="AR341" s="81"/>
      <c r="AS341" s="81"/>
      <c r="AT341" s="81"/>
      <c r="AU341" s="81"/>
      <c r="AV341" s="81"/>
      <c r="AW341" s="82"/>
      <c r="AX341" s="83"/>
      <c r="AY341" s="150"/>
      <c r="AZ341" s="84"/>
      <c r="BA341" s="83">
        <v>1</v>
      </c>
      <c r="BB341" s="83">
        <v>0.1</v>
      </c>
      <c r="BC341" s="83">
        <v>18.3</v>
      </c>
      <c r="BD341" s="83">
        <v>1.5</v>
      </c>
      <c r="BE341" s="83">
        <v>481.7</v>
      </c>
      <c r="BF341" s="28" t="s">
        <v>318</v>
      </c>
      <c r="BG341" s="85"/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</row>
    <row r="342" spans="1:100" s="86" customFormat="1" ht="31.5" customHeight="1" x14ac:dyDescent="0.3">
      <c r="A342" s="73">
        <v>2021</v>
      </c>
      <c r="B342" s="74">
        <v>2</v>
      </c>
      <c r="C342" s="270"/>
      <c r="D342" s="74"/>
      <c r="E342" s="74"/>
      <c r="F342" s="75"/>
      <c r="G342" s="76"/>
      <c r="H342" s="76"/>
      <c r="I342" s="76"/>
      <c r="J342" s="76"/>
      <c r="K342" s="271"/>
      <c r="L342" s="272"/>
      <c r="M342" s="273"/>
      <c r="N342" s="111"/>
      <c r="O342" s="111"/>
      <c r="P342" s="111"/>
      <c r="Q342" s="111"/>
      <c r="R342" s="111"/>
      <c r="S342" s="77"/>
      <c r="T342" s="77"/>
      <c r="U342" s="111"/>
      <c r="V342" s="111"/>
      <c r="W342" s="111"/>
      <c r="X342" s="111"/>
      <c r="Y342" s="111"/>
      <c r="Z342" s="77"/>
      <c r="AA342" s="77"/>
      <c r="AB342" s="111"/>
      <c r="AC342" s="111"/>
      <c r="AD342" s="111"/>
      <c r="AE342" s="111"/>
      <c r="AF342" s="111"/>
      <c r="AG342" s="77"/>
      <c r="AH342" s="77"/>
      <c r="AI342" s="78"/>
      <c r="AJ342" s="79"/>
      <c r="AK342" s="80"/>
      <c r="AL342" s="77"/>
      <c r="AM342" s="77"/>
      <c r="AN342" s="81"/>
      <c r="AO342" s="81"/>
      <c r="AP342" s="81"/>
      <c r="AQ342" s="81"/>
      <c r="AR342" s="81"/>
      <c r="AS342" s="81"/>
      <c r="AT342" s="81"/>
      <c r="AU342" s="81"/>
      <c r="AV342" s="81"/>
      <c r="AW342" s="82"/>
      <c r="AX342" s="83"/>
      <c r="AY342" s="150"/>
      <c r="AZ342" s="84"/>
      <c r="BA342" s="83"/>
      <c r="BB342" s="83">
        <v>0</v>
      </c>
      <c r="BC342" s="83">
        <v>0</v>
      </c>
      <c r="BD342" s="83">
        <v>3</v>
      </c>
      <c r="BE342" s="83">
        <v>3</v>
      </c>
      <c r="BF342" s="28" t="s">
        <v>318</v>
      </c>
      <c r="BG342" s="85" t="s">
        <v>318</v>
      </c>
      <c r="BH342" s="85"/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</row>
    <row r="343" spans="1:100" s="86" customFormat="1" ht="31.5" customHeight="1" x14ac:dyDescent="0.3">
      <c r="A343" s="73">
        <v>2021</v>
      </c>
      <c r="B343" s="74">
        <v>2</v>
      </c>
      <c r="C343" s="270"/>
      <c r="D343" s="74"/>
      <c r="E343" s="74"/>
      <c r="F343" s="75"/>
      <c r="G343" s="76"/>
      <c r="H343" s="76"/>
      <c r="I343" s="76"/>
      <c r="J343" s="76"/>
      <c r="K343" s="271"/>
      <c r="L343" s="272"/>
      <c r="M343" s="273"/>
      <c r="N343" s="111"/>
      <c r="O343" s="111"/>
      <c r="P343" s="111"/>
      <c r="Q343" s="111"/>
      <c r="R343" s="111"/>
      <c r="S343" s="77"/>
      <c r="T343" s="77"/>
      <c r="U343" s="111"/>
      <c r="V343" s="111"/>
      <c r="W343" s="111"/>
      <c r="X343" s="111"/>
      <c r="Y343" s="111"/>
      <c r="Z343" s="77"/>
      <c r="AA343" s="77"/>
      <c r="AB343" s="111"/>
      <c r="AC343" s="111"/>
      <c r="AD343" s="111"/>
      <c r="AE343" s="111"/>
      <c r="AF343" s="111"/>
      <c r="AG343" s="77"/>
      <c r="AH343" s="77"/>
      <c r="AI343" s="78"/>
      <c r="AJ343" s="79"/>
      <c r="AK343" s="80"/>
      <c r="AL343" s="77"/>
      <c r="AM343" s="77"/>
      <c r="AN343" s="81"/>
      <c r="AO343" s="81"/>
      <c r="AP343" s="81"/>
      <c r="AQ343" s="81"/>
      <c r="AR343" s="81"/>
      <c r="AS343" s="81"/>
      <c r="AT343" s="81"/>
      <c r="AU343" s="81"/>
      <c r="AV343" s="81"/>
      <c r="AW343" s="82"/>
      <c r="AX343" s="83"/>
      <c r="AY343" s="150"/>
      <c r="AZ343" s="84"/>
      <c r="BA343" s="83"/>
      <c r="BB343" s="83"/>
      <c r="BC343" s="83">
        <v>0.3</v>
      </c>
      <c r="BD343" s="83"/>
      <c r="BE343" s="83"/>
      <c r="BF343" s="28" t="s">
        <v>306</v>
      </c>
      <c r="BG343" s="85" t="s">
        <v>307</v>
      </c>
      <c r="BH343" s="85" t="s">
        <v>386</v>
      </c>
      <c r="BI343" s="85" t="s">
        <v>311</v>
      </c>
      <c r="BJ343" s="85"/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</row>
    <row r="344" spans="1:100" s="86" customFormat="1" ht="31.5" customHeight="1" x14ac:dyDescent="0.3">
      <c r="A344" s="73">
        <v>2021</v>
      </c>
      <c r="B344" s="74">
        <v>2</v>
      </c>
      <c r="C344" s="270"/>
      <c r="D344" s="74"/>
      <c r="E344" s="74"/>
      <c r="F344" s="75"/>
      <c r="G344" s="76"/>
      <c r="H344" s="76"/>
      <c r="I344" s="76"/>
      <c r="J344" s="76"/>
      <c r="K344" s="271"/>
      <c r="L344" s="272"/>
      <c r="M344" s="273"/>
      <c r="N344" s="111"/>
      <c r="O344" s="111"/>
      <c r="P344" s="111"/>
      <c r="Q344" s="111"/>
      <c r="R344" s="111"/>
      <c r="S344" s="77"/>
      <c r="T344" s="77"/>
      <c r="U344" s="111"/>
      <c r="V344" s="111"/>
      <c r="W344" s="111"/>
      <c r="X344" s="111"/>
      <c r="Y344" s="111"/>
      <c r="Z344" s="77"/>
      <c r="AA344" s="77"/>
      <c r="AB344" s="111"/>
      <c r="AC344" s="111"/>
      <c r="AD344" s="111"/>
      <c r="AE344" s="111"/>
      <c r="AF344" s="111"/>
      <c r="AG344" s="77"/>
      <c r="AH344" s="77"/>
      <c r="AI344" s="78"/>
      <c r="AJ344" s="79"/>
      <c r="AK344" s="80"/>
      <c r="AL344" s="77"/>
      <c r="AM344" s="77"/>
      <c r="AN344" s="81"/>
      <c r="AO344" s="81"/>
      <c r="AP344" s="81"/>
      <c r="AQ344" s="81"/>
      <c r="AR344" s="81"/>
      <c r="AS344" s="81"/>
      <c r="AT344" s="81"/>
      <c r="AU344" s="81"/>
      <c r="AV344" s="81"/>
      <c r="AW344" s="82"/>
      <c r="AX344" s="83"/>
      <c r="AY344" s="150"/>
      <c r="AZ344" s="84"/>
      <c r="BA344" s="83">
        <v>1</v>
      </c>
      <c r="BB344" s="83">
        <v>0</v>
      </c>
      <c r="BC344" s="83">
        <v>9.5</v>
      </c>
      <c r="BD344" s="83">
        <v>2</v>
      </c>
      <c r="BE344" s="83">
        <v>382.3</v>
      </c>
      <c r="BF344" s="28" t="s">
        <v>312</v>
      </c>
      <c r="BG344" s="85" t="s">
        <v>315</v>
      </c>
      <c r="BH344" s="85" t="s">
        <v>316</v>
      </c>
      <c r="BI344" s="85"/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</row>
    <row r="345" spans="1:100" s="86" customFormat="1" ht="31.5" customHeight="1" x14ac:dyDescent="0.3">
      <c r="A345" s="73">
        <v>2021</v>
      </c>
      <c r="B345" s="74">
        <v>2</v>
      </c>
      <c r="C345" s="270"/>
      <c r="D345" s="74"/>
      <c r="E345" s="74"/>
      <c r="F345" s="75"/>
      <c r="G345" s="76"/>
      <c r="H345" s="76"/>
      <c r="I345" s="76"/>
      <c r="J345" s="76"/>
      <c r="K345" s="271"/>
      <c r="L345" s="272"/>
      <c r="M345" s="273"/>
      <c r="N345" s="111"/>
      <c r="O345" s="111"/>
      <c r="P345" s="111"/>
      <c r="Q345" s="111"/>
      <c r="R345" s="111"/>
      <c r="S345" s="77"/>
      <c r="T345" s="77"/>
      <c r="U345" s="111"/>
      <c r="V345" s="111"/>
      <c r="W345" s="111"/>
      <c r="X345" s="111"/>
      <c r="Y345" s="111"/>
      <c r="Z345" s="77"/>
      <c r="AA345" s="77"/>
      <c r="AB345" s="111"/>
      <c r="AC345" s="111"/>
      <c r="AD345" s="111"/>
      <c r="AE345" s="111"/>
      <c r="AF345" s="111"/>
      <c r="AG345" s="77"/>
      <c r="AH345" s="77"/>
      <c r="AI345" s="78"/>
      <c r="AJ345" s="79"/>
      <c r="AK345" s="80"/>
      <c r="AL345" s="77"/>
      <c r="AM345" s="77"/>
      <c r="AN345" s="81"/>
      <c r="AO345" s="81"/>
      <c r="AP345" s="81"/>
      <c r="AQ345" s="81"/>
      <c r="AR345" s="81"/>
      <c r="AS345" s="81"/>
      <c r="AT345" s="81"/>
      <c r="AU345" s="81"/>
      <c r="AV345" s="81"/>
      <c r="AW345" s="82"/>
      <c r="AX345" s="83"/>
      <c r="AY345" s="150"/>
      <c r="AZ345" s="84"/>
      <c r="BA345" s="83"/>
      <c r="BB345" s="83"/>
      <c r="BC345" s="83">
        <v>58.3</v>
      </c>
      <c r="BD345" s="83"/>
      <c r="BE345" s="83"/>
      <c r="BF345" s="28" t="s">
        <v>306</v>
      </c>
      <c r="BG345" s="85" t="s">
        <v>307</v>
      </c>
      <c r="BH345" s="85" t="s">
        <v>387</v>
      </c>
      <c r="BI345" s="85" t="s">
        <v>311</v>
      </c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</row>
    <row r="346" spans="1:100" s="86" customFormat="1" ht="31.5" customHeight="1" x14ac:dyDescent="0.3">
      <c r="A346" s="73">
        <v>2021</v>
      </c>
      <c r="B346" s="74">
        <v>2</v>
      </c>
      <c r="C346" s="270"/>
      <c r="D346" s="74"/>
      <c r="E346" s="74"/>
      <c r="F346" s="75"/>
      <c r="G346" s="76"/>
      <c r="H346" s="76"/>
      <c r="I346" s="76"/>
      <c r="J346" s="76"/>
      <c r="K346" s="271"/>
      <c r="L346" s="272"/>
      <c r="M346" s="273"/>
      <c r="N346" s="111"/>
      <c r="O346" s="111"/>
      <c r="P346" s="111"/>
      <c r="Q346" s="111"/>
      <c r="R346" s="111"/>
      <c r="S346" s="77"/>
      <c r="T346" s="77"/>
      <c r="U346" s="111"/>
      <c r="V346" s="111"/>
      <c r="W346" s="111"/>
      <c r="X346" s="111"/>
      <c r="Y346" s="111"/>
      <c r="Z346" s="77"/>
      <c r="AA346" s="77"/>
      <c r="AB346" s="111"/>
      <c r="AC346" s="111"/>
      <c r="AD346" s="111"/>
      <c r="AE346" s="111"/>
      <c r="AF346" s="111"/>
      <c r="AG346" s="77"/>
      <c r="AH346" s="77"/>
      <c r="AI346" s="78"/>
      <c r="AJ346" s="79"/>
      <c r="AK346" s="80"/>
      <c r="AL346" s="77"/>
      <c r="AM346" s="77"/>
      <c r="AN346" s="81"/>
      <c r="AO346" s="81"/>
      <c r="AP346" s="81"/>
      <c r="AQ346" s="81"/>
      <c r="AR346" s="81"/>
      <c r="AS346" s="81"/>
      <c r="AT346" s="81"/>
      <c r="AU346" s="81"/>
      <c r="AV346" s="81"/>
      <c r="AW346" s="82"/>
      <c r="AX346" s="83"/>
      <c r="AY346" s="150"/>
      <c r="AZ346" s="84"/>
      <c r="BA346" s="83">
        <v>1</v>
      </c>
      <c r="BB346" s="83">
        <v>0</v>
      </c>
      <c r="BC346" s="83">
        <v>3.4</v>
      </c>
      <c r="BD346" s="83">
        <v>4.4000000000000004</v>
      </c>
      <c r="BE346" s="83">
        <v>370.4</v>
      </c>
      <c r="BF346" s="28" t="s">
        <v>318</v>
      </c>
      <c r="BG346" s="85"/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</row>
    <row r="347" spans="1:100" s="86" customFormat="1" ht="31.5" customHeight="1" x14ac:dyDescent="0.3">
      <c r="A347" s="73">
        <v>2021</v>
      </c>
      <c r="B347" s="74">
        <v>2</v>
      </c>
      <c r="C347" s="270"/>
      <c r="D347" s="74"/>
      <c r="E347" s="74"/>
      <c r="F347" s="75"/>
      <c r="G347" s="76"/>
      <c r="H347" s="76"/>
      <c r="I347" s="76"/>
      <c r="J347" s="76"/>
      <c r="K347" s="271"/>
      <c r="L347" s="272"/>
      <c r="M347" s="273"/>
      <c r="N347" s="111"/>
      <c r="O347" s="111"/>
      <c r="P347" s="111"/>
      <c r="Q347" s="111"/>
      <c r="R347" s="111"/>
      <c r="S347" s="77"/>
      <c r="T347" s="77"/>
      <c r="U347" s="111"/>
      <c r="V347" s="111"/>
      <c r="W347" s="111"/>
      <c r="X347" s="111"/>
      <c r="Y347" s="111"/>
      <c r="Z347" s="77"/>
      <c r="AA347" s="77"/>
      <c r="AB347" s="111"/>
      <c r="AC347" s="111"/>
      <c r="AD347" s="111"/>
      <c r="AE347" s="111"/>
      <c r="AF347" s="111"/>
      <c r="AG347" s="77"/>
      <c r="AH347" s="77"/>
      <c r="AI347" s="78"/>
      <c r="AJ347" s="79"/>
      <c r="AK347" s="80"/>
      <c r="AL347" s="77"/>
      <c r="AM347" s="77"/>
      <c r="AN347" s="81"/>
      <c r="AO347" s="81"/>
      <c r="AP347" s="81"/>
      <c r="AQ347" s="81"/>
      <c r="AR347" s="81"/>
      <c r="AS347" s="81"/>
      <c r="AT347" s="81"/>
      <c r="AU347" s="81"/>
      <c r="AV347" s="81"/>
      <c r="AW347" s="82"/>
      <c r="AX347" s="83"/>
      <c r="AY347" s="150"/>
      <c r="AZ347" s="84"/>
      <c r="BA347" s="83">
        <v>1</v>
      </c>
      <c r="BB347" s="83">
        <v>0</v>
      </c>
      <c r="BC347" s="83">
        <v>1.6</v>
      </c>
      <c r="BD347" s="83">
        <v>1.5</v>
      </c>
      <c r="BE347" s="83">
        <v>137.6</v>
      </c>
      <c r="BF347" s="28" t="s">
        <v>318</v>
      </c>
      <c r="BG347" s="85"/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</row>
    <row r="348" spans="1:100" s="86" customFormat="1" ht="31.5" customHeight="1" x14ac:dyDescent="0.3">
      <c r="A348" s="73">
        <v>2021</v>
      </c>
      <c r="B348" s="74">
        <v>2</v>
      </c>
      <c r="C348" s="270"/>
      <c r="D348" s="74"/>
      <c r="E348" s="74"/>
      <c r="F348" s="75"/>
      <c r="G348" s="76"/>
      <c r="H348" s="76"/>
      <c r="I348" s="76"/>
      <c r="J348" s="76"/>
      <c r="K348" s="271"/>
      <c r="L348" s="272"/>
      <c r="M348" s="273"/>
      <c r="N348" s="111"/>
      <c r="O348" s="111"/>
      <c r="P348" s="111"/>
      <c r="Q348" s="111"/>
      <c r="R348" s="111"/>
      <c r="S348" s="77"/>
      <c r="T348" s="77"/>
      <c r="U348" s="111"/>
      <c r="V348" s="111"/>
      <c r="W348" s="111"/>
      <c r="X348" s="111"/>
      <c r="Y348" s="111"/>
      <c r="Z348" s="77"/>
      <c r="AA348" s="77"/>
      <c r="AB348" s="111"/>
      <c r="AC348" s="111"/>
      <c r="AD348" s="111"/>
      <c r="AE348" s="111"/>
      <c r="AF348" s="111"/>
      <c r="AG348" s="77"/>
      <c r="AH348" s="77"/>
      <c r="AI348" s="78"/>
      <c r="AJ348" s="79"/>
      <c r="AK348" s="80"/>
      <c r="AL348" s="77"/>
      <c r="AM348" s="77"/>
      <c r="AN348" s="81"/>
      <c r="AO348" s="81"/>
      <c r="AP348" s="81"/>
      <c r="AQ348" s="81"/>
      <c r="AR348" s="81"/>
      <c r="AS348" s="81"/>
      <c r="AT348" s="81"/>
      <c r="AU348" s="81"/>
      <c r="AV348" s="81"/>
      <c r="AW348" s="82"/>
      <c r="AX348" s="83"/>
      <c r="AY348" s="150"/>
      <c r="AZ348" s="84"/>
      <c r="BA348" s="83">
        <v>1</v>
      </c>
      <c r="BB348" s="83">
        <v>0.1</v>
      </c>
      <c r="BC348" s="83">
        <v>10.8</v>
      </c>
      <c r="BD348" s="83">
        <v>2.2000000000000002</v>
      </c>
      <c r="BE348" s="83">
        <v>287.10000000000002</v>
      </c>
      <c r="BF348" s="28" t="s">
        <v>312</v>
      </c>
      <c r="BG348" s="85" t="s">
        <v>321</v>
      </c>
      <c r="BH348" s="85" t="s">
        <v>390</v>
      </c>
      <c r="BI348" s="85" t="s">
        <v>376</v>
      </c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</row>
    <row r="349" spans="1:100" s="86" customFormat="1" ht="31.5" customHeight="1" x14ac:dyDescent="0.3">
      <c r="A349" s="73">
        <v>2021</v>
      </c>
      <c r="B349" s="74">
        <v>2</v>
      </c>
      <c r="C349" s="270"/>
      <c r="D349" s="74"/>
      <c r="E349" s="74"/>
      <c r="F349" s="75"/>
      <c r="G349" s="76"/>
      <c r="H349" s="76"/>
      <c r="I349" s="76"/>
      <c r="J349" s="76"/>
      <c r="K349" s="271"/>
      <c r="L349" s="272"/>
      <c r="M349" s="273"/>
      <c r="N349" s="111"/>
      <c r="O349" s="111"/>
      <c r="P349" s="111"/>
      <c r="Q349" s="111"/>
      <c r="R349" s="111"/>
      <c r="S349" s="77"/>
      <c r="T349" s="77"/>
      <c r="U349" s="111"/>
      <c r="V349" s="111"/>
      <c r="W349" s="111"/>
      <c r="X349" s="111"/>
      <c r="Y349" s="111"/>
      <c r="Z349" s="77"/>
      <c r="AA349" s="77"/>
      <c r="AB349" s="111"/>
      <c r="AC349" s="111"/>
      <c r="AD349" s="111"/>
      <c r="AE349" s="111"/>
      <c r="AF349" s="111"/>
      <c r="AG349" s="77"/>
      <c r="AH349" s="77"/>
      <c r="AI349" s="78"/>
      <c r="AJ349" s="79"/>
      <c r="AK349" s="80"/>
      <c r="AL349" s="77"/>
      <c r="AM349" s="77"/>
      <c r="AN349" s="81"/>
      <c r="AO349" s="81"/>
      <c r="AP349" s="81"/>
      <c r="AQ349" s="81"/>
      <c r="AR349" s="81"/>
      <c r="AS349" s="81"/>
      <c r="AT349" s="81"/>
      <c r="AU349" s="81"/>
      <c r="AV349" s="81"/>
      <c r="AW349" s="82"/>
      <c r="AX349" s="83"/>
      <c r="AY349" s="150"/>
      <c r="AZ349" s="84"/>
      <c r="BA349" s="83">
        <v>1</v>
      </c>
      <c r="BB349" s="83">
        <v>0.1</v>
      </c>
      <c r="BC349" s="83">
        <v>11</v>
      </c>
      <c r="BD349" s="83">
        <v>2.4</v>
      </c>
      <c r="BE349" s="83">
        <v>303.60000000000002</v>
      </c>
      <c r="BF349" s="28" t="s">
        <v>312</v>
      </c>
      <c r="BG349" s="85" t="s">
        <v>321</v>
      </c>
      <c r="BH349" s="85" t="s">
        <v>391</v>
      </c>
      <c r="BI349" s="85" t="s">
        <v>376</v>
      </c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</row>
    <row r="350" spans="1:100" s="86" customFormat="1" ht="31.5" customHeight="1" x14ac:dyDescent="0.3">
      <c r="A350" s="73">
        <v>2021</v>
      </c>
      <c r="B350" s="74">
        <v>2</v>
      </c>
      <c r="C350" s="270"/>
      <c r="D350" s="74"/>
      <c r="E350" s="74"/>
      <c r="F350" s="75"/>
      <c r="G350" s="76"/>
      <c r="H350" s="76"/>
      <c r="I350" s="76"/>
      <c r="J350" s="76"/>
      <c r="K350" s="271"/>
      <c r="L350" s="272"/>
      <c r="M350" s="273"/>
      <c r="N350" s="111"/>
      <c r="O350" s="111"/>
      <c r="P350" s="111"/>
      <c r="Q350" s="111"/>
      <c r="R350" s="111"/>
      <c r="S350" s="77"/>
      <c r="T350" s="77"/>
      <c r="U350" s="111"/>
      <c r="V350" s="111"/>
      <c r="W350" s="111"/>
      <c r="X350" s="111"/>
      <c r="Y350" s="111"/>
      <c r="Z350" s="77"/>
      <c r="AA350" s="77"/>
      <c r="AB350" s="111"/>
      <c r="AC350" s="111"/>
      <c r="AD350" s="111"/>
      <c r="AE350" s="111"/>
      <c r="AF350" s="111"/>
      <c r="AG350" s="77"/>
      <c r="AH350" s="77"/>
      <c r="AI350" s="78"/>
      <c r="AJ350" s="79"/>
      <c r="AK350" s="80"/>
      <c r="AL350" s="77"/>
      <c r="AM350" s="77"/>
      <c r="AN350" s="81"/>
      <c r="AO350" s="81"/>
      <c r="AP350" s="81"/>
      <c r="AQ350" s="81"/>
      <c r="AR350" s="81"/>
      <c r="AS350" s="81"/>
      <c r="AT350" s="81"/>
      <c r="AU350" s="81"/>
      <c r="AV350" s="81"/>
      <c r="AW350" s="82"/>
      <c r="AX350" s="83"/>
      <c r="AY350" s="150"/>
      <c r="AZ350" s="84"/>
      <c r="BA350" s="83"/>
      <c r="BB350" s="83">
        <v>0</v>
      </c>
      <c r="BC350" s="83">
        <v>0.6</v>
      </c>
      <c r="BD350" s="83">
        <v>4.2</v>
      </c>
      <c r="BE350" s="83">
        <v>99.6</v>
      </c>
      <c r="BF350" s="28" t="s">
        <v>312</v>
      </c>
      <c r="BG350" s="85" t="s">
        <v>313</v>
      </c>
      <c r="BH350" s="85" t="s">
        <v>314</v>
      </c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</row>
    <row r="351" spans="1:100" s="86" customFormat="1" ht="31.5" customHeight="1" x14ac:dyDescent="0.3">
      <c r="A351" s="73">
        <v>2021</v>
      </c>
      <c r="B351" s="74">
        <v>2</v>
      </c>
      <c r="C351" s="270"/>
      <c r="D351" s="74"/>
      <c r="E351" s="74"/>
      <c r="F351" s="75"/>
      <c r="G351" s="76"/>
      <c r="H351" s="76"/>
      <c r="I351" s="76"/>
      <c r="J351" s="76"/>
      <c r="K351" s="271"/>
      <c r="L351" s="272"/>
      <c r="M351" s="273"/>
      <c r="N351" s="111"/>
      <c r="O351" s="111"/>
      <c r="P351" s="111"/>
      <c r="Q351" s="111"/>
      <c r="R351" s="111"/>
      <c r="S351" s="77"/>
      <c r="T351" s="77"/>
      <c r="U351" s="111"/>
      <c r="V351" s="111"/>
      <c r="W351" s="111"/>
      <c r="X351" s="111"/>
      <c r="Y351" s="111"/>
      <c r="Z351" s="77"/>
      <c r="AA351" s="77"/>
      <c r="AB351" s="111"/>
      <c r="AC351" s="111"/>
      <c r="AD351" s="111"/>
      <c r="AE351" s="111"/>
      <c r="AF351" s="111"/>
      <c r="AG351" s="77"/>
      <c r="AH351" s="77"/>
      <c r="AI351" s="78"/>
      <c r="AJ351" s="79"/>
      <c r="AK351" s="80"/>
      <c r="AL351" s="77"/>
      <c r="AM351" s="77"/>
      <c r="AN351" s="81"/>
      <c r="AO351" s="81"/>
      <c r="AP351" s="81"/>
      <c r="AQ351" s="81"/>
      <c r="AR351" s="81"/>
      <c r="AS351" s="81"/>
      <c r="AT351" s="81"/>
      <c r="AU351" s="81"/>
      <c r="AV351" s="81"/>
      <c r="AW351" s="82"/>
      <c r="AX351" s="83"/>
      <c r="AY351" s="150"/>
      <c r="AZ351" s="84"/>
      <c r="BA351" s="83"/>
      <c r="BB351" s="83"/>
      <c r="BC351" s="83">
        <v>333.3</v>
      </c>
      <c r="BD351" s="83"/>
      <c r="BE351" s="83"/>
      <c r="BF351" s="28" t="s">
        <v>364</v>
      </c>
      <c r="BG351" s="85" t="s">
        <v>364</v>
      </c>
      <c r="BH351" s="85"/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</row>
    <row r="352" spans="1:100" s="86" customFormat="1" ht="31.5" customHeight="1" x14ac:dyDescent="0.3">
      <c r="A352" s="73">
        <v>2021</v>
      </c>
      <c r="B352" s="74">
        <v>2</v>
      </c>
      <c r="C352" s="270"/>
      <c r="D352" s="74"/>
      <c r="E352" s="74"/>
      <c r="F352" s="75"/>
      <c r="G352" s="76"/>
      <c r="H352" s="76"/>
      <c r="I352" s="76"/>
      <c r="J352" s="76"/>
      <c r="K352" s="271"/>
      <c r="L352" s="272"/>
      <c r="M352" s="273"/>
      <c r="N352" s="111"/>
      <c r="O352" s="111"/>
      <c r="P352" s="111"/>
      <c r="Q352" s="111"/>
      <c r="R352" s="111"/>
      <c r="S352" s="77"/>
      <c r="T352" s="77"/>
      <c r="U352" s="111"/>
      <c r="V352" s="111"/>
      <c r="W352" s="111"/>
      <c r="X352" s="111"/>
      <c r="Y352" s="111"/>
      <c r="Z352" s="77"/>
      <c r="AA352" s="77"/>
      <c r="AB352" s="111"/>
      <c r="AC352" s="111"/>
      <c r="AD352" s="111"/>
      <c r="AE352" s="111"/>
      <c r="AF352" s="111"/>
      <c r="AG352" s="77"/>
      <c r="AH352" s="77"/>
      <c r="AI352" s="78"/>
      <c r="AJ352" s="79"/>
      <c r="AK352" s="80"/>
      <c r="AL352" s="77"/>
      <c r="AM352" s="77"/>
      <c r="AN352" s="81"/>
      <c r="AO352" s="81"/>
      <c r="AP352" s="81"/>
      <c r="AQ352" s="81"/>
      <c r="AR352" s="81"/>
      <c r="AS352" s="81"/>
      <c r="AT352" s="81"/>
      <c r="AU352" s="81"/>
      <c r="AV352" s="81"/>
      <c r="AW352" s="82"/>
      <c r="AX352" s="83"/>
      <c r="AY352" s="150"/>
      <c r="AZ352" s="84"/>
      <c r="BA352" s="83"/>
      <c r="BB352" s="83">
        <v>1.2</v>
      </c>
      <c r="BC352" s="83">
        <v>44.9</v>
      </c>
      <c r="BD352" s="83">
        <v>1.3</v>
      </c>
      <c r="BE352" s="83">
        <v>49.4</v>
      </c>
      <c r="BF352" s="28" t="s">
        <v>312</v>
      </c>
      <c r="BG352" s="85" t="s">
        <v>313</v>
      </c>
      <c r="BH352" s="85" t="s">
        <v>392</v>
      </c>
      <c r="BI352" s="85"/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</row>
    <row r="353" spans="1:100" s="86" customFormat="1" ht="31.5" customHeight="1" x14ac:dyDescent="0.3">
      <c r="A353" s="73">
        <v>2021</v>
      </c>
      <c r="B353" s="74">
        <v>2</v>
      </c>
      <c r="C353" s="270"/>
      <c r="D353" s="74"/>
      <c r="E353" s="74"/>
      <c r="F353" s="75"/>
      <c r="G353" s="76"/>
      <c r="H353" s="76"/>
      <c r="I353" s="76"/>
      <c r="J353" s="76"/>
      <c r="K353" s="271"/>
      <c r="L353" s="272"/>
      <c r="M353" s="273"/>
      <c r="N353" s="111"/>
      <c r="O353" s="111"/>
      <c r="P353" s="111"/>
      <c r="Q353" s="111"/>
      <c r="R353" s="111"/>
      <c r="S353" s="77"/>
      <c r="T353" s="77"/>
      <c r="U353" s="111"/>
      <c r="V353" s="111"/>
      <c r="W353" s="111"/>
      <c r="X353" s="111"/>
      <c r="Y353" s="111"/>
      <c r="Z353" s="77"/>
      <c r="AA353" s="77"/>
      <c r="AB353" s="111"/>
      <c r="AC353" s="111"/>
      <c r="AD353" s="111"/>
      <c r="AE353" s="111"/>
      <c r="AF353" s="111"/>
      <c r="AG353" s="77"/>
      <c r="AH353" s="77"/>
      <c r="AI353" s="78"/>
      <c r="AJ353" s="79"/>
      <c r="AK353" s="80"/>
      <c r="AL353" s="77"/>
      <c r="AM353" s="77"/>
      <c r="AN353" s="81"/>
      <c r="AO353" s="81"/>
      <c r="AP353" s="81"/>
      <c r="AQ353" s="81"/>
      <c r="AR353" s="81"/>
      <c r="AS353" s="81"/>
      <c r="AT353" s="81"/>
      <c r="AU353" s="81"/>
      <c r="AV353" s="81"/>
      <c r="AW353" s="82"/>
      <c r="AX353" s="83"/>
      <c r="AY353" s="150"/>
      <c r="AZ353" s="84"/>
      <c r="BA353" s="83">
        <v>1</v>
      </c>
      <c r="BB353" s="83">
        <v>0</v>
      </c>
      <c r="BC353" s="83">
        <v>4.8</v>
      </c>
      <c r="BD353" s="83">
        <v>5.4</v>
      </c>
      <c r="BE353" s="83">
        <v>577.5</v>
      </c>
      <c r="BF353" s="28" t="s">
        <v>312</v>
      </c>
      <c r="BG353" s="85" t="s">
        <v>313</v>
      </c>
      <c r="BH353" s="85" t="s">
        <v>388</v>
      </c>
      <c r="BI353" s="85"/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</row>
    <row r="354" spans="1:100" s="86" customFormat="1" ht="31.5" customHeight="1" x14ac:dyDescent="0.3">
      <c r="A354" s="73">
        <v>2021</v>
      </c>
      <c r="B354" s="74">
        <v>2</v>
      </c>
      <c r="C354" s="270"/>
      <c r="D354" s="74"/>
      <c r="E354" s="74"/>
      <c r="F354" s="75"/>
      <c r="G354" s="76"/>
      <c r="H354" s="76"/>
      <c r="I354" s="76"/>
      <c r="J354" s="76"/>
      <c r="K354" s="271"/>
      <c r="L354" s="272"/>
      <c r="M354" s="273"/>
      <c r="N354" s="111"/>
      <c r="O354" s="111"/>
      <c r="P354" s="111"/>
      <c r="Q354" s="111"/>
      <c r="R354" s="111"/>
      <c r="S354" s="77"/>
      <c r="T354" s="77"/>
      <c r="U354" s="111"/>
      <c r="V354" s="111"/>
      <c r="W354" s="111"/>
      <c r="X354" s="111"/>
      <c r="Y354" s="111"/>
      <c r="Z354" s="77"/>
      <c r="AA354" s="77"/>
      <c r="AB354" s="111"/>
      <c r="AC354" s="111"/>
      <c r="AD354" s="111"/>
      <c r="AE354" s="111"/>
      <c r="AF354" s="111"/>
      <c r="AG354" s="77"/>
      <c r="AH354" s="77"/>
      <c r="AI354" s="78"/>
      <c r="AJ354" s="79"/>
      <c r="AK354" s="80"/>
      <c r="AL354" s="77"/>
      <c r="AM354" s="77"/>
      <c r="AN354" s="81"/>
      <c r="AO354" s="81"/>
      <c r="AP354" s="81"/>
      <c r="AQ354" s="81"/>
      <c r="AR354" s="81"/>
      <c r="AS354" s="81"/>
      <c r="AT354" s="81"/>
      <c r="AU354" s="81"/>
      <c r="AV354" s="81"/>
      <c r="AW354" s="82"/>
      <c r="AX354" s="83"/>
      <c r="AY354" s="150"/>
      <c r="AZ354" s="84"/>
      <c r="BA354" s="83">
        <v>1</v>
      </c>
      <c r="BB354" s="83">
        <v>0.1</v>
      </c>
      <c r="BC354" s="83">
        <v>9.3000000000000007</v>
      </c>
      <c r="BD354" s="83">
        <v>3.9</v>
      </c>
      <c r="BE354" s="83">
        <v>388.6</v>
      </c>
      <c r="BF354" s="28" t="s">
        <v>312</v>
      </c>
      <c r="BG354" s="85" t="s">
        <v>315</v>
      </c>
      <c r="BH354" s="85" t="s">
        <v>316</v>
      </c>
      <c r="BI354" s="85"/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</row>
    <row r="355" spans="1:100" s="86" customFormat="1" ht="31.5" customHeight="1" x14ac:dyDescent="0.3">
      <c r="A355" s="73"/>
      <c r="B355" s="74"/>
      <c r="C355" s="270"/>
      <c r="D355" s="74"/>
      <c r="E355" s="74"/>
      <c r="F355" s="75"/>
      <c r="G355" s="76"/>
      <c r="H355" s="76"/>
      <c r="I355" s="76"/>
      <c r="J355" s="76"/>
      <c r="K355" s="271"/>
      <c r="L355" s="272"/>
      <c r="M355" s="273"/>
      <c r="N355" s="111"/>
      <c r="O355" s="111"/>
      <c r="P355" s="111"/>
      <c r="Q355" s="111"/>
      <c r="R355" s="111"/>
      <c r="S355" s="77"/>
      <c r="T355" s="77"/>
      <c r="U355" s="111"/>
      <c r="V355" s="111"/>
      <c r="W355" s="111"/>
      <c r="X355" s="111"/>
      <c r="Y355" s="111"/>
      <c r="Z355" s="77"/>
      <c r="AA355" s="77"/>
      <c r="AB355" s="111"/>
      <c r="AC355" s="111"/>
      <c r="AD355" s="111"/>
      <c r="AE355" s="111"/>
      <c r="AF355" s="111"/>
      <c r="AG355" s="77"/>
      <c r="AH355" s="77"/>
      <c r="AI355" s="78"/>
      <c r="AJ355" s="79"/>
      <c r="AK355" s="80"/>
      <c r="AL355" s="77"/>
      <c r="AM355" s="77"/>
      <c r="AN355" s="81"/>
      <c r="AO355" s="81"/>
      <c r="AP355" s="81"/>
      <c r="AQ355" s="81"/>
      <c r="AR355" s="81"/>
      <c r="AS355" s="81"/>
      <c r="AT355" s="81"/>
      <c r="AU355" s="81"/>
      <c r="AV355" s="81"/>
      <c r="AW355" s="82"/>
      <c r="AX355" s="83"/>
      <c r="AY355" s="150"/>
      <c r="AZ355" s="84"/>
      <c r="BA355" s="83"/>
      <c r="BB355" s="83"/>
      <c r="BC355" s="83"/>
      <c r="BD355" s="83"/>
      <c r="BE355" s="83"/>
      <c r="BF355" s="28"/>
      <c r="BG355" s="85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</row>
    <row r="356" spans="1:100" s="86" customFormat="1" ht="31.5" customHeight="1" x14ac:dyDescent="0.3">
      <c r="A356" s="73"/>
      <c r="B356" s="74"/>
      <c r="C356" s="270"/>
      <c r="D356" s="74"/>
      <c r="E356" s="74"/>
      <c r="F356" s="75"/>
      <c r="G356" s="76"/>
      <c r="H356" s="76"/>
      <c r="I356" s="76"/>
      <c r="J356" s="76"/>
      <c r="K356" s="271"/>
      <c r="L356" s="272"/>
      <c r="M356" s="273"/>
      <c r="N356" s="111"/>
      <c r="O356" s="111"/>
      <c r="P356" s="111"/>
      <c r="Q356" s="111"/>
      <c r="R356" s="111"/>
      <c r="S356" s="77"/>
      <c r="T356" s="77"/>
      <c r="U356" s="111"/>
      <c r="V356" s="111"/>
      <c r="W356" s="111"/>
      <c r="X356" s="111"/>
      <c r="Y356" s="111"/>
      <c r="Z356" s="77"/>
      <c r="AA356" s="77"/>
      <c r="AB356" s="111"/>
      <c r="AC356" s="111"/>
      <c r="AD356" s="111"/>
      <c r="AE356" s="111"/>
      <c r="AF356" s="111"/>
      <c r="AG356" s="77"/>
      <c r="AH356" s="77"/>
      <c r="AI356" s="78"/>
      <c r="AJ356" s="79"/>
      <c r="AK356" s="80"/>
      <c r="AL356" s="77"/>
      <c r="AM356" s="77"/>
      <c r="AN356" s="81"/>
      <c r="AO356" s="81"/>
      <c r="AP356" s="81"/>
      <c r="AQ356" s="81"/>
      <c r="AR356" s="81"/>
      <c r="AS356" s="81"/>
      <c r="AT356" s="81"/>
      <c r="AU356" s="81"/>
      <c r="AV356" s="81"/>
      <c r="AW356" s="82"/>
      <c r="AX356" s="83"/>
      <c r="AY356" s="150"/>
      <c r="AZ356" s="84"/>
      <c r="BA356" s="83"/>
      <c r="BB356" s="83"/>
      <c r="BC356" s="83"/>
      <c r="BD356" s="83"/>
      <c r="BE356" s="83"/>
      <c r="BF356" s="28"/>
      <c r="BG356" s="85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</row>
    <row r="357" spans="1:100" s="86" customFormat="1" ht="31.5" customHeight="1" x14ac:dyDescent="0.3">
      <c r="A357" s="73"/>
      <c r="B357" s="74"/>
      <c r="C357" s="270"/>
      <c r="D357" s="74"/>
      <c r="E357" s="74"/>
      <c r="F357" s="75"/>
      <c r="G357" s="76"/>
      <c r="H357" s="76"/>
      <c r="I357" s="76"/>
      <c r="J357" s="76"/>
      <c r="K357" s="271"/>
      <c r="L357" s="272"/>
      <c r="M357" s="273"/>
      <c r="N357" s="111"/>
      <c r="O357" s="111"/>
      <c r="P357" s="111"/>
      <c r="Q357" s="111"/>
      <c r="R357" s="111"/>
      <c r="S357" s="77"/>
      <c r="T357" s="77"/>
      <c r="U357" s="111"/>
      <c r="V357" s="111"/>
      <c r="W357" s="111"/>
      <c r="X357" s="111"/>
      <c r="Y357" s="111"/>
      <c r="Z357" s="77"/>
      <c r="AA357" s="77"/>
      <c r="AB357" s="111"/>
      <c r="AC357" s="111"/>
      <c r="AD357" s="111"/>
      <c r="AE357" s="111"/>
      <c r="AF357" s="111"/>
      <c r="AG357" s="77"/>
      <c r="AH357" s="77"/>
      <c r="AI357" s="78"/>
      <c r="AJ357" s="79"/>
      <c r="AK357" s="80"/>
      <c r="AL357" s="77"/>
      <c r="AM357" s="77"/>
      <c r="AN357" s="81"/>
      <c r="AO357" s="81"/>
      <c r="AP357" s="81"/>
      <c r="AQ357" s="81"/>
      <c r="AR357" s="81"/>
      <c r="AS357" s="81"/>
      <c r="AT357" s="81"/>
      <c r="AU357" s="81"/>
      <c r="AV357" s="81"/>
      <c r="AW357" s="82"/>
      <c r="AX357" s="83"/>
      <c r="AY357" s="150"/>
      <c r="AZ357" s="84"/>
      <c r="BA357" s="83"/>
      <c r="BB357" s="83"/>
      <c r="BC357" s="83"/>
      <c r="BD357" s="83"/>
      <c r="BE357" s="83"/>
      <c r="BF357" s="28"/>
      <c r="BG357" s="85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</row>
    <row r="358" spans="1:100" s="86" customFormat="1" ht="31.5" customHeight="1" x14ac:dyDescent="0.3">
      <c r="A358" s="73"/>
      <c r="B358" s="74"/>
      <c r="C358" s="270"/>
      <c r="D358" s="74"/>
      <c r="E358" s="74"/>
      <c r="F358" s="75"/>
      <c r="G358" s="76"/>
      <c r="H358" s="76"/>
      <c r="I358" s="76"/>
      <c r="J358" s="76"/>
      <c r="K358" s="271"/>
      <c r="L358" s="272"/>
      <c r="M358" s="273"/>
      <c r="N358" s="111"/>
      <c r="O358" s="111"/>
      <c r="P358" s="111"/>
      <c r="Q358" s="111"/>
      <c r="R358" s="111"/>
      <c r="S358" s="77"/>
      <c r="T358" s="77"/>
      <c r="U358" s="111"/>
      <c r="V358" s="111"/>
      <c r="W358" s="111"/>
      <c r="X358" s="111"/>
      <c r="Y358" s="111"/>
      <c r="Z358" s="77"/>
      <c r="AA358" s="77"/>
      <c r="AB358" s="111"/>
      <c r="AC358" s="111"/>
      <c r="AD358" s="111"/>
      <c r="AE358" s="111"/>
      <c r="AF358" s="111"/>
      <c r="AG358" s="77"/>
      <c r="AH358" s="77"/>
      <c r="AI358" s="78"/>
      <c r="AJ358" s="79"/>
      <c r="AK358" s="80"/>
      <c r="AL358" s="77"/>
      <c r="AM358" s="77"/>
      <c r="AN358" s="81"/>
      <c r="AO358" s="81"/>
      <c r="AP358" s="81"/>
      <c r="AQ358" s="81"/>
      <c r="AR358" s="81"/>
      <c r="AS358" s="81"/>
      <c r="AT358" s="81"/>
      <c r="AU358" s="81"/>
      <c r="AV358" s="81"/>
      <c r="AW358" s="82"/>
      <c r="AX358" s="83"/>
      <c r="AY358" s="150"/>
      <c r="AZ358" s="84"/>
      <c r="BA358" s="83"/>
      <c r="BB358" s="83"/>
      <c r="BC358" s="83"/>
      <c r="BD358" s="83"/>
      <c r="BE358" s="83"/>
      <c r="BF358" s="28"/>
      <c r="BG358" s="85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</row>
    <row r="359" spans="1:100" s="86" customFormat="1" ht="31.5" customHeight="1" x14ac:dyDescent="0.3">
      <c r="A359" s="73"/>
      <c r="B359" s="74"/>
      <c r="C359" s="270"/>
      <c r="D359" s="74"/>
      <c r="E359" s="74"/>
      <c r="F359" s="75"/>
      <c r="G359" s="76"/>
      <c r="H359" s="76"/>
      <c r="I359" s="76"/>
      <c r="J359" s="76"/>
      <c r="K359" s="271"/>
      <c r="L359" s="272"/>
      <c r="M359" s="273"/>
      <c r="N359" s="111"/>
      <c r="O359" s="111"/>
      <c r="P359" s="111"/>
      <c r="Q359" s="111"/>
      <c r="R359" s="111"/>
      <c r="S359" s="77"/>
      <c r="T359" s="77"/>
      <c r="U359" s="111"/>
      <c r="V359" s="111"/>
      <c r="W359" s="111"/>
      <c r="X359" s="111"/>
      <c r="Y359" s="111"/>
      <c r="Z359" s="77"/>
      <c r="AA359" s="77"/>
      <c r="AB359" s="111"/>
      <c r="AC359" s="111"/>
      <c r="AD359" s="111"/>
      <c r="AE359" s="111"/>
      <c r="AF359" s="111"/>
      <c r="AG359" s="77"/>
      <c r="AH359" s="77"/>
      <c r="AI359" s="78"/>
      <c r="AJ359" s="79"/>
      <c r="AK359" s="80"/>
      <c r="AL359" s="77"/>
      <c r="AM359" s="77"/>
      <c r="AN359" s="81"/>
      <c r="AO359" s="81"/>
      <c r="AP359" s="81"/>
      <c r="AQ359" s="81"/>
      <c r="AR359" s="81"/>
      <c r="AS359" s="81"/>
      <c r="AT359" s="81"/>
      <c r="AU359" s="81"/>
      <c r="AV359" s="81"/>
      <c r="AW359" s="82"/>
      <c r="AX359" s="83"/>
      <c r="AY359" s="150"/>
      <c r="AZ359" s="84"/>
      <c r="BA359" s="83"/>
      <c r="BB359" s="83"/>
      <c r="BC359" s="83"/>
      <c r="BD359" s="83"/>
      <c r="BE359" s="83"/>
      <c r="BF359" s="28"/>
      <c r="BG359" s="85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</row>
    <row r="360" spans="1:100" s="86" customFormat="1" ht="31.5" customHeight="1" x14ac:dyDescent="0.3">
      <c r="A360" s="73"/>
      <c r="B360" s="74"/>
      <c r="C360" s="270"/>
      <c r="D360" s="74"/>
      <c r="E360" s="74"/>
      <c r="F360" s="75"/>
      <c r="G360" s="76"/>
      <c r="H360" s="76"/>
      <c r="I360" s="76"/>
      <c r="J360" s="76"/>
      <c r="K360" s="271"/>
      <c r="L360" s="272"/>
      <c r="M360" s="273"/>
      <c r="N360" s="111"/>
      <c r="O360" s="111"/>
      <c r="P360" s="111"/>
      <c r="Q360" s="111"/>
      <c r="R360" s="111"/>
      <c r="S360" s="77"/>
      <c r="T360" s="77"/>
      <c r="U360" s="111"/>
      <c r="V360" s="111"/>
      <c r="W360" s="111"/>
      <c r="X360" s="111"/>
      <c r="Y360" s="111"/>
      <c r="Z360" s="77"/>
      <c r="AA360" s="77"/>
      <c r="AB360" s="111"/>
      <c r="AC360" s="111"/>
      <c r="AD360" s="111"/>
      <c r="AE360" s="111"/>
      <c r="AF360" s="111"/>
      <c r="AG360" s="77"/>
      <c r="AH360" s="77"/>
      <c r="AI360" s="78"/>
      <c r="AJ360" s="79"/>
      <c r="AK360" s="80"/>
      <c r="AL360" s="77"/>
      <c r="AM360" s="77"/>
      <c r="AN360" s="81"/>
      <c r="AO360" s="81"/>
      <c r="AP360" s="81"/>
      <c r="AQ360" s="81"/>
      <c r="AR360" s="81"/>
      <c r="AS360" s="81"/>
      <c r="AT360" s="81"/>
      <c r="AU360" s="81"/>
      <c r="AV360" s="81"/>
      <c r="AW360" s="82"/>
      <c r="AX360" s="83"/>
      <c r="AY360" s="150"/>
      <c r="AZ360" s="84"/>
      <c r="BA360" s="83"/>
      <c r="BB360" s="83"/>
      <c r="BC360" s="83"/>
      <c r="BD360" s="83"/>
      <c r="BE360" s="83"/>
      <c r="BF360" s="28"/>
      <c r="BG360" s="85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</row>
    <row r="361" spans="1:100" s="86" customFormat="1" ht="31.5" customHeight="1" x14ac:dyDescent="0.3">
      <c r="A361" s="73"/>
      <c r="B361" s="74"/>
      <c r="C361" s="270"/>
      <c r="D361" s="74"/>
      <c r="E361" s="74"/>
      <c r="F361" s="75"/>
      <c r="G361" s="76"/>
      <c r="H361" s="76"/>
      <c r="I361" s="76"/>
      <c r="J361" s="76"/>
      <c r="K361" s="271"/>
      <c r="L361" s="272"/>
      <c r="M361" s="273"/>
      <c r="N361" s="111"/>
      <c r="O361" s="111"/>
      <c r="P361" s="111"/>
      <c r="Q361" s="111"/>
      <c r="R361" s="111"/>
      <c r="S361" s="77"/>
      <c r="T361" s="77"/>
      <c r="U361" s="111"/>
      <c r="V361" s="111"/>
      <c r="W361" s="111"/>
      <c r="X361" s="111"/>
      <c r="Y361" s="111"/>
      <c r="Z361" s="77"/>
      <c r="AA361" s="77"/>
      <c r="AB361" s="111"/>
      <c r="AC361" s="111"/>
      <c r="AD361" s="111"/>
      <c r="AE361" s="111"/>
      <c r="AF361" s="111"/>
      <c r="AG361" s="77"/>
      <c r="AH361" s="77"/>
      <c r="AI361" s="78"/>
      <c r="AJ361" s="79"/>
      <c r="AK361" s="80"/>
      <c r="AL361" s="77"/>
      <c r="AM361" s="77"/>
      <c r="AN361" s="81"/>
      <c r="AO361" s="81"/>
      <c r="AP361" s="81"/>
      <c r="AQ361" s="81"/>
      <c r="AR361" s="81"/>
      <c r="AS361" s="81"/>
      <c r="AT361" s="81"/>
      <c r="AU361" s="81"/>
      <c r="AV361" s="81"/>
      <c r="AW361" s="82"/>
      <c r="AX361" s="83"/>
      <c r="AY361" s="150"/>
      <c r="AZ361" s="84"/>
      <c r="BA361" s="83"/>
      <c r="BB361" s="83"/>
      <c r="BC361" s="83"/>
      <c r="BD361" s="83"/>
      <c r="BE361" s="83"/>
      <c r="BF361" s="28"/>
      <c r="BG361" s="85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</row>
    <row r="362" spans="1:100" s="86" customFormat="1" ht="31.5" customHeight="1" x14ac:dyDescent="0.3">
      <c r="A362" s="73"/>
      <c r="B362" s="74"/>
      <c r="C362" s="270"/>
      <c r="D362" s="74"/>
      <c r="E362" s="74"/>
      <c r="F362" s="75"/>
      <c r="G362" s="76"/>
      <c r="H362" s="76"/>
      <c r="I362" s="76"/>
      <c r="J362" s="76"/>
      <c r="K362" s="271"/>
      <c r="L362" s="272"/>
      <c r="M362" s="273"/>
      <c r="N362" s="111"/>
      <c r="O362" s="111"/>
      <c r="P362" s="111"/>
      <c r="Q362" s="111"/>
      <c r="R362" s="111"/>
      <c r="S362" s="77"/>
      <c r="T362" s="77"/>
      <c r="U362" s="111"/>
      <c r="V362" s="111"/>
      <c r="W362" s="111"/>
      <c r="X362" s="111"/>
      <c r="Y362" s="111"/>
      <c r="Z362" s="77"/>
      <c r="AA362" s="77"/>
      <c r="AB362" s="111"/>
      <c r="AC362" s="111"/>
      <c r="AD362" s="111"/>
      <c r="AE362" s="111"/>
      <c r="AF362" s="111"/>
      <c r="AG362" s="77"/>
      <c r="AH362" s="77"/>
      <c r="AI362" s="78"/>
      <c r="AJ362" s="79"/>
      <c r="AK362" s="80"/>
      <c r="AL362" s="77"/>
      <c r="AM362" s="77"/>
      <c r="AN362" s="81"/>
      <c r="AO362" s="81"/>
      <c r="AP362" s="81"/>
      <c r="AQ362" s="81"/>
      <c r="AR362" s="81"/>
      <c r="AS362" s="81"/>
      <c r="AT362" s="81"/>
      <c r="AU362" s="81"/>
      <c r="AV362" s="81"/>
      <c r="AW362" s="82"/>
      <c r="AX362" s="83"/>
      <c r="AY362" s="150"/>
      <c r="AZ362" s="84"/>
      <c r="BA362" s="83"/>
      <c r="BB362" s="83"/>
      <c r="BC362" s="83"/>
      <c r="BD362" s="83"/>
      <c r="BE362" s="83"/>
      <c r="BF362" s="28"/>
      <c r="BG362" s="85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</row>
    <row r="363" spans="1:100" s="86" customFormat="1" ht="31.5" customHeight="1" x14ac:dyDescent="0.3">
      <c r="A363" s="73"/>
      <c r="B363" s="74"/>
      <c r="C363" s="270"/>
      <c r="D363" s="74"/>
      <c r="E363" s="74"/>
      <c r="F363" s="75"/>
      <c r="G363" s="76"/>
      <c r="H363" s="76"/>
      <c r="I363" s="76"/>
      <c r="J363" s="76"/>
      <c r="K363" s="271"/>
      <c r="L363" s="272"/>
      <c r="M363" s="273"/>
      <c r="N363" s="111"/>
      <c r="O363" s="111"/>
      <c r="P363" s="111"/>
      <c r="Q363" s="111"/>
      <c r="R363" s="111"/>
      <c r="S363" s="77"/>
      <c r="T363" s="77"/>
      <c r="U363" s="111"/>
      <c r="V363" s="111"/>
      <c r="W363" s="111"/>
      <c r="X363" s="111"/>
      <c r="Y363" s="111"/>
      <c r="Z363" s="77"/>
      <c r="AA363" s="77"/>
      <c r="AB363" s="111"/>
      <c r="AC363" s="111"/>
      <c r="AD363" s="111"/>
      <c r="AE363" s="111"/>
      <c r="AF363" s="111"/>
      <c r="AG363" s="77"/>
      <c r="AH363" s="77"/>
      <c r="AI363" s="78"/>
      <c r="AJ363" s="79"/>
      <c r="AK363" s="80"/>
      <c r="AL363" s="77"/>
      <c r="AM363" s="77"/>
      <c r="AN363" s="81"/>
      <c r="AO363" s="81"/>
      <c r="AP363" s="81"/>
      <c r="AQ363" s="81"/>
      <c r="AR363" s="81"/>
      <c r="AS363" s="81"/>
      <c r="AT363" s="81"/>
      <c r="AU363" s="81"/>
      <c r="AV363" s="81"/>
      <c r="AW363" s="82"/>
      <c r="AX363" s="83"/>
      <c r="AY363" s="150"/>
      <c r="AZ363" s="84"/>
      <c r="BA363" s="83"/>
      <c r="BB363" s="83"/>
      <c r="BC363" s="83"/>
      <c r="BD363" s="83"/>
      <c r="BE363" s="83"/>
      <c r="BF363" s="28"/>
      <c r="BG363" s="85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</row>
    <row r="364" spans="1:100" s="86" customFormat="1" ht="31.5" customHeight="1" x14ac:dyDescent="0.3">
      <c r="A364" s="73"/>
      <c r="B364" s="74"/>
      <c r="C364" s="270"/>
      <c r="D364" s="74"/>
      <c r="E364" s="74"/>
      <c r="F364" s="75"/>
      <c r="G364" s="76"/>
      <c r="H364" s="76"/>
      <c r="I364" s="76"/>
      <c r="J364" s="76"/>
      <c r="K364" s="271"/>
      <c r="L364" s="272"/>
      <c r="M364" s="273"/>
      <c r="N364" s="111"/>
      <c r="O364" s="111"/>
      <c r="P364" s="111"/>
      <c r="Q364" s="111"/>
      <c r="R364" s="111"/>
      <c r="S364" s="77"/>
      <c r="T364" s="77"/>
      <c r="U364" s="111"/>
      <c r="V364" s="111"/>
      <c r="W364" s="111"/>
      <c r="X364" s="111"/>
      <c r="Y364" s="111"/>
      <c r="Z364" s="77"/>
      <c r="AA364" s="77"/>
      <c r="AB364" s="111"/>
      <c r="AC364" s="111"/>
      <c r="AD364" s="111"/>
      <c r="AE364" s="111"/>
      <c r="AF364" s="111"/>
      <c r="AG364" s="77"/>
      <c r="AH364" s="77"/>
      <c r="AI364" s="78"/>
      <c r="AJ364" s="79"/>
      <c r="AK364" s="80"/>
      <c r="AL364" s="77"/>
      <c r="AM364" s="77"/>
      <c r="AN364" s="81"/>
      <c r="AO364" s="81"/>
      <c r="AP364" s="81"/>
      <c r="AQ364" s="81"/>
      <c r="AR364" s="81"/>
      <c r="AS364" s="81"/>
      <c r="AT364" s="81"/>
      <c r="AU364" s="81"/>
      <c r="AV364" s="81"/>
      <c r="AW364" s="82"/>
      <c r="AX364" s="83"/>
      <c r="AY364" s="150"/>
      <c r="AZ364" s="84"/>
      <c r="BA364" s="83"/>
      <c r="BB364" s="83"/>
      <c r="BC364" s="83"/>
      <c r="BD364" s="83"/>
      <c r="BE364" s="83"/>
      <c r="BF364" s="28"/>
      <c r="BG364" s="85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</row>
    <row r="365" spans="1:100" s="86" customFormat="1" ht="31.5" customHeight="1" x14ac:dyDescent="0.3">
      <c r="A365" s="73"/>
      <c r="B365" s="74"/>
      <c r="C365" s="270"/>
      <c r="D365" s="74"/>
      <c r="E365" s="74"/>
      <c r="F365" s="75"/>
      <c r="G365" s="76"/>
      <c r="H365" s="76"/>
      <c r="I365" s="76"/>
      <c r="J365" s="76"/>
      <c r="K365" s="271"/>
      <c r="L365" s="272"/>
      <c r="M365" s="273"/>
      <c r="N365" s="111"/>
      <c r="O365" s="111"/>
      <c r="P365" s="111"/>
      <c r="Q365" s="111"/>
      <c r="R365" s="111"/>
      <c r="S365" s="77"/>
      <c r="T365" s="77"/>
      <c r="U365" s="111"/>
      <c r="V365" s="111"/>
      <c r="W365" s="111"/>
      <c r="X365" s="111"/>
      <c r="Y365" s="111"/>
      <c r="Z365" s="77"/>
      <c r="AA365" s="77"/>
      <c r="AB365" s="111"/>
      <c r="AC365" s="111"/>
      <c r="AD365" s="111"/>
      <c r="AE365" s="111"/>
      <c r="AF365" s="111"/>
      <c r="AG365" s="77"/>
      <c r="AH365" s="77"/>
      <c r="AI365" s="78"/>
      <c r="AJ365" s="79"/>
      <c r="AK365" s="80"/>
      <c r="AL365" s="77"/>
      <c r="AM365" s="77"/>
      <c r="AN365" s="81"/>
      <c r="AO365" s="81"/>
      <c r="AP365" s="81"/>
      <c r="AQ365" s="81"/>
      <c r="AR365" s="81"/>
      <c r="AS365" s="81"/>
      <c r="AT365" s="81"/>
      <c r="AU365" s="81"/>
      <c r="AV365" s="81"/>
      <c r="AW365" s="82"/>
      <c r="AX365" s="83"/>
      <c r="AY365" s="150"/>
      <c r="AZ365" s="84"/>
      <c r="BA365" s="83"/>
      <c r="BB365" s="83"/>
      <c r="BC365" s="83"/>
      <c r="BD365" s="83"/>
      <c r="BE365" s="83"/>
      <c r="BF365" s="28"/>
      <c r="BG365" s="85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</row>
    <row r="366" spans="1:100" s="86" customFormat="1" ht="31.5" customHeight="1" x14ac:dyDescent="0.3">
      <c r="A366" s="73"/>
      <c r="B366" s="74"/>
      <c r="C366" s="270"/>
      <c r="D366" s="74"/>
      <c r="E366" s="74"/>
      <c r="F366" s="75"/>
      <c r="G366" s="76"/>
      <c r="H366" s="76"/>
      <c r="I366" s="76"/>
      <c r="J366" s="76"/>
      <c r="K366" s="271"/>
      <c r="L366" s="272"/>
      <c r="M366" s="273"/>
      <c r="N366" s="111"/>
      <c r="O366" s="111"/>
      <c r="P366" s="111"/>
      <c r="Q366" s="111"/>
      <c r="R366" s="111"/>
      <c r="S366" s="77"/>
      <c r="T366" s="77"/>
      <c r="U366" s="111"/>
      <c r="V366" s="111"/>
      <c r="W366" s="111"/>
      <c r="X366" s="111"/>
      <c r="Y366" s="111"/>
      <c r="Z366" s="77"/>
      <c r="AA366" s="77"/>
      <c r="AB366" s="111"/>
      <c r="AC366" s="111"/>
      <c r="AD366" s="111"/>
      <c r="AE366" s="111"/>
      <c r="AF366" s="111"/>
      <c r="AG366" s="77"/>
      <c r="AH366" s="77"/>
      <c r="AI366" s="78"/>
      <c r="AJ366" s="79"/>
      <c r="AK366" s="80"/>
      <c r="AL366" s="77"/>
      <c r="AM366" s="77"/>
      <c r="AN366" s="81"/>
      <c r="AO366" s="81"/>
      <c r="AP366" s="81"/>
      <c r="AQ366" s="81"/>
      <c r="AR366" s="81"/>
      <c r="AS366" s="81"/>
      <c r="AT366" s="81"/>
      <c r="AU366" s="81"/>
      <c r="AV366" s="81"/>
      <c r="AW366" s="82"/>
      <c r="AX366" s="83"/>
      <c r="AY366" s="150"/>
      <c r="AZ366" s="84"/>
      <c r="BA366" s="83"/>
      <c r="BB366" s="83"/>
      <c r="BC366" s="83"/>
      <c r="BD366" s="83"/>
      <c r="BE366" s="83"/>
      <c r="BF366" s="28"/>
      <c r="BG366" s="85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</row>
    <row r="367" spans="1:100" s="86" customFormat="1" ht="31.5" customHeight="1" x14ac:dyDescent="0.3">
      <c r="A367" s="73"/>
      <c r="B367" s="74"/>
      <c r="C367" s="270"/>
      <c r="D367" s="74"/>
      <c r="E367" s="74"/>
      <c r="F367" s="75"/>
      <c r="G367" s="76"/>
      <c r="H367" s="76"/>
      <c r="I367" s="76"/>
      <c r="J367" s="76"/>
      <c r="K367" s="271"/>
      <c r="L367" s="272"/>
      <c r="M367" s="273"/>
      <c r="N367" s="111"/>
      <c r="O367" s="111"/>
      <c r="P367" s="111"/>
      <c r="Q367" s="111"/>
      <c r="R367" s="111"/>
      <c r="S367" s="77"/>
      <c r="T367" s="77"/>
      <c r="U367" s="111"/>
      <c r="V367" s="111"/>
      <c r="W367" s="111"/>
      <c r="X367" s="111"/>
      <c r="Y367" s="111"/>
      <c r="Z367" s="77"/>
      <c r="AA367" s="77"/>
      <c r="AB367" s="111"/>
      <c r="AC367" s="111"/>
      <c r="AD367" s="111"/>
      <c r="AE367" s="111"/>
      <c r="AF367" s="111"/>
      <c r="AG367" s="77"/>
      <c r="AH367" s="77"/>
      <c r="AI367" s="78"/>
      <c r="AJ367" s="79"/>
      <c r="AK367" s="80"/>
      <c r="AL367" s="77"/>
      <c r="AM367" s="77"/>
      <c r="AN367" s="81"/>
      <c r="AO367" s="81"/>
      <c r="AP367" s="81"/>
      <c r="AQ367" s="81"/>
      <c r="AR367" s="81"/>
      <c r="AS367" s="81"/>
      <c r="AT367" s="81"/>
      <c r="AU367" s="81"/>
      <c r="AV367" s="81"/>
      <c r="AW367" s="82"/>
      <c r="AX367" s="83"/>
      <c r="AY367" s="150"/>
      <c r="AZ367" s="84"/>
      <c r="BA367" s="83"/>
      <c r="BB367" s="83"/>
      <c r="BC367" s="83"/>
      <c r="BD367" s="83"/>
      <c r="BE367" s="83"/>
      <c r="BF367" s="28"/>
      <c r="BG367" s="85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</row>
    <row r="368" spans="1:100" s="86" customFormat="1" ht="31.5" customHeight="1" x14ac:dyDescent="0.3">
      <c r="A368" s="73"/>
      <c r="B368" s="74"/>
      <c r="C368" s="270"/>
      <c r="D368" s="74"/>
      <c r="E368" s="74"/>
      <c r="F368" s="75"/>
      <c r="G368" s="76"/>
      <c r="H368" s="76"/>
      <c r="I368" s="76"/>
      <c r="J368" s="76"/>
      <c r="K368" s="271"/>
      <c r="L368" s="272"/>
      <c r="M368" s="273"/>
      <c r="N368" s="111"/>
      <c r="O368" s="111"/>
      <c r="P368" s="111"/>
      <c r="Q368" s="111"/>
      <c r="R368" s="111"/>
      <c r="S368" s="77"/>
      <c r="T368" s="77"/>
      <c r="U368" s="111"/>
      <c r="V368" s="111"/>
      <c r="W368" s="111"/>
      <c r="X368" s="111"/>
      <c r="Y368" s="111"/>
      <c r="Z368" s="77"/>
      <c r="AA368" s="77"/>
      <c r="AB368" s="111"/>
      <c r="AC368" s="111"/>
      <c r="AD368" s="111"/>
      <c r="AE368" s="111"/>
      <c r="AF368" s="111"/>
      <c r="AG368" s="77"/>
      <c r="AH368" s="77"/>
      <c r="AI368" s="78"/>
      <c r="AJ368" s="79"/>
      <c r="AK368" s="80"/>
      <c r="AL368" s="77"/>
      <c r="AM368" s="77"/>
      <c r="AN368" s="81"/>
      <c r="AO368" s="81"/>
      <c r="AP368" s="81"/>
      <c r="AQ368" s="81"/>
      <c r="AR368" s="81"/>
      <c r="AS368" s="81"/>
      <c r="AT368" s="81"/>
      <c r="AU368" s="81"/>
      <c r="AV368" s="81"/>
      <c r="AW368" s="82"/>
      <c r="AX368" s="83"/>
      <c r="AY368" s="150"/>
      <c r="AZ368" s="84"/>
      <c r="BA368" s="83"/>
      <c r="BB368" s="83"/>
      <c r="BC368" s="83"/>
      <c r="BD368" s="83"/>
      <c r="BE368" s="83"/>
      <c r="BF368" s="28"/>
      <c r="BG368" s="85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</row>
    <row r="369" spans="1:100" s="86" customFormat="1" ht="31.5" customHeight="1" x14ac:dyDescent="0.3">
      <c r="A369" s="73"/>
      <c r="B369" s="74"/>
      <c r="C369" s="270"/>
      <c r="D369" s="74"/>
      <c r="E369" s="74"/>
      <c r="F369" s="75"/>
      <c r="G369" s="76"/>
      <c r="H369" s="76"/>
      <c r="I369" s="76"/>
      <c r="J369" s="76"/>
      <c r="K369" s="271"/>
      <c r="L369" s="272"/>
      <c r="M369" s="273"/>
      <c r="N369" s="111"/>
      <c r="O369" s="111"/>
      <c r="P369" s="111"/>
      <c r="Q369" s="111"/>
      <c r="R369" s="111"/>
      <c r="S369" s="77"/>
      <c r="T369" s="77"/>
      <c r="U369" s="111"/>
      <c r="V369" s="111"/>
      <c r="W369" s="111"/>
      <c r="X369" s="111"/>
      <c r="Y369" s="111"/>
      <c r="Z369" s="77"/>
      <c r="AA369" s="77"/>
      <c r="AB369" s="111"/>
      <c r="AC369" s="111"/>
      <c r="AD369" s="111"/>
      <c r="AE369" s="111"/>
      <c r="AF369" s="111"/>
      <c r="AG369" s="77"/>
      <c r="AH369" s="77"/>
      <c r="AI369" s="78"/>
      <c r="AJ369" s="79"/>
      <c r="AK369" s="80"/>
      <c r="AL369" s="77"/>
      <c r="AM369" s="77"/>
      <c r="AN369" s="81"/>
      <c r="AO369" s="81"/>
      <c r="AP369" s="81"/>
      <c r="AQ369" s="81"/>
      <c r="AR369" s="81"/>
      <c r="AS369" s="81"/>
      <c r="AT369" s="81"/>
      <c r="AU369" s="81"/>
      <c r="AV369" s="81"/>
      <c r="AW369" s="82"/>
      <c r="AX369" s="83"/>
      <c r="AY369" s="150"/>
      <c r="AZ369" s="84"/>
      <c r="BA369" s="83"/>
      <c r="BB369" s="83"/>
      <c r="BC369" s="83"/>
      <c r="BD369" s="83"/>
      <c r="BE369" s="83"/>
      <c r="BF369" s="28"/>
      <c r="BG369" s="85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</row>
    <row r="370" spans="1:100" s="86" customFormat="1" ht="31.5" customHeight="1" x14ac:dyDescent="0.3">
      <c r="A370" s="73"/>
      <c r="B370" s="74"/>
      <c r="C370" s="270"/>
      <c r="D370" s="74"/>
      <c r="E370" s="74"/>
      <c r="F370" s="75"/>
      <c r="G370" s="76"/>
      <c r="H370" s="76"/>
      <c r="I370" s="76"/>
      <c r="J370" s="76"/>
      <c r="K370" s="271"/>
      <c r="L370" s="272"/>
      <c r="M370" s="273"/>
      <c r="N370" s="111"/>
      <c r="O370" s="111"/>
      <c r="P370" s="111"/>
      <c r="Q370" s="111"/>
      <c r="R370" s="111"/>
      <c r="S370" s="77"/>
      <c r="T370" s="77"/>
      <c r="U370" s="111"/>
      <c r="V370" s="111"/>
      <c r="W370" s="111"/>
      <c r="X370" s="111"/>
      <c r="Y370" s="111"/>
      <c r="Z370" s="77"/>
      <c r="AA370" s="77"/>
      <c r="AB370" s="111"/>
      <c r="AC370" s="111"/>
      <c r="AD370" s="111"/>
      <c r="AE370" s="111"/>
      <c r="AF370" s="111"/>
      <c r="AG370" s="77"/>
      <c r="AH370" s="77"/>
      <c r="AI370" s="78"/>
      <c r="AJ370" s="79"/>
      <c r="AK370" s="80"/>
      <c r="AL370" s="77"/>
      <c r="AM370" s="77"/>
      <c r="AN370" s="81"/>
      <c r="AO370" s="81"/>
      <c r="AP370" s="81"/>
      <c r="AQ370" s="81"/>
      <c r="AR370" s="81"/>
      <c r="AS370" s="81"/>
      <c r="AT370" s="81"/>
      <c r="AU370" s="81"/>
      <c r="AV370" s="81"/>
      <c r="AW370" s="82"/>
      <c r="AX370" s="83"/>
      <c r="AY370" s="150"/>
      <c r="AZ370" s="84"/>
      <c r="BA370" s="83"/>
      <c r="BB370" s="83"/>
      <c r="BC370" s="83"/>
      <c r="BD370" s="83"/>
      <c r="BE370" s="83"/>
      <c r="BF370" s="28"/>
      <c r="BG370" s="85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</row>
    <row r="371" spans="1:100" s="86" customFormat="1" ht="31.5" customHeight="1" x14ac:dyDescent="0.3">
      <c r="A371" s="73"/>
      <c r="B371" s="74"/>
      <c r="C371" s="270"/>
      <c r="D371" s="74"/>
      <c r="E371" s="74"/>
      <c r="F371" s="75"/>
      <c r="G371" s="76"/>
      <c r="H371" s="76"/>
      <c r="I371" s="76"/>
      <c r="J371" s="76"/>
      <c r="K371" s="271"/>
      <c r="L371" s="272"/>
      <c r="M371" s="273"/>
      <c r="N371" s="111"/>
      <c r="O371" s="111"/>
      <c r="P371" s="111"/>
      <c r="Q371" s="111"/>
      <c r="R371" s="111"/>
      <c r="S371" s="77"/>
      <c r="T371" s="77"/>
      <c r="U371" s="111"/>
      <c r="V371" s="111"/>
      <c r="W371" s="111"/>
      <c r="X371" s="111"/>
      <c r="Y371" s="111"/>
      <c r="Z371" s="77"/>
      <c r="AA371" s="77"/>
      <c r="AB371" s="111"/>
      <c r="AC371" s="111"/>
      <c r="AD371" s="111"/>
      <c r="AE371" s="111"/>
      <c r="AF371" s="111"/>
      <c r="AG371" s="77"/>
      <c r="AH371" s="77"/>
      <c r="AI371" s="78"/>
      <c r="AJ371" s="79"/>
      <c r="AK371" s="80"/>
      <c r="AL371" s="77"/>
      <c r="AM371" s="77"/>
      <c r="AN371" s="81"/>
      <c r="AO371" s="81"/>
      <c r="AP371" s="81"/>
      <c r="AQ371" s="81"/>
      <c r="AR371" s="81"/>
      <c r="AS371" s="81"/>
      <c r="AT371" s="81"/>
      <c r="AU371" s="81"/>
      <c r="AV371" s="81"/>
      <c r="AW371" s="82"/>
      <c r="AX371" s="83"/>
      <c r="AY371" s="150"/>
      <c r="AZ371" s="84"/>
      <c r="BA371" s="83"/>
      <c r="BB371" s="83"/>
      <c r="BC371" s="83"/>
      <c r="BD371" s="83"/>
      <c r="BE371" s="83"/>
      <c r="BF371" s="28"/>
      <c r="BG371" s="85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</row>
    <row r="372" spans="1:100" s="86" customFormat="1" ht="31.5" customHeight="1" x14ac:dyDescent="0.3">
      <c r="A372" s="73"/>
      <c r="B372" s="74"/>
      <c r="C372" s="270"/>
      <c r="D372" s="74"/>
      <c r="E372" s="74"/>
      <c r="F372" s="75"/>
      <c r="G372" s="76"/>
      <c r="H372" s="76"/>
      <c r="I372" s="76"/>
      <c r="J372" s="76"/>
      <c r="K372" s="271"/>
      <c r="L372" s="272"/>
      <c r="M372" s="273"/>
      <c r="N372" s="111"/>
      <c r="O372" s="111"/>
      <c r="P372" s="111"/>
      <c r="Q372" s="111"/>
      <c r="R372" s="111"/>
      <c r="S372" s="77"/>
      <c r="T372" s="77"/>
      <c r="U372" s="111"/>
      <c r="V372" s="111"/>
      <c r="W372" s="111"/>
      <c r="X372" s="111"/>
      <c r="Y372" s="111"/>
      <c r="Z372" s="77"/>
      <c r="AA372" s="77"/>
      <c r="AB372" s="111"/>
      <c r="AC372" s="111"/>
      <c r="AD372" s="111"/>
      <c r="AE372" s="111"/>
      <c r="AF372" s="111"/>
      <c r="AG372" s="77"/>
      <c r="AH372" s="77"/>
      <c r="AI372" s="78"/>
      <c r="AJ372" s="79"/>
      <c r="AK372" s="80"/>
      <c r="AL372" s="77"/>
      <c r="AM372" s="77"/>
      <c r="AN372" s="81"/>
      <c r="AO372" s="81"/>
      <c r="AP372" s="81"/>
      <c r="AQ372" s="81"/>
      <c r="AR372" s="81"/>
      <c r="AS372" s="81"/>
      <c r="AT372" s="81"/>
      <c r="AU372" s="81"/>
      <c r="AV372" s="81"/>
      <c r="AW372" s="82"/>
      <c r="AX372" s="83"/>
      <c r="AY372" s="150"/>
      <c r="AZ372" s="84"/>
      <c r="BA372" s="83"/>
      <c r="BB372" s="83"/>
      <c r="BC372" s="83"/>
      <c r="BD372" s="83"/>
      <c r="BE372" s="83"/>
      <c r="BF372" s="28"/>
      <c r="BG372" s="85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</row>
    <row r="373" spans="1:100" s="86" customFormat="1" ht="31.5" customHeight="1" x14ac:dyDescent="0.3">
      <c r="A373" s="73"/>
      <c r="B373" s="74"/>
      <c r="C373" s="270"/>
      <c r="D373" s="74"/>
      <c r="E373" s="74"/>
      <c r="F373" s="75"/>
      <c r="G373" s="76"/>
      <c r="H373" s="76"/>
      <c r="I373" s="76"/>
      <c r="J373" s="76"/>
      <c r="K373" s="271"/>
      <c r="L373" s="272"/>
      <c r="M373" s="273"/>
      <c r="N373" s="111"/>
      <c r="O373" s="111"/>
      <c r="P373" s="111"/>
      <c r="Q373" s="111"/>
      <c r="R373" s="111"/>
      <c r="S373" s="77"/>
      <c r="T373" s="77"/>
      <c r="U373" s="111"/>
      <c r="V373" s="111"/>
      <c r="W373" s="111"/>
      <c r="X373" s="111"/>
      <c r="Y373" s="111"/>
      <c r="Z373" s="77"/>
      <c r="AA373" s="77"/>
      <c r="AB373" s="111"/>
      <c r="AC373" s="111"/>
      <c r="AD373" s="111"/>
      <c r="AE373" s="111"/>
      <c r="AF373" s="111"/>
      <c r="AG373" s="77"/>
      <c r="AH373" s="77"/>
      <c r="AI373" s="78"/>
      <c r="AJ373" s="79"/>
      <c r="AK373" s="80"/>
      <c r="AL373" s="77"/>
      <c r="AM373" s="77"/>
      <c r="AN373" s="81"/>
      <c r="AO373" s="81"/>
      <c r="AP373" s="81"/>
      <c r="AQ373" s="81"/>
      <c r="AR373" s="81"/>
      <c r="AS373" s="81"/>
      <c r="AT373" s="81"/>
      <c r="AU373" s="81"/>
      <c r="AV373" s="81"/>
      <c r="AW373" s="82"/>
      <c r="AX373" s="83"/>
      <c r="AY373" s="150"/>
      <c r="AZ373" s="84"/>
      <c r="BA373" s="83"/>
      <c r="BB373" s="83"/>
      <c r="BC373" s="83"/>
      <c r="BD373" s="83"/>
      <c r="BE373" s="83"/>
      <c r="BF373" s="28"/>
      <c r="BG373" s="85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</row>
    <row r="374" spans="1:100" s="86" customFormat="1" ht="31.5" customHeight="1" x14ac:dyDescent="0.3">
      <c r="A374" s="73"/>
      <c r="B374" s="74"/>
      <c r="C374" s="270"/>
      <c r="D374" s="74"/>
      <c r="E374" s="74"/>
      <c r="F374" s="75"/>
      <c r="G374" s="76"/>
      <c r="H374" s="76"/>
      <c r="I374" s="76"/>
      <c r="J374" s="76"/>
      <c r="K374" s="271"/>
      <c r="L374" s="272"/>
      <c r="M374" s="273"/>
      <c r="N374" s="111"/>
      <c r="O374" s="111"/>
      <c r="P374" s="111"/>
      <c r="Q374" s="111"/>
      <c r="R374" s="111"/>
      <c r="S374" s="77"/>
      <c r="T374" s="77"/>
      <c r="U374" s="111"/>
      <c r="V374" s="111"/>
      <c r="W374" s="111"/>
      <c r="X374" s="111"/>
      <c r="Y374" s="111"/>
      <c r="Z374" s="77"/>
      <c r="AA374" s="77"/>
      <c r="AB374" s="111"/>
      <c r="AC374" s="111"/>
      <c r="AD374" s="111"/>
      <c r="AE374" s="111"/>
      <c r="AF374" s="111"/>
      <c r="AG374" s="77"/>
      <c r="AH374" s="77"/>
      <c r="AI374" s="78"/>
      <c r="AJ374" s="79"/>
      <c r="AK374" s="80"/>
      <c r="AL374" s="77"/>
      <c r="AM374" s="77"/>
      <c r="AN374" s="81"/>
      <c r="AO374" s="81"/>
      <c r="AP374" s="81"/>
      <c r="AQ374" s="81"/>
      <c r="AR374" s="81"/>
      <c r="AS374" s="81"/>
      <c r="AT374" s="81"/>
      <c r="AU374" s="81"/>
      <c r="AV374" s="81"/>
      <c r="AW374" s="82"/>
      <c r="AX374" s="83"/>
      <c r="AY374" s="150"/>
      <c r="AZ374" s="84"/>
      <c r="BA374" s="83"/>
      <c r="BB374" s="83"/>
      <c r="BC374" s="83"/>
      <c r="BD374" s="83"/>
      <c r="BE374" s="83"/>
      <c r="BF374" s="28"/>
      <c r="BG374" s="85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</row>
    <row r="375" spans="1:100" s="86" customFormat="1" ht="31.5" customHeight="1" x14ac:dyDescent="0.3">
      <c r="A375" s="73"/>
      <c r="B375" s="74"/>
      <c r="C375" s="270"/>
      <c r="D375" s="74"/>
      <c r="E375" s="74"/>
      <c r="F375" s="75"/>
      <c r="G375" s="76"/>
      <c r="H375" s="76"/>
      <c r="I375" s="76"/>
      <c r="J375" s="76"/>
      <c r="K375" s="271"/>
      <c r="L375" s="272"/>
      <c r="M375" s="273"/>
      <c r="N375" s="111"/>
      <c r="O375" s="111"/>
      <c r="P375" s="111"/>
      <c r="Q375" s="111"/>
      <c r="R375" s="111"/>
      <c r="S375" s="77"/>
      <c r="T375" s="77"/>
      <c r="U375" s="111"/>
      <c r="V375" s="111"/>
      <c r="W375" s="111"/>
      <c r="X375" s="111"/>
      <c r="Y375" s="111"/>
      <c r="Z375" s="77"/>
      <c r="AA375" s="77"/>
      <c r="AB375" s="111"/>
      <c r="AC375" s="111"/>
      <c r="AD375" s="111"/>
      <c r="AE375" s="111"/>
      <c r="AF375" s="111"/>
      <c r="AG375" s="77"/>
      <c r="AH375" s="77"/>
      <c r="AI375" s="78"/>
      <c r="AJ375" s="79"/>
      <c r="AK375" s="80"/>
      <c r="AL375" s="77"/>
      <c r="AM375" s="77"/>
      <c r="AN375" s="81"/>
      <c r="AO375" s="81"/>
      <c r="AP375" s="81"/>
      <c r="AQ375" s="81"/>
      <c r="AR375" s="81"/>
      <c r="AS375" s="81"/>
      <c r="AT375" s="81"/>
      <c r="AU375" s="81"/>
      <c r="AV375" s="81"/>
      <c r="AW375" s="82"/>
      <c r="AX375" s="83"/>
      <c r="AY375" s="150"/>
      <c r="AZ375" s="84"/>
      <c r="BA375" s="83"/>
      <c r="BB375" s="83"/>
      <c r="BC375" s="83"/>
      <c r="BD375" s="83"/>
      <c r="BE375" s="83"/>
      <c r="BF375" s="28"/>
      <c r="BG375" s="85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</row>
    <row r="376" spans="1:100" s="86" customFormat="1" ht="31.5" customHeight="1" x14ac:dyDescent="0.3">
      <c r="A376" s="73"/>
      <c r="B376" s="74"/>
      <c r="C376" s="270"/>
      <c r="D376" s="74"/>
      <c r="E376" s="74"/>
      <c r="F376" s="75"/>
      <c r="G376" s="76"/>
      <c r="H376" s="76"/>
      <c r="I376" s="76"/>
      <c r="J376" s="76"/>
      <c r="K376" s="271"/>
      <c r="L376" s="272"/>
      <c r="M376" s="273"/>
      <c r="N376" s="111"/>
      <c r="O376" s="111"/>
      <c r="P376" s="111"/>
      <c r="Q376" s="111"/>
      <c r="R376" s="111"/>
      <c r="S376" s="77"/>
      <c r="T376" s="77"/>
      <c r="U376" s="111"/>
      <c r="V376" s="111"/>
      <c r="W376" s="111"/>
      <c r="X376" s="111"/>
      <c r="Y376" s="111"/>
      <c r="Z376" s="77"/>
      <c r="AA376" s="77"/>
      <c r="AB376" s="111"/>
      <c r="AC376" s="111"/>
      <c r="AD376" s="111"/>
      <c r="AE376" s="111"/>
      <c r="AF376" s="111"/>
      <c r="AG376" s="77"/>
      <c r="AH376" s="77"/>
      <c r="AI376" s="78"/>
      <c r="AJ376" s="79"/>
      <c r="AK376" s="80"/>
      <c r="AL376" s="77"/>
      <c r="AM376" s="77"/>
      <c r="AN376" s="81"/>
      <c r="AO376" s="81"/>
      <c r="AP376" s="81"/>
      <c r="AQ376" s="81"/>
      <c r="AR376" s="81"/>
      <c r="AS376" s="81"/>
      <c r="AT376" s="81"/>
      <c r="AU376" s="81"/>
      <c r="AV376" s="81"/>
      <c r="AW376" s="82"/>
      <c r="AX376" s="83"/>
      <c r="AY376" s="150"/>
      <c r="AZ376" s="84"/>
      <c r="BA376" s="83"/>
      <c r="BB376" s="83"/>
      <c r="BC376" s="83"/>
      <c r="BD376" s="83"/>
      <c r="BE376" s="83"/>
      <c r="BF376" s="28"/>
      <c r="BG376" s="85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</row>
    <row r="377" spans="1:100" s="86" customFormat="1" ht="31.5" customHeight="1" x14ac:dyDescent="0.3">
      <c r="A377" s="73"/>
      <c r="B377" s="74"/>
      <c r="C377" s="270"/>
      <c r="D377" s="74"/>
      <c r="E377" s="74"/>
      <c r="F377" s="75"/>
      <c r="G377" s="76"/>
      <c r="H377" s="76"/>
      <c r="I377" s="76"/>
      <c r="J377" s="76"/>
      <c r="K377" s="271"/>
      <c r="L377" s="272"/>
      <c r="M377" s="273"/>
      <c r="N377" s="111"/>
      <c r="O377" s="111"/>
      <c r="P377" s="111"/>
      <c r="Q377" s="111"/>
      <c r="R377" s="111"/>
      <c r="S377" s="77"/>
      <c r="T377" s="77"/>
      <c r="U377" s="111"/>
      <c r="V377" s="111"/>
      <c r="W377" s="111"/>
      <c r="X377" s="111"/>
      <c r="Y377" s="111"/>
      <c r="Z377" s="77"/>
      <c r="AA377" s="77"/>
      <c r="AB377" s="111"/>
      <c r="AC377" s="111"/>
      <c r="AD377" s="111"/>
      <c r="AE377" s="111"/>
      <c r="AF377" s="111"/>
      <c r="AG377" s="77"/>
      <c r="AH377" s="77"/>
      <c r="AI377" s="78"/>
      <c r="AJ377" s="79"/>
      <c r="AK377" s="80"/>
      <c r="AL377" s="77"/>
      <c r="AM377" s="77"/>
      <c r="AN377" s="81"/>
      <c r="AO377" s="81"/>
      <c r="AP377" s="81"/>
      <c r="AQ377" s="81"/>
      <c r="AR377" s="81"/>
      <c r="AS377" s="81"/>
      <c r="AT377" s="81"/>
      <c r="AU377" s="81"/>
      <c r="AV377" s="81"/>
      <c r="AW377" s="82"/>
      <c r="AX377" s="83"/>
      <c r="AY377" s="150"/>
      <c r="AZ377" s="84"/>
      <c r="BA377" s="83"/>
      <c r="BB377" s="83"/>
      <c r="BC377" s="83"/>
      <c r="BD377" s="83"/>
      <c r="BE377" s="83"/>
      <c r="BF377" s="28"/>
      <c r="BG377" s="85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</row>
    <row r="378" spans="1:100" s="86" customFormat="1" ht="31.5" customHeight="1" x14ac:dyDescent="0.3">
      <c r="A378" s="73"/>
      <c r="B378" s="74"/>
      <c r="C378" s="270"/>
      <c r="D378" s="74"/>
      <c r="E378" s="74"/>
      <c r="F378" s="75"/>
      <c r="G378" s="76"/>
      <c r="H378" s="76"/>
      <c r="I378" s="76"/>
      <c r="J378" s="76"/>
      <c r="K378" s="271"/>
      <c r="L378" s="272"/>
      <c r="M378" s="273"/>
      <c r="N378" s="111"/>
      <c r="O378" s="111"/>
      <c r="P378" s="111"/>
      <c r="Q378" s="111"/>
      <c r="R378" s="111"/>
      <c r="S378" s="77"/>
      <c r="T378" s="77"/>
      <c r="U378" s="111"/>
      <c r="V378" s="111"/>
      <c r="W378" s="111"/>
      <c r="X378" s="111"/>
      <c r="Y378" s="111"/>
      <c r="Z378" s="77"/>
      <c r="AA378" s="77"/>
      <c r="AB378" s="111"/>
      <c r="AC378" s="111"/>
      <c r="AD378" s="111"/>
      <c r="AE378" s="111"/>
      <c r="AF378" s="111"/>
      <c r="AG378" s="77"/>
      <c r="AH378" s="77"/>
      <c r="AI378" s="78"/>
      <c r="AJ378" s="79"/>
      <c r="AK378" s="80"/>
      <c r="AL378" s="77"/>
      <c r="AM378" s="77"/>
      <c r="AN378" s="81"/>
      <c r="AO378" s="81"/>
      <c r="AP378" s="81"/>
      <c r="AQ378" s="81"/>
      <c r="AR378" s="81"/>
      <c r="AS378" s="81"/>
      <c r="AT378" s="81"/>
      <c r="AU378" s="81"/>
      <c r="AV378" s="81"/>
      <c r="AW378" s="82"/>
      <c r="AX378" s="83"/>
      <c r="AY378" s="150"/>
      <c r="AZ378" s="84"/>
      <c r="BA378" s="83"/>
      <c r="BB378" s="83"/>
      <c r="BC378" s="83"/>
      <c r="BD378" s="83"/>
      <c r="BE378" s="83"/>
      <c r="BF378" s="28"/>
      <c r="BG378" s="85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</row>
    <row r="379" spans="1:100" s="86" customFormat="1" ht="31.5" customHeight="1" x14ac:dyDescent="0.3">
      <c r="A379" s="73"/>
      <c r="B379" s="74"/>
      <c r="C379" s="270"/>
      <c r="D379" s="74"/>
      <c r="E379" s="74"/>
      <c r="F379" s="75"/>
      <c r="G379" s="76"/>
      <c r="H379" s="76"/>
      <c r="I379" s="76"/>
      <c r="J379" s="76"/>
      <c r="K379" s="271"/>
      <c r="L379" s="272"/>
      <c r="M379" s="273"/>
      <c r="N379" s="111"/>
      <c r="O379" s="111"/>
      <c r="P379" s="111"/>
      <c r="Q379" s="111"/>
      <c r="R379" s="111"/>
      <c r="S379" s="77"/>
      <c r="T379" s="77"/>
      <c r="U379" s="111"/>
      <c r="V379" s="111"/>
      <c r="W379" s="111"/>
      <c r="X379" s="111"/>
      <c r="Y379" s="111"/>
      <c r="Z379" s="77"/>
      <c r="AA379" s="77"/>
      <c r="AB379" s="111"/>
      <c r="AC379" s="111"/>
      <c r="AD379" s="111"/>
      <c r="AE379" s="111"/>
      <c r="AF379" s="111"/>
      <c r="AG379" s="77"/>
      <c r="AH379" s="77"/>
      <c r="AI379" s="78"/>
      <c r="AJ379" s="79"/>
      <c r="AK379" s="80"/>
      <c r="AL379" s="77"/>
      <c r="AM379" s="77"/>
      <c r="AN379" s="81"/>
      <c r="AO379" s="81"/>
      <c r="AP379" s="81"/>
      <c r="AQ379" s="81"/>
      <c r="AR379" s="81"/>
      <c r="AS379" s="81"/>
      <c r="AT379" s="81"/>
      <c r="AU379" s="81"/>
      <c r="AV379" s="81"/>
      <c r="AW379" s="82"/>
      <c r="AX379" s="83"/>
      <c r="AY379" s="150"/>
      <c r="AZ379" s="84"/>
      <c r="BA379" s="83"/>
      <c r="BB379" s="83"/>
      <c r="BC379" s="83"/>
      <c r="BD379" s="83"/>
      <c r="BE379" s="83"/>
      <c r="BF379" s="28"/>
      <c r="BG379" s="85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</row>
    <row r="380" spans="1:100" s="86" customFormat="1" ht="31.5" customHeight="1" x14ac:dyDescent="0.3">
      <c r="A380" s="73"/>
      <c r="B380" s="74"/>
      <c r="C380" s="270"/>
      <c r="D380" s="74"/>
      <c r="E380" s="74"/>
      <c r="F380" s="75"/>
      <c r="G380" s="76"/>
      <c r="H380" s="76"/>
      <c r="I380" s="76"/>
      <c r="J380" s="76"/>
      <c r="K380" s="271"/>
      <c r="L380" s="272"/>
      <c r="M380" s="273"/>
      <c r="N380" s="111"/>
      <c r="O380" s="111"/>
      <c r="P380" s="111"/>
      <c r="Q380" s="111"/>
      <c r="R380" s="111"/>
      <c r="S380" s="77"/>
      <c r="T380" s="77"/>
      <c r="U380" s="111"/>
      <c r="V380" s="111"/>
      <c r="W380" s="111"/>
      <c r="X380" s="111"/>
      <c r="Y380" s="111"/>
      <c r="Z380" s="77"/>
      <c r="AA380" s="77"/>
      <c r="AB380" s="111"/>
      <c r="AC380" s="111"/>
      <c r="AD380" s="111"/>
      <c r="AE380" s="111"/>
      <c r="AF380" s="111"/>
      <c r="AG380" s="77"/>
      <c r="AH380" s="77"/>
      <c r="AI380" s="78"/>
      <c r="AJ380" s="79"/>
      <c r="AK380" s="80"/>
      <c r="AL380" s="77"/>
      <c r="AM380" s="77"/>
      <c r="AN380" s="81"/>
      <c r="AO380" s="81"/>
      <c r="AP380" s="81"/>
      <c r="AQ380" s="81"/>
      <c r="AR380" s="81"/>
      <c r="AS380" s="81"/>
      <c r="AT380" s="81"/>
      <c r="AU380" s="81"/>
      <c r="AV380" s="81"/>
      <c r="AW380" s="82"/>
      <c r="AX380" s="83"/>
      <c r="AY380" s="150"/>
      <c r="AZ380" s="84"/>
      <c r="BA380" s="83"/>
      <c r="BB380" s="83"/>
      <c r="BC380" s="83"/>
      <c r="BD380" s="83"/>
      <c r="BE380" s="83"/>
      <c r="BF380" s="28"/>
      <c r="BG380" s="85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</row>
    <row r="381" spans="1:100" s="86" customFormat="1" ht="31.5" customHeight="1" x14ac:dyDescent="0.3">
      <c r="A381" s="73"/>
      <c r="B381" s="74"/>
      <c r="C381" s="270"/>
      <c r="D381" s="74"/>
      <c r="E381" s="74"/>
      <c r="F381" s="75"/>
      <c r="G381" s="76"/>
      <c r="H381" s="76"/>
      <c r="I381" s="76"/>
      <c r="J381" s="76"/>
      <c r="K381" s="271"/>
      <c r="L381" s="272"/>
      <c r="M381" s="273"/>
      <c r="N381" s="111"/>
      <c r="O381" s="111"/>
      <c r="P381" s="111"/>
      <c r="Q381" s="111"/>
      <c r="R381" s="111"/>
      <c r="S381" s="77"/>
      <c r="T381" s="77"/>
      <c r="U381" s="111"/>
      <c r="V381" s="111"/>
      <c r="W381" s="111"/>
      <c r="X381" s="111"/>
      <c r="Y381" s="111"/>
      <c r="Z381" s="77"/>
      <c r="AA381" s="77"/>
      <c r="AB381" s="111"/>
      <c r="AC381" s="111"/>
      <c r="AD381" s="111"/>
      <c r="AE381" s="111"/>
      <c r="AF381" s="111"/>
      <c r="AG381" s="77"/>
      <c r="AH381" s="77"/>
      <c r="AI381" s="78"/>
      <c r="AJ381" s="79"/>
      <c r="AK381" s="80"/>
      <c r="AL381" s="77"/>
      <c r="AM381" s="77"/>
      <c r="AN381" s="81"/>
      <c r="AO381" s="81"/>
      <c r="AP381" s="81"/>
      <c r="AQ381" s="81"/>
      <c r="AR381" s="81"/>
      <c r="AS381" s="81"/>
      <c r="AT381" s="81"/>
      <c r="AU381" s="81"/>
      <c r="AV381" s="81"/>
      <c r="AW381" s="82"/>
      <c r="AX381" s="83"/>
      <c r="AY381" s="150"/>
      <c r="AZ381" s="84"/>
      <c r="BA381" s="83"/>
      <c r="BB381" s="83"/>
      <c r="BC381" s="83"/>
      <c r="BD381" s="83"/>
      <c r="BE381" s="83"/>
      <c r="BF381" s="28"/>
      <c r="BG381" s="85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</row>
    <row r="382" spans="1:100" s="86" customFormat="1" ht="31.5" customHeight="1" x14ac:dyDescent="0.3">
      <c r="A382" s="73"/>
      <c r="B382" s="74"/>
      <c r="C382" s="270"/>
      <c r="D382" s="74"/>
      <c r="E382" s="74"/>
      <c r="F382" s="75"/>
      <c r="G382" s="76"/>
      <c r="H382" s="76"/>
      <c r="I382" s="76"/>
      <c r="J382" s="76"/>
      <c r="K382" s="271"/>
      <c r="L382" s="272"/>
      <c r="M382" s="273"/>
      <c r="N382" s="111"/>
      <c r="O382" s="111"/>
      <c r="P382" s="111"/>
      <c r="Q382" s="111"/>
      <c r="R382" s="111"/>
      <c r="S382" s="77"/>
      <c r="T382" s="77"/>
      <c r="U382" s="111"/>
      <c r="V382" s="111"/>
      <c r="W382" s="111"/>
      <c r="X382" s="111"/>
      <c r="Y382" s="111"/>
      <c r="Z382" s="77"/>
      <c r="AA382" s="77"/>
      <c r="AB382" s="111"/>
      <c r="AC382" s="111"/>
      <c r="AD382" s="111"/>
      <c r="AE382" s="111"/>
      <c r="AF382" s="111"/>
      <c r="AG382" s="77"/>
      <c r="AH382" s="77"/>
      <c r="AI382" s="78"/>
      <c r="AJ382" s="79"/>
      <c r="AK382" s="80"/>
      <c r="AL382" s="77"/>
      <c r="AM382" s="77"/>
      <c r="AN382" s="81"/>
      <c r="AO382" s="81"/>
      <c r="AP382" s="81"/>
      <c r="AQ382" s="81"/>
      <c r="AR382" s="81"/>
      <c r="AS382" s="81"/>
      <c r="AT382" s="81"/>
      <c r="AU382" s="81"/>
      <c r="AV382" s="81"/>
      <c r="AW382" s="82"/>
      <c r="AX382" s="83"/>
      <c r="AY382" s="150"/>
      <c r="AZ382" s="84"/>
      <c r="BA382" s="83"/>
      <c r="BB382" s="83"/>
      <c r="BC382" s="83"/>
      <c r="BD382" s="83"/>
      <c r="BE382" s="83"/>
      <c r="BF382" s="28"/>
      <c r="BG382" s="85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</row>
    <row r="383" spans="1:100" s="86" customFormat="1" ht="31.5" customHeight="1" x14ac:dyDescent="0.3">
      <c r="A383" s="73"/>
      <c r="B383" s="74"/>
      <c r="C383" s="270"/>
      <c r="D383" s="74"/>
      <c r="E383" s="74"/>
      <c r="F383" s="75"/>
      <c r="G383" s="76"/>
      <c r="H383" s="76"/>
      <c r="I383" s="76"/>
      <c r="J383" s="76"/>
      <c r="K383" s="271"/>
      <c r="L383" s="272"/>
      <c r="M383" s="273"/>
      <c r="N383" s="111"/>
      <c r="O383" s="111"/>
      <c r="P383" s="111"/>
      <c r="Q383" s="111"/>
      <c r="R383" s="111"/>
      <c r="S383" s="77"/>
      <c r="T383" s="77"/>
      <c r="U383" s="111"/>
      <c r="V383" s="111"/>
      <c r="W383" s="111"/>
      <c r="X383" s="111"/>
      <c r="Y383" s="111"/>
      <c r="Z383" s="77"/>
      <c r="AA383" s="77"/>
      <c r="AB383" s="111"/>
      <c r="AC383" s="111"/>
      <c r="AD383" s="111"/>
      <c r="AE383" s="111"/>
      <c r="AF383" s="111"/>
      <c r="AG383" s="77"/>
      <c r="AH383" s="77"/>
      <c r="AI383" s="78"/>
      <c r="AJ383" s="79"/>
      <c r="AK383" s="80"/>
      <c r="AL383" s="77"/>
      <c r="AM383" s="77"/>
      <c r="AN383" s="81"/>
      <c r="AO383" s="81"/>
      <c r="AP383" s="81"/>
      <c r="AQ383" s="81"/>
      <c r="AR383" s="81"/>
      <c r="AS383" s="81"/>
      <c r="AT383" s="81"/>
      <c r="AU383" s="81"/>
      <c r="AV383" s="81"/>
      <c r="AW383" s="82"/>
      <c r="AX383" s="83"/>
      <c r="AY383" s="150"/>
      <c r="AZ383" s="84"/>
      <c r="BA383" s="83"/>
      <c r="BB383" s="83"/>
      <c r="BC383" s="83"/>
      <c r="BD383" s="83"/>
      <c r="BE383" s="83"/>
      <c r="BF383" s="28"/>
      <c r="BG383" s="85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</row>
    <row r="384" spans="1:100" s="86" customFormat="1" ht="31.5" customHeight="1" x14ac:dyDescent="0.3">
      <c r="A384" s="73"/>
      <c r="B384" s="74"/>
      <c r="C384" s="270"/>
      <c r="D384" s="74"/>
      <c r="E384" s="74"/>
      <c r="F384" s="75"/>
      <c r="G384" s="76"/>
      <c r="H384" s="76"/>
      <c r="I384" s="76"/>
      <c r="J384" s="76"/>
      <c r="K384" s="271"/>
      <c r="L384" s="272"/>
      <c r="M384" s="273"/>
      <c r="N384" s="111"/>
      <c r="O384" s="111"/>
      <c r="P384" s="111"/>
      <c r="Q384" s="111"/>
      <c r="R384" s="111"/>
      <c r="S384" s="77"/>
      <c r="T384" s="77"/>
      <c r="U384" s="111"/>
      <c r="V384" s="111"/>
      <c r="W384" s="111"/>
      <c r="X384" s="111"/>
      <c r="Y384" s="111"/>
      <c r="Z384" s="77"/>
      <c r="AA384" s="77"/>
      <c r="AB384" s="111"/>
      <c r="AC384" s="111"/>
      <c r="AD384" s="111"/>
      <c r="AE384" s="111"/>
      <c r="AF384" s="111"/>
      <c r="AG384" s="77"/>
      <c r="AH384" s="77"/>
      <c r="AI384" s="78"/>
      <c r="AJ384" s="79"/>
      <c r="AK384" s="80"/>
      <c r="AL384" s="77"/>
      <c r="AM384" s="77"/>
      <c r="AN384" s="81"/>
      <c r="AO384" s="81"/>
      <c r="AP384" s="81"/>
      <c r="AQ384" s="81"/>
      <c r="AR384" s="81"/>
      <c r="AS384" s="81"/>
      <c r="AT384" s="81"/>
      <c r="AU384" s="81"/>
      <c r="AV384" s="81"/>
      <c r="AW384" s="82"/>
      <c r="AX384" s="83"/>
      <c r="AY384" s="150"/>
      <c r="AZ384" s="84"/>
      <c r="BA384" s="83"/>
      <c r="BB384" s="83"/>
      <c r="BC384" s="83"/>
      <c r="BD384" s="83"/>
      <c r="BE384" s="83"/>
      <c r="BF384" s="28"/>
      <c r="BG384" s="85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</row>
    <row r="385" spans="1:100" s="86" customFormat="1" ht="31.5" customHeight="1" x14ac:dyDescent="0.3">
      <c r="A385" s="73"/>
      <c r="B385" s="74"/>
      <c r="C385" s="270"/>
      <c r="D385" s="74"/>
      <c r="E385" s="74"/>
      <c r="F385" s="75"/>
      <c r="G385" s="76"/>
      <c r="H385" s="76"/>
      <c r="I385" s="76"/>
      <c r="J385" s="76"/>
      <c r="K385" s="271"/>
      <c r="L385" s="272"/>
      <c r="M385" s="273"/>
      <c r="N385" s="111"/>
      <c r="O385" s="111"/>
      <c r="P385" s="111"/>
      <c r="Q385" s="111"/>
      <c r="R385" s="111"/>
      <c r="S385" s="77"/>
      <c r="T385" s="77"/>
      <c r="U385" s="111"/>
      <c r="V385" s="111"/>
      <c r="W385" s="111"/>
      <c r="X385" s="111"/>
      <c r="Y385" s="111"/>
      <c r="Z385" s="77"/>
      <c r="AA385" s="77"/>
      <c r="AB385" s="111"/>
      <c r="AC385" s="111"/>
      <c r="AD385" s="111"/>
      <c r="AE385" s="111"/>
      <c r="AF385" s="111"/>
      <c r="AG385" s="77"/>
      <c r="AH385" s="77"/>
      <c r="AI385" s="78"/>
      <c r="AJ385" s="79"/>
      <c r="AK385" s="80"/>
      <c r="AL385" s="77"/>
      <c r="AM385" s="77"/>
      <c r="AN385" s="81"/>
      <c r="AO385" s="81"/>
      <c r="AP385" s="81"/>
      <c r="AQ385" s="81"/>
      <c r="AR385" s="81"/>
      <c r="AS385" s="81"/>
      <c r="AT385" s="81"/>
      <c r="AU385" s="81"/>
      <c r="AV385" s="81"/>
      <c r="AW385" s="82"/>
      <c r="AX385" s="83"/>
      <c r="AY385" s="150"/>
      <c r="AZ385" s="84"/>
      <c r="BA385" s="83"/>
      <c r="BB385" s="83"/>
      <c r="BC385" s="83"/>
      <c r="BD385" s="83"/>
      <c r="BE385" s="83"/>
      <c r="BF385" s="28"/>
      <c r="BG385" s="85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</row>
    <row r="386" spans="1:100" s="86" customFormat="1" ht="31.5" customHeight="1" x14ac:dyDescent="0.3">
      <c r="A386" s="73"/>
      <c r="B386" s="74"/>
      <c r="C386" s="270"/>
      <c r="D386" s="74"/>
      <c r="E386" s="74"/>
      <c r="F386" s="75"/>
      <c r="G386" s="76"/>
      <c r="H386" s="76"/>
      <c r="I386" s="76"/>
      <c r="J386" s="76"/>
      <c r="K386" s="271"/>
      <c r="L386" s="272"/>
      <c r="M386" s="273"/>
      <c r="N386" s="111"/>
      <c r="O386" s="111"/>
      <c r="P386" s="111"/>
      <c r="Q386" s="111"/>
      <c r="R386" s="111"/>
      <c r="S386" s="77"/>
      <c r="T386" s="77"/>
      <c r="U386" s="111"/>
      <c r="V386" s="111"/>
      <c r="W386" s="111"/>
      <c r="X386" s="111"/>
      <c r="Y386" s="111"/>
      <c r="Z386" s="77"/>
      <c r="AA386" s="77"/>
      <c r="AB386" s="111"/>
      <c r="AC386" s="111"/>
      <c r="AD386" s="111"/>
      <c r="AE386" s="111"/>
      <c r="AF386" s="111"/>
      <c r="AG386" s="77"/>
      <c r="AH386" s="77"/>
      <c r="AI386" s="78"/>
      <c r="AJ386" s="79"/>
      <c r="AK386" s="80"/>
      <c r="AL386" s="77"/>
      <c r="AM386" s="77"/>
      <c r="AN386" s="81"/>
      <c r="AO386" s="81"/>
      <c r="AP386" s="81"/>
      <c r="AQ386" s="81"/>
      <c r="AR386" s="81"/>
      <c r="AS386" s="81"/>
      <c r="AT386" s="81"/>
      <c r="AU386" s="81"/>
      <c r="AV386" s="81"/>
      <c r="AW386" s="82"/>
      <c r="AX386" s="83"/>
      <c r="AY386" s="150"/>
      <c r="AZ386" s="84"/>
      <c r="BA386" s="83"/>
      <c r="BB386" s="83"/>
      <c r="BC386" s="83"/>
      <c r="BD386" s="83"/>
      <c r="BE386" s="83"/>
      <c r="BF386" s="28"/>
      <c r="BG386" s="85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</row>
    <row r="387" spans="1:100" s="86" customFormat="1" ht="31.5" customHeight="1" x14ac:dyDescent="0.3">
      <c r="A387" s="73"/>
      <c r="B387" s="74"/>
      <c r="C387" s="270"/>
      <c r="D387" s="74"/>
      <c r="E387" s="74"/>
      <c r="F387" s="75"/>
      <c r="G387" s="76"/>
      <c r="H387" s="76"/>
      <c r="I387" s="76"/>
      <c r="J387" s="76"/>
      <c r="K387" s="271"/>
      <c r="L387" s="272"/>
      <c r="M387" s="273"/>
      <c r="N387" s="111"/>
      <c r="O387" s="111"/>
      <c r="P387" s="111"/>
      <c r="Q387" s="111"/>
      <c r="R387" s="111"/>
      <c r="S387" s="77"/>
      <c r="T387" s="77"/>
      <c r="U387" s="111"/>
      <c r="V387" s="111"/>
      <c r="W387" s="111"/>
      <c r="X387" s="111"/>
      <c r="Y387" s="111"/>
      <c r="Z387" s="77"/>
      <c r="AA387" s="77"/>
      <c r="AB387" s="111"/>
      <c r="AC387" s="111"/>
      <c r="AD387" s="111"/>
      <c r="AE387" s="111"/>
      <c r="AF387" s="111"/>
      <c r="AG387" s="77"/>
      <c r="AH387" s="77"/>
      <c r="AI387" s="78"/>
      <c r="AJ387" s="79"/>
      <c r="AK387" s="80"/>
      <c r="AL387" s="77"/>
      <c r="AM387" s="77"/>
      <c r="AN387" s="81"/>
      <c r="AO387" s="81"/>
      <c r="AP387" s="81"/>
      <c r="AQ387" s="81"/>
      <c r="AR387" s="81"/>
      <c r="AS387" s="81"/>
      <c r="AT387" s="81"/>
      <c r="AU387" s="81"/>
      <c r="AV387" s="81"/>
      <c r="AW387" s="82"/>
      <c r="AX387" s="83"/>
      <c r="AY387" s="150"/>
      <c r="AZ387" s="84"/>
      <c r="BA387" s="83"/>
      <c r="BB387" s="83"/>
      <c r="BC387" s="83"/>
      <c r="BD387" s="83"/>
      <c r="BE387" s="83"/>
      <c r="BF387" s="28"/>
      <c r="BG387" s="85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</row>
    <row r="388" spans="1:100" s="86" customFormat="1" ht="31.5" customHeight="1" x14ac:dyDescent="0.3">
      <c r="A388" s="73"/>
      <c r="B388" s="74"/>
      <c r="C388" s="270"/>
      <c r="D388" s="74"/>
      <c r="E388" s="74"/>
      <c r="F388" s="75"/>
      <c r="G388" s="76"/>
      <c r="H388" s="76"/>
      <c r="I388" s="76"/>
      <c r="J388" s="76"/>
      <c r="K388" s="271"/>
      <c r="L388" s="272"/>
      <c r="M388" s="273"/>
      <c r="N388" s="111"/>
      <c r="O388" s="111"/>
      <c r="P388" s="111"/>
      <c r="Q388" s="111"/>
      <c r="R388" s="111"/>
      <c r="S388" s="77"/>
      <c r="T388" s="77"/>
      <c r="U388" s="111"/>
      <c r="V388" s="111"/>
      <c r="W388" s="111"/>
      <c r="X388" s="111"/>
      <c r="Y388" s="111"/>
      <c r="Z388" s="77"/>
      <c r="AA388" s="77"/>
      <c r="AB388" s="111"/>
      <c r="AC388" s="111"/>
      <c r="AD388" s="111"/>
      <c r="AE388" s="111"/>
      <c r="AF388" s="111"/>
      <c r="AG388" s="77"/>
      <c r="AH388" s="77"/>
      <c r="AI388" s="78"/>
      <c r="AJ388" s="79"/>
      <c r="AK388" s="80"/>
      <c r="AL388" s="77"/>
      <c r="AM388" s="77"/>
      <c r="AN388" s="81"/>
      <c r="AO388" s="81"/>
      <c r="AP388" s="81"/>
      <c r="AQ388" s="81"/>
      <c r="AR388" s="81"/>
      <c r="AS388" s="81"/>
      <c r="AT388" s="81"/>
      <c r="AU388" s="81"/>
      <c r="AV388" s="81"/>
      <c r="AW388" s="82"/>
      <c r="AX388" s="83"/>
      <c r="AY388" s="150"/>
      <c r="AZ388" s="84"/>
      <c r="BA388" s="83"/>
      <c r="BB388" s="83"/>
      <c r="BC388" s="83"/>
      <c r="BD388" s="83"/>
      <c r="BE388" s="83"/>
      <c r="BF388" s="28"/>
      <c r="BG388" s="85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</row>
    <row r="389" spans="1:100" s="86" customFormat="1" ht="31.5" customHeight="1" x14ac:dyDescent="0.3">
      <c r="A389" s="73"/>
      <c r="B389" s="74"/>
      <c r="C389" s="270"/>
      <c r="D389" s="74"/>
      <c r="E389" s="74"/>
      <c r="F389" s="75"/>
      <c r="G389" s="76"/>
      <c r="H389" s="76"/>
      <c r="I389" s="76"/>
      <c r="J389" s="76"/>
      <c r="K389" s="271"/>
      <c r="L389" s="272"/>
      <c r="M389" s="273"/>
      <c r="N389" s="111"/>
      <c r="O389" s="111"/>
      <c r="P389" s="111"/>
      <c r="Q389" s="111"/>
      <c r="R389" s="111"/>
      <c r="S389" s="77"/>
      <c r="T389" s="77"/>
      <c r="U389" s="111"/>
      <c r="V389" s="111"/>
      <c r="W389" s="111"/>
      <c r="X389" s="111"/>
      <c r="Y389" s="111"/>
      <c r="Z389" s="77"/>
      <c r="AA389" s="77"/>
      <c r="AB389" s="111"/>
      <c r="AC389" s="111"/>
      <c r="AD389" s="111"/>
      <c r="AE389" s="111"/>
      <c r="AF389" s="111"/>
      <c r="AG389" s="77"/>
      <c r="AH389" s="77"/>
      <c r="AI389" s="78"/>
      <c r="AJ389" s="79"/>
      <c r="AK389" s="80"/>
      <c r="AL389" s="77"/>
      <c r="AM389" s="77"/>
      <c r="AN389" s="81"/>
      <c r="AO389" s="81"/>
      <c r="AP389" s="81"/>
      <c r="AQ389" s="81"/>
      <c r="AR389" s="81"/>
      <c r="AS389" s="81"/>
      <c r="AT389" s="81"/>
      <c r="AU389" s="81"/>
      <c r="AV389" s="81"/>
      <c r="AW389" s="82"/>
      <c r="AX389" s="83"/>
      <c r="AY389" s="150"/>
      <c r="AZ389" s="84"/>
      <c r="BA389" s="83"/>
      <c r="BB389" s="83"/>
      <c r="BC389" s="83"/>
      <c r="BD389" s="83"/>
      <c r="BE389" s="83"/>
      <c r="BF389" s="28"/>
      <c r="BG389" s="85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</row>
    <row r="390" spans="1:100" s="86" customFormat="1" ht="31.5" customHeight="1" x14ac:dyDescent="0.3">
      <c r="A390" s="73"/>
      <c r="B390" s="74"/>
      <c r="C390" s="270"/>
      <c r="D390" s="74"/>
      <c r="E390" s="74"/>
      <c r="F390" s="75"/>
      <c r="G390" s="76"/>
      <c r="H390" s="76"/>
      <c r="I390" s="76"/>
      <c r="J390" s="76"/>
      <c r="K390" s="271"/>
      <c r="L390" s="272"/>
      <c r="M390" s="273"/>
      <c r="N390" s="111"/>
      <c r="O390" s="111"/>
      <c r="P390" s="111"/>
      <c r="Q390" s="111"/>
      <c r="R390" s="111"/>
      <c r="S390" s="77"/>
      <c r="T390" s="77"/>
      <c r="U390" s="111"/>
      <c r="V390" s="111"/>
      <c r="W390" s="111"/>
      <c r="X390" s="111"/>
      <c r="Y390" s="111"/>
      <c r="Z390" s="77"/>
      <c r="AA390" s="77"/>
      <c r="AB390" s="111"/>
      <c r="AC390" s="111"/>
      <c r="AD390" s="111"/>
      <c r="AE390" s="111"/>
      <c r="AF390" s="111"/>
      <c r="AG390" s="77"/>
      <c r="AH390" s="77"/>
      <c r="AI390" s="78"/>
      <c r="AJ390" s="79"/>
      <c r="AK390" s="80"/>
      <c r="AL390" s="77"/>
      <c r="AM390" s="77"/>
      <c r="AN390" s="81"/>
      <c r="AO390" s="81"/>
      <c r="AP390" s="81"/>
      <c r="AQ390" s="81"/>
      <c r="AR390" s="81"/>
      <c r="AS390" s="81"/>
      <c r="AT390" s="81"/>
      <c r="AU390" s="81"/>
      <c r="AV390" s="81"/>
      <c r="AW390" s="82"/>
      <c r="AX390" s="83"/>
      <c r="AY390" s="150"/>
      <c r="AZ390" s="84"/>
      <c r="BA390" s="83"/>
      <c r="BB390" s="83"/>
      <c r="BC390" s="83"/>
      <c r="BD390" s="83"/>
      <c r="BE390" s="83"/>
      <c r="BF390" s="28"/>
      <c r="BG390" s="85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</row>
    <row r="391" spans="1:100" s="86" customFormat="1" ht="31.5" customHeight="1" x14ac:dyDescent="0.3">
      <c r="A391" s="73"/>
      <c r="B391" s="74"/>
      <c r="C391" s="270"/>
      <c r="D391" s="74"/>
      <c r="E391" s="74"/>
      <c r="F391" s="75"/>
      <c r="G391" s="76"/>
      <c r="H391" s="76"/>
      <c r="I391" s="76"/>
      <c r="J391" s="76"/>
      <c r="K391" s="271"/>
      <c r="L391" s="272"/>
      <c r="M391" s="273"/>
      <c r="N391" s="111"/>
      <c r="O391" s="111"/>
      <c r="P391" s="111"/>
      <c r="Q391" s="111"/>
      <c r="R391" s="111"/>
      <c r="S391" s="77"/>
      <c r="T391" s="77"/>
      <c r="U391" s="111"/>
      <c r="V391" s="111"/>
      <c r="W391" s="111"/>
      <c r="X391" s="111"/>
      <c r="Y391" s="111"/>
      <c r="Z391" s="77"/>
      <c r="AA391" s="77"/>
      <c r="AB391" s="111"/>
      <c r="AC391" s="111"/>
      <c r="AD391" s="111"/>
      <c r="AE391" s="111"/>
      <c r="AF391" s="111"/>
      <c r="AG391" s="77"/>
      <c r="AH391" s="77"/>
      <c r="AI391" s="78"/>
      <c r="AJ391" s="79"/>
      <c r="AK391" s="80"/>
      <c r="AL391" s="77"/>
      <c r="AM391" s="77"/>
      <c r="AN391" s="81"/>
      <c r="AO391" s="81"/>
      <c r="AP391" s="81"/>
      <c r="AQ391" s="81"/>
      <c r="AR391" s="81"/>
      <c r="AS391" s="81"/>
      <c r="AT391" s="81"/>
      <c r="AU391" s="81"/>
      <c r="AV391" s="81"/>
      <c r="AW391" s="82"/>
      <c r="AX391" s="83"/>
      <c r="AY391" s="150"/>
      <c r="AZ391" s="84"/>
      <c r="BA391" s="83"/>
      <c r="BB391" s="83"/>
      <c r="BC391" s="83"/>
      <c r="BD391" s="83"/>
      <c r="BE391" s="83"/>
      <c r="BF391" s="28"/>
      <c r="BG391" s="85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</row>
    <row r="392" spans="1:100" s="86" customFormat="1" ht="31.5" customHeight="1" x14ac:dyDescent="0.3">
      <c r="A392" s="73"/>
      <c r="B392" s="74"/>
      <c r="C392" s="270"/>
      <c r="D392" s="74"/>
      <c r="E392" s="74"/>
      <c r="F392" s="75"/>
      <c r="G392" s="76"/>
      <c r="H392" s="76"/>
      <c r="I392" s="76"/>
      <c r="J392" s="76"/>
      <c r="K392" s="271"/>
      <c r="L392" s="272"/>
      <c r="M392" s="273"/>
      <c r="N392" s="111"/>
      <c r="O392" s="111"/>
      <c r="P392" s="111"/>
      <c r="Q392" s="111"/>
      <c r="R392" s="111"/>
      <c r="S392" s="77"/>
      <c r="T392" s="77"/>
      <c r="U392" s="111"/>
      <c r="V392" s="111"/>
      <c r="W392" s="111"/>
      <c r="X392" s="111"/>
      <c r="Y392" s="111"/>
      <c r="Z392" s="77"/>
      <c r="AA392" s="77"/>
      <c r="AB392" s="111"/>
      <c r="AC392" s="111"/>
      <c r="AD392" s="111"/>
      <c r="AE392" s="111"/>
      <c r="AF392" s="111"/>
      <c r="AG392" s="77"/>
      <c r="AH392" s="77"/>
      <c r="AI392" s="78"/>
      <c r="AJ392" s="79"/>
      <c r="AK392" s="80"/>
      <c r="AL392" s="77"/>
      <c r="AM392" s="77"/>
      <c r="AN392" s="81"/>
      <c r="AO392" s="81"/>
      <c r="AP392" s="81"/>
      <c r="AQ392" s="81"/>
      <c r="AR392" s="81"/>
      <c r="AS392" s="81"/>
      <c r="AT392" s="81"/>
      <c r="AU392" s="81"/>
      <c r="AV392" s="81"/>
      <c r="AW392" s="82"/>
      <c r="AX392" s="83"/>
      <c r="AY392" s="150"/>
      <c r="AZ392" s="84"/>
      <c r="BA392" s="83"/>
      <c r="BB392" s="83"/>
      <c r="BC392" s="83"/>
      <c r="BD392" s="83"/>
      <c r="BE392" s="83"/>
      <c r="BF392" s="28"/>
      <c r="BG392" s="85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</row>
    <row r="393" spans="1:100" s="86" customFormat="1" ht="31.5" customHeight="1" x14ac:dyDescent="0.3">
      <c r="A393" s="73"/>
      <c r="B393" s="74"/>
      <c r="C393" s="270"/>
      <c r="D393" s="74"/>
      <c r="E393" s="74"/>
      <c r="F393" s="75"/>
      <c r="G393" s="76"/>
      <c r="H393" s="76"/>
      <c r="I393" s="76"/>
      <c r="J393" s="76"/>
      <c r="K393" s="271"/>
      <c r="L393" s="272"/>
      <c r="M393" s="273"/>
      <c r="N393" s="111"/>
      <c r="O393" s="111"/>
      <c r="P393" s="111"/>
      <c r="Q393" s="111"/>
      <c r="R393" s="111"/>
      <c r="S393" s="77"/>
      <c r="T393" s="77"/>
      <c r="U393" s="111"/>
      <c r="V393" s="111"/>
      <c r="W393" s="111"/>
      <c r="X393" s="111"/>
      <c r="Y393" s="111"/>
      <c r="Z393" s="77"/>
      <c r="AA393" s="77"/>
      <c r="AB393" s="111"/>
      <c r="AC393" s="111"/>
      <c r="AD393" s="111"/>
      <c r="AE393" s="111"/>
      <c r="AF393" s="111"/>
      <c r="AG393" s="77"/>
      <c r="AH393" s="77"/>
      <c r="AI393" s="78"/>
      <c r="AJ393" s="79"/>
      <c r="AK393" s="80"/>
      <c r="AL393" s="77"/>
      <c r="AM393" s="77"/>
      <c r="AN393" s="81"/>
      <c r="AO393" s="81"/>
      <c r="AP393" s="81"/>
      <c r="AQ393" s="81"/>
      <c r="AR393" s="81"/>
      <c r="AS393" s="81"/>
      <c r="AT393" s="81"/>
      <c r="AU393" s="81"/>
      <c r="AV393" s="81"/>
      <c r="AW393" s="82"/>
      <c r="AX393" s="83"/>
      <c r="AY393" s="150"/>
      <c r="AZ393" s="84"/>
      <c r="BA393" s="83"/>
      <c r="BB393" s="83"/>
      <c r="BC393" s="83"/>
      <c r="BD393" s="83"/>
      <c r="BE393" s="83"/>
      <c r="BF393" s="28"/>
      <c r="BG393" s="85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</row>
    <row r="394" spans="1:100" s="86" customFormat="1" ht="31.5" customHeight="1" x14ac:dyDescent="0.3">
      <c r="A394" s="73"/>
      <c r="B394" s="74"/>
      <c r="C394" s="270"/>
      <c r="D394" s="74"/>
      <c r="E394" s="74"/>
      <c r="F394" s="75"/>
      <c r="G394" s="76"/>
      <c r="H394" s="76"/>
      <c r="I394" s="76"/>
      <c r="J394" s="76"/>
      <c r="K394" s="271"/>
      <c r="L394" s="272"/>
      <c r="M394" s="273"/>
      <c r="N394" s="111"/>
      <c r="O394" s="111"/>
      <c r="P394" s="111"/>
      <c r="Q394" s="111"/>
      <c r="R394" s="111"/>
      <c r="S394" s="77"/>
      <c r="T394" s="77"/>
      <c r="U394" s="111"/>
      <c r="V394" s="111"/>
      <c r="W394" s="111"/>
      <c r="X394" s="111"/>
      <c r="Y394" s="111"/>
      <c r="Z394" s="77"/>
      <c r="AA394" s="77"/>
      <c r="AB394" s="111"/>
      <c r="AC394" s="111"/>
      <c r="AD394" s="111"/>
      <c r="AE394" s="111"/>
      <c r="AF394" s="111"/>
      <c r="AG394" s="77"/>
      <c r="AH394" s="77"/>
      <c r="AI394" s="78"/>
      <c r="AJ394" s="79"/>
      <c r="AK394" s="80"/>
      <c r="AL394" s="77"/>
      <c r="AM394" s="77"/>
      <c r="AN394" s="81"/>
      <c r="AO394" s="81"/>
      <c r="AP394" s="81"/>
      <c r="AQ394" s="81"/>
      <c r="AR394" s="81"/>
      <c r="AS394" s="81"/>
      <c r="AT394" s="81"/>
      <c r="AU394" s="81"/>
      <c r="AV394" s="81"/>
      <c r="AW394" s="82"/>
      <c r="AX394" s="83"/>
      <c r="AY394" s="150"/>
      <c r="AZ394" s="84"/>
      <c r="BA394" s="83"/>
      <c r="BB394" s="83"/>
      <c r="BC394" s="83"/>
      <c r="BD394" s="83"/>
      <c r="BE394" s="83"/>
      <c r="BF394" s="28"/>
      <c r="BG394" s="85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</row>
    <row r="395" spans="1:100" s="86" customFormat="1" ht="31.5" customHeight="1" x14ac:dyDescent="0.3">
      <c r="A395" s="73"/>
      <c r="B395" s="74"/>
      <c r="C395" s="270"/>
      <c r="D395" s="74"/>
      <c r="E395" s="74"/>
      <c r="F395" s="75"/>
      <c r="G395" s="76"/>
      <c r="H395" s="76"/>
      <c r="I395" s="76"/>
      <c r="J395" s="76"/>
      <c r="K395" s="271"/>
      <c r="L395" s="272"/>
      <c r="M395" s="273"/>
      <c r="N395" s="111"/>
      <c r="O395" s="111"/>
      <c r="P395" s="111"/>
      <c r="Q395" s="111"/>
      <c r="R395" s="111"/>
      <c r="S395" s="77"/>
      <c r="T395" s="77"/>
      <c r="U395" s="111"/>
      <c r="V395" s="111"/>
      <c r="W395" s="111"/>
      <c r="X395" s="111"/>
      <c r="Y395" s="111"/>
      <c r="Z395" s="77"/>
      <c r="AA395" s="77"/>
      <c r="AB395" s="111"/>
      <c r="AC395" s="111"/>
      <c r="AD395" s="111"/>
      <c r="AE395" s="111"/>
      <c r="AF395" s="111"/>
      <c r="AG395" s="77"/>
      <c r="AH395" s="77"/>
      <c r="AI395" s="78"/>
      <c r="AJ395" s="79"/>
      <c r="AK395" s="80"/>
      <c r="AL395" s="77"/>
      <c r="AM395" s="77"/>
      <c r="AN395" s="81"/>
      <c r="AO395" s="81"/>
      <c r="AP395" s="81"/>
      <c r="AQ395" s="81"/>
      <c r="AR395" s="81"/>
      <c r="AS395" s="81"/>
      <c r="AT395" s="81"/>
      <c r="AU395" s="81"/>
      <c r="AV395" s="81"/>
      <c r="AW395" s="82"/>
      <c r="AX395" s="83"/>
      <c r="AY395" s="150"/>
      <c r="AZ395" s="84"/>
      <c r="BA395" s="83"/>
      <c r="BB395" s="83"/>
      <c r="BC395" s="83"/>
      <c r="BD395" s="83"/>
      <c r="BE395" s="83"/>
      <c r="BF395" s="28"/>
      <c r="BG395" s="85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</row>
    <row r="396" spans="1:100" s="86" customFormat="1" ht="31.5" customHeight="1" x14ac:dyDescent="0.3">
      <c r="A396" s="73"/>
      <c r="B396" s="74"/>
      <c r="C396" s="270"/>
      <c r="D396" s="74"/>
      <c r="E396" s="74"/>
      <c r="F396" s="75"/>
      <c r="G396" s="76"/>
      <c r="H396" s="76"/>
      <c r="I396" s="76"/>
      <c r="J396" s="76"/>
      <c r="K396" s="271"/>
      <c r="L396" s="272"/>
      <c r="M396" s="273"/>
      <c r="N396" s="111"/>
      <c r="O396" s="111"/>
      <c r="P396" s="111"/>
      <c r="Q396" s="111"/>
      <c r="R396" s="111"/>
      <c r="S396" s="77"/>
      <c r="T396" s="77"/>
      <c r="U396" s="111"/>
      <c r="V396" s="111"/>
      <c r="W396" s="111"/>
      <c r="X396" s="111"/>
      <c r="Y396" s="111"/>
      <c r="Z396" s="77"/>
      <c r="AA396" s="77"/>
      <c r="AB396" s="111"/>
      <c r="AC396" s="111"/>
      <c r="AD396" s="111"/>
      <c r="AE396" s="111"/>
      <c r="AF396" s="111"/>
      <c r="AG396" s="77"/>
      <c r="AH396" s="77"/>
      <c r="AI396" s="78"/>
      <c r="AJ396" s="79"/>
      <c r="AK396" s="80"/>
      <c r="AL396" s="77"/>
      <c r="AM396" s="77"/>
      <c r="AN396" s="81"/>
      <c r="AO396" s="81"/>
      <c r="AP396" s="81"/>
      <c r="AQ396" s="81"/>
      <c r="AR396" s="81"/>
      <c r="AS396" s="81"/>
      <c r="AT396" s="81"/>
      <c r="AU396" s="81"/>
      <c r="AV396" s="81"/>
      <c r="AW396" s="82"/>
      <c r="AX396" s="83"/>
      <c r="AY396" s="150"/>
      <c r="AZ396" s="84"/>
      <c r="BA396" s="83"/>
      <c r="BB396" s="83"/>
      <c r="BC396" s="83"/>
      <c r="BD396" s="83"/>
      <c r="BE396" s="83"/>
      <c r="BF396" s="28"/>
      <c r="BG396" s="85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</row>
    <row r="397" spans="1:100" s="86" customFormat="1" ht="31.5" customHeight="1" x14ac:dyDescent="0.3">
      <c r="A397" s="73"/>
      <c r="B397" s="74"/>
      <c r="C397" s="270"/>
      <c r="D397" s="74"/>
      <c r="E397" s="74"/>
      <c r="F397" s="75"/>
      <c r="G397" s="76"/>
      <c r="H397" s="76"/>
      <c r="I397" s="76"/>
      <c r="J397" s="76"/>
      <c r="K397" s="271"/>
      <c r="L397" s="272"/>
      <c r="M397" s="273"/>
      <c r="N397" s="111"/>
      <c r="O397" s="111"/>
      <c r="P397" s="111"/>
      <c r="Q397" s="111"/>
      <c r="R397" s="111"/>
      <c r="S397" s="77"/>
      <c r="T397" s="77"/>
      <c r="U397" s="111"/>
      <c r="V397" s="111"/>
      <c r="W397" s="111"/>
      <c r="X397" s="111"/>
      <c r="Y397" s="111"/>
      <c r="Z397" s="77"/>
      <c r="AA397" s="77"/>
      <c r="AB397" s="111"/>
      <c r="AC397" s="111"/>
      <c r="AD397" s="111"/>
      <c r="AE397" s="111"/>
      <c r="AF397" s="111"/>
      <c r="AG397" s="77"/>
      <c r="AH397" s="77"/>
      <c r="AI397" s="78"/>
      <c r="AJ397" s="79"/>
      <c r="AK397" s="80"/>
      <c r="AL397" s="77"/>
      <c r="AM397" s="77"/>
      <c r="AN397" s="81"/>
      <c r="AO397" s="81"/>
      <c r="AP397" s="81"/>
      <c r="AQ397" s="81"/>
      <c r="AR397" s="81"/>
      <c r="AS397" s="81"/>
      <c r="AT397" s="81"/>
      <c r="AU397" s="81"/>
      <c r="AV397" s="81"/>
      <c r="AW397" s="82"/>
      <c r="AX397" s="83"/>
      <c r="AY397" s="150"/>
      <c r="AZ397" s="84"/>
      <c r="BA397" s="83"/>
      <c r="BB397" s="83"/>
      <c r="BC397" s="83"/>
      <c r="BD397" s="83"/>
      <c r="BE397" s="83"/>
      <c r="BF397" s="28"/>
      <c r="BG397" s="85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</row>
    <row r="398" spans="1:100" s="86" customFormat="1" ht="31.5" customHeight="1" x14ac:dyDescent="0.3">
      <c r="A398" s="73"/>
      <c r="B398" s="74"/>
      <c r="C398" s="270"/>
      <c r="D398" s="74"/>
      <c r="E398" s="74"/>
      <c r="F398" s="75"/>
      <c r="G398" s="76"/>
      <c r="H398" s="76"/>
      <c r="I398" s="76"/>
      <c r="J398" s="76"/>
      <c r="K398" s="271"/>
      <c r="L398" s="272"/>
      <c r="M398" s="273"/>
      <c r="N398" s="111"/>
      <c r="O398" s="111"/>
      <c r="P398" s="111"/>
      <c r="Q398" s="111"/>
      <c r="R398" s="111"/>
      <c r="S398" s="77"/>
      <c r="T398" s="77"/>
      <c r="U398" s="111"/>
      <c r="V398" s="111"/>
      <c r="W398" s="111"/>
      <c r="X398" s="111"/>
      <c r="Y398" s="111"/>
      <c r="Z398" s="77"/>
      <c r="AA398" s="77"/>
      <c r="AB398" s="111"/>
      <c r="AC398" s="111"/>
      <c r="AD398" s="111"/>
      <c r="AE398" s="111"/>
      <c r="AF398" s="111"/>
      <c r="AG398" s="77"/>
      <c r="AH398" s="77"/>
      <c r="AI398" s="78"/>
      <c r="AJ398" s="79"/>
      <c r="AK398" s="80"/>
      <c r="AL398" s="77"/>
      <c r="AM398" s="77"/>
      <c r="AN398" s="81"/>
      <c r="AO398" s="81"/>
      <c r="AP398" s="81"/>
      <c r="AQ398" s="81"/>
      <c r="AR398" s="81"/>
      <c r="AS398" s="81"/>
      <c r="AT398" s="81"/>
      <c r="AU398" s="81"/>
      <c r="AV398" s="81"/>
      <c r="AW398" s="82"/>
      <c r="AX398" s="83"/>
      <c r="AY398" s="150"/>
      <c r="AZ398" s="84"/>
      <c r="BA398" s="83"/>
      <c r="BB398" s="83"/>
      <c r="BC398" s="83"/>
      <c r="BD398" s="83"/>
      <c r="BE398" s="83"/>
      <c r="BF398" s="28"/>
      <c r="BG398" s="85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</row>
    <row r="399" spans="1:100" s="86" customFormat="1" ht="31.5" customHeight="1" x14ac:dyDescent="0.3">
      <c r="A399" s="73"/>
      <c r="B399" s="74"/>
      <c r="C399" s="270"/>
      <c r="D399" s="74"/>
      <c r="E399" s="74"/>
      <c r="F399" s="75"/>
      <c r="G399" s="76"/>
      <c r="H399" s="76"/>
      <c r="I399" s="76"/>
      <c r="J399" s="76"/>
      <c r="K399" s="271"/>
      <c r="L399" s="272"/>
      <c r="M399" s="273"/>
      <c r="N399" s="111"/>
      <c r="O399" s="111"/>
      <c r="P399" s="111"/>
      <c r="Q399" s="111"/>
      <c r="R399" s="111"/>
      <c r="S399" s="77"/>
      <c r="T399" s="77"/>
      <c r="U399" s="111"/>
      <c r="V399" s="111"/>
      <c r="W399" s="111"/>
      <c r="X399" s="111"/>
      <c r="Y399" s="111"/>
      <c r="Z399" s="77"/>
      <c r="AA399" s="77"/>
      <c r="AB399" s="111"/>
      <c r="AC399" s="111"/>
      <c r="AD399" s="111"/>
      <c r="AE399" s="111"/>
      <c r="AF399" s="111"/>
      <c r="AG399" s="77"/>
      <c r="AH399" s="77"/>
      <c r="AI399" s="78"/>
      <c r="AJ399" s="79"/>
      <c r="AK399" s="80"/>
      <c r="AL399" s="77"/>
      <c r="AM399" s="77"/>
      <c r="AN399" s="81"/>
      <c r="AO399" s="81"/>
      <c r="AP399" s="81"/>
      <c r="AQ399" s="81"/>
      <c r="AR399" s="81"/>
      <c r="AS399" s="81"/>
      <c r="AT399" s="81"/>
      <c r="AU399" s="81"/>
      <c r="AV399" s="81"/>
      <c r="AW399" s="82"/>
      <c r="AX399" s="83"/>
      <c r="AY399" s="150"/>
      <c r="AZ399" s="84"/>
      <c r="BA399" s="83"/>
      <c r="BB399" s="83"/>
      <c r="BC399" s="83"/>
      <c r="BD399" s="83"/>
      <c r="BE399" s="83"/>
      <c r="BF399" s="28"/>
      <c r="BG399" s="85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</row>
    <row r="400" spans="1:100" s="86" customFormat="1" ht="31.5" customHeight="1" x14ac:dyDescent="0.3">
      <c r="A400" s="73"/>
      <c r="B400" s="74"/>
      <c r="C400" s="270"/>
      <c r="D400" s="74"/>
      <c r="E400" s="74"/>
      <c r="F400" s="75"/>
      <c r="G400" s="76"/>
      <c r="H400" s="76"/>
      <c r="I400" s="76"/>
      <c r="J400" s="76"/>
      <c r="K400" s="271"/>
      <c r="L400" s="272"/>
      <c r="M400" s="273"/>
      <c r="N400" s="111"/>
      <c r="O400" s="111"/>
      <c r="P400" s="111"/>
      <c r="Q400" s="111"/>
      <c r="R400" s="111"/>
      <c r="S400" s="77"/>
      <c r="T400" s="77"/>
      <c r="U400" s="111"/>
      <c r="V400" s="111"/>
      <c r="W400" s="111"/>
      <c r="X400" s="111"/>
      <c r="Y400" s="111"/>
      <c r="Z400" s="77"/>
      <c r="AA400" s="77"/>
      <c r="AB400" s="111"/>
      <c r="AC400" s="111"/>
      <c r="AD400" s="111"/>
      <c r="AE400" s="111"/>
      <c r="AF400" s="111"/>
      <c r="AG400" s="77"/>
      <c r="AH400" s="77"/>
      <c r="AI400" s="78"/>
      <c r="AJ400" s="79"/>
      <c r="AK400" s="80"/>
      <c r="AL400" s="77"/>
      <c r="AM400" s="77"/>
      <c r="AN400" s="81"/>
      <c r="AO400" s="81"/>
      <c r="AP400" s="81"/>
      <c r="AQ400" s="81"/>
      <c r="AR400" s="81"/>
      <c r="AS400" s="81"/>
      <c r="AT400" s="81"/>
      <c r="AU400" s="81"/>
      <c r="AV400" s="81"/>
      <c r="AW400" s="82"/>
      <c r="AX400" s="83"/>
      <c r="AY400" s="150"/>
      <c r="AZ400" s="84"/>
      <c r="BA400" s="83"/>
      <c r="BB400" s="83"/>
      <c r="BC400" s="83"/>
      <c r="BD400" s="83"/>
      <c r="BE400" s="83"/>
      <c r="BF400" s="28"/>
      <c r="BG400" s="85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</row>
    <row r="401" spans="1:100" s="86" customFormat="1" ht="31.5" customHeight="1" x14ac:dyDescent="0.3">
      <c r="A401" s="73"/>
      <c r="B401" s="74"/>
      <c r="C401" s="270"/>
      <c r="D401" s="74"/>
      <c r="E401" s="74"/>
      <c r="F401" s="75"/>
      <c r="G401" s="76"/>
      <c r="H401" s="76"/>
      <c r="I401" s="76"/>
      <c r="J401" s="76"/>
      <c r="K401" s="271"/>
      <c r="L401" s="272"/>
      <c r="M401" s="273"/>
      <c r="N401" s="111"/>
      <c r="O401" s="111"/>
      <c r="P401" s="111"/>
      <c r="Q401" s="111"/>
      <c r="R401" s="111"/>
      <c r="S401" s="77"/>
      <c r="T401" s="77"/>
      <c r="U401" s="111"/>
      <c r="V401" s="111"/>
      <c r="W401" s="111"/>
      <c r="X401" s="111"/>
      <c r="Y401" s="111"/>
      <c r="Z401" s="77"/>
      <c r="AA401" s="77"/>
      <c r="AB401" s="111"/>
      <c r="AC401" s="111"/>
      <c r="AD401" s="111"/>
      <c r="AE401" s="111"/>
      <c r="AF401" s="111"/>
      <c r="AG401" s="77"/>
      <c r="AH401" s="77"/>
      <c r="AI401" s="78"/>
      <c r="AJ401" s="79"/>
      <c r="AK401" s="80"/>
      <c r="AL401" s="77"/>
      <c r="AM401" s="77"/>
      <c r="AN401" s="81"/>
      <c r="AO401" s="81"/>
      <c r="AP401" s="81"/>
      <c r="AQ401" s="81"/>
      <c r="AR401" s="81"/>
      <c r="AS401" s="81"/>
      <c r="AT401" s="81"/>
      <c r="AU401" s="81"/>
      <c r="AV401" s="81"/>
      <c r="AW401" s="82"/>
      <c r="AX401" s="83"/>
      <c r="AY401" s="150"/>
      <c r="AZ401" s="84"/>
      <c r="BA401" s="83"/>
      <c r="BB401" s="83"/>
      <c r="BC401" s="83"/>
      <c r="BD401" s="83"/>
      <c r="BE401" s="83"/>
      <c r="BF401" s="28"/>
      <c r="BG401" s="85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</row>
    <row r="402" spans="1:100" s="86" customFormat="1" ht="31.5" customHeight="1" x14ac:dyDescent="0.3">
      <c r="A402" s="73"/>
      <c r="B402" s="74"/>
      <c r="C402" s="270"/>
      <c r="D402" s="74"/>
      <c r="E402" s="74"/>
      <c r="F402" s="75"/>
      <c r="G402" s="76"/>
      <c r="H402" s="76"/>
      <c r="I402" s="76"/>
      <c r="J402" s="76"/>
      <c r="K402" s="271"/>
      <c r="L402" s="272"/>
      <c r="M402" s="273"/>
      <c r="N402" s="111"/>
      <c r="O402" s="111"/>
      <c r="P402" s="111"/>
      <c r="Q402" s="111"/>
      <c r="R402" s="111"/>
      <c r="S402" s="77"/>
      <c r="T402" s="77"/>
      <c r="U402" s="111"/>
      <c r="V402" s="111"/>
      <c r="W402" s="111"/>
      <c r="X402" s="111"/>
      <c r="Y402" s="111"/>
      <c r="Z402" s="77"/>
      <c r="AA402" s="77"/>
      <c r="AB402" s="111"/>
      <c r="AC402" s="111"/>
      <c r="AD402" s="111"/>
      <c r="AE402" s="111"/>
      <c r="AF402" s="111"/>
      <c r="AG402" s="77"/>
      <c r="AH402" s="77"/>
      <c r="AI402" s="78"/>
      <c r="AJ402" s="79"/>
      <c r="AK402" s="80"/>
      <c r="AL402" s="77"/>
      <c r="AM402" s="77"/>
      <c r="AN402" s="81"/>
      <c r="AO402" s="81"/>
      <c r="AP402" s="81"/>
      <c r="AQ402" s="81"/>
      <c r="AR402" s="81"/>
      <c r="AS402" s="81"/>
      <c r="AT402" s="81"/>
      <c r="AU402" s="81"/>
      <c r="AV402" s="81"/>
      <c r="AW402" s="82"/>
      <c r="AX402" s="83"/>
      <c r="AY402" s="150"/>
      <c r="AZ402" s="84"/>
      <c r="BA402" s="83"/>
      <c r="BB402" s="83"/>
      <c r="BC402" s="83"/>
      <c r="BD402" s="83"/>
      <c r="BE402" s="83"/>
      <c r="BF402" s="28"/>
      <c r="BG402" s="85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</row>
    <row r="403" spans="1:100" s="86" customFormat="1" ht="31.5" customHeight="1" x14ac:dyDescent="0.3">
      <c r="A403" s="73"/>
      <c r="B403" s="74"/>
      <c r="C403" s="270"/>
      <c r="D403" s="74"/>
      <c r="E403" s="74"/>
      <c r="F403" s="75"/>
      <c r="G403" s="76"/>
      <c r="H403" s="76"/>
      <c r="I403" s="76"/>
      <c r="J403" s="76"/>
      <c r="K403" s="271"/>
      <c r="L403" s="272"/>
      <c r="M403" s="273"/>
      <c r="N403" s="111"/>
      <c r="O403" s="111"/>
      <c r="P403" s="111"/>
      <c r="Q403" s="111"/>
      <c r="R403" s="111"/>
      <c r="S403" s="77"/>
      <c r="T403" s="77"/>
      <c r="U403" s="111"/>
      <c r="V403" s="111"/>
      <c r="W403" s="111"/>
      <c r="X403" s="111"/>
      <c r="Y403" s="111"/>
      <c r="Z403" s="77"/>
      <c r="AA403" s="77"/>
      <c r="AB403" s="111"/>
      <c r="AC403" s="111"/>
      <c r="AD403" s="111"/>
      <c r="AE403" s="111"/>
      <c r="AF403" s="111"/>
      <c r="AG403" s="77"/>
      <c r="AH403" s="77"/>
      <c r="AI403" s="78"/>
      <c r="AJ403" s="79"/>
      <c r="AK403" s="80"/>
      <c r="AL403" s="77"/>
      <c r="AM403" s="77"/>
      <c r="AN403" s="81"/>
      <c r="AO403" s="81"/>
      <c r="AP403" s="81"/>
      <c r="AQ403" s="81"/>
      <c r="AR403" s="81"/>
      <c r="AS403" s="81"/>
      <c r="AT403" s="81"/>
      <c r="AU403" s="81"/>
      <c r="AV403" s="81"/>
      <c r="AW403" s="82"/>
      <c r="AX403" s="83"/>
      <c r="AY403" s="150"/>
      <c r="AZ403" s="84"/>
      <c r="BA403" s="83"/>
      <c r="BB403" s="83"/>
      <c r="BC403" s="83"/>
      <c r="BD403" s="83"/>
      <c r="BE403" s="83"/>
      <c r="BF403" s="28"/>
      <c r="BG403" s="85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</row>
    <row r="404" spans="1:100" s="86" customFormat="1" ht="31.5" customHeight="1" x14ac:dyDescent="0.3">
      <c r="A404" s="73"/>
      <c r="B404" s="74"/>
      <c r="C404" s="270"/>
      <c r="D404" s="74"/>
      <c r="E404" s="74"/>
      <c r="F404" s="75"/>
      <c r="G404" s="76"/>
      <c r="H404" s="76"/>
      <c r="I404" s="76"/>
      <c r="J404" s="76"/>
      <c r="K404" s="271"/>
      <c r="L404" s="272"/>
      <c r="M404" s="273"/>
      <c r="N404" s="111"/>
      <c r="O404" s="111"/>
      <c r="P404" s="111"/>
      <c r="Q404" s="111"/>
      <c r="R404" s="111"/>
      <c r="S404" s="77"/>
      <c r="T404" s="77"/>
      <c r="U404" s="111"/>
      <c r="V404" s="111"/>
      <c r="W404" s="111"/>
      <c r="X404" s="111"/>
      <c r="Y404" s="111"/>
      <c r="Z404" s="77"/>
      <c r="AA404" s="77"/>
      <c r="AB404" s="111"/>
      <c r="AC404" s="111"/>
      <c r="AD404" s="111"/>
      <c r="AE404" s="111"/>
      <c r="AF404" s="111"/>
      <c r="AG404" s="77"/>
      <c r="AH404" s="77"/>
      <c r="AI404" s="78"/>
      <c r="AJ404" s="79"/>
      <c r="AK404" s="80"/>
      <c r="AL404" s="77"/>
      <c r="AM404" s="77"/>
      <c r="AN404" s="81"/>
      <c r="AO404" s="81"/>
      <c r="AP404" s="81"/>
      <c r="AQ404" s="81"/>
      <c r="AR404" s="81"/>
      <c r="AS404" s="81"/>
      <c r="AT404" s="81"/>
      <c r="AU404" s="81"/>
      <c r="AV404" s="81"/>
      <c r="AW404" s="82"/>
      <c r="AX404" s="83"/>
      <c r="AY404" s="150"/>
      <c r="AZ404" s="84"/>
      <c r="BA404" s="83"/>
      <c r="BB404" s="83"/>
      <c r="BC404" s="83"/>
      <c r="BD404" s="83"/>
      <c r="BE404" s="83"/>
      <c r="BF404" s="28"/>
      <c r="BG404" s="85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</row>
    <row r="405" spans="1:100" s="86" customFormat="1" ht="31.5" customHeight="1" x14ac:dyDescent="0.3">
      <c r="A405" s="73"/>
      <c r="B405" s="74"/>
      <c r="C405" s="270"/>
      <c r="D405" s="74"/>
      <c r="E405" s="74"/>
      <c r="F405" s="75"/>
      <c r="G405" s="76"/>
      <c r="H405" s="76"/>
      <c r="I405" s="76"/>
      <c r="J405" s="76"/>
      <c r="K405" s="271"/>
      <c r="L405" s="272"/>
      <c r="M405" s="273"/>
      <c r="N405" s="111"/>
      <c r="O405" s="111"/>
      <c r="P405" s="111"/>
      <c r="Q405" s="111"/>
      <c r="R405" s="111"/>
      <c r="S405" s="77"/>
      <c r="T405" s="77"/>
      <c r="U405" s="111"/>
      <c r="V405" s="111"/>
      <c r="W405" s="111"/>
      <c r="X405" s="111"/>
      <c r="Y405" s="111"/>
      <c r="Z405" s="77"/>
      <c r="AA405" s="77"/>
      <c r="AB405" s="111"/>
      <c r="AC405" s="111"/>
      <c r="AD405" s="111"/>
      <c r="AE405" s="111"/>
      <c r="AF405" s="111"/>
      <c r="AG405" s="77"/>
      <c r="AH405" s="77"/>
      <c r="AI405" s="78"/>
      <c r="AJ405" s="79"/>
      <c r="AK405" s="80"/>
      <c r="AL405" s="77"/>
      <c r="AM405" s="77"/>
      <c r="AN405" s="81"/>
      <c r="AO405" s="81"/>
      <c r="AP405" s="81"/>
      <c r="AQ405" s="81"/>
      <c r="AR405" s="81"/>
      <c r="AS405" s="81"/>
      <c r="AT405" s="81"/>
      <c r="AU405" s="81"/>
      <c r="AV405" s="81"/>
      <c r="AW405" s="82"/>
      <c r="AX405" s="83"/>
      <c r="AY405" s="150"/>
      <c r="AZ405" s="84"/>
      <c r="BA405" s="83"/>
      <c r="BB405" s="83"/>
      <c r="BC405" s="83"/>
      <c r="BD405" s="83"/>
      <c r="BE405" s="83"/>
      <c r="BF405" s="28"/>
      <c r="BG405" s="85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</row>
    <row r="406" spans="1:100" s="86" customFormat="1" ht="31.5" customHeight="1" x14ac:dyDescent="0.3">
      <c r="A406" s="73"/>
      <c r="B406" s="74"/>
      <c r="C406" s="270"/>
      <c r="D406" s="74"/>
      <c r="E406" s="74"/>
      <c r="F406" s="75"/>
      <c r="G406" s="76"/>
      <c r="H406" s="76"/>
      <c r="I406" s="76"/>
      <c r="J406" s="76"/>
      <c r="K406" s="271"/>
      <c r="L406" s="272"/>
      <c r="M406" s="273"/>
      <c r="N406" s="111"/>
      <c r="O406" s="111"/>
      <c r="P406" s="111"/>
      <c r="Q406" s="111"/>
      <c r="R406" s="111"/>
      <c r="S406" s="77"/>
      <c r="T406" s="77"/>
      <c r="U406" s="111"/>
      <c r="V406" s="111"/>
      <c r="W406" s="111"/>
      <c r="X406" s="111"/>
      <c r="Y406" s="111"/>
      <c r="Z406" s="77"/>
      <c r="AA406" s="77"/>
      <c r="AB406" s="111"/>
      <c r="AC406" s="111"/>
      <c r="AD406" s="111"/>
      <c r="AE406" s="111"/>
      <c r="AF406" s="111"/>
      <c r="AG406" s="77"/>
      <c r="AH406" s="77"/>
      <c r="AI406" s="78"/>
      <c r="AJ406" s="79"/>
      <c r="AK406" s="80"/>
      <c r="AL406" s="77"/>
      <c r="AM406" s="77"/>
      <c r="AN406" s="81"/>
      <c r="AO406" s="81"/>
      <c r="AP406" s="81"/>
      <c r="AQ406" s="81"/>
      <c r="AR406" s="81"/>
      <c r="AS406" s="81"/>
      <c r="AT406" s="81"/>
      <c r="AU406" s="81"/>
      <c r="AV406" s="81"/>
      <c r="AW406" s="82"/>
      <c r="AX406" s="83"/>
      <c r="AY406" s="150"/>
      <c r="AZ406" s="84"/>
      <c r="BA406" s="83"/>
      <c r="BB406" s="83"/>
      <c r="BC406" s="83"/>
      <c r="BD406" s="83"/>
      <c r="BE406" s="83"/>
      <c r="BF406" s="28"/>
      <c r="BG406" s="85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</row>
    <row r="407" spans="1:100" s="86" customFormat="1" ht="31.5" customHeight="1" x14ac:dyDescent="0.3">
      <c r="A407" s="73"/>
      <c r="B407" s="74"/>
      <c r="C407" s="270"/>
      <c r="D407" s="74"/>
      <c r="E407" s="74"/>
      <c r="F407" s="75"/>
      <c r="G407" s="76"/>
      <c r="H407" s="76"/>
      <c r="I407" s="76"/>
      <c r="J407" s="76"/>
      <c r="K407" s="271"/>
      <c r="L407" s="272"/>
      <c r="M407" s="273"/>
      <c r="N407" s="111"/>
      <c r="O407" s="111"/>
      <c r="P407" s="111"/>
      <c r="Q407" s="111"/>
      <c r="R407" s="111"/>
      <c r="S407" s="77"/>
      <c r="T407" s="77"/>
      <c r="U407" s="111"/>
      <c r="V407" s="111"/>
      <c r="W407" s="111"/>
      <c r="X407" s="111"/>
      <c r="Y407" s="111"/>
      <c r="Z407" s="77"/>
      <c r="AA407" s="77"/>
      <c r="AB407" s="111"/>
      <c r="AC407" s="111"/>
      <c r="AD407" s="111"/>
      <c r="AE407" s="111"/>
      <c r="AF407" s="111"/>
      <c r="AG407" s="77"/>
      <c r="AH407" s="77"/>
      <c r="AI407" s="78"/>
      <c r="AJ407" s="79"/>
      <c r="AK407" s="80"/>
      <c r="AL407" s="77"/>
      <c r="AM407" s="77"/>
      <c r="AN407" s="81"/>
      <c r="AO407" s="81"/>
      <c r="AP407" s="81"/>
      <c r="AQ407" s="81"/>
      <c r="AR407" s="81"/>
      <c r="AS407" s="81"/>
      <c r="AT407" s="81"/>
      <c r="AU407" s="81"/>
      <c r="AV407" s="81"/>
      <c r="AW407" s="82"/>
      <c r="AX407" s="83"/>
      <c r="AY407" s="150"/>
      <c r="AZ407" s="84"/>
      <c r="BA407" s="83"/>
      <c r="BB407" s="83"/>
      <c r="BC407" s="83"/>
      <c r="BD407" s="83"/>
      <c r="BE407" s="83"/>
      <c r="BF407" s="28"/>
      <c r="BG407" s="85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</row>
    <row r="408" spans="1:100" s="86" customFormat="1" ht="31.5" customHeight="1" x14ac:dyDescent="0.3">
      <c r="A408" s="73"/>
      <c r="B408" s="74"/>
      <c r="C408" s="270"/>
      <c r="D408" s="74"/>
      <c r="E408" s="74"/>
      <c r="F408" s="75"/>
      <c r="G408" s="76"/>
      <c r="H408" s="76"/>
      <c r="I408" s="76"/>
      <c r="J408" s="76"/>
      <c r="K408" s="271"/>
      <c r="L408" s="272"/>
      <c r="M408" s="273"/>
      <c r="N408" s="111"/>
      <c r="O408" s="111"/>
      <c r="P408" s="111"/>
      <c r="Q408" s="111"/>
      <c r="R408" s="111"/>
      <c r="S408" s="77"/>
      <c r="T408" s="77"/>
      <c r="U408" s="111"/>
      <c r="V408" s="111"/>
      <c r="W408" s="111"/>
      <c r="X408" s="111"/>
      <c r="Y408" s="111"/>
      <c r="Z408" s="77"/>
      <c r="AA408" s="77"/>
      <c r="AB408" s="111"/>
      <c r="AC408" s="111"/>
      <c r="AD408" s="111"/>
      <c r="AE408" s="111"/>
      <c r="AF408" s="111"/>
      <c r="AG408" s="77"/>
      <c r="AH408" s="77"/>
      <c r="AI408" s="78"/>
      <c r="AJ408" s="79"/>
      <c r="AK408" s="80"/>
      <c r="AL408" s="77"/>
      <c r="AM408" s="77"/>
      <c r="AN408" s="81"/>
      <c r="AO408" s="81"/>
      <c r="AP408" s="81"/>
      <c r="AQ408" s="81"/>
      <c r="AR408" s="81"/>
      <c r="AS408" s="81"/>
      <c r="AT408" s="81"/>
      <c r="AU408" s="81"/>
      <c r="AV408" s="81"/>
      <c r="AW408" s="82"/>
      <c r="AX408" s="83"/>
      <c r="AY408" s="150"/>
      <c r="AZ408" s="84"/>
      <c r="BA408" s="83"/>
      <c r="BB408" s="83"/>
      <c r="BC408" s="83"/>
      <c r="BD408" s="83"/>
      <c r="BE408" s="83"/>
      <c r="BF408" s="28"/>
      <c r="BG408" s="85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</row>
    <row r="409" spans="1:100" s="86" customFormat="1" ht="31.5" customHeight="1" x14ac:dyDescent="0.3">
      <c r="A409" s="73"/>
      <c r="B409" s="74"/>
      <c r="C409" s="270"/>
      <c r="D409" s="74"/>
      <c r="E409" s="74"/>
      <c r="F409" s="75"/>
      <c r="G409" s="76"/>
      <c r="H409" s="76"/>
      <c r="I409" s="76"/>
      <c r="J409" s="76"/>
      <c r="K409" s="271"/>
      <c r="L409" s="272"/>
      <c r="M409" s="273"/>
      <c r="N409" s="111"/>
      <c r="O409" s="111"/>
      <c r="P409" s="111"/>
      <c r="Q409" s="111"/>
      <c r="R409" s="111"/>
      <c r="S409" s="77"/>
      <c r="T409" s="77"/>
      <c r="U409" s="111"/>
      <c r="V409" s="111"/>
      <c r="W409" s="111"/>
      <c r="X409" s="111"/>
      <c r="Y409" s="111"/>
      <c r="Z409" s="77"/>
      <c r="AA409" s="77"/>
      <c r="AB409" s="111"/>
      <c r="AC409" s="111"/>
      <c r="AD409" s="111"/>
      <c r="AE409" s="111"/>
      <c r="AF409" s="111"/>
      <c r="AG409" s="77"/>
      <c r="AH409" s="77"/>
      <c r="AI409" s="78"/>
      <c r="AJ409" s="79"/>
      <c r="AK409" s="80"/>
      <c r="AL409" s="77"/>
      <c r="AM409" s="77"/>
      <c r="AN409" s="81"/>
      <c r="AO409" s="81"/>
      <c r="AP409" s="81"/>
      <c r="AQ409" s="81"/>
      <c r="AR409" s="81"/>
      <c r="AS409" s="81"/>
      <c r="AT409" s="81"/>
      <c r="AU409" s="81"/>
      <c r="AV409" s="81"/>
      <c r="AW409" s="82"/>
      <c r="AX409" s="83"/>
      <c r="AY409" s="150"/>
      <c r="AZ409" s="84"/>
      <c r="BA409" s="83"/>
      <c r="BB409" s="83"/>
      <c r="BC409" s="83"/>
      <c r="BD409" s="83"/>
      <c r="BE409" s="83"/>
      <c r="BF409" s="28"/>
      <c r="BG409" s="85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</row>
    <row r="410" spans="1:100" s="86" customFormat="1" ht="31.5" customHeight="1" x14ac:dyDescent="0.3">
      <c r="A410" s="73"/>
      <c r="B410" s="74"/>
      <c r="C410" s="270"/>
      <c r="D410" s="74"/>
      <c r="E410" s="74"/>
      <c r="F410" s="75"/>
      <c r="G410" s="76"/>
      <c r="H410" s="76"/>
      <c r="I410" s="76"/>
      <c r="J410" s="76"/>
      <c r="K410" s="271"/>
      <c r="L410" s="272"/>
      <c r="M410" s="273"/>
      <c r="N410" s="111"/>
      <c r="O410" s="111"/>
      <c r="P410" s="111"/>
      <c r="Q410" s="111"/>
      <c r="R410" s="111"/>
      <c r="S410" s="77"/>
      <c r="T410" s="77"/>
      <c r="U410" s="111"/>
      <c r="V410" s="111"/>
      <c r="W410" s="111"/>
      <c r="X410" s="111"/>
      <c r="Y410" s="111"/>
      <c r="Z410" s="77"/>
      <c r="AA410" s="77"/>
      <c r="AB410" s="111"/>
      <c r="AC410" s="111"/>
      <c r="AD410" s="111"/>
      <c r="AE410" s="111"/>
      <c r="AF410" s="111"/>
      <c r="AG410" s="77"/>
      <c r="AH410" s="77"/>
      <c r="AI410" s="78"/>
      <c r="AJ410" s="79"/>
      <c r="AK410" s="80"/>
      <c r="AL410" s="77"/>
      <c r="AM410" s="77"/>
      <c r="AN410" s="81"/>
      <c r="AO410" s="81"/>
      <c r="AP410" s="81"/>
      <c r="AQ410" s="81"/>
      <c r="AR410" s="81"/>
      <c r="AS410" s="81"/>
      <c r="AT410" s="81"/>
      <c r="AU410" s="81"/>
      <c r="AV410" s="81"/>
      <c r="AW410" s="82"/>
      <c r="AX410" s="83"/>
      <c r="AY410" s="150"/>
      <c r="AZ410" s="84"/>
      <c r="BA410" s="83"/>
      <c r="BB410" s="83"/>
      <c r="BC410" s="83"/>
      <c r="BD410" s="83"/>
      <c r="BE410" s="83"/>
      <c r="BF410" s="28"/>
      <c r="BG410" s="85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</row>
    <row r="411" spans="1:100" s="86" customFormat="1" ht="31.5" customHeight="1" x14ac:dyDescent="0.3">
      <c r="A411" s="73"/>
      <c r="B411" s="74"/>
      <c r="C411" s="270"/>
      <c r="D411" s="74"/>
      <c r="E411" s="74"/>
      <c r="F411" s="75"/>
      <c r="G411" s="76"/>
      <c r="H411" s="76"/>
      <c r="I411" s="76"/>
      <c r="J411" s="76"/>
      <c r="K411" s="271"/>
      <c r="L411" s="272"/>
      <c r="M411" s="273"/>
      <c r="N411" s="111"/>
      <c r="O411" s="111"/>
      <c r="P411" s="111"/>
      <c r="Q411" s="111"/>
      <c r="R411" s="111"/>
      <c r="S411" s="77"/>
      <c r="T411" s="77"/>
      <c r="U411" s="111"/>
      <c r="V411" s="111"/>
      <c r="W411" s="111"/>
      <c r="X411" s="111"/>
      <c r="Y411" s="111"/>
      <c r="Z411" s="77"/>
      <c r="AA411" s="77"/>
      <c r="AB411" s="111"/>
      <c r="AC411" s="111"/>
      <c r="AD411" s="111"/>
      <c r="AE411" s="111"/>
      <c r="AF411" s="111"/>
      <c r="AG411" s="77"/>
      <c r="AH411" s="77"/>
      <c r="AI411" s="78"/>
      <c r="AJ411" s="79"/>
      <c r="AK411" s="80"/>
      <c r="AL411" s="77"/>
      <c r="AM411" s="77"/>
      <c r="AN411" s="81"/>
      <c r="AO411" s="81"/>
      <c r="AP411" s="81"/>
      <c r="AQ411" s="81"/>
      <c r="AR411" s="81"/>
      <c r="AS411" s="81"/>
      <c r="AT411" s="81"/>
      <c r="AU411" s="81"/>
      <c r="AV411" s="81"/>
      <c r="AW411" s="82"/>
      <c r="AX411" s="83"/>
      <c r="AY411" s="150"/>
      <c r="AZ411" s="84"/>
      <c r="BA411" s="83"/>
      <c r="BB411" s="83"/>
      <c r="BC411" s="83"/>
      <c r="BD411" s="83"/>
      <c r="BE411" s="83"/>
      <c r="BF411" s="28"/>
      <c r="BG411" s="85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</row>
    <row r="412" spans="1:100" s="86" customFormat="1" ht="31.5" customHeight="1" x14ac:dyDescent="0.3">
      <c r="A412" s="73"/>
      <c r="B412" s="74"/>
      <c r="C412" s="270"/>
      <c r="D412" s="74"/>
      <c r="E412" s="74"/>
      <c r="F412" s="75"/>
      <c r="G412" s="76"/>
      <c r="H412" s="76"/>
      <c r="I412" s="76"/>
      <c r="J412" s="76"/>
      <c r="K412" s="271"/>
      <c r="L412" s="272"/>
      <c r="M412" s="273"/>
      <c r="N412" s="111"/>
      <c r="O412" s="111"/>
      <c r="P412" s="111"/>
      <c r="Q412" s="111"/>
      <c r="R412" s="111"/>
      <c r="S412" s="77"/>
      <c r="T412" s="77"/>
      <c r="U412" s="111"/>
      <c r="V412" s="111"/>
      <c r="W412" s="111"/>
      <c r="X412" s="111"/>
      <c r="Y412" s="111"/>
      <c r="Z412" s="77"/>
      <c r="AA412" s="77"/>
      <c r="AB412" s="111"/>
      <c r="AC412" s="111"/>
      <c r="AD412" s="111"/>
      <c r="AE412" s="111"/>
      <c r="AF412" s="111"/>
      <c r="AG412" s="77"/>
      <c r="AH412" s="77"/>
      <c r="AI412" s="78"/>
      <c r="AJ412" s="79"/>
      <c r="AK412" s="80"/>
      <c r="AL412" s="77"/>
      <c r="AM412" s="77"/>
      <c r="AN412" s="81"/>
      <c r="AO412" s="81"/>
      <c r="AP412" s="81"/>
      <c r="AQ412" s="81"/>
      <c r="AR412" s="81"/>
      <c r="AS412" s="81"/>
      <c r="AT412" s="81"/>
      <c r="AU412" s="81"/>
      <c r="AV412" s="81"/>
      <c r="AW412" s="82"/>
      <c r="AX412" s="83"/>
      <c r="AY412" s="150"/>
      <c r="AZ412" s="84"/>
      <c r="BA412" s="83"/>
      <c r="BB412" s="83"/>
      <c r="BC412" s="83"/>
      <c r="BD412" s="83"/>
      <c r="BE412" s="83"/>
      <c r="BF412" s="28"/>
      <c r="BG412" s="85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</row>
    <row r="413" spans="1:100" s="86" customFormat="1" ht="31.5" customHeight="1" x14ac:dyDescent="0.3">
      <c r="A413" s="73"/>
      <c r="B413" s="74"/>
      <c r="C413" s="270"/>
      <c r="D413" s="74"/>
      <c r="E413" s="74"/>
      <c r="F413" s="75"/>
      <c r="G413" s="76"/>
      <c r="H413" s="76"/>
      <c r="I413" s="76"/>
      <c r="J413" s="76"/>
      <c r="K413" s="271"/>
      <c r="L413" s="272"/>
      <c r="M413" s="273"/>
      <c r="N413" s="111"/>
      <c r="O413" s="111"/>
      <c r="P413" s="111"/>
      <c r="Q413" s="111"/>
      <c r="R413" s="111"/>
      <c r="S413" s="77"/>
      <c r="T413" s="77"/>
      <c r="U413" s="111"/>
      <c r="V413" s="111"/>
      <c r="W413" s="111"/>
      <c r="X413" s="111"/>
      <c r="Y413" s="111"/>
      <c r="Z413" s="77"/>
      <c r="AA413" s="77"/>
      <c r="AB413" s="111"/>
      <c r="AC413" s="111"/>
      <c r="AD413" s="111"/>
      <c r="AE413" s="111"/>
      <c r="AF413" s="111"/>
      <c r="AG413" s="77"/>
      <c r="AH413" s="77"/>
      <c r="AI413" s="78"/>
      <c r="AJ413" s="79"/>
      <c r="AK413" s="80"/>
      <c r="AL413" s="77"/>
      <c r="AM413" s="77"/>
      <c r="AN413" s="81"/>
      <c r="AO413" s="81"/>
      <c r="AP413" s="81"/>
      <c r="AQ413" s="81"/>
      <c r="AR413" s="81"/>
      <c r="AS413" s="81"/>
      <c r="AT413" s="81"/>
      <c r="AU413" s="81"/>
      <c r="AV413" s="81"/>
      <c r="AW413" s="82"/>
      <c r="AX413" s="83"/>
      <c r="AY413" s="150"/>
      <c r="AZ413" s="84"/>
      <c r="BA413" s="83"/>
      <c r="BB413" s="83"/>
      <c r="BC413" s="83"/>
      <c r="BD413" s="83"/>
      <c r="BE413" s="83"/>
      <c r="BF413" s="28"/>
      <c r="BG413" s="85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</row>
    <row r="414" spans="1:100" s="86" customFormat="1" ht="31.5" customHeight="1" x14ac:dyDescent="0.3">
      <c r="A414" s="73"/>
      <c r="B414" s="74"/>
      <c r="C414" s="270"/>
      <c r="D414" s="74"/>
      <c r="E414" s="74"/>
      <c r="F414" s="75"/>
      <c r="G414" s="76"/>
      <c r="H414" s="76"/>
      <c r="I414" s="76"/>
      <c r="J414" s="76"/>
      <c r="K414" s="271"/>
      <c r="L414" s="272"/>
      <c r="M414" s="273"/>
      <c r="N414" s="111"/>
      <c r="O414" s="111"/>
      <c r="P414" s="111"/>
      <c r="Q414" s="111"/>
      <c r="R414" s="111"/>
      <c r="S414" s="77"/>
      <c r="T414" s="77"/>
      <c r="U414" s="111"/>
      <c r="V414" s="111"/>
      <c r="W414" s="111"/>
      <c r="X414" s="111"/>
      <c r="Y414" s="111"/>
      <c r="Z414" s="77"/>
      <c r="AA414" s="77"/>
      <c r="AB414" s="111"/>
      <c r="AC414" s="111"/>
      <c r="AD414" s="111"/>
      <c r="AE414" s="111"/>
      <c r="AF414" s="111"/>
      <c r="AG414" s="77"/>
      <c r="AH414" s="77"/>
      <c r="AI414" s="78"/>
      <c r="AJ414" s="79"/>
      <c r="AK414" s="80"/>
      <c r="AL414" s="77"/>
      <c r="AM414" s="77"/>
      <c r="AN414" s="81"/>
      <c r="AO414" s="81"/>
      <c r="AP414" s="81"/>
      <c r="AQ414" s="81"/>
      <c r="AR414" s="81"/>
      <c r="AS414" s="81"/>
      <c r="AT414" s="81"/>
      <c r="AU414" s="81"/>
      <c r="AV414" s="81"/>
      <c r="AW414" s="82"/>
      <c r="AX414" s="83"/>
      <c r="AY414" s="150"/>
      <c r="AZ414" s="84"/>
      <c r="BA414" s="83"/>
      <c r="BB414" s="83"/>
      <c r="BC414" s="83"/>
      <c r="BD414" s="83"/>
      <c r="BE414" s="83"/>
      <c r="BF414" s="28"/>
      <c r="BG414" s="85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</row>
    <row r="415" spans="1:100" s="86" customFormat="1" ht="31.5" customHeight="1" x14ac:dyDescent="0.3">
      <c r="A415" s="73"/>
      <c r="B415" s="74"/>
      <c r="C415" s="270"/>
      <c r="D415" s="74"/>
      <c r="E415" s="74"/>
      <c r="F415" s="75"/>
      <c r="G415" s="76"/>
      <c r="H415" s="76"/>
      <c r="I415" s="76"/>
      <c r="J415" s="76"/>
      <c r="K415" s="271"/>
      <c r="L415" s="272"/>
      <c r="M415" s="273"/>
      <c r="N415" s="111"/>
      <c r="O415" s="111"/>
      <c r="P415" s="111"/>
      <c r="Q415" s="111"/>
      <c r="R415" s="111"/>
      <c r="S415" s="77"/>
      <c r="T415" s="77"/>
      <c r="U415" s="111"/>
      <c r="V415" s="111"/>
      <c r="W415" s="111"/>
      <c r="X415" s="111"/>
      <c r="Y415" s="111"/>
      <c r="Z415" s="77"/>
      <c r="AA415" s="77"/>
      <c r="AB415" s="111"/>
      <c r="AC415" s="111"/>
      <c r="AD415" s="111"/>
      <c r="AE415" s="111"/>
      <c r="AF415" s="111"/>
      <c r="AG415" s="77"/>
      <c r="AH415" s="77"/>
      <c r="AI415" s="78"/>
      <c r="AJ415" s="79"/>
      <c r="AK415" s="80"/>
      <c r="AL415" s="77"/>
      <c r="AM415" s="77"/>
      <c r="AN415" s="81"/>
      <c r="AO415" s="81"/>
      <c r="AP415" s="81"/>
      <c r="AQ415" s="81"/>
      <c r="AR415" s="81"/>
      <c r="AS415" s="81"/>
      <c r="AT415" s="81"/>
      <c r="AU415" s="81"/>
      <c r="AV415" s="81"/>
      <c r="AW415" s="82"/>
      <c r="AX415" s="83"/>
      <c r="AY415" s="150"/>
      <c r="AZ415" s="84"/>
      <c r="BA415" s="83"/>
      <c r="BB415" s="83"/>
      <c r="BC415" s="83"/>
      <c r="BD415" s="83"/>
      <c r="BE415" s="83"/>
      <c r="BF415" s="28"/>
      <c r="BG415" s="85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</row>
    <row r="416" spans="1:100" s="86" customFormat="1" ht="31.5" customHeight="1" x14ac:dyDescent="0.3">
      <c r="A416" s="73"/>
      <c r="B416" s="74"/>
      <c r="C416" s="270"/>
      <c r="D416" s="74"/>
      <c r="E416" s="74"/>
      <c r="F416" s="75"/>
      <c r="G416" s="76"/>
      <c r="H416" s="76"/>
      <c r="I416" s="76"/>
      <c r="J416" s="76"/>
      <c r="K416" s="271"/>
      <c r="L416" s="272"/>
      <c r="M416" s="273"/>
      <c r="N416" s="111"/>
      <c r="O416" s="111"/>
      <c r="P416" s="111"/>
      <c r="Q416" s="111"/>
      <c r="R416" s="111"/>
      <c r="S416" s="77"/>
      <c r="T416" s="77"/>
      <c r="U416" s="111"/>
      <c r="V416" s="111"/>
      <c r="W416" s="111"/>
      <c r="X416" s="111"/>
      <c r="Y416" s="111"/>
      <c r="Z416" s="77"/>
      <c r="AA416" s="77"/>
      <c r="AB416" s="111"/>
      <c r="AC416" s="111"/>
      <c r="AD416" s="111"/>
      <c r="AE416" s="111"/>
      <c r="AF416" s="111"/>
      <c r="AG416" s="77"/>
      <c r="AH416" s="77"/>
      <c r="AI416" s="78"/>
      <c r="AJ416" s="79"/>
      <c r="AK416" s="80"/>
      <c r="AL416" s="77"/>
      <c r="AM416" s="77"/>
      <c r="AN416" s="81"/>
      <c r="AO416" s="81"/>
      <c r="AP416" s="81"/>
      <c r="AQ416" s="81"/>
      <c r="AR416" s="81"/>
      <c r="AS416" s="81"/>
      <c r="AT416" s="81"/>
      <c r="AU416" s="81"/>
      <c r="AV416" s="81"/>
      <c r="AW416" s="82"/>
      <c r="AX416" s="83"/>
      <c r="AY416" s="150"/>
      <c r="AZ416" s="84"/>
      <c r="BA416" s="83"/>
      <c r="BB416" s="83"/>
      <c r="BC416" s="83"/>
      <c r="BD416" s="83"/>
      <c r="BE416" s="83"/>
      <c r="BF416" s="28"/>
      <c r="BG416" s="85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</row>
    <row r="417" spans="1:100" s="86" customFormat="1" ht="31.5" customHeight="1" x14ac:dyDescent="0.3">
      <c r="A417" s="73"/>
      <c r="B417" s="74"/>
      <c r="C417" s="270"/>
      <c r="D417" s="74"/>
      <c r="E417" s="74"/>
      <c r="F417" s="75"/>
      <c r="G417" s="76"/>
      <c r="H417" s="76"/>
      <c r="I417" s="76"/>
      <c r="J417" s="76"/>
      <c r="K417" s="271"/>
      <c r="L417" s="272"/>
      <c r="M417" s="273"/>
      <c r="N417" s="111"/>
      <c r="O417" s="111"/>
      <c r="P417" s="111"/>
      <c r="Q417" s="111"/>
      <c r="R417" s="111"/>
      <c r="S417" s="77"/>
      <c r="T417" s="77"/>
      <c r="U417" s="111"/>
      <c r="V417" s="111"/>
      <c r="W417" s="111"/>
      <c r="X417" s="111"/>
      <c r="Y417" s="111"/>
      <c r="Z417" s="77"/>
      <c r="AA417" s="77"/>
      <c r="AB417" s="111"/>
      <c r="AC417" s="111"/>
      <c r="AD417" s="111"/>
      <c r="AE417" s="111"/>
      <c r="AF417" s="111"/>
      <c r="AG417" s="77"/>
      <c r="AH417" s="77"/>
      <c r="AI417" s="78"/>
      <c r="AJ417" s="79"/>
      <c r="AK417" s="80"/>
      <c r="AL417" s="77"/>
      <c r="AM417" s="77"/>
      <c r="AN417" s="81"/>
      <c r="AO417" s="81"/>
      <c r="AP417" s="81"/>
      <c r="AQ417" s="81"/>
      <c r="AR417" s="81"/>
      <c r="AS417" s="81"/>
      <c r="AT417" s="81"/>
      <c r="AU417" s="81"/>
      <c r="AV417" s="81"/>
      <c r="AW417" s="82"/>
      <c r="AX417" s="83"/>
      <c r="AY417" s="150"/>
      <c r="AZ417" s="84"/>
      <c r="BA417" s="83"/>
      <c r="BB417" s="83"/>
      <c r="BC417" s="83"/>
      <c r="BD417" s="83"/>
      <c r="BE417" s="83"/>
      <c r="BF417" s="28"/>
      <c r="BG417" s="85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</row>
    <row r="418" spans="1:100" s="86" customFormat="1" ht="31.5" customHeight="1" x14ac:dyDescent="0.3">
      <c r="A418" s="73"/>
      <c r="B418" s="74"/>
      <c r="C418" s="270"/>
      <c r="D418" s="74"/>
      <c r="E418" s="74"/>
      <c r="F418" s="75"/>
      <c r="G418" s="76"/>
      <c r="H418" s="76"/>
      <c r="I418" s="76"/>
      <c r="J418" s="76"/>
      <c r="K418" s="271"/>
      <c r="L418" s="272"/>
      <c r="M418" s="273"/>
      <c r="N418" s="111"/>
      <c r="O418" s="111"/>
      <c r="P418" s="111"/>
      <c r="Q418" s="111"/>
      <c r="R418" s="111"/>
      <c r="S418" s="77"/>
      <c r="T418" s="77"/>
      <c r="U418" s="111"/>
      <c r="V418" s="111"/>
      <c r="W418" s="111"/>
      <c r="X418" s="111"/>
      <c r="Y418" s="111"/>
      <c r="Z418" s="77"/>
      <c r="AA418" s="77"/>
      <c r="AB418" s="111"/>
      <c r="AC418" s="111"/>
      <c r="AD418" s="111"/>
      <c r="AE418" s="111"/>
      <c r="AF418" s="111"/>
      <c r="AG418" s="77"/>
      <c r="AH418" s="77"/>
      <c r="AI418" s="78"/>
      <c r="AJ418" s="79"/>
      <c r="AK418" s="80"/>
      <c r="AL418" s="77"/>
      <c r="AM418" s="77"/>
      <c r="AN418" s="81"/>
      <c r="AO418" s="81"/>
      <c r="AP418" s="81"/>
      <c r="AQ418" s="81"/>
      <c r="AR418" s="81"/>
      <c r="AS418" s="81"/>
      <c r="AT418" s="81"/>
      <c r="AU418" s="81"/>
      <c r="AV418" s="81"/>
      <c r="AW418" s="82"/>
      <c r="AX418" s="83"/>
      <c r="AY418" s="150"/>
      <c r="AZ418" s="84"/>
      <c r="BA418" s="83"/>
      <c r="BB418" s="83"/>
      <c r="BC418" s="83"/>
      <c r="BD418" s="83"/>
      <c r="BE418" s="83"/>
      <c r="BF418" s="28"/>
      <c r="BG418" s="85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</row>
    <row r="419" spans="1:100" s="86" customFormat="1" ht="31.5" customHeight="1" x14ac:dyDescent="0.3">
      <c r="A419" s="73"/>
      <c r="B419" s="74"/>
      <c r="C419" s="270"/>
      <c r="D419" s="74"/>
      <c r="E419" s="74"/>
      <c r="F419" s="75"/>
      <c r="G419" s="76"/>
      <c r="H419" s="76"/>
      <c r="I419" s="76"/>
      <c r="J419" s="76"/>
      <c r="K419" s="271"/>
      <c r="L419" s="272"/>
      <c r="M419" s="273"/>
      <c r="N419" s="111"/>
      <c r="O419" s="111"/>
      <c r="P419" s="111"/>
      <c r="Q419" s="111"/>
      <c r="R419" s="111"/>
      <c r="S419" s="77"/>
      <c r="T419" s="77"/>
      <c r="U419" s="111"/>
      <c r="V419" s="111"/>
      <c r="W419" s="111"/>
      <c r="X419" s="111"/>
      <c r="Y419" s="111"/>
      <c r="Z419" s="77"/>
      <c r="AA419" s="77"/>
      <c r="AB419" s="111"/>
      <c r="AC419" s="111"/>
      <c r="AD419" s="111"/>
      <c r="AE419" s="111"/>
      <c r="AF419" s="111"/>
      <c r="AG419" s="77"/>
      <c r="AH419" s="77"/>
      <c r="AI419" s="78"/>
      <c r="AJ419" s="79"/>
      <c r="AK419" s="80"/>
      <c r="AL419" s="77"/>
      <c r="AM419" s="77"/>
      <c r="AN419" s="81"/>
      <c r="AO419" s="81"/>
      <c r="AP419" s="81"/>
      <c r="AQ419" s="81"/>
      <c r="AR419" s="81"/>
      <c r="AS419" s="81"/>
      <c r="AT419" s="81"/>
      <c r="AU419" s="81"/>
      <c r="AV419" s="81"/>
      <c r="AW419" s="82"/>
      <c r="AX419" s="83"/>
      <c r="AY419" s="150"/>
      <c r="AZ419" s="84"/>
      <c r="BA419" s="83"/>
      <c r="BB419" s="83"/>
      <c r="BC419" s="83"/>
      <c r="BD419" s="83"/>
      <c r="BE419" s="83"/>
      <c r="BF419" s="28"/>
      <c r="BG419" s="85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</row>
    <row r="420" spans="1:100" s="86" customFormat="1" ht="31.5" customHeight="1" x14ac:dyDescent="0.3">
      <c r="A420" s="73"/>
      <c r="B420" s="74"/>
      <c r="C420" s="270"/>
      <c r="D420" s="74"/>
      <c r="E420" s="74"/>
      <c r="F420" s="75"/>
      <c r="G420" s="76"/>
      <c r="H420" s="76"/>
      <c r="I420" s="76"/>
      <c r="J420" s="76"/>
      <c r="K420" s="271"/>
      <c r="L420" s="272"/>
      <c r="M420" s="273"/>
      <c r="N420" s="111"/>
      <c r="O420" s="111"/>
      <c r="P420" s="111"/>
      <c r="Q420" s="111"/>
      <c r="R420" s="111"/>
      <c r="S420" s="77"/>
      <c r="T420" s="77"/>
      <c r="U420" s="111"/>
      <c r="V420" s="111"/>
      <c r="W420" s="111"/>
      <c r="X420" s="111"/>
      <c r="Y420" s="111"/>
      <c r="Z420" s="77"/>
      <c r="AA420" s="77"/>
      <c r="AB420" s="111"/>
      <c r="AC420" s="111"/>
      <c r="AD420" s="111"/>
      <c r="AE420" s="111"/>
      <c r="AF420" s="111"/>
      <c r="AG420" s="77"/>
      <c r="AH420" s="77"/>
      <c r="AI420" s="78"/>
      <c r="AJ420" s="79"/>
      <c r="AK420" s="80"/>
      <c r="AL420" s="77"/>
      <c r="AM420" s="77"/>
      <c r="AN420" s="81"/>
      <c r="AO420" s="81"/>
      <c r="AP420" s="81"/>
      <c r="AQ420" s="81"/>
      <c r="AR420" s="81"/>
      <c r="AS420" s="81"/>
      <c r="AT420" s="81"/>
      <c r="AU420" s="81"/>
      <c r="AV420" s="81"/>
      <c r="AW420" s="82"/>
      <c r="AX420" s="83"/>
      <c r="AY420" s="150"/>
      <c r="AZ420" s="84"/>
      <c r="BA420" s="83"/>
      <c r="BB420" s="83"/>
      <c r="BC420" s="83"/>
      <c r="BD420" s="83"/>
      <c r="BE420" s="83"/>
      <c r="BF420" s="28"/>
      <c r="BG420" s="85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</row>
    <row r="421" spans="1:100" s="86" customFormat="1" ht="31.5" customHeight="1" x14ac:dyDescent="0.3">
      <c r="A421" s="73"/>
      <c r="B421" s="74"/>
      <c r="C421" s="270"/>
      <c r="D421" s="74"/>
      <c r="E421" s="74"/>
      <c r="F421" s="75"/>
      <c r="G421" s="76"/>
      <c r="H421" s="76"/>
      <c r="I421" s="76"/>
      <c r="J421" s="76"/>
      <c r="K421" s="271"/>
      <c r="L421" s="272"/>
      <c r="M421" s="273"/>
      <c r="N421" s="111"/>
      <c r="O421" s="111"/>
      <c r="P421" s="111"/>
      <c r="Q421" s="111"/>
      <c r="R421" s="111"/>
      <c r="S421" s="77"/>
      <c r="T421" s="77"/>
      <c r="U421" s="111"/>
      <c r="V421" s="111"/>
      <c r="W421" s="111"/>
      <c r="X421" s="111"/>
      <c r="Y421" s="111"/>
      <c r="Z421" s="77"/>
      <c r="AA421" s="77"/>
      <c r="AB421" s="111"/>
      <c r="AC421" s="111"/>
      <c r="AD421" s="111"/>
      <c r="AE421" s="111"/>
      <c r="AF421" s="111"/>
      <c r="AG421" s="77"/>
      <c r="AH421" s="77"/>
      <c r="AI421" s="78"/>
      <c r="AJ421" s="79"/>
      <c r="AK421" s="80"/>
      <c r="AL421" s="77"/>
      <c r="AM421" s="77"/>
      <c r="AN421" s="81"/>
      <c r="AO421" s="81"/>
      <c r="AP421" s="81"/>
      <c r="AQ421" s="81"/>
      <c r="AR421" s="81"/>
      <c r="AS421" s="81"/>
      <c r="AT421" s="81"/>
      <c r="AU421" s="81"/>
      <c r="AV421" s="81"/>
      <c r="AW421" s="82"/>
      <c r="AX421" s="83"/>
      <c r="AY421" s="150"/>
      <c r="AZ421" s="84"/>
      <c r="BA421" s="83"/>
      <c r="BB421" s="83"/>
      <c r="BC421" s="83"/>
      <c r="BD421" s="83"/>
      <c r="BE421" s="83"/>
      <c r="BF421" s="28"/>
      <c r="BG421" s="85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</row>
    <row r="422" spans="1:100" s="86" customFormat="1" ht="31.5" customHeight="1" x14ac:dyDescent="0.3">
      <c r="A422" s="73"/>
      <c r="B422" s="74"/>
      <c r="C422" s="270"/>
      <c r="D422" s="74"/>
      <c r="E422" s="74"/>
      <c r="F422" s="75"/>
      <c r="G422" s="76"/>
      <c r="H422" s="76"/>
      <c r="I422" s="76"/>
      <c r="J422" s="76"/>
      <c r="K422" s="271"/>
      <c r="L422" s="272"/>
      <c r="M422" s="273"/>
      <c r="N422" s="111"/>
      <c r="O422" s="111"/>
      <c r="P422" s="111"/>
      <c r="Q422" s="111"/>
      <c r="R422" s="111"/>
      <c r="S422" s="77"/>
      <c r="T422" s="77"/>
      <c r="U422" s="111"/>
      <c r="V422" s="111"/>
      <c r="W422" s="111"/>
      <c r="X422" s="111"/>
      <c r="Y422" s="111"/>
      <c r="Z422" s="77"/>
      <c r="AA422" s="77"/>
      <c r="AB422" s="111"/>
      <c r="AC422" s="111"/>
      <c r="AD422" s="111"/>
      <c r="AE422" s="111"/>
      <c r="AF422" s="111"/>
      <c r="AG422" s="77"/>
      <c r="AH422" s="77"/>
      <c r="AI422" s="78"/>
      <c r="AJ422" s="79"/>
      <c r="AK422" s="80"/>
      <c r="AL422" s="77"/>
      <c r="AM422" s="77"/>
      <c r="AN422" s="81"/>
      <c r="AO422" s="81"/>
      <c r="AP422" s="81"/>
      <c r="AQ422" s="81"/>
      <c r="AR422" s="81"/>
      <c r="AS422" s="81"/>
      <c r="AT422" s="81"/>
      <c r="AU422" s="81"/>
      <c r="AV422" s="81"/>
      <c r="AW422" s="82"/>
      <c r="AX422" s="83"/>
      <c r="AY422" s="150"/>
      <c r="AZ422" s="84"/>
      <c r="BA422" s="83"/>
      <c r="BB422" s="83"/>
      <c r="BC422" s="83"/>
      <c r="BD422" s="83"/>
      <c r="BE422" s="83"/>
      <c r="BF422" s="28"/>
      <c r="BG422" s="85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</row>
    <row r="423" spans="1:100" s="86" customFormat="1" ht="31.5" customHeight="1" x14ac:dyDescent="0.3">
      <c r="A423" s="73"/>
      <c r="B423" s="74"/>
      <c r="C423" s="270"/>
      <c r="D423" s="74"/>
      <c r="E423" s="74"/>
      <c r="F423" s="75"/>
      <c r="G423" s="76"/>
      <c r="H423" s="76"/>
      <c r="I423" s="76"/>
      <c r="J423" s="76"/>
      <c r="K423" s="271"/>
      <c r="L423" s="272"/>
      <c r="M423" s="273"/>
      <c r="N423" s="111"/>
      <c r="O423" s="111"/>
      <c r="P423" s="111"/>
      <c r="Q423" s="111"/>
      <c r="R423" s="111"/>
      <c r="S423" s="77"/>
      <c r="T423" s="77"/>
      <c r="U423" s="111"/>
      <c r="V423" s="111"/>
      <c r="W423" s="111"/>
      <c r="X423" s="111"/>
      <c r="Y423" s="111"/>
      <c r="Z423" s="77"/>
      <c r="AA423" s="77"/>
      <c r="AB423" s="111"/>
      <c r="AC423" s="111"/>
      <c r="AD423" s="111"/>
      <c r="AE423" s="111"/>
      <c r="AF423" s="111"/>
      <c r="AG423" s="77"/>
      <c r="AH423" s="77"/>
      <c r="AI423" s="78"/>
      <c r="AJ423" s="79"/>
      <c r="AK423" s="80"/>
      <c r="AL423" s="77"/>
      <c r="AM423" s="77"/>
      <c r="AN423" s="81"/>
      <c r="AO423" s="81"/>
      <c r="AP423" s="81"/>
      <c r="AQ423" s="81"/>
      <c r="AR423" s="81"/>
      <c r="AS423" s="81"/>
      <c r="AT423" s="81"/>
      <c r="AU423" s="81"/>
      <c r="AV423" s="81"/>
      <c r="AW423" s="82"/>
      <c r="AX423" s="83"/>
      <c r="AY423" s="150"/>
      <c r="AZ423" s="84"/>
      <c r="BA423" s="83"/>
      <c r="BB423" s="83"/>
      <c r="BC423" s="83"/>
      <c r="BD423" s="83"/>
      <c r="BE423" s="83"/>
      <c r="BF423" s="28"/>
      <c r="BG423" s="85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</row>
    <row r="424" spans="1:100" s="86" customFormat="1" ht="31.5" customHeight="1" x14ac:dyDescent="0.3">
      <c r="A424" s="73"/>
      <c r="B424" s="74"/>
      <c r="C424" s="270"/>
      <c r="D424" s="74"/>
      <c r="E424" s="74"/>
      <c r="F424" s="75"/>
      <c r="G424" s="76"/>
      <c r="H424" s="76"/>
      <c r="I424" s="76"/>
      <c r="J424" s="76"/>
      <c r="K424" s="271"/>
      <c r="L424" s="272"/>
      <c r="M424" s="273"/>
      <c r="N424" s="111"/>
      <c r="O424" s="111"/>
      <c r="P424" s="111"/>
      <c r="Q424" s="111"/>
      <c r="R424" s="111"/>
      <c r="S424" s="77"/>
      <c r="T424" s="77"/>
      <c r="U424" s="111"/>
      <c r="V424" s="111"/>
      <c r="W424" s="111"/>
      <c r="X424" s="111"/>
      <c r="Y424" s="111"/>
      <c r="Z424" s="77"/>
      <c r="AA424" s="77"/>
      <c r="AB424" s="111"/>
      <c r="AC424" s="111"/>
      <c r="AD424" s="111"/>
      <c r="AE424" s="111"/>
      <c r="AF424" s="111"/>
      <c r="AG424" s="77"/>
      <c r="AH424" s="77"/>
      <c r="AI424" s="78"/>
      <c r="AJ424" s="79"/>
      <c r="AK424" s="80"/>
      <c r="AL424" s="77"/>
      <c r="AM424" s="77"/>
      <c r="AN424" s="81"/>
      <c r="AO424" s="81"/>
      <c r="AP424" s="81"/>
      <c r="AQ424" s="81"/>
      <c r="AR424" s="81"/>
      <c r="AS424" s="81"/>
      <c r="AT424" s="81"/>
      <c r="AU424" s="81"/>
      <c r="AV424" s="81"/>
      <c r="AW424" s="82"/>
      <c r="AX424" s="83"/>
      <c r="AY424" s="150"/>
      <c r="AZ424" s="84"/>
      <c r="BA424" s="83"/>
      <c r="BB424" s="83"/>
      <c r="BC424" s="83"/>
      <c r="BD424" s="83"/>
      <c r="BE424" s="83"/>
      <c r="BF424" s="28"/>
      <c r="BG424" s="85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</row>
    <row r="425" spans="1:100" s="86" customFormat="1" ht="31.5" customHeight="1" x14ac:dyDescent="0.3">
      <c r="A425" s="73"/>
      <c r="B425" s="74"/>
      <c r="C425" s="270"/>
      <c r="D425" s="74"/>
      <c r="E425" s="74"/>
      <c r="F425" s="75"/>
      <c r="G425" s="76"/>
      <c r="H425" s="76"/>
      <c r="I425" s="76"/>
      <c r="J425" s="76"/>
      <c r="K425" s="271"/>
      <c r="L425" s="272"/>
      <c r="M425" s="273"/>
      <c r="N425" s="111"/>
      <c r="O425" s="111"/>
      <c r="P425" s="111"/>
      <c r="Q425" s="111"/>
      <c r="R425" s="111"/>
      <c r="S425" s="77"/>
      <c r="T425" s="77"/>
      <c r="U425" s="111"/>
      <c r="V425" s="111"/>
      <c r="W425" s="111"/>
      <c r="X425" s="111"/>
      <c r="Y425" s="111"/>
      <c r="Z425" s="77"/>
      <c r="AA425" s="77"/>
      <c r="AB425" s="111"/>
      <c r="AC425" s="111"/>
      <c r="AD425" s="111"/>
      <c r="AE425" s="111"/>
      <c r="AF425" s="111"/>
      <c r="AG425" s="77"/>
      <c r="AH425" s="77"/>
      <c r="AI425" s="78"/>
      <c r="AJ425" s="79"/>
      <c r="AK425" s="80"/>
      <c r="AL425" s="77"/>
      <c r="AM425" s="77"/>
      <c r="AN425" s="81"/>
      <c r="AO425" s="81"/>
      <c r="AP425" s="81"/>
      <c r="AQ425" s="81"/>
      <c r="AR425" s="81"/>
      <c r="AS425" s="81"/>
      <c r="AT425" s="81"/>
      <c r="AU425" s="81"/>
      <c r="AV425" s="81"/>
      <c r="AW425" s="82"/>
      <c r="AX425" s="83"/>
      <c r="AY425" s="150"/>
      <c r="AZ425" s="84"/>
      <c r="BA425" s="83"/>
      <c r="BB425" s="83"/>
      <c r="BC425" s="83"/>
      <c r="BD425" s="83"/>
      <c r="BE425" s="83"/>
      <c r="BF425" s="28"/>
      <c r="BG425" s="85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</row>
    <row r="426" spans="1:100" s="86" customFormat="1" ht="31.5" customHeight="1" x14ac:dyDescent="0.3">
      <c r="A426" s="73"/>
      <c r="B426" s="74"/>
      <c r="C426" s="270"/>
      <c r="D426" s="74"/>
      <c r="E426" s="74"/>
      <c r="F426" s="75"/>
      <c r="G426" s="76"/>
      <c r="H426" s="76"/>
      <c r="I426" s="76"/>
      <c r="J426" s="76"/>
      <c r="K426" s="271"/>
      <c r="L426" s="272"/>
      <c r="M426" s="273"/>
      <c r="N426" s="111"/>
      <c r="O426" s="111"/>
      <c r="P426" s="111"/>
      <c r="Q426" s="111"/>
      <c r="R426" s="111"/>
      <c r="S426" s="77"/>
      <c r="T426" s="77"/>
      <c r="U426" s="111"/>
      <c r="V426" s="111"/>
      <c r="W426" s="111"/>
      <c r="X426" s="111"/>
      <c r="Y426" s="111"/>
      <c r="Z426" s="77"/>
      <c r="AA426" s="77"/>
      <c r="AB426" s="111"/>
      <c r="AC426" s="111"/>
      <c r="AD426" s="111"/>
      <c r="AE426" s="111"/>
      <c r="AF426" s="111"/>
      <c r="AG426" s="77"/>
      <c r="AH426" s="77"/>
      <c r="AI426" s="78"/>
      <c r="AJ426" s="79"/>
      <c r="AK426" s="80"/>
      <c r="AL426" s="77"/>
      <c r="AM426" s="77"/>
      <c r="AN426" s="81"/>
      <c r="AO426" s="81"/>
      <c r="AP426" s="81"/>
      <c r="AQ426" s="81"/>
      <c r="AR426" s="81"/>
      <c r="AS426" s="81"/>
      <c r="AT426" s="81"/>
      <c r="AU426" s="81"/>
      <c r="AV426" s="81"/>
      <c r="AW426" s="82"/>
      <c r="AX426" s="83"/>
      <c r="AY426" s="150"/>
      <c r="AZ426" s="84"/>
      <c r="BA426" s="83"/>
      <c r="BB426" s="83"/>
      <c r="BC426" s="83"/>
      <c r="BD426" s="83"/>
      <c r="BE426" s="83"/>
      <c r="BF426" s="28"/>
      <c r="BG426" s="85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</row>
    <row r="427" spans="1:100" s="86" customFormat="1" ht="31.5" customHeight="1" x14ac:dyDescent="0.3">
      <c r="A427" s="73"/>
      <c r="B427" s="74"/>
      <c r="C427" s="270"/>
      <c r="D427" s="74"/>
      <c r="E427" s="74"/>
      <c r="F427" s="75"/>
      <c r="G427" s="76"/>
      <c r="H427" s="76"/>
      <c r="I427" s="76"/>
      <c r="J427" s="76"/>
      <c r="K427" s="271"/>
      <c r="L427" s="272"/>
      <c r="M427" s="273"/>
      <c r="N427" s="111"/>
      <c r="O427" s="111"/>
      <c r="P427" s="111"/>
      <c r="Q427" s="111"/>
      <c r="R427" s="111"/>
      <c r="S427" s="77"/>
      <c r="T427" s="77"/>
      <c r="U427" s="111"/>
      <c r="V427" s="111"/>
      <c r="W427" s="111"/>
      <c r="X427" s="111"/>
      <c r="Y427" s="111"/>
      <c r="Z427" s="77"/>
      <c r="AA427" s="77"/>
      <c r="AB427" s="111"/>
      <c r="AC427" s="111"/>
      <c r="AD427" s="111"/>
      <c r="AE427" s="111"/>
      <c r="AF427" s="111"/>
      <c r="AG427" s="77"/>
      <c r="AH427" s="77"/>
      <c r="AI427" s="78"/>
      <c r="AJ427" s="79"/>
      <c r="AK427" s="80"/>
      <c r="AL427" s="77"/>
      <c r="AM427" s="77"/>
      <c r="AN427" s="81"/>
      <c r="AO427" s="81"/>
      <c r="AP427" s="81"/>
      <c r="AQ427" s="81"/>
      <c r="AR427" s="81"/>
      <c r="AS427" s="81"/>
      <c r="AT427" s="81"/>
      <c r="AU427" s="81"/>
      <c r="AV427" s="81"/>
      <c r="AW427" s="82"/>
      <c r="AX427" s="83"/>
      <c r="AY427" s="150"/>
      <c r="AZ427" s="84"/>
      <c r="BA427" s="83"/>
      <c r="BB427" s="83"/>
      <c r="BC427" s="83"/>
      <c r="BD427" s="83"/>
      <c r="BE427" s="83"/>
      <c r="BF427" s="28"/>
      <c r="BG427" s="85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</row>
    <row r="428" spans="1:100" s="86" customFormat="1" ht="31.5" customHeight="1" x14ac:dyDescent="0.3">
      <c r="A428" s="73"/>
      <c r="B428" s="74"/>
      <c r="C428" s="270"/>
      <c r="D428" s="74"/>
      <c r="E428" s="74"/>
      <c r="F428" s="75"/>
      <c r="G428" s="76"/>
      <c r="H428" s="76"/>
      <c r="I428" s="76"/>
      <c r="J428" s="76"/>
      <c r="K428" s="271"/>
      <c r="L428" s="272"/>
      <c r="M428" s="273"/>
      <c r="N428" s="111"/>
      <c r="O428" s="111"/>
      <c r="P428" s="111"/>
      <c r="Q428" s="111"/>
      <c r="R428" s="111"/>
      <c r="S428" s="77"/>
      <c r="T428" s="77"/>
      <c r="U428" s="111"/>
      <c r="V428" s="111"/>
      <c r="W428" s="111"/>
      <c r="X428" s="111"/>
      <c r="Y428" s="111"/>
      <c r="Z428" s="77"/>
      <c r="AA428" s="77"/>
      <c r="AB428" s="111"/>
      <c r="AC428" s="111"/>
      <c r="AD428" s="111"/>
      <c r="AE428" s="111"/>
      <c r="AF428" s="111"/>
      <c r="AG428" s="77"/>
      <c r="AH428" s="77"/>
      <c r="AI428" s="78"/>
      <c r="AJ428" s="79"/>
      <c r="AK428" s="80"/>
      <c r="AL428" s="77"/>
      <c r="AM428" s="77"/>
      <c r="AN428" s="81"/>
      <c r="AO428" s="81"/>
      <c r="AP428" s="81"/>
      <c r="AQ428" s="81"/>
      <c r="AR428" s="81"/>
      <c r="AS428" s="81"/>
      <c r="AT428" s="81"/>
      <c r="AU428" s="81"/>
      <c r="AV428" s="81"/>
      <c r="AW428" s="82"/>
      <c r="AX428" s="83"/>
      <c r="AY428" s="150"/>
      <c r="AZ428" s="84"/>
      <c r="BA428" s="83"/>
      <c r="BB428" s="83"/>
      <c r="BC428" s="83"/>
      <c r="BD428" s="83"/>
      <c r="BE428" s="83"/>
      <c r="BF428" s="28"/>
      <c r="BG428" s="85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</row>
    <row r="429" spans="1:100" s="86" customFormat="1" ht="31.5" customHeight="1" x14ac:dyDescent="0.3">
      <c r="A429" s="73"/>
      <c r="B429" s="74"/>
      <c r="C429" s="270"/>
      <c r="D429" s="74"/>
      <c r="E429" s="74"/>
      <c r="F429" s="75"/>
      <c r="G429" s="76"/>
      <c r="H429" s="76"/>
      <c r="I429" s="76"/>
      <c r="J429" s="76"/>
      <c r="K429" s="271"/>
      <c r="L429" s="272"/>
      <c r="M429" s="273"/>
      <c r="N429" s="111"/>
      <c r="O429" s="111"/>
      <c r="P429" s="111"/>
      <c r="Q429" s="111"/>
      <c r="R429" s="111"/>
      <c r="S429" s="77"/>
      <c r="T429" s="77"/>
      <c r="U429" s="111"/>
      <c r="V429" s="111"/>
      <c r="W429" s="111"/>
      <c r="X429" s="111"/>
      <c r="Y429" s="111"/>
      <c r="Z429" s="77"/>
      <c r="AA429" s="77"/>
      <c r="AB429" s="111"/>
      <c r="AC429" s="111"/>
      <c r="AD429" s="111"/>
      <c r="AE429" s="111"/>
      <c r="AF429" s="111"/>
      <c r="AG429" s="77"/>
      <c r="AH429" s="77"/>
      <c r="AI429" s="78"/>
      <c r="AJ429" s="79"/>
      <c r="AK429" s="80"/>
      <c r="AL429" s="77"/>
      <c r="AM429" s="77"/>
      <c r="AN429" s="81"/>
      <c r="AO429" s="81"/>
      <c r="AP429" s="81"/>
      <c r="AQ429" s="81"/>
      <c r="AR429" s="81"/>
      <c r="AS429" s="81"/>
      <c r="AT429" s="81"/>
      <c r="AU429" s="81"/>
      <c r="AV429" s="81"/>
      <c r="AW429" s="82"/>
      <c r="AX429" s="83"/>
      <c r="AY429" s="150"/>
      <c r="AZ429" s="84"/>
      <c r="BA429" s="83"/>
      <c r="BB429" s="83"/>
      <c r="BC429" s="83"/>
      <c r="BD429" s="83"/>
      <c r="BE429" s="83"/>
      <c r="BF429" s="28"/>
      <c r="BG429" s="85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</row>
    <row r="430" spans="1:100" s="86" customFormat="1" ht="31.5" customHeight="1" x14ac:dyDescent="0.3">
      <c r="A430" s="73"/>
      <c r="B430" s="74"/>
      <c r="C430" s="270"/>
      <c r="D430" s="74"/>
      <c r="E430" s="74"/>
      <c r="F430" s="75"/>
      <c r="G430" s="76"/>
      <c r="H430" s="76"/>
      <c r="I430" s="76"/>
      <c r="J430" s="76"/>
      <c r="K430" s="271"/>
      <c r="L430" s="272"/>
      <c r="M430" s="273"/>
      <c r="N430" s="111"/>
      <c r="O430" s="111"/>
      <c r="P430" s="111"/>
      <c r="Q430" s="111"/>
      <c r="R430" s="111"/>
      <c r="S430" s="77"/>
      <c r="T430" s="77"/>
      <c r="U430" s="111"/>
      <c r="V430" s="111"/>
      <c r="W430" s="111"/>
      <c r="X430" s="111"/>
      <c r="Y430" s="111"/>
      <c r="Z430" s="77"/>
      <c r="AA430" s="77"/>
      <c r="AB430" s="111"/>
      <c r="AC430" s="111"/>
      <c r="AD430" s="111"/>
      <c r="AE430" s="111"/>
      <c r="AF430" s="111"/>
      <c r="AG430" s="77"/>
      <c r="AH430" s="77"/>
      <c r="AI430" s="78"/>
      <c r="AJ430" s="79"/>
      <c r="AK430" s="80"/>
      <c r="AL430" s="77"/>
      <c r="AM430" s="77"/>
      <c r="AN430" s="81"/>
      <c r="AO430" s="81"/>
      <c r="AP430" s="81"/>
      <c r="AQ430" s="81"/>
      <c r="AR430" s="81"/>
      <c r="AS430" s="81"/>
      <c r="AT430" s="81"/>
      <c r="AU430" s="81"/>
      <c r="AV430" s="81"/>
      <c r="AW430" s="82"/>
      <c r="AX430" s="83"/>
      <c r="AY430" s="150"/>
      <c r="AZ430" s="84"/>
      <c r="BA430" s="83"/>
      <c r="BB430" s="83"/>
      <c r="BC430" s="83"/>
      <c r="BD430" s="83"/>
      <c r="BE430" s="83"/>
      <c r="BF430" s="28"/>
      <c r="BG430" s="85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</row>
    <row r="431" spans="1:100" s="86" customFormat="1" ht="31.5" customHeight="1" x14ac:dyDescent="0.3">
      <c r="A431" s="73"/>
      <c r="B431" s="74"/>
      <c r="C431" s="270"/>
      <c r="D431" s="74"/>
      <c r="E431" s="74"/>
      <c r="F431" s="75"/>
      <c r="G431" s="76"/>
      <c r="H431" s="76"/>
      <c r="I431" s="76"/>
      <c r="J431" s="76"/>
      <c r="K431" s="271"/>
      <c r="L431" s="272"/>
      <c r="M431" s="273"/>
      <c r="N431" s="111"/>
      <c r="O431" s="111"/>
      <c r="P431" s="111"/>
      <c r="Q431" s="111"/>
      <c r="R431" s="111"/>
      <c r="S431" s="77"/>
      <c r="T431" s="77"/>
      <c r="U431" s="111"/>
      <c r="V431" s="111"/>
      <c r="W431" s="111"/>
      <c r="X431" s="111"/>
      <c r="Y431" s="111"/>
      <c r="Z431" s="77"/>
      <c r="AA431" s="77"/>
      <c r="AB431" s="111"/>
      <c r="AC431" s="111"/>
      <c r="AD431" s="111"/>
      <c r="AE431" s="111"/>
      <c r="AF431" s="111"/>
      <c r="AG431" s="77"/>
      <c r="AH431" s="77"/>
      <c r="AI431" s="78"/>
      <c r="AJ431" s="79"/>
      <c r="AK431" s="80"/>
      <c r="AL431" s="77"/>
      <c r="AM431" s="77"/>
      <c r="AN431" s="81"/>
      <c r="AO431" s="81"/>
      <c r="AP431" s="81"/>
      <c r="AQ431" s="81"/>
      <c r="AR431" s="81"/>
      <c r="AS431" s="81"/>
      <c r="AT431" s="81"/>
      <c r="AU431" s="81"/>
      <c r="AV431" s="81"/>
      <c r="AW431" s="82"/>
      <c r="AX431" s="83"/>
      <c r="AY431" s="150"/>
      <c r="AZ431" s="84"/>
      <c r="BA431" s="83"/>
      <c r="BB431" s="83"/>
      <c r="BC431" s="83"/>
      <c r="BD431" s="83"/>
      <c r="BE431" s="83"/>
      <c r="BF431" s="28"/>
      <c r="BG431" s="85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</row>
    <row r="432" spans="1:100" s="86" customFormat="1" ht="31.5" customHeight="1" x14ac:dyDescent="0.3">
      <c r="A432" s="73"/>
      <c r="B432" s="74"/>
      <c r="C432" s="270"/>
      <c r="D432" s="74"/>
      <c r="E432" s="74"/>
      <c r="F432" s="75"/>
      <c r="G432" s="76"/>
      <c r="H432" s="76"/>
      <c r="I432" s="76"/>
      <c r="J432" s="76"/>
      <c r="K432" s="271"/>
      <c r="L432" s="272"/>
      <c r="M432" s="273"/>
      <c r="N432" s="111"/>
      <c r="O432" s="111"/>
      <c r="P432" s="111"/>
      <c r="Q432" s="111"/>
      <c r="R432" s="111"/>
      <c r="S432" s="77"/>
      <c r="T432" s="77"/>
      <c r="U432" s="111"/>
      <c r="V432" s="111"/>
      <c r="W432" s="111"/>
      <c r="X432" s="111"/>
      <c r="Y432" s="111"/>
      <c r="Z432" s="77"/>
      <c r="AA432" s="77"/>
      <c r="AB432" s="111"/>
      <c r="AC432" s="111"/>
      <c r="AD432" s="111"/>
      <c r="AE432" s="111"/>
      <c r="AF432" s="111"/>
      <c r="AG432" s="77"/>
      <c r="AH432" s="77"/>
      <c r="AI432" s="78"/>
      <c r="AJ432" s="79"/>
      <c r="AK432" s="80"/>
      <c r="AL432" s="77"/>
      <c r="AM432" s="77"/>
      <c r="AN432" s="81"/>
      <c r="AO432" s="81"/>
      <c r="AP432" s="81"/>
      <c r="AQ432" s="81"/>
      <c r="AR432" s="81"/>
      <c r="AS432" s="81"/>
      <c r="AT432" s="81"/>
      <c r="AU432" s="81"/>
      <c r="AV432" s="81"/>
      <c r="AW432" s="82"/>
      <c r="AX432" s="83"/>
      <c r="AY432" s="150"/>
      <c r="AZ432" s="84"/>
      <c r="BA432" s="83"/>
      <c r="BB432" s="83"/>
      <c r="BC432" s="83"/>
      <c r="BD432" s="83"/>
      <c r="BE432" s="83"/>
      <c r="BF432" s="28"/>
      <c r="BG432" s="85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</row>
    <row r="433" spans="1:100" s="86" customFormat="1" ht="31.5" customHeight="1" x14ac:dyDescent="0.3">
      <c r="A433" s="73"/>
      <c r="B433" s="74"/>
      <c r="C433" s="270"/>
      <c r="D433" s="74"/>
      <c r="E433" s="74"/>
      <c r="F433" s="75"/>
      <c r="G433" s="76"/>
      <c r="H433" s="76"/>
      <c r="I433" s="76"/>
      <c r="J433" s="76"/>
      <c r="K433" s="271"/>
      <c r="L433" s="272"/>
      <c r="M433" s="273"/>
      <c r="N433" s="111"/>
      <c r="O433" s="111"/>
      <c r="P433" s="111"/>
      <c r="Q433" s="111"/>
      <c r="R433" s="111"/>
      <c r="S433" s="77"/>
      <c r="T433" s="77"/>
      <c r="U433" s="111"/>
      <c r="V433" s="111"/>
      <c r="W433" s="111"/>
      <c r="X433" s="111"/>
      <c r="Y433" s="111"/>
      <c r="Z433" s="77"/>
      <c r="AA433" s="77"/>
      <c r="AB433" s="111"/>
      <c r="AC433" s="111"/>
      <c r="AD433" s="111"/>
      <c r="AE433" s="111"/>
      <c r="AF433" s="111"/>
      <c r="AG433" s="77"/>
      <c r="AH433" s="77"/>
      <c r="AI433" s="78"/>
      <c r="AJ433" s="79"/>
      <c r="AK433" s="80"/>
      <c r="AL433" s="77"/>
      <c r="AM433" s="77"/>
      <c r="AN433" s="81"/>
      <c r="AO433" s="81"/>
      <c r="AP433" s="81"/>
      <c r="AQ433" s="81"/>
      <c r="AR433" s="81"/>
      <c r="AS433" s="81"/>
      <c r="AT433" s="81"/>
      <c r="AU433" s="81"/>
      <c r="AV433" s="81"/>
      <c r="AW433" s="82"/>
      <c r="AX433" s="83"/>
      <c r="AY433" s="150"/>
      <c r="AZ433" s="84"/>
      <c r="BA433" s="83"/>
      <c r="BB433" s="83"/>
      <c r="BC433" s="83"/>
      <c r="BD433" s="83"/>
      <c r="BE433" s="83"/>
      <c r="BF433" s="28"/>
      <c r="BG433" s="85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</row>
    <row r="434" spans="1:100" s="86" customFormat="1" ht="31.5" customHeight="1" x14ac:dyDescent="0.3">
      <c r="A434" s="73"/>
      <c r="B434" s="74"/>
      <c r="C434" s="270"/>
      <c r="D434" s="74"/>
      <c r="E434" s="74"/>
      <c r="F434" s="75"/>
      <c r="G434" s="76"/>
      <c r="H434" s="76"/>
      <c r="I434" s="76"/>
      <c r="J434" s="76"/>
      <c r="K434" s="271"/>
      <c r="L434" s="272"/>
      <c r="M434" s="273"/>
      <c r="N434" s="111"/>
      <c r="O434" s="111"/>
      <c r="P434" s="111"/>
      <c r="Q434" s="111"/>
      <c r="R434" s="111"/>
      <c r="S434" s="77"/>
      <c r="T434" s="77"/>
      <c r="U434" s="111"/>
      <c r="V434" s="111"/>
      <c r="W434" s="111"/>
      <c r="X434" s="111"/>
      <c r="Y434" s="111"/>
      <c r="Z434" s="77"/>
      <c r="AA434" s="77"/>
      <c r="AB434" s="111"/>
      <c r="AC434" s="111"/>
      <c r="AD434" s="111"/>
      <c r="AE434" s="111"/>
      <c r="AF434" s="111"/>
      <c r="AG434" s="77"/>
      <c r="AH434" s="77"/>
      <c r="AI434" s="78"/>
      <c r="AJ434" s="79"/>
      <c r="AK434" s="80"/>
      <c r="AL434" s="77"/>
      <c r="AM434" s="77"/>
      <c r="AN434" s="81"/>
      <c r="AO434" s="81"/>
      <c r="AP434" s="81"/>
      <c r="AQ434" s="81"/>
      <c r="AR434" s="81"/>
      <c r="AS434" s="81"/>
      <c r="AT434" s="81"/>
      <c r="AU434" s="81"/>
      <c r="AV434" s="81"/>
      <c r="AW434" s="82"/>
      <c r="AX434" s="83"/>
      <c r="AY434" s="150"/>
      <c r="AZ434" s="84"/>
      <c r="BA434" s="83"/>
      <c r="BB434" s="83"/>
      <c r="BC434" s="83"/>
      <c r="BD434" s="83"/>
      <c r="BE434" s="83"/>
      <c r="BF434" s="28"/>
      <c r="BG434" s="85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</row>
    <row r="435" spans="1:100" s="86" customFormat="1" ht="31.5" customHeight="1" x14ac:dyDescent="0.3">
      <c r="A435" s="73"/>
      <c r="B435" s="74"/>
      <c r="C435" s="270"/>
      <c r="D435" s="74"/>
      <c r="E435" s="74"/>
      <c r="F435" s="75"/>
      <c r="G435" s="76"/>
      <c r="H435" s="76"/>
      <c r="I435" s="76"/>
      <c r="J435" s="76"/>
      <c r="K435" s="271"/>
      <c r="L435" s="272"/>
      <c r="M435" s="273"/>
      <c r="N435" s="111"/>
      <c r="O435" s="111"/>
      <c r="P435" s="111"/>
      <c r="Q435" s="111"/>
      <c r="R435" s="111"/>
      <c r="S435" s="77"/>
      <c r="T435" s="77"/>
      <c r="U435" s="111"/>
      <c r="V435" s="111"/>
      <c r="W435" s="111"/>
      <c r="X435" s="111"/>
      <c r="Y435" s="111"/>
      <c r="Z435" s="77"/>
      <c r="AA435" s="77"/>
      <c r="AB435" s="111"/>
      <c r="AC435" s="111"/>
      <c r="AD435" s="111"/>
      <c r="AE435" s="111"/>
      <c r="AF435" s="111"/>
      <c r="AG435" s="77"/>
      <c r="AH435" s="77"/>
      <c r="AI435" s="78"/>
      <c r="AJ435" s="79"/>
      <c r="AK435" s="80"/>
      <c r="AL435" s="77"/>
      <c r="AM435" s="77"/>
      <c r="AN435" s="81"/>
      <c r="AO435" s="81"/>
      <c r="AP435" s="81"/>
      <c r="AQ435" s="81"/>
      <c r="AR435" s="81"/>
      <c r="AS435" s="81"/>
      <c r="AT435" s="81"/>
      <c r="AU435" s="81"/>
      <c r="AV435" s="81"/>
      <c r="AW435" s="82"/>
      <c r="AX435" s="83"/>
      <c r="AY435" s="150"/>
      <c r="AZ435" s="84"/>
      <c r="BA435" s="83"/>
      <c r="BB435" s="83"/>
      <c r="BC435" s="83"/>
      <c r="BD435" s="83"/>
      <c r="BE435" s="83"/>
      <c r="BF435" s="28"/>
      <c r="BG435" s="85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</row>
    <row r="436" spans="1:100" s="86" customFormat="1" ht="31.5" customHeight="1" x14ac:dyDescent="0.3">
      <c r="A436" s="73"/>
      <c r="B436" s="74"/>
      <c r="C436" s="270"/>
      <c r="D436" s="74"/>
      <c r="E436" s="74"/>
      <c r="F436" s="75"/>
      <c r="G436" s="76"/>
      <c r="H436" s="76"/>
      <c r="I436" s="76"/>
      <c r="J436" s="76"/>
      <c r="K436" s="271"/>
      <c r="L436" s="272"/>
      <c r="M436" s="273"/>
      <c r="N436" s="111"/>
      <c r="O436" s="111"/>
      <c r="P436" s="111"/>
      <c r="Q436" s="111"/>
      <c r="R436" s="111"/>
      <c r="S436" s="77"/>
      <c r="T436" s="77"/>
      <c r="U436" s="111"/>
      <c r="V436" s="111"/>
      <c r="W436" s="111"/>
      <c r="X436" s="111"/>
      <c r="Y436" s="111"/>
      <c r="Z436" s="77"/>
      <c r="AA436" s="77"/>
      <c r="AB436" s="111"/>
      <c r="AC436" s="111"/>
      <c r="AD436" s="111"/>
      <c r="AE436" s="111"/>
      <c r="AF436" s="111"/>
      <c r="AG436" s="77"/>
      <c r="AH436" s="77"/>
      <c r="AI436" s="78"/>
      <c r="AJ436" s="79"/>
      <c r="AK436" s="80"/>
      <c r="AL436" s="77"/>
      <c r="AM436" s="77"/>
      <c r="AN436" s="81"/>
      <c r="AO436" s="81"/>
      <c r="AP436" s="81"/>
      <c r="AQ436" s="81"/>
      <c r="AR436" s="81"/>
      <c r="AS436" s="81"/>
      <c r="AT436" s="81"/>
      <c r="AU436" s="81"/>
      <c r="AV436" s="81"/>
      <c r="AW436" s="82"/>
      <c r="AX436" s="83"/>
      <c r="AY436" s="150"/>
      <c r="AZ436" s="84"/>
      <c r="BA436" s="83"/>
      <c r="BB436" s="83"/>
      <c r="BC436" s="83"/>
      <c r="BD436" s="83"/>
      <c r="BE436" s="83"/>
      <c r="BF436" s="28"/>
      <c r="BG436" s="85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</row>
    <row r="437" spans="1:100" s="86" customFormat="1" ht="31.5" customHeight="1" x14ac:dyDescent="0.3">
      <c r="A437" s="73"/>
      <c r="B437" s="74"/>
      <c r="C437" s="270"/>
      <c r="D437" s="74"/>
      <c r="E437" s="74"/>
      <c r="F437" s="75"/>
      <c r="G437" s="76"/>
      <c r="H437" s="76"/>
      <c r="I437" s="76"/>
      <c r="J437" s="76"/>
      <c r="K437" s="271"/>
      <c r="L437" s="272"/>
      <c r="M437" s="273"/>
      <c r="N437" s="111"/>
      <c r="O437" s="111"/>
      <c r="P437" s="111"/>
      <c r="Q437" s="111"/>
      <c r="R437" s="111"/>
      <c r="S437" s="77"/>
      <c r="T437" s="77"/>
      <c r="U437" s="111"/>
      <c r="V437" s="111"/>
      <c r="W437" s="111"/>
      <c r="X437" s="111"/>
      <c r="Y437" s="111"/>
      <c r="Z437" s="77"/>
      <c r="AA437" s="77"/>
      <c r="AB437" s="111"/>
      <c r="AC437" s="111"/>
      <c r="AD437" s="111"/>
      <c r="AE437" s="111"/>
      <c r="AF437" s="111"/>
      <c r="AG437" s="77"/>
      <c r="AH437" s="77"/>
      <c r="AI437" s="78"/>
      <c r="AJ437" s="79"/>
      <c r="AK437" s="80"/>
      <c r="AL437" s="77"/>
      <c r="AM437" s="77"/>
      <c r="AN437" s="81"/>
      <c r="AO437" s="81"/>
      <c r="AP437" s="81"/>
      <c r="AQ437" s="81"/>
      <c r="AR437" s="81"/>
      <c r="AS437" s="81"/>
      <c r="AT437" s="81"/>
      <c r="AU437" s="81"/>
      <c r="AV437" s="81"/>
      <c r="AW437" s="82"/>
      <c r="AX437" s="83"/>
      <c r="AY437" s="150"/>
      <c r="AZ437" s="84"/>
      <c r="BA437" s="83"/>
      <c r="BB437" s="83"/>
      <c r="BC437" s="83"/>
      <c r="BD437" s="83"/>
      <c r="BE437" s="83"/>
      <c r="BF437" s="28"/>
      <c r="BG437" s="85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</row>
    <row r="438" spans="1:100" s="86" customFormat="1" ht="31.5" customHeight="1" x14ac:dyDescent="0.3">
      <c r="A438" s="73"/>
      <c r="B438" s="74"/>
      <c r="C438" s="270"/>
      <c r="D438" s="74"/>
      <c r="E438" s="74"/>
      <c r="F438" s="75"/>
      <c r="G438" s="76"/>
      <c r="H438" s="76"/>
      <c r="I438" s="76"/>
      <c r="J438" s="76"/>
      <c r="K438" s="271"/>
      <c r="L438" s="272"/>
      <c r="M438" s="273"/>
      <c r="N438" s="111"/>
      <c r="O438" s="111"/>
      <c r="P438" s="111"/>
      <c r="Q438" s="111"/>
      <c r="R438" s="111"/>
      <c r="S438" s="77"/>
      <c r="T438" s="77"/>
      <c r="U438" s="111"/>
      <c r="V438" s="111"/>
      <c r="W438" s="111"/>
      <c r="X438" s="111"/>
      <c r="Y438" s="111"/>
      <c r="Z438" s="77"/>
      <c r="AA438" s="77"/>
      <c r="AB438" s="111"/>
      <c r="AC438" s="111"/>
      <c r="AD438" s="111"/>
      <c r="AE438" s="111"/>
      <c r="AF438" s="111"/>
      <c r="AG438" s="77"/>
      <c r="AH438" s="77"/>
      <c r="AI438" s="78"/>
      <c r="AJ438" s="79"/>
      <c r="AK438" s="80"/>
      <c r="AL438" s="77"/>
      <c r="AM438" s="77"/>
      <c r="AN438" s="81"/>
      <c r="AO438" s="81"/>
      <c r="AP438" s="81"/>
      <c r="AQ438" s="81"/>
      <c r="AR438" s="81"/>
      <c r="AS438" s="81"/>
      <c r="AT438" s="81"/>
      <c r="AU438" s="81"/>
      <c r="AV438" s="81"/>
      <c r="AW438" s="82"/>
      <c r="AX438" s="83"/>
      <c r="AY438" s="150"/>
      <c r="AZ438" s="84"/>
      <c r="BA438" s="83"/>
      <c r="BB438" s="83"/>
      <c r="BC438" s="83"/>
      <c r="BD438" s="83"/>
      <c r="BE438" s="83"/>
      <c r="BF438" s="28"/>
      <c r="BG438" s="85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</row>
    <row r="439" spans="1:100" s="86" customFormat="1" ht="31.5" customHeight="1" x14ac:dyDescent="0.3">
      <c r="A439" s="73"/>
      <c r="B439" s="74"/>
      <c r="C439" s="270"/>
      <c r="D439" s="74"/>
      <c r="E439" s="74"/>
      <c r="F439" s="75"/>
      <c r="G439" s="76"/>
      <c r="H439" s="76"/>
      <c r="I439" s="76"/>
      <c r="J439" s="76"/>
      <c r="K439" s="271"/>
      <c r="L439" s="272"/>
      <c r="M439" s="273"/>
      <c r="N439" s="111"/>
      <c r="O439" s="111"/>
      <c r="P439" s="111"/>
      <c r="Q439" s="111"/>
      <c r="R439" s="111"/>
      <c r="S439" s="77"/>
      <c r="T439" s="77"/>
      <c r="U439" s="111"/>
      <c r="V439" s="111"/>
      <c r="W439" s="111"/>
      <c r="X439" s="111"/>
      <c r="Y439" s="111"/>
      <c r="Z439" s="77"/>
      <c r="AA439" s="77"/>
      <c r="AB439" s="111"/>
      <c r="AC439" s="111"/>
      <c r="AD439" s="111"/>
      <c r="AE439" s="111"/>
      <c r="AF439" s="111"/>
      <c r="AG439" s="77"/>
      <c r="AH439" s="77"/>
      <c r="AI439" s="78"/>
      <c r="AJ439" s="79"/>
      <c r="AK439" s="80"/>
      <c r="AL439" s="77"/>
      <c r="AM439" s="77"/>
      <c r="AN439" s="81"/>
      <c r="AO439" s="81"/>
      <c r="AP439" s="81"/>
      <c r="AQ439" s="81"/>
      <c r="AR439" s="81"/>
      <c r="AS439" s="81"/>
      <c r="AT439" s="81"/>
      <c r="AU439" s="81"/>
      <c r="AV439" s="81"/>
      <c r="AW439" s="82"/>
      <c r="AX439" s="83"/>
      <c r="AY439" s="150"/>
      <c r="AZ439" s="84"/>
      <c r="BA439" s="83"/>
      <c r="BB439" s="83"/>
      <c r="BC439" s="83"/>
      <c r="BD439" s="83"/>
      <c r="BE439" s="83"/>
      <c r="BF439" s="28"/>
      <c r="BG439" s="85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</row>
    <row r="440" spans="1:100" s="86" customFormat="1" ht="31.5" customHeight="1" x14ac:dyDescent="0.3">
      <c r="A440" s="73"/>
      <c r="B440" s="74"/>
      <c r="C440" s="270"/>
      <c r="D440" s="74"/>
      <c r="E440" s="74"/>
      <c r="F440" s="75"/>
      <c r="G440" s="76"/>
      <c r="H440" s="76"/>
      <c r="I440" s="76"/>
      <c r="J440" s="76"/>
      <c r="K440" s="271"/>
      <c r="L440" s="272"/>
      <c r="M440" s="273"/>
      <c r="N440" s="111"/>
      <c r="O440" s="111"/>
      <c r="P440" s="111"/>
      <c r="Q440" s="111"/>
      <c r="R440" s="111"/>
      <c r="S440" s="77"/>
      <c r="T440" s="77"/>
      <c r="U440" s="111"/>
      <c r="V440" s="111"/>
      <c r="W440" s="111"/>
      <c r="X440" s="111"/>
      <c r="Y440" s="111"/>
      <c r="Z440" s="77"/>
      <c r="AA440" s="77"/>
      <c r="AB440" s="111"/>
      <c r="AC440" s="111"/>
      <c r="AD440" s="111"/>
      <c r="AE440" s="111"/>
      <c r="AF440" s="111"/>
      <c r="AG440" s="77"/>
      <c r="AH440" s="77"/>
      <c r="AI440" s="78"/>
      <c r="AJ440" s="79"/>
      <c r="AK440" s="80"/>
      <c r="AL440" s="77"/>
      <c r="AM440" s="77"/>
      <c r="AN440" s="81"/>
      <c r="AO440" s="81"/>
      <c r="AP440" s="81"/>
      <c r="AQ440" s="81"/>
      <c r="AR440" s="81"/>
      <c r="AS440" s="81"/>
      <c r="AT440" s="81"/>
      <c r="AU440" s="81"/>
      <c r="AV440" s="81"/>
      <c r="AW440" s="82"/>
      <c r="AX440" s="83"/>
      <c r="AY440" s="150"/>
      <c r="AZ440" s="84"/>
      <c r="BA440" s="83"/>
      <c r="BB440" s="83"/>
      <c r="BC440" s="83"/>
      <c r="BD440" s="83"/>
      <c r="BE440" s="83"/>
      <c r="BF440" s="28"/>
      <c r="BG440" s="85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</row>
    <row r="441" spans="1:100" s="86" customFormat="1" ht="31.5" customHeight="1" x14ac:dyDescent="0.3">
      <c r="A441" s="73"/>
      <c r="B441" s="74"/>
      <c r="C441" s="270"/>
      <c r="D441" s="74"/>
      <c r="E441" s="74"/>
      <c r="F441" s="75"/>
      <c r="G441" s="76"/>
      <c r="H441" s="76"/>
      <c r="I441" s="76"/>
      <c r="J441" s="76"/>
      <c r="K441" s="271"/>
      <c r="L441" s="272"/>
      <c r="M441" s="273"/>
      <c r="N441" s="111"/>
      <c r="O441" s="111"/>
      <c r="P441" s="111"/>
      <c r="Q441" s="111"/>
      <c r="R441" s="111"/>
      <c r="S441" s="77"/>
      <c r="T441" s="77"/>
      <c r="U441" s="111"/>
      <c r="V441" s="111"/>
      <c r="W441" s="111"/>
      <c r="X441" s="111"/>
      <c r="Y441" s="111"/>
      <c r="Z441" s="77"/>
      <c r="AA441" s="77"/>
      <c r="AB441" s="111"/>
      <c r="AC441" s="111"/>
      <c r="AD441" s="111"/>
      <c r="AE441" s="111"/>
      <c r="AF441" s="111"/>
      <c r="AG441" s="77"/>
      <c r="AH441" s="77"/>
      <c r="AI441" s="78"/>
      <c r="AJ441" s="79"/>
      <c r="AK441" s="80"/>
      <c r="AL441" s="77"/>
      <c r="AM441" s="77"/>
      <c r="AN441" s="81"/>
      <c r="AO441" s="81"/>
      <c r="AP441" s="81"/>
      <c r="AQ441" s="81"/>
      <c r="AR441" s="81"/>
      <c r="AS441" s="81"/>
      <c r="AT441" s="81"/>
      <c r="AU441" s="81"/>
      <c r="AV441" s="81"/>
      <c r="AW441" s="82"/>
      <c r="AX441" s="83"/>
      <c r="AY441" s="150"/>
      <c r="AZ441" s="84"/>
      <c r="BA441" s="83"/>
      <c r="BB441" s="83"/>
      <c r="BC441" s="83"/>
      <c r="BD441" s="83"/>
      <c r="BE441" s="83"/>
      <c r="BF441" s="28"/>
      <c r="BG441" s="85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</row>
    <row r="442" spans="1:100" s="86" customFormat="1" ht="31.5" customHeight="1" x14ac:dyDescent="0.3">
      <c r="A442" s="73"/>
      <c r="B442" s="74"/>
      <c r="C442" s="270"/>
      <c r="D442" s="74"/>
      <c r="E442" s="74"/>
      <c r="F442" s="75"/>
      <c r="G442" s="76"/>
      <c r="H442" s="76"/>
      <c r="I442" s="76"/>
      <c r="J442" s="76"/>
      <c r="K442" s="271"/>
      <c r="L442" s="272"/>
      <c r="M442" s="273"/>
      <c r="N442" s="111"/>
      <c r="O442" s="111"/>
      <c r="P442" s="111"/>
      <c r="Q442" s="111"/>
      <c r="R442" s="111"/>
      <c r="S442" s="77"/>
      <c r="T442" s="77"/>
      <c r="U442" s="111"/>
      <c r="V442" s="111"/>
      <c r="W442" s="111"/>
      <c r="X442" s="111"/>
      <c r="Y442" s="111"/>
      <c r="Z442" s="77"/>
      <c r="AA442" s="77"/>
      <c r="AB442" s="111"/>
      <c r="AC442" s="111"/>
      <c r="AD442" s="111"/>
      <c r="AE442" s="111"/>
      <c r="AF442" s="111"/>
      <c r="AG442" s="77"/>
      <c r="AH442" s="77"/>
      <c r="AI442" s="78"/>
      <c r="AJ442" s="79"/>
      <c r="AK442" s="80"/>
      <c r="AL442" s="77"/>
      <c r="AM442" s="77"/>
      <c r="AN442" s="81"/>
      <c r="AO442" s="81"/>
      <c r="AP442" s="81"/>
      <c r="AQ442" s="81"/>
      <c r="AR442" s="81"/>
      <c r="AS442" s="81"/>
      <c r="AT442" s="81"/>
      <c r="AU442" s="81"/>
      <c r="AV442" s="81"/>
      <c r="AW442" s="82"/>
      <c r="AX442" s="83"/>
      <c r="AY442" s="150"/>
      <c r="AZ442" s="84"/>
      <c r="BA442" s="83"/>
      <c r="BB442" s="83"/>
      <c r="BC442" s="83"/>
      <c r="BD442" s="83"/>
      <c r="BE442" s="83"/>
      <c r="BF442" s="28"/>
      <c r="BG442" s="85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</row>
    <row r="443" spans="1:100" s="86" customFormat="1" ht="31.5" customHeight="1" x14ac:dyDescent="0.3">
      <c r="A443" s="73"/>
      <c r="B443" s="74"/>
      <c r="C443" s="270"/>
      <c r="D443" s="74"/>
      <c r="E443" s="74"/>
      <c r="F443" s="75"/>
      <c r="G443" s="76"/>
      <c r="H443" s="76"/>
      <c r="I443" s="76"/>
      <c r="J443" s="76"/>
      <c r="K443" s="271"/>
      <c r="L443" s="272"/>
      <c r="M443" s="273"/>
      <c r="N443" s="111"/>
      <c r="O443" s="111"/>
      <c r="P443" s="111"/>
      <c r="Q443" s="111"/>
      <c r="R443" s="111"/>
      <c r="S443" s="77"/>
      <c r="T443" s="77"/>
      <c r="U443" s="111"/>
      <c r="V443" s="111"/>
      <c r="W443" s="111"/>
      <c r="X443" s="111"/>
      <c r="Y443" s="111"/>
      <c r="Z443" s="77"/>
      <c r="AA443" s="77"/>
      <c r="AB443" s="111"/>
      <c r="AC443" s="111"/>
      <c r="AD443" s="111"/>
      <c r="AE443" s="111"/>
      <c r="AF443" s="111"/>
      <c r="AG443" s="77"/>
      <c r="AH443" s="77"/>
      <c r="AI443" s="78"/>
      <c r="AJ443" s="79"/>
      <c r="AK443" s="80"/>
      <c r="AL443" s="77"/>
      <c r="AM443" s="77"/>
      <c r="AN443" s="81"/>
      <c r="AO443" s="81"/>
      <c r="AP443" s="81"/>
      <c r="AQ443" s="81"/>
      <c r="AR443" s="81"/>
      <c r="AS443" s="81"/>
      <c r="AT443" s="81"/>
      <c r="AU443" s="81"/>
      <c r="AV443" s="81"/>
      <c r="AW443" s="82"/>
      <c r="AX443" s="83"/>
      <c r="AY443" s="150"/>
      <c r="AZ443" s="84"/>
      <c r="BA443" s="83"/>
      <c r="BB443" s="83"/>
      <c r="BC443" s="83"/>
      <c r="BD443" s="83"/>
      <c r="BE443" s="83"/>
      <c r="BF443" s="28"/>
      <c r="BG443" s="85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</row>
    <row r="444" spans="1:100" s="86" customFormat="1" ht="31.5" customHeight="1" x14ac:dyDescent="0.3">
      <c r="A444" s="73"/>
      <c r="B444" s="74"/>
      <c r="C444" s="270"/>
      <c r="D444" s="74"/>
      <c r="E444" s="74"/>
      <c r="F444" s="75"/>
      <c r="G444" s="76"/>
      <c r="H444" s="76"/>
      <c r="I444" s="76"/>
      <c r="J444" s="76"/>
      <c r="K444" s="271"/>
      <c r="L444" s="272"/>
      <c r="M444" s="273"/>
      <c r="N444" s="111"/>
      <c r="O444" s="111"/>
      <c r="P444" s="111"/>
      <c r="Q444" s="111"/>
      <c r="R444" s="111"/>
      <c r="S444" s="77"/>
      <c r="T444" s="77"/>
      <c r="U444" s="111"/>
      <c r="V444" s="111"/>
      <c r="W444" s="111"/>
      <c r="X444" s="111"/>
      <c r="Y444" s="111"/>
      <c r="Z444" s="77"/>
      <c r="AA444" s="77"/>
      <c r="AB444" s="111"/>
      <c r="AC444" s="111"/>
      <c r="AD444" s="111"/>
      <c r="AE444" s="111"/>
      <c r="AF444" s="111"/>
      <c r="AG444" s="77"/>
      <c r="AH444" s="77"/>
      <c r="AI444" s="78"/>
      <c r="AJ444" s="79"/>
      <c r="AK444" s="80"/>
      <c r="AL444" s="77"/>
      <c r="AM444" s="77"/>
      <c r="AN444" s="81"/>
      <c r="AO444" s="81"/>
      <c r="AP444" s="81"/>
      <c r="AQ444" s="81"/>
      <c r="AR444" s="81"/>
      <c r="AS444" s="81"/>
      <c r="AT444" s="81"/>
      <c r="AU444" s="81"/>
      <c r="AV444" s="81"/>
      <c r="AW444" s="82"/>
      <c r="AX444" s="83"/>
      <c r="AY444" s="150"/>
      <c r="AZ444" s="84"/>
      <c r="BA444" s="83"/>
      <c r="BB444" s="83"/>
      <c r="BC444" s="83"/>
      <c r="BD444" s="83"/>
      <c r="BE444" s="83"/>
      <c r="BF444" s="28"/>
      <c r="BG444" s="85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</row>
    <row r="445" spans="1:100" s="86" customFormat="1" ht="31.5" customHeight="1" x14ac:dyDescent="0.3">
      <c r="A445" s="73"/>
      <c r="B445" s="74"/>
      <c r="C445" s="270"/>
      <c r="D445" s="74"/>
      <c r="E445" s="74"/>
      <c r="F445" s="75"/>
      <c r="G445" s="76"/>
      <c r="H445" s="76"/>
      <c r="I445" s="76"/>
      <c r="J445" s="76"/>
      <c r="K445" s="271"/>
      <c r="L445" s="272"/>
      <c r="M445" s="273"/>
      <c r="N445" s="111"/>
      <c r="O445" s="111"/>
      <c r="P445" s="111"/>
      <c r="Q445" s="111"/>
      <c r="R445" s="111"/>
      <c r="S445" s="77"/>
      <c r="T445" s="77"/>
      <c r="U445" s="111"/>
      <c r="V445" s="111"/>
      <c r="W445" s="111"/>
      <c r="X445" s="111"/>
      <c r="Y445" s="111"/>
      <c r="Z445" s="77"/>
      <c r="AA445" s="77"/>
      <c r="AB445" s="111"/>
      <c r="AC445" s="111"/>
      <c r="AD445" s="111"/>
      <c r="AE445" s="111"/>
      <c r="AF445" s="111"/>
      <c r="AG445" s="77"/>
      <c r="AH445" s="77"/>
      <c r="AI445" s="78"/>
      <c r="AJ445" s="79"/>
      <c r="AK445" s="80"/>
      <c r="AL445" s="77"/>
      <c r="AM445" s="77"/>
      <c r="AN445" s="81"/>
      <c r="AO445" s="81"/>
      <c r="AP445" s="81"/>
      <c r="AQ445" s="81"/>
      <c r="AR445" s="81"/>
      <c r="AS445" s="81"/>
      <c r="AT445" s="81"/>
      <c r="AU445" s="81"/>
      <c r="AV445" s="81"/>
      <c r="AW445" s="82"/>
      <c r="AX445" s="83"/>
      <c r="AY445" s="150"/>
      <c r="AZ445" s="84"/>
      <c r="BA445" s="83"/>
      <c r="BB445" s="83"/>
      <c r="BC445" s="83"/>
      <c r="BD445" s="83"/>
      <c r="BE445" s="83"/>
      <c r="BF445" s="28"/>
      <c r="BG445" s="85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</row>
    <row r="446" spans="1:100" s="86" customFormat="1" ht="31.5" customHeight="1" x14ac:dyDescent="0.3">
      <c r="A446" s="73"/>
      <c r="B446" s="74"/>
      <c r="C446" s="270"/>
      <c r="D446" s="74"/>
      <c r="E446" s="74"/>
      <c r="F446" s="75"/>
      <c r="G446" s="76"/>
      <c r="H446" s="76"/>
      <c r="I446" s="76"/>
      <c r="J446" s="76"/>
      <c r="K446" s="271"/>
      <c r="L446" s="272"/>
      <c r="M446" s="273"/>
      <c r="N446" s="111"/>
      <c r="O446" s="111"/>
      <c r="P446" s="111"/>
      <c r="Q446" s="111"/>
      <c r="R446" s="111"/>
      <c r="S446" s="77"/>
      <c r="T446" s="77"/>
      <c r="U446" s="111"/>
      <c r="V446" s="111"/>
      <c r="W446" s="111"/>
      <c r="X446" s="111"/>
      <c r="Y446" s="111"/>
      <c r="Z446" s="77"/>
      <c r="AA446" s="77"/>
      <c r="AB446" s="111"/>
      <c r="AC446" s="111"/>
      <c r="AD446" s="111"/>
      <c r="AE446" s="111"/>
      <c r="AF446" s="111"/>
      <c r="AG446" s="77"/>
      <c r="AH446" s="77"/>
      <c r="AI446" s="78"/>
      <c r="AJ446" s="79"/>
      <c r="AK446" s="80"/>
      <c r="AL446" s="77"/>
      <c r="AM446" s="77"/>
      <c r="AN446" s="81"/>
      <c r="AO446" s="81"/>
      <c r="AP446" s="81"/>
      <c r="AQ446" s="81"/>
      <c r="AR446" s="81"/>
      <c r="AS446" s="81"/>
      <c r="AT446" s="81"/>
      <c r="AU446" s="81"/>
      <c r="AV446" s="81"/>
      <c r="AW446" s="82"/>
      <c r="AX446" s="83"/>
      <c r="AY446" s="150"/>
      <c r="AZ446" s="84"/>
      <c r="BA446" s="83"/>
      <c r="BB446" s="83"/>
      <c r="BC446" s="83"/>
      <c r="BD446" s="83"/>
      <c r="BE446" s="83"/>
      <c r="BF446" s="28"/>
      <c r="BG446" s="85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</row>
    <row r="447" spans="1:100" s="86" customFormat="1" ht="31.5" customHeight="1" x14ac:dyDescent="0.3">
      <c r="A447" s="73"/>
      <c r="B447" s="74"/>
      <c r="C447" s="270"/>
      <c r="D447" s="74"/>
      <c r="E447" s="74"/>
      <c r="F447" s="75"/>
      <c r="G447" s="76"/>
      <c r="H447" s="76"/>
      <c r="I447" s="76"/>
      <c r="J447" s="76"/>
      <c r="K447" s="271"/>
      <c r="L447" s="272"/>
      <c r="M447" s="273"/>
      <c r="N447" s="111"/>
      <c r="O447" s="111"/>
      <c r="P447" s="111"/>
      <c r="Q447" s="111"/>
      <c r="R447" s="111"/>
      <c r="S447" s="77"/>
      <c r="T447" s="77"/>
      <c r="U447" s="111"/>
      <c r="V447" s="111"/>
      <c r="W447" s="111"/>
      <c r="X447" s="111"/>
      <c r="Y447" s="111"/>
      <c r="Z447" s="77"/>
      <c r="AA447" s="77"/>
      <c r="AB447" s="111"/>
      <c r="AC447" s="111"/>
      <c r="AD447" s="111"/>
      <c r="AE447" s="111"/>
      <c r="AF447" s="111"/>
      <c r="AG447" s="77"/>
      <c r="AH447" s="77"/>
      <c r="AI447" s="78"/>
      <c r="AJ447" s="79"/>
      <c r="AK447" s="80"/>
      <c r="AL447" s="77"/>
      <c r="AM447" s="77"/>
      <c r="AN447" s="81"/>
      <c r="AO447" s="81"/>
      <c r="AP447" s="81"/>
      <c r="AQ447" s="81"/>
      <c r="AR447" s="81"/>
      <c r="AS447" s="81"/>
      <c r="AT447" s="81"/>
      <c r="AU447" s="81"/>
      <c r="AV447" s="81"/>
      <c r="AW447" s="82"/>
      <c r="AX447" s="83"/>
      <c r="AY447" s="150"/>
      <c r="AZ447" s="84"/>
      <c r="BA447" s="83"/>
      <c r="BB447" s="83"/>
      <c r="BC447" s="83"/>
      <c r="BD447" s="83"/>
      <c r="BE447" s="83"/>
      <c r="BF447" s="28"/>
      <c r="BG447" s="85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</row>
    <row r="448" spans="1:100" s="86" customFormat="1" ht="31.5" customHeight="1" x14ac:dyDescent="0.3">
      <c r="A448" s="73"/>
      <c r="B448" s="74"/>
      <c r="C448" s="270"/>
      <c r="D448" s="74"/>
      <c r="E448" s="74"/>
      <c r="F448" s="75"/>
      <c r="G448" s="76"/>
      <c r="H448" s="76"/>
      <c r="I448" s="76"/>
      <c r="J448" s="76"/>
      <c r="K448" s="271"/>
      <c r="L448" s="272"/>
      <c r="M448" s="273"/>
      <c r="N448" s="111"/>
      <c r="O448" s="111"/>
      <c r="P448" s="111"/>
      <c r="Q448" s="111"/>
      <c r="R448" s="111"/>
      <c r="S448" s="77"/>
      <c r="T448" s="77"/>
      <c r="U448" s="111"/>
      <c r="V448" s="111"/>
      <c r="W448" s="111"/>
      <c r="X448" s="111"/>
      <c r="Y448" s="111"/>
      <c r="Z448" s="77"/>
      <c r="AA448" s="77"/>
      <c r="AB448" s="111"/>
      <c r="AC448" s="111"/>
      <c r="AD448" s="111"/>
      <c r="AE448" s="111"/>
      <c r="AF448" s="111"/>
      <c r="AG448" s="77"/>
      <c r="AH448" s="77"/>
      <c r="AI448" s="78"/>
      <c r="AJ448" s="79"/>
      <c r="AK448" s="80"/>
      <c r="AL448" s="77"/>
      <c r="AM448" s="77"/>
      <c r="AN448" s="81"/>
      <c r="AO448" s="81"/>
      <c r="AP448" s="81"/>
      <c r="AQ448" s="81"/>
      <c r="AR448" s="81"/>
      <c r="AS448" s="81"/>
      <c r="AT448" s="81"/>
      <c r="AU448" s="81"/>
      <c r="AV448" s="81"/>
      <c r="AW448" s="82"/>
      <c r="AX448" s="83"/>
      <c r="AY448" s="150"/>
      <c r="AZ448" s="84"/>
      <c r="BA448" s="83"/>
      <c r="BB448" s="83"/>
      <c r="BC448" s="83"/>
      <c r="BD448" s="83"/>
      <c r="BE448" s="83"/>
      <c r="BF448" s="28"/>
      <c r="BG448" s="85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</row>
    <row r="449" spans="1:100" s="86" customFormat="1" ht="31.5" customHeight="1" x14ac:dyDescent="0.3">
      <c r="A449" s="73"/>
      <c r="B449" s="74"/>
      <c r="C449" s="270"/>
      <c r="D449" s="74"/>
      <c r="E449" s="74"/>
      <c r="F449" s="75"/>
      <c r="G449" s="76"/>
      <c r="H449" s="76"/>
      <c r="I449" s="76"/>
      <c r="J449" s="76"/>
      <c r="K449" s="271"/>
      <c r="L449" s="272"/>
      <c r="M449" s="273"/>
      <c r="N449" s="111"/>
      <c r="O449" s="111"/>
      <c r="P449" s="111"/>
      <c r="Q449" s="111"/>
      <c r="R449" s="111"/>
      <c r="S449" s="77"/>
      <c r="T449" s="77"/>
      <c r="U449" s="111"/>
      <c r="V449" s="111"/>
      <c r="W449" s="111"/>
      <c r="X449" s="111"/>
      <c r="Y449" s="111"/>
      <c r="Z449" s="77"/>
      <c r="AA449" s="77"/>
      <c r="AB449" s="111"/>
      <c r="AC449" s="111"/>
      <c r="AD449" s="111"/>
      <c r="AE449" s="111"/>
      <c r="AF449" s="111"/>
      <c r="AG449" s="77"/>
      <c r="AH449" s="77"/>
      <c r="AI449" s="78"/>
      <c r="AJ449" s="79"/>
      <c r="AK449" s="80"/>
      <c r="AL449" s="77"/>
      <c r="AM449" s="77"/>
      <c r="AN449" s="81"/>
      <c r="AO449" s="81"/>
      <c r="AP449" s="81"/>
      <c r="AQ449" s="81"/>
      <c r="AR449" s="81"/>
      <c r="AS449" s="81"/>
      <c r="AT449" s="81"/>
      <c r="AU449" s="81"/>
      <c r="AV449" s="81"/>
      <c r="AW449" s="82"/>
      <c r="AX449" s="83"/>
      <c r="AY449" s="150"/>
      <c r="AZ449" s="84"/>
      <c r="BA449" s="83"/>
      <c r="BB449" s="83"/>
      <c r="BC449" s="83"/>
      <c r="BD449" s="83"/>
      <c r="BE449" s="83"/>
      <c r="BF449" s="28"/>
      <c r="BG449" s="85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</row>
    <row r="450" spans="1:100" s="86" customFormat="1" ht="31.5" customHeight="1" x14ac:dyDescent="0.3">
      <c r="A450" s="73"/>
      <c r="B450" s="74"/>
      <c r="C450" s="270"/>
      <c r="D450" s="74"/>
      <c r="E450" s="74"/>
      <c r="F450" s="75"/>
      <c r="G450" s="76"/>
      <c r="H450" s="76"/>
      <c r="I450" s="76"/>
      <c r="J450" s="76"/>
      <c r="K450" s="271"/>
      <c r="L450" s="272"/>
      <c r="M450" s="273"/>
      <c r="N450" s="111"/>
      <c r="O450" s="111"/>
      <c r="P450" s="111"/>
      <c r="Q450" s="111"/>
      <c r="R450" s="111"/>
      <c r="S450" s="77"/>
      <c r="T450" s="77"/>
      <c r="U450" s="111"/>
      <c r="V450" s="111"/>
      <c r="W450" s="111"/>
      <c r="X450" s="111"/>
      <c r="Y450" s="111"/>
      <c r="Z450" s="77"/>
      <c r="AA450" s="77"/>
      <c r="AB450" s="111"/>
      <c r="AC450" s="111"/>
      <c r="AD450" s="111"/>
      <c r="AE450" s="111"/>
      <c r="AF450" s="111"/>
      <c r="AG450" s="77"/>
      <c r="AH450" s="77"/>
      <c r="AI450" s="78"/>
      <c r="AJ450" s="79"/>
      <c r="AK450" s="80"/>
      <c r="AL450" s="77"/>
      <c r="AM450" s="77"/>
      <c r="AN450" s="81"/>
      <c r="AO450" s="81"/>
      <c r="AP450" s="81"/>
      <c r="AQ450" s="81"/>
      <c r="AR450" s="81"/>
      <c r="AS450" s="81"/>
      <c r="AT450" s="81"/>
      <c r="AU450" s="81"/>
      <c r="AV450" s="81"/>
      <c r="AW450" s="82"/>
      <c r="AX450" s="83"/>
      <c r="AY450" s="150"/>
      <c r="AZ450" s="84"/>
      <c r="BA450" s="83"/>
      <c r="BB450" s="83"/>
      <c r="BC450" s="83"/>
      <c r="BD450" s="83"/>
      <c r="BE450" s="83"/>
      <c r="BF450" s="28"/>
      <c r="BG450" s="85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</row>
    <row r="451" spans="1:100" s="86" customFormat="1" ht="31.5" customHeight="1" x14ac:dyDescent="0.3">
      <c r="A451" s="73"/>
      <c r="B451" s="74"/>
      <c r="C451" s="270"/>
      <c r="D451" s="74"/>
      <c r="E451" s="74"/>
      <c r="F451" s="75"/>
      <c r="G451" s="76"/>
      <c r="H451" s="76"/>
      <c r="I451" s="76"/>
      <c r="J451" s="76"/>
      <c r="K451" s="271"/>
      <c r="L451" s="272"/>
      <c r="M451" s="273"/>
      <c r="N451" s="111"/>
      <c r="O451" s="111"/>
      <c r="P451" s="111"/>
      <c r="Q451" s="111"/>
      <c r="R451" s="111"/>
      <c r="S451" s="77"/>
      <c r="T451" s="77"/>
      <c r="U451" s="111"/>
      <c r="V451" s="111"/>
      <c r="W451" s="111"/>
      <c r="X451" s="111"/>
      <c r="Y451" s="111"/>
      <c r="Z451" s="77"/>
      <c r="AA451" s="77"/>
      <c r="AB451" s="111"/>
      <c r="AC451" s="111"/>
      <c r="AD451" s="111"/>
      <c r="AE451" s="111"/>
      <c r="AF451" s="111"/>
      <c r="AG451" s="77"/>
      <c r="AH451" s="77"/>
      <c r="AI451" s="78"/>
      <c r="AJ451" s="79"/>
      <c r="AK451" s="80"/>
      <c r="AL451" s="77"/>
      <c r="AM451" s="77"/>
      <c r="AN451" s="81"/>
      <c r="AO451" s="81"/>
      <c r="AP451" s="81"/>
      <c r="AQ451" s="81"/>
      <c r="AR451" s="81"/>
      <c r="AS451" s="81"/>
      <c r="AT451" s="81"/>
      <c r="AU451" s="81"/>
      <c r="AV451" s="81"/>
      <c r="AW451" s="82"/>
      <c r="AX451" s="83"/>
      <c r="AY451" s="150"/>
      <c r="AZ451" s="84"/>
      <c r="BA451" s="83"/>
      <c r="BB451" s="83"/>
      <c r="BC451" s="83"/>
      <c r="BD451" s="83"/>
      <c r="BE451" s="83"/>
      <c r="BF451" s="28"/>
      <c r="BG451" s="85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</row>
    <row r="452" spans="1:100" s="86" customFormat="1" ht="31.5" customHeight="1" x14ac:dyDescent="0.3">
      <c r="A452" s="73"/>
      <c r="B452" s="74"/>
      <c r="C452" s="270"/>
      <c r="D452" s="74"/>
      <c r="E452" s="74"/>
      <c r="F452" s="75"/>
      <c r="G452" s="76"/>
      <c r="H452" s="76"/>
      <c r="I452" s="76"/>
      <c r="J452" s="76"/>
      <c r="K452" s="271"/>
      <c r="L452" s="272"/>
      <c r="M452" s="273"/>
      <c r="N452" s="111"/>
      <c r="O452" s="111"/>
      <c r="P452" s="111"/>
      <c r="Q452" s="111"/>
      <c r="R452" s="111"/>
      <c r="S452" s="77"/>
      <c r="T452" s="77"/>
      <c r="U452" s="111"/>
      <c r="V452" s="111"/>
      <c r="W452" s="111"/>
      <c r="X452" s="111"/>
      <c r="Y452" s="111"/>
      <c r="Z452" s="77"/>
      <c r="AA452" s="77"/>
      <c r="AB452" s="111"/>
      <c r="AC452" s="111"/>
      <c r="AD452" s="111"/>
      <c r="AE452" s="111"/>
      <c r="AF452" s="111"/>
      <c r="AG452" s="77"/>
      <c r="AH452" s="77"/>
      <c r="AI452" s="78"/>
      <c r="AJ452" s="79"/>
      <c r="AK452" s="80"/>
      <c r="AL452" s="77"/>
      <c r="AM452" s="77"/>
      <c r="AN452" s="81"/>
      <c r="AO452" s="81"/>
      <c r="AP452" s="81"/>
      <c r="AQ452" s="81"/>
      <c r="AR452" s="81"/>
      <c r="AS452" s="81"/>
      <c r="AT452" s="81"/>
      <c r="AU452" s="81"/>
      <c r="AV452" s="81"/>
      <c r="AW452" s="82"/>
      <c r="AX452" s="83"/>
      <c r="AY452" s="150"/>
      <c r="AZ452" s="84"/>
      <c r="BA452" s="83"/>
      <c r="BB452" s="83"/>
      <c r="BC452" s="83"/>
      <c r="BD452" s="83"/>
      <c r="BE452" s="83"/>
      <c r="BF452" s="28"/>
      <c r="BG452" s="85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</row>
    <row r="453" spans="1:100" s="86" customFormat="1" ht="31.5" customHeight="1" x14ac:dyDescent="0.3">
      <c r="A453" s="73"/>
      <c r="B453" s="74"/>
      <c r="C453" s="270"/>
      <c r="D453" s="74"/>
      <c r="E453" s="74"/>
      <c r="F453" s="75"/>
      <c r="G453" s="76"/>
      <c r="H453" s="76"/>
      <c r="I453" s="76"/>
      <c r="J453" s="76"/>
      <c r="K453" s="271"/>
      <c r="L453" s="272"/>
      <c r="M453" s="273"/>
      <c r="N453" s="111"/>
      <c r="O453" s="111"/>
      <c r="P453" s="111"/>
      <c r="Q453" s="111"/>
      <c r="R453" s="111"/>
      <c r="S453" s="77"/>
      <c r="T453" s="77"/>
      <c r="U453" s="111"/>
      <c r="V453" s="111"/>
      <c r="W453" s="111"/>
      <c r="X453" s="111"/>
      <c r="Y453" s="111"/>
      <c r="Z453" s="77"/>
      <c r="AA453" s="77"/>
      <c r="AB453" s="111"/>
      <c r="AC453" s="111"/>
      <c r="AD453" s="111"/>
      <c r="AE453" s="111"/>
      <c r="AF453" s="111"/>
      <c r="AG453" s="77"/>
      <c r="AH453" s="77"/>
      <c r="AI453" s="78"/>
      <c r="AJ453" s="79"/>
      <c r="AK453" s="80"/>
      <c r="AL453" s="77"/>
      <c r="AM453" s="77"/>
      <c r="AN453" s="81"/>
      <c r="AO453" s="81"/>
      <c r="AP453" s="81"/>
      <c r="AQ453" s="81"/>
      <c r="AR453" s="81"/>
      <c r="AS453" s="81"/>
      <c r="AT453" s="81"/>
      <c r="AU453" s="81"/>
      <c r="AV453" s="81"/>
      <c r="AW453" s="82"/>
      <c r="AX453" s="83"/>
      <c r="AY453" s="150"/>
      <c r="AZ453" s="84"/>
      <c r="BA453" s="83"/>
      <c r="BB453" s="83"/>
      <c r="BC453" s="83"/>
      <c r="BD453" s="83"/>
      <c r="BE453" s="83"/>
      <c r="BF453" s="28"/>
      <c r="BG453" s="85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</row>
    <row r="454" spans="1:100" s="86" customFormat="1" ht="31.5" customHeight="1" x14ac:dyDescent="0.3">
      <c r="A454" s="73"/>
      <c r="B454" s="74"/>
      <c r="C454" s="270"/>
      <c r="D454" s="74"/>
      <c r="E454" s="74"/>
      <c r="F454" s="75"/>
      <c r="G454" s="76"/>
      <c r="H454" s="76"/>
      <c r="I454" s="76"/>
      <c r="J454" s="76"/>
      <c r="K454" s="271"/>
      <c r="L454" s="272"/>
      <c r="M454" s="273"/>
      <c r="N454" s="111"/>
      <c r="O454" s="111"/>
      <c r="P454" s="111"/>
      <c r="Q454" s="111"/>
      <c r="R454" s="111"/>
      <c r="S454" s="77"/>
      <c r="T454" s="77"/>
      <c r="U454" s="111"/>
      <c r="V454" s="111"/>
      <c r="W454" s="111"/>
      <c r="X454" s="111"/>
      <c r="Y454" s="111"/>
      <c r="Z454" s="77"/>
      <c r="AA454" s="77"/>
      <c r="AB454" s="111"/>
      <c r="AC454" s="111"/>
      <c r="AD454" s="111"/>
      <c r="AE454" s="111"/>
      <c r="AF454" s="111"/>
      <c r="AG454" s="77"/>
      <c r="AH454" s="77"/>
      <c r="AI454" s="78"/>
      <c r="AJ454" s="79"/>
      <c r="AK454" s="80"/>
      <c r="AL454" s="77"/>
      <c r="AM454" s="77"/>
      <c r="AN454" s="81"/>
      <c r="AO454" s="81"/>
      <c r="AP454" s="81"/>
      <c r="AQ454" s="81"/>
      <c r="AR454" s="81"/>
      <c r="AS454" s="81"/>
      <c r="AT454" s="81"/>
      <c r="AU454" s="81"/>
      <c r="AV454" s="81"/>
      <c r="AW454" s="82"/>
      <c r="AX454" s="83"/>
      <c r="AY454" s="150"/>
      <c r="AZ454" s="84"/>
      <c r="BA454" s="83"/>
      <c r="BB454" s="83"/>
      <c r="BC454" s="83"/>
      <c r="BD454" s="83"/>
      <c r="BE454" s="83"/>
      <c r="BF454" s="28"/>
      <c r="BG454" s="85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</row>
    <row r="455" spans="1:100" s="86" customFormat="1" ht="31.5" customHeight="1" x14ac:dyDescent="0.3">
      <c r="A455" s="73"/>
      <c r="B455" s="74"/>
      <c r="C455" s="270"/>
      <c r="D455" s="74"/>
      <c r="E455" s="74"/>
      <c r="F455" s="75"/>
      <c r="G455" s="76"/>
      <c r="H455" s="76"/>
      <c r="I455" s="76"/>
      <c r="J455" s="76"/>
      <c r="K455" s="271"/>
      <c r="L455" s="272"/>
      <c r="M455" s="273"/>
      <c r="N455" s="111"/>
      <c r="O455" s="111"/>
      <c r="P455" s="111"/>
      <c r="Q455" s="111"/>
      <c r="R455" s="111"/>
      <c r="S455" s="77"/>
      <c r="T455" s="77"/>
      <c r="U455" s="111"/>
      <c r="V455" s="111"/>
      <c r="W455" s="111"/>
      <c r="X455" s="111"/>
      <c r="Y455" s="111"/>
      <c r="Z455" s="77"/>
      <c r="AA455" s="77"/>
      <c r="AB455" s="111"/>
      <c r="AC455" s="111"/>
      <c r="AD455" s="111"/>
      <c r="AE455" s="111"/>
      <c r="AF455" s="111"/>
      <c r="AG455" s="77"/>
      <c r="AH455" s="77"/>
      <c r="AI455" s="78"/>
      <c r="AJ455" s="79"/>
      <c r="AK455" s="80"/>
      <c r="AL455" s="77"/>
      <c r="AM455" s="77"/>
      <c r="AN455" s="81"/>
      <c r="AO455" s="81"/>
      <c r="AP455" s="81"/>
      <c r="AQ455" s="81"/>
      <c r="AR455" s="81"/>
      <c r="AS455" s="81"/>
      <c r="AT455" s="81"/>
      <c r="AU455" s="81"/>
      <c r="AV455" s="81"/>
      <c r="AW455" s="82"/>
      <c r="AX455" s="83"/>
      <c r="AY455" s="150"/>
      <c r="AZ455" s="84"/>
      <c r="BA455" s="83"/>
      <c r="BB455" s="83"/>
      <c r="BC455" s="83"/>
      <c r="BD455" s="83"/>
      <c r="BE455" s="83"/>
      <c r="BF455" s="28"/>
      <c r="BG455" s="85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</row>
    <row r="456" spans="1:100" s="86" customFormat="1" ht="31.5" customHeight="1" x14ac:dyDescent="0.3">
      <c r="A456" s="73"/>
      <c r="B456" s="74"/>
      <c r="C456" s="270"/>
      <c r="D456" s="74"/>
      <c r="E456" s="74"/>
      <c r="F456" s="75"/>
      <c r="G456" s="76"/>
      <c r="H456" s="76"/>
      <c r="I456" s="76"/>
      <c r="J456" s="76"/>
      <c r="K456" s="271"/>
      <c r="L456" s="272"/>
      <c r="M456" s="273"/>
      <c r="N456" s="111"/>
      <c r="O456" s="111"/>
      <c r="P456" s="111"/>
      <c r="Q456" s="111"/>
      <c r="R456" s="111"/>
      <c r="S456" s="77"/>
      <c r="T456" s="77"/>
      <c r="U456" s="111"/>
      <c r="V456" s="111"/>
      <c r="W456" s="111"/>
      <c r="X456" s="111"/>
      <c r="Y456" s="111"/>
      <c r="Z456" s="77"/>
      <c r="AA456" s="77"/>
      <c r="AB456" s="111"/>
      <c r="AC456" s="111"/>
      <c r="AD456" s="111"/>
      <c r="AE456" s="111"/>
      <c r="AF456" s="111"/>
      <c r="AG456" s="77"/>
      <c r="AH456" s="77"/>
      <c r="AI456" s="78"/>
      <c r="AJ456" s="79"/>
      <c r="AK456" s="80"/>
      <c r="AL456" s="77"/>
      <c r="AM456" s="77"/>
      <c r="AN456" s="81"/>
      <c r="AO456" s="81"/>
      <c r="AP456" s="81"/>
      <c r="AQ456" s="81"/>
      <c r="AR456" s="81"/>
      <c r="AS456" s="81"/>
      <c r="AT456" s="81"/>
      <c r="AU456" s="81"/>
      <c r="AV456" s="81"/>
      <c r="AW456" s="82"/>
      <c r="AX456" s="83"/>
      <c r="AY456" s="150"/>
      <c r="AZ456" s="84"/>
      <c r="BA456" s="83"/>
      <c r="BB456" s="83"/>
      <c r="BC456" s="83"/>
      <c r="BD456" s="83"/>
      <c r="BE456" s="83"/>
      <c r="BF456" s="28"/>
      <c r="BG456" s="85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</row>
    <row r="457" spans="1:100" s="86" customFormat="1" ht="31.5" customHeight="1" x14ac:dyDescent="0.3">
      <c r="A457" s="73"/>
      <c r="B457" s="74"/>
      <c r="C457" s="270"/>
      <c r="D457" s="74"/>
      <c r="E457" s="74"/>
      <c r="F457" s="75"/>
      <c r="G457" s="76"/>
      <c r="H457" s="76"/>
      <c r="I457" s="76"/>
      <c r="J457" s="76"/>
      <c r="K457" s="271"/>
      <c r="L457" s="272"/>
      <c r="M457" s="273"/>
      <c r="N457" s="111"/>
      <c r="O457" s="111"/>
      <c r="P457" s="111"/>
      <c r="Q457" s="111"/>
      <c r="R457" s="111"/>
      <c r="S457" s="77"/>
      <c r="T457" s="77"/>
      <c r="U457" s="111"/>
      <c r="V457" s="111"/>
      <c r="W457" s="111"/>
      <c r="X457" s="111"/>
      <c r="Y457" s="111"/>
      <c r="Z457" s="77"/>
      <c r="AA457" s="77"/>
      <c r="AB457" s="111"/>
      <c r="AC457" s="111"/>
      <c r="AD457" s="111"/>
      <c r="AE457" s="111"/>
      <c r="AF457" s="111"/>
      <c r="AG457" s="77"/>
      <c r="AH457" s="77"/>
      <c r="AI457" s="78"/>
      <c r="AJ457" s="79"/>
      <c r="AK457" s="80"/>
      <c r="AL457" s="77"/>
      <c r="AM457" s="77"/>
      <c r="AN457" s="81"/>
      <c r="AO457" s="81"/>
      <c r="AP457" s="81"/>
      <c r="AQ457" s="81"/>
      <c r="AR457" s="81"/>
      <c r="AS457" s="81"/>
      <c r="AT457" s="81"/>
      <c r="AU457" s="81"/>
      <c r="AV457" s="81"/>
      <c r="AW457" s="82"/>
      <c r="AX457" s="83"/>
      <c r="AY457" s="150"/>
      <c r="AZ457" s="84"/>
      <c r="BA457" s="83"/>
      <c r="BB457" s="83"/>
      <c r="BC457" s="83"/>
      <c r="BD457" s="83"/>
      <c r="BE457" s="83"/>
      <c r="BF457" s="28"/>
      <c r="BG457" s="85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</row>
    <row r="458" spans="1:100" s="86" customFormat="1" ht="31.5" customHeight="1" x14ac:dyDescent="0.3">
      <c r="A458" s="73"/>
      <c r="B458" s="74"/>
      <c r="C458" s="270"/>
      <c r="D458" s="74"/>
      <c r="E458" s="74"/>
      <c r="F458" s="75"/>
      <c r="G458" s="76"/>
      <c r="H458" s="76"/>
      <c r="I458" s="76"/>
      <c r="J458" s="76"/>
      <c r="K458" s="271"/>
      <c r="L458" s="272"/>
      <c r="M458" s="273"/>
      <c r="N458" s="111"/>
      <c r="O458" s="111"/>
      <c r="P458" s="111"/>
      <c r="Q458" s="111"/>
      <c r="R458" s="111"/>
      <c r="S458" s="77"/>
      <c r="T458" s="77"/>
      <c r="U458" s="111"/>
      <c r="V458" s="111"/>
      <c r="W458" s="111"/>
      <c r="X458" s="111"/>
      <c r="Y458" s="111"/>
      <c r="Z458" s="77"/>
      <c r="AA458" s="77"/>
      <c r="AB458" s="111"/>
      <c r="AC458" s="111"/>
      <c r="AD458" s="111"/>
      <c r="AE458" s="111"/>
      <c r="AF458" s="111"/>
      <c r="AG458" s="77"/>
      <c r="AH458" s="77"/>
      <c r="AI458" s="78"/>
      <c r="AJ458" s="79"/>
      <c r="AK458" s="80"/>
      <c r="AL458" s="77"/>
      <c r="AM458" s="77"/>
      <c r="AN458" s="81"/>
      <c r="AO458" s="81"/>
      <c r="AP458" s="81"/>
      <c r="AQ458" s="81"/>
      <c r="AR458" s="81"/>
      <c r="AS458" s="81"/>
      <c r="AT458" s="81"/>
      <c r="AU458" s="81"/>
      <c r="AV458" s="81"/>
      <c r="AW458" s="82"/>
      <c r="AX458" s="83"/>
      <c r="AY458" s="150"/>
      <c r="AZ458" s="84"/>
      <c r="BA458" s="83"/>
      <c r="BB458" s="83"/>
      <c r="BC458" s="83"/>
      <c r="BD458" s="83"/>
      <c r="BE458" s="83"/>
      <c r="BF458" s="28"/>
      <c r="BG458" s="85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</row>
    <row r="459" spans="1:100" s="86" customFormat="1" ht="31.5" customHeight="1" x14ac:dyDescent="0.3">
      <c r="A459" s="73"/>
      <c r="B459" s="74"/>
      <c r="C459" s="270"/>
      <c r="D459" s="74"/>
      <c r="E459" s="74"/>
      <c r="F459" s="75"/>
      <c r="G459" s="76"/>
      <c r="H459" s="76"/>
      <c r="I459" s="76"/>
      <c r="J459" s="76"/>
      <c r="K459" s="271"/>
      <c r="L459" s="272"/>
      <c r="M459" s="273"/>
      <c r="N459" s="111"/>
      <c r="O459" s="111"/>
      <c r="P459" s="111"/>
      <c r="Q459" s="111"/>
      <c r="R459" s="111"/>
      <c r="S459" s="77"/>
      <c r="T459" s="77"/>
      <c r="U459" s="111"/>
      <c r="V459" s="111"/>
      <c r="W459" s="111"/>
      <c r="X459" s="111"/>
      <c r="Y459" s="111"/>
      <c r="Z459" s="77"/>
      <c r="AA459" s="77"/>
      <c r="AB459" s="111"/>
      <c r="AC459" s="111"/>
      <c r="AD459" s="111"/>
      <c r="AE459" s="111"/>
      <c r="AF459" s="111"/>
      <c r="AG459" s="77"/>
      <c r="AH459" s="77"/>
      <c r="AI459" s="78"/>
      <c r="AJ459" s="79"/>
      <c r="AK459" s="80"/>
      <c r="AL459" s="77"/>
      <c r="AM459" s="77"/>
      <c r="AN459" s="81"/>
      <c r="AO459" s="81"/>
      <c r="AP459" s="81"/>
      <c r="AQ459" s="81"/>
      <c r="AR459" s="81"/>
      <c r="AS459" s="81"/>
      <c r="AT459" s="81"/>
      <c r="AU459" s="81"/>
      <c r="AV459" s="81"/>
      <c r="AW459" s="82"/>
      <c r="AX459" s="83"/>
      <c r="AY459" s="150"/>
      <c r="AZ459" s="84"/>
      <c r="BA459" s="83"/>
      <c r="BB459" s="83"/>
      <c r="BC459" s="83"/>
      <c r="BD459" s="83"/>
      <c r="BE459" s="83"/>
      <c r="BF459" s="28"/>
      <c r="BG459" s="85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</row>
    <row r="460" spans="1:100" s="86" customFormat="1" ht="31.5" customHeight="1" x14ac:dyDescent="0.3">
      <c r="A460" s="73"/>
      <c r="B460" s="74"/>
      <c r="C460" s="270"/>
      <c r="D460" s="74"/>
      <c r="E460" s="74"/>
      <c r="F460" s="75"/>
      <c r="G460" s="76"/>
      <c r="H460" s="76"/>
      <c r="I460" s="76"/>
      <c r="J460" s="76"/>
      <c r="K460" s="271"/>
      <c r="L460" s="272"/>
      <c r="M460" s="273"/>
      <c r="N460" s="111"/>
      <c r="O460" s="111"/>
      <c r="P460" s="111"/>
      <c r="Q460" s="111"/>
      <c r="R460" s="111"/>
      <c r="S460" s="77"/>
      <c r="T460" s="77"/>
      <c r="U460" s="111"/>
      <c r="V460" s="111"/>
      <c r="W460" s="111"/>
      <c r="X460" s="111"/>
      <c r="Y460" s="111"/>
      <c r="Z460" s="77"/>
      <c r="AA460" s="77"/>
      <c r="AB460" s="111"/>
      <c r="AC460" s="111"/>
      <c r="AD460" s="111"/>
      <c r="AE460" s="111"/>
      <c r="AF460" s="111"/>
      <c r="AG460" s="77"/>
      <c r="AH460" s="77"/>
      <c r="AI460" s="78"/>
      <c r="AJ460" s="79"/>
      <c r="AK460" s="80"/>
      <c r="AL460" s="77"/>
      <c r="AM460" s="77"/>
      <c r="AN460" s="81"/>
      <c r="AO460" s="81"/>
      <c r="AP460" s="81"/>
      <c r="AQ460" s="81"/>
      <c r="AR460" s="81"/>
      <c r="AS460" s="81"/>
      <c r="AT460" s="81"/>
      <c r="AU460" s="81"/>
      <c r="AV460" s="81"/>
      <c r="AW460" s="82"/>
      <c r="AX460" s="83"/>
      <c r="AY460" s="150"/>
      <c r="AZ460" s="84"/>
      <c r="BA460" s="83"/>
      <c r="BB460" s="83"/>
      <c r="BC460" s="83"/>
      <c r="BD460" s="83"/>
      <c r="BE460" s="83"/>
      <c r="BF460" s="28"/>
      <c r="BG460" s="85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</row>
    <row r="461" spans="1:100" s="86" customFormat="1" ht="31.5" customHeight="1" x14ac:dyDescent="0.3">
      <c r="A461" s="73"/>
      <c r="B461" s="74"/>
      <c r="C461" s="270"/>
      <c r="D461" s="74"/>
      <c r="E461" s="74"/>
      <c r="F461" s="75"/>
      <c r="G461" s="76"/>
      <c r="H461" s="76"/>
      <c r="I461" s="76"/>
      <c r="J461" s="76"/>
      <c r="K461" s="271"/>
      <c r="L461" s="272"/>
      <c r="M461" s="273"/>
      <c r="N461" s="111"/>
      <c r="O461" s="111"/>
      <c r="P461" s="111"/>
      <c r="Q461" s="111"/>
      <c r="R461" s="111"/>
      <c r="S461" s="77"/>
      <c r="T461" s="77"/>
      <c r="U461" s="111"/>
      <c r="V461" s="111"/>
      <c r="W461" s="111"/>
      <c r="X461" s="111"/>
      <c r="Y461" s="111"/>
      <c r="Z461" s="77"/>
      <c r="AA461" s="77"/>
      <c r="AB461" s="111"/>
      <c r="AC461" s="111"/>
      <c r="AD461" s="111"/>
      <c r="AE461" s="111"/>
      <c r="AF461" s="111"/>
      <c r="AG461" s="77"/>
      <c r="AH461" s="77"/>
      <c r="AI461" s="78"/>
      <c r="AJ461" s="79"/>
      <c r="AK461" s="80"/>
      <c r="AL461" s="77"/>
      <c r="AM461" s="77"/>
      <c r="AN461" s="81"/>
      <c r="AO461" s="81"/>
      <c r="AP461" s="81"/>
      <c r="AQ461" s="81"/>
      <c r="AR461" s="81"/>
      <c r="AS461" s="81"/>
      <c r="AT461" s="81"/>
      <c r="AU461" s="81"/>
      <c r="AV461" s="81"/>
      <c r="AW461" s="82"/>
      <c r="AX461" s="83"/>
      <c r="AY461" s="150"/>
      <c r="AZ461" s="84"/>
      <c r="BA461" s="83"/>
      <c r="BB461" s="83"/>
      <c r="BC461" s="83"/>
      <c r="BD461" s="83"/>
      <c r="BE461" s="83"/>
      <c r="BF461" s="28"/>
      <c r="BG461" s="85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</row>
    <row r="462" spans="1:100" s="86" customFormat="1" ht="31.5" customHeight="1" x14ac:dyDescent="0.3">
      <c r="A462" s="73"/>
      <c r="B462" s="74"/>
      <c r="C462" s="270"/>
      <c r="D462" s="74"/>
      <c r="E462" s="74"/>
      <c r="F462" s="75"/>
      <c r="G462" s="76"/>
      <c r="H462" s="76"/>
      <c r="I462" s="76"/>
      <c r="J462" s="76"/>
      <c r="K462" s="271"/>
      <c r="L462" s="272"/>
      <c r="M462" s="273"/>
      <c r="N462" s="111"/>
      <c r="O462" s="111"/>
      <c r="P462" s="111"/>
      <c r="Q462" s="111"/>
      <c r="R462" s="111"/>
      <c r="S462" s="77"/>
      <c r="T462" s="77"/>
      <c r="U462" s="111"/>
      <c r="V462" s="111"/>
      <c r="W462" s="111"/>
      <c r="X462" s="111"/>
      <c r="Y462" s="111"/>
      <c r="Z462" s="77"/>
      <c r="AA462" s="77"/>
      <c r="AB462" s="111"/>
      <c r="AC462" s="111"/>
      <c r="AD462" s="111"/>
      <c r="AE462" s="111"/>
      <c r="AF462" s="111"/>
      <c r="AG462" s="77"/>
      <c r="AH462" s="77"/>
      <c r="AI462" s="78"/>
      <c r="AJ462" s="79"/>
      <c r="AK462" s="80"/>
      <c r="AL462" s="77"/>
      <c r="AM462" s="77"/>
      <c r="AN462" s="81"/>
      <c r="AO462" s="81"/>
      <c r="AP462" s="81"/>
      <c r="AQ462" s="81"/>
      <c r="AR462" s="81"/>
      <c r="AS462" s="81"/>
      <c r="AT462" s="81"/>
      <c r="AU462" s="81"/>
      <c r="AV462" s="81"/>
      <c r="AW462" s="82"/>
      <c r="AX462" s="83"/>
      <c r="AY462" s="150"/>
      <c r="AZ462" s="84"/>
      <c r="BA462" s="83"/>
      <c r="BB462" s="83"/>
      <c r="BC462" s="83"/>
      <c r="BD462" s="83"/>
      <c r="BE462" s="83"/>
      <c r="BF462" s="28"/>
      <c r="BG462" s="85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</row>
    <row r="463" spans="1:100" s="86" customFormat="1" ht="31.5" customHeight="1" x14ac:dyDescent="0.3">
      <c r="A463" s="73"/>
      <c r="B463" s="74"/>
      <c r="C463" s="270"/>
      <c r="D463" s="74"/>
      <c r="E463" s="74"/>
      <c r="F463" s="75"/>
      <c r="G463" s="76"/>
      <c r="H463" s="76"/>
      <c r="I463" s="76"/>
      <c r="J463" s="76"/>
      <c r="K463" s="271"/>
      <c r="L463" s="272"/>
      <c r="M463" s="273"/>
      <c r="N463" s="111"/>
      <c r="O463" s="111"/>
      <c r="P463" s="111"/>
      <c r="Q463" s="111"/>
      <c r="R463" s="111"/>
      <c r="S463" s="77"/>
      <c r="T463" s="77"/>
      <c r="U463" s="111"/>
      <c r="V463" s="111"/>
      <c r="W463" s="111"/>
      <c r="X463" s="111"/>
      <c r="Y463" s="111"/>
      <c r="Z463" s="77"/>
      <c r="AA463" s="77"/>
      <c r="AB463" s="111"/>
      <c r="AC463" s="111"/>
      <c r="AD463" s="111"/>
      <c r="AE463" s="111"/>
      <c r="AF463" s="111"/>
      <c r="AG463" s="77"/>
      <c r="AH463" s="77"/>
      <c r="AI463" s="78"/>
      <c r="AJ463" s="79"/>
      <c r="AK463" s="80"/>
      <c r="AL463" s="77"/>
      <c r="AM463" s="77"/>
      <c r="AN463" s="81"/>
      <c r="AO463" s="81"/>
      <c r="AP463" s="81"/>
      <c r="AQ463" s="81"/>
      <c r="AR463" s="81"/>
      <c r="AS463" s="81"/>
      <c r="AT463" s="81"/>
      <c r="AU463" s="81"/>
      <c r="AV463" s="81"/>
      <c r="AW463" s="82"/>
      <c r="AX463" s="83"/>
      <c r="AY463" s="150"/>
      <c r="AZ463" s="84"/>
      <c r="BA463" s="83"/>
      <c r="BB463" s="83"/>
      <c r="BC463" s="83"/>
      <c r="BD463" s="83"/>
      <c r="BE463" s="83"/>
      <c r="BF463" s="28"/>
      <c r="BG463" s="85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</row>
    <row r="464" spans="1:100" s="86" customFormat="1" ht="31.5" customHeight="1" x14ac:dyDescent="0.3">
      <c r="A464" s="73"/>
      <c r="B464" s="74"/>
      <c r="C464" s="74"/>
      <c r="D464" s="74"/>
      <c r="E464" s="74"/>
      <c r="F464" s="75"/>
      <c r="G464" s="76"/>
      <c r="H464" s="76"/>
      <c r="I464" s="76"/>
      <c r="J464" s="76"/>
      <c r="K464" s="271"/>
      <c r="L464" s="272"/>
      <c r="M464" s="273"/>
      <c r="N464" s="111"/>
      <c r="O464" s="111"/>
      <c r="P464" s="111"/>
      <c r="Q464" s="111"/>
      <c r="R464" s="111"/>
      <c r="S464" s="77"/>
      <c r="T464" s="77"/>
      <c r="U464" s="111"/>
      <c r="V464" s="111"/>
      <c r="W464" s="111"/>
      <c r="X464" s="111"/>
      <c r="Y464" s="111"/>
      <c r="Z464" s="77"/>
      <c r="AA464" s="77"/>
      <c r="AB464" s="111"/>
      <c r="AC464" s="111"/>
      <c r="AD464" s="111"/>
      <c r="AE464" s="111"/>
      <c r="AF464" s="111"/>
      <c r="AG464" s="77"/>
      <c r="AH464" s="77"/>
      <c r="AI464" s="78"/>
      <c r="AJ464" s="79"/>
      <c r="AK464" s="80"/>
      <c r="AL464" s="77"/>
      <c r="AM464" s="77"/>
      <c r="AN464" s="81"/>
      <c r="AO464" s="81"/>
      <c r="AP464" s="81"/>
      <c r="AQ464" s="81"/>
      <c r="AR464" s="81"/>
      <c r="AS464" s="81"/>
      <c r="AT464" s="81"/>
      <c r="AU464" s="81"/>
      <c r="AV464" s="81"/>
      <c r="AW464" s="82"/>
      <c r="AX464" s="83"/>
      <c r="AY464" s="150"/>
      <c r="AZ464" s="84"/>
      <c r="BA464" s="83"/>
      <c r="BB464" s="83"/>
      <c r="BC464" s="83"/>
      <c r="BD464" s="83"/>
      <c r="BE464" s="83"/>
      <c r="BF464" s="28"/>
      <c r="BG464" s="85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</row>
    <row r="465" spans="1:100" s="86" customFormat="1" ht="31.5" customHeight="1" x14ac:dyDescent="0.3">
      <c r="A465" s="73"/>
      <c r="B465" s="74"/>
      <c r="C465" s="74"/>
      <c r="D465" s="74"/>
      <c r="E465" s="74"/>
      <c r="F465" s="75"/>
      <c r="G465" s="76"/>
      <c r="H465" s="76"/>
      <c r="I465" s="76"/>
      <c r="J465" s="76"/>
      <c r="K465" s="271"/>
      <c r="L465" s="272"/>
      <c r="M465" s="273"/>
      <c r="N465" s="111"/>
      <c r="O465" s="111"/>
      <c r="P465" s="111"/>
      <c r="Q465" s="111"/>
      <c r="R465" s="111"/>
      <c r="S465" s="77"/>
      <c r="T465" s="77"/>
      <c r="U465" s="111"/>
      <c r="V465" s="111"/>
      <c r="W465" s="111"/>
      <c r="X465" s="111"/>
      <c r="Y465" s="111"/>
      <c r="Z465" s="77"/>
      <c r="AA465" s="77"/>
      <c r="AB465" s="111"/>
      <c r="AC465" s="111"/>
      <c r="AD465" s="111"/>
      <c r="AE465" s="111"/>
      <c r="AF465" s="111"/>
      <c r="AG465" s="77"/>
      <c r="AH465" s="77"/>
      <c r="AI465" s="78"/>
      <c r="AJ465" s="79"/>
      <c r="AK465" s="80"/>
      <c r="AL465" s="77"/>
      <c r="AM465" s="77"/>
      <c r="AN465" s="81"/>
      <c r="AO465" s="81"/>
      <c r="AP465" s="81"/>
      <c r="AQ465" s="81"/>
      <c r="AR465" s="81"/>
      <c r="AS465" s="81"/>
      <c r="AT465" s="81"/>
      <c r="AU465" s="81"/>
      <c r="AV465" s="81"/>
      <c r="AW465" s="82"/>
      <c r="AX465" s="83"/>
      <c r="AY465" s="150"/>
      <c r="AZ465" s="84"/>
      <c r="BA465" s="83"/>
      <c r="BB465" s="83"/>
      <c r="BC465" s="83"/>
      <c r="BD465" s="83"/>
      <c r="BE465" s="83"/>
      <c r="BF465" s="28"/>
      <c r="BG465" s="85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</row>
    <row r="466" spans="1:100" s="86" customFormat="1" ht="31.5" customHeight="1" x14ac:dyDescent="0.3">
      <c r="A466" s="73"/>
      <c r="B466" s="74"/>
      <c r="C466" s="74"/>
      <c r="D466" s="74"/>
      <c r="E466" s="74"/>
      <c r="F466" s="75"/>
      <c r="G466" s="76"/>
      <c r="H466" s="76"/>
      <c r="I466" s="76"/>
      <c r="J466" s="76"/>
      <c r="K466" s="271"/>
      <c r="L466" s="272"/>
      <c r="M466" s="273"/>
      <c r="N466" s="111"/>
      <c r="O466" s="111"/>
      <c r="P466" s="111"/>
      <c r="Q466" s="111"/>
      <c r="R466" s="111"/>
      <c r="S466" s="77"/>
      <c r="T466" s="77"/>
      <c r="U466" s="111"/>
      <c r="V466" s="111"/>
      <c r="W466" s="111"/>
      <c r="X466" s="111"/>
      <c r="Y466" s="111"/>
      <c r="Z466" s="77"/>
      <c r="AA466" s="77"/>
      <c r="AB466" s="111"/>
      <c r="AC466" s="111"/>
      <c r="AD466" s="111"/>
      <c r="AE466" s="111"/>
      <c r="AF466" s="111"/>
      <c r="AG466" s="77"/>
      <c r="AH466" s="77"/>
      <c r="AI466" s="78"/>
      <c r="AJ466" s="79"/>
      <c r="AK466" s="80"/>
      <c r="AL466" s="77"/>
      <c r="AM466" s="77"/>
      <c r="AN466" s="81"/>
      <c r="AO466" s="81"/>
      <c r="AP466" s="81"/>
      <c r="AQ466" s="81"/>
      <c r="AR466" s="81"/>
      <c r="AS466" s="81"/>
      <c r="AT466" s="81"/>
      <c r="AU466" s="81"/>
      <c r="AV466" s="81"/>
      <c r="AW466" s="82"/>
      <c r="AX466" s="83"/>
      <c r="AY466" s="150"/>
      <c r="AZ466" s="84"/>
      <c r="BA466" s="83"/>
      <c r="BB466" s="83"/>
      <c r="BC466" s="83"/>
      <c r="BD466" s="83"/>
      <c r="BE466" s="83"/>
      <c r="BF466" s="28"/>
      <c r="BG466" s="85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</row>
    <row r="467" spans="1:100" s="86" customFormat="1" ht="31.5" customHeight="1" x14ac:dyDescent="0.3">
      <c r="A467" s="73"/>
      <c r="B467" s="74"/>
      <c r="C467" s="74"/>
      <c r="D467" s="74"/>
      <c r="E467" s="74"/>
      <c r="F467" s="75"/>
      <c r="G467" s="76"/>
      <c r="H467" s="76"/>
      <c r="I467" s="76"/>
      <c r="J467" s="76"/>
      <c r="K467" s="271"/>
      <c r="L467" s="272"/>
      <c r="M467" s="273"/>
      <c r="N467" s="111"/>
      <c r="O467" s="111"/>
      <c r="P467" s="111"/>
      <c r="Q467" s="111"/>
      <c r="R467" s="111"/>
      <c r="S467" s="77"/>
      <c r="T467" s="77"/>
      <c r="U467" s="111"/>
      <c r="V467" s="111"/>
      <c r="W467" s="111"/>
      <c r="X467" s="111"/>
      <c r="Y467" s="111"/>
      <c r="Z467" s="77"/>
      <c r="AA467" s="77"/>
      <c r="AB467" s="111"/>
      <c r="AC467" s="111"/>
      <c r="AD467" s="111"/>
      <c r="AE467" s="111"/>
      <c r="AF467" s="111"/>
      <c r="AG467" s="77"/>
      <c r="AH467" s="77"/>
      <c r="AI467" s="78"/>
      <c r="AJ467" s="79"/>
      <c r="AK467" s="80"/>
      <c r="AL467" s="77"/>
      <c r="AM467" s="77"/>
      <c r="AN467" s="81"/>
      <c r="AO467" s="81"/>
      <c r="AP467" s="81"/>
      <c r="AQ467" s="81"/>
      <c r="AR467" s="81"/>
      <c r="AS467" s="81"/>
      <c r="AT467" s="81"/>
      <c r="AU467" s="81"/>
      <c r="AV467" s="81"/>
      <c r="AW467" s="82"/>
      <c r="AX467" s="83"/>
      <c r="AY467" s="150"/>
      <c r="AZ467" s="84"/>
      <c r="BA467" s="83"/>
      <c r="BB467" s="83"/>
      <c r="BC467" s="83"/>
      <c r="BD467" s="83"/>
      <c r="BE467" s="83"/>
      <c r="BF467" s="28"/>
      <c r="BG467" s="85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</row>
    <row r="468" spans="1:100" s="86" customFormat="1" ht="31.5" customHeight="1" x14ac:dyDescent="0.3">
      <c r="A468" s="73"/>
      <c r="B468" s="74"/>
      <c r="C468" s="74"/>
      <c r="D468" s="74"/>
      <c r="E468" s="74"/>
      <c r="F468" s="75"/>
      <c r="G468" s="76"/>
      <c r="H468" s="76"/>
      <c r="I468" s="76"/>
      <c r="J468" s="76"/>
      <c r="K468" s="271"/>
      <c r="L468" s="272"/>
      <c r="M468" s="273"/>
      <c r="N468" s="111"/>
      <c r="O468" s="111"/>
      <c r="P468" s="111"/>
      <c r="Q468" s="111"/>
      <c r="R468" s="111"/>
      <c r="S468" s="77"/>
      <c r="T468" s="77"/>
      <c r="U468" s="111"/>
      <c r="V468" s="111"/>
      <c r="W468" s="111"/>
      <c r="X468" s="111"/>
      <c r="Y468" s="111"/>
      <c r="Z468" s="77"/>
      <c r="AA468" s="77"/>
      <c r="AB468" s="111"/>
      <c r="AC468" s="111"/>
      <c r="AD468" s="111"/>
      <c r="AE468" s="111"/>
      <c r="AF468" s="111"/>
      <c r="AG468" s="77"/>
      <c r="AH468" s="77"/>
      <c r="AI468" s="78"/>
      <c r="AJ468" s="79"/>
      <c r="AK468" s="80"/>
      <c r="AL468" s="77"/>
      <c r="AM468" s="77"/>
      <c r="AN468" s="81"/>
      <c r="AO468" s="81"/>
      <c r="AP468" s="81"/>
      <c r="AQ468" s="81"/>
      <c r="AR468" s="81"/>
      <c r="AS468" s="81"/>
      <c r="AT468" s="81"/>
      <c r="AU468" s="81"/>
      <c r="AV468" s="81"/>
      <c r="AW468" s="82"/>
      <c r="AX468" s="83"/>
      <c r="AY468" s="150"/>
      <c r="AZ468" s="84"/>
      <c r="BA468" s="83"/>
      <c r="BB468" s="83"/>
      <c r="BC468" s="83"/>
      <c r="BD468" s="83"/>
      <c r="BE468" s="83"/>
      <c r="BF468" s="28"/>
      <c r="BG468" s="85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</row>
    <row r="469" spans="1:100" s="86" customFormat="1" ht="31.5" customHeight="1" x14ac:dyDescent="0.3">
      <c r="A469" s="73"/>
      <c r="B469" s="74"/>
      <c r="C469" s="74"/>
      <c r="D469" s="74"/>
      <c r="E469" s="74"/>
      <c r="F469" s="75"/>
      <c r="G469" s="76"/>
      <c r="H469" s="76"/>
      <c r="I469" s="76"/>
      <c r="J469" s="76"/>
      <c r="K469" s="271"/>
      <c r="L469" s="272"/>
      <c r="M469" s="273"/>
      <c r="N469" s="111"/>
      <c r="O469" s="111"/>
      <c r="P469" s="111"/>
      <c r="Q469" s="111"/>
      <c r="R469" s="111"/>
      <c r="S469" s="77"/>
      <c r="T469" s="77"/>
      <c r="U469" s="111"/>
      <c r="V469" s="111"/>
      <c r="W469" s="111"/>
      <c r="X469" s="111"/>
      <c r="Y469" s="111"/>
      <c r="Z469" s="77"/>
      <c r="AA469" s="77"/>
      <c r="AB469" s="111"/>
      <c r="AC469" s="111"/>
      <c r="AD469" s="111"/>
      <c r="AE469" s="111"/>
      <c r="AF469" s="111"/>
      <c r="AG469" s="77"/>
      <c r="AH469" s="77"/>
      <c r="AI469" s="78"/>
      <c r="AJ469" s="79"/>
      <c r="AK469" s="80"/>
      <c r="AL469" s="77"/>
      <c r="AM469" s="77"/>
      <c r="AN469" s="81"/>
      <c r="AO469" s="81"/>
      <c r="AP469" s="81"/>
      <c r="AQ469" s="81"/>
      <c r="AR469" s="81"/>
      <c r="AS469" s="81"/>
      <c r="AT469" s="81"/>
      <c r="AU469" s="81"/>
      <c r="AV469" s="81"/>
      <c r="AW469" s="82"/>
      <c r="AX469" s="83"/>
      <c r="AY469" s="150"/>
      <c r="AZ469" s="84"/>
      <c r="BA469" s="83"/>
      <c r="BB469" s="83"/>
      <c r="BC469" s="83"/>
      <c r="BD469" s="83"/>
      <c r="BE469" s="83"/>
      <c r="BF469" s="28"/>
      <c r="BG469" s="85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</row>
    <row r="470" spans="1:100" s="86" customFormat="1" ht="31.5" customHeight="1" x14ac:dyDescent="0.3">
      <c r="A470" s="73"/>
      <c r="B470" s="74"/>
      <c r="C470" s="74"/>
      <c r="D470" s="74"/>
      <c r="E470" s="74"/>
      <c r="F470" s="75"/>
      <c r="G470" s="76"/>
      <c r="H470" s="76"/>
      <c r="I470" s="76"/>
      <c r="J470" s="76"/>
      <c r="K470" s="271"/>
      <c r="L470" s="272"/>
      <c r="M470" s="273"/>
      <c r="N470" s="111"/>
      <c r="O470" s="111"/>
      <c r="P470" s="111"/>
      <c r="Q470" s="111"/>
      <c r="R470" s="111"/>
      <c r="S470" s="77"/>
      <c r="T470" s="77"/>
      <c r="U470" s="111"/>
      <c r="V470" s="111"/>
      <c r="W470" s="111"/>
      <c r="X470" s="111"/>
      <c r="Y470" s="111"/>
      <c r="Z470" s="77"/>
      <c r="AA470" s="77"/>
      <c r="AB470" s="111"/>
      <c r="AC470" s="111"/>
      <c r="AD470" s="111"/>
      <c r="AE470" s="111"/>
      <c r="AF470" s="111"/>
      <c r="AG470" s="77"/>
      <c r="AH470" s="77"/>
      <c r="AI470" s="78"/>
      <c r="AJ470" s="79"/>
      <c r="AK470" s="80"/>
      <c r="AL470" s="77"/>
      <c r="AM470" s="77"/>
      <c r="AN470" s="81"/>
      <c r="AO470" s="81"/>
      <c r="AP470" s="81"/>
      <c r="AQ470" s="81"/>
      <c r="AR470" s="81"/>
      <c r="AS470" s="81"/>
      <c r="AT470" s="81"/>
      <c r="AU470" s="81"/>
      <c r="AV470" s="81"/>
      <c r="AW470" s="82"/>
      <c r="AX470" s="83"/>
      <c r="AY470" s="150"/>
      <c r="AZ470" s="84"/>
      <c r="BA470" s="83"/>
      <c r="BB470" s="83"/>
      <c r="BC470" s="83"/>
      <c r="BD470" s="83"/>
      <c r="BE470" s="83"/>
      <c r="BF470" s="28"/>
      <c r="BG470" s="85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</row>
    <row r="471" spans="1:100" s="86" customFormat="1" ht="31.5" customHeight="1" x14ac:dyDescent="0.3">
      <c r="A471" s="73"/>
      <c r="B471" s="74"/>
      <c r="C471" s="74"/>
      <c r="D471" s="74"/>
      <c r="E471" s="74"/>
      <c r="F471" s="75"/>
      <c r="G471" s="76"/>
      <c r="H471" s="76"/>
      <c r="I471" s="76"/>
      <c r="J471" s="76"/>
      <c r="K471" s="271"/>
      <c r="L471" s="272"/>
      <c r="M471" s="273"/>
      <c r="N471" s="111"/>
      <c r="O471" s="111"/>
      <c r="P471" s="111"/>
      <c r="Q471" s="111"/>
      <c r="R471" s="111"/>
      <c r="S471" s="77"/>
      <c r="T471" s="77"/>
      <c r="U471" s="111"/>
      <c r="V471" s="111"/>
      <c r="W471" s="111"/>
      <c r="X471" s="111"/>
      <c r="Y471" s="111"/>
      <c r="Z471" s="77"/>
      <c r="AA471" s="77"/>
      <c r="AB471" s="111"/>
      <c r="AC471" s="111"/>
      <c r="AD471" s="111"/>
      <c r="AE471" s="111"/>
      <c r="AF471" s="111"/>
      <c r="AG471" s="77"/>
      <c r="AH471" s="77"/>
      <c r="AI471" s="78"/>
      <c r="AJ471" s="79"/>
      <c r="AK471" s="80"/>
      <c r="AL471" s="77"/>
      <c r="AM471" s="77"/>
      <c r="AN471" s="81"/>
      <c r="AO471" s="81"/>
      <c r="AP471" s="81"/>
      <c r="AQ471" s="81"/>
      <c r="AR471" s="81"/>
      <c r="AS471" s="81"/>
      <c r="AT471" s="81"/>
      <c r="AU471" s="81"/>
      <c r="AV471" s="81"/>
      <c r="AW471" s="82"/>
      <c r="AX471" s="83"/>
      <c r="AY471" s="150"/>
      <c r="AZ471" s="84"/>
      <c r="BA471" s="83"/>
      <c r="BB471" s="83"/>
      <c r="BC471" s="83"/>
      <c r="BD471" s="83"/>
      <c r="BE471" s="83"/>
      <c r="BF471" s="28"/>
      <c r="BG471" s="85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</row>
    <row r="472" spans="1:100" s="86" customFormat="1" ht="31.5" customHeight="1" x14ac:dyDescent="0.3">
      <c r="A472" s="73"/>
      <c r="B472" s="74"/>
      <c r="C472" s="74"/>
      <c r="D472" s="74"/>
      <c r="E472" s="74"/>
      <c r="F472" s="75"/>
      <c r="G472" s="76"/>
      <c r="H472" s="76"/>
      <c r="I472" s="76"/>
      <c r="J472" s="76"/>
      <c r="K472" s="271"/>
      <c r="L472" s="272"/>
      <c r="M472" s="273"/>
      <c r="N472" s="111"/>
      <c r="O472" s="111"/>
      <c r="P472" s="111"/>
      <c r="Q472" s="111"/>
      <c r="R472" s="111"/>
      <c r="S472" s="77"/>
      <c r="T472" s="77"/>
      <c r="U472" s="111"/>
      <c r="V472" s="111"/>
      <c r="W472" s="111"/>
      <c r="X472" s="111"/>
      <c r="Y472" s="111"/>
      <c r="Z472" s="77"/>
      <c r="AA472" s="77"/>
      <c r="AB472" s="111"/>
      <c r="AC472" s="111"/>
      <c r="AD472" s="111"/>
      <c r="AE472" s="111"/>
      <c r="AF472" s="111"/>
      <c r="AG472" s="77"/>
      <c r="AH472" s="77"/>
      <c r="AI472" s="78"/>
      <c r="AJ472" s="79"/>
      <c r="AK472" s="80"/>
      <c r="AL472" s="77"/>
      <c r="AM472" s="77"/>
      <c r="AN472" s="81"/>
      <c r="AO472" s="81"/>
      <c r="AP472" s="81"/>
      <c r="AQ472" s="81"/>
      <c r="AR472" s="81"/>
      <c r="AS472" s="81"/>
      <c r="AT472" s="81"/>
      <c r="AU472" s="81"/>
      <c r="AV472" s="81"/>
      <c r="AW472" s="82"/>
      <c r="AX472" s="83"/>
      <c r="AY472" s="150"/>
      <c r="AZ472" s="84"/>
      <c r="BA472" s="83"/>
      <c r="BB472" s="83"/>
      <c r="BC472" s="83"/>
      <c r="BD472" s="83"/>
      <c r="BE472" s="83"/>
      <c r="BF472" s="28"/>
      <c r="BG472" s="85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</row>
    <row r="473" spans="1:100" s="86" customFormat="1" ht="31.5" customHeight="1" x14ac:dyDescent="0.3">
      <c r="A473" s="73"/>
      <c r="B473" s="74"/>
      <c r="C473" s="74"/>
      <c r="D473" s="74"/>
      <c r="E473" s="74"/>
      <c r="F473" s="75"/>
      <c r="G473" s="76"/>
      <c r="H473" s="76"/>
      <c r="I473" s="76"/>
      <c r="J473" s="76"/>
      <c r="K473" s="271"/>
      <c r="L473" s="272"/>
      <c r="M473" s="273"/>
      <c r="N473" s="111"/>
      <c r="O473" s="111"/>
      <c r="P473" s="111"/>
      <c r="Q473" s="111"/>
      <c r="R473" s="111"/>
      <c r="S473" s="77"/>
      <c r="T473" s="77"/>
      <c r="U473" s="111"/>
      <c r="V473" s="111"/>
      <c r="W473" s="111"/>
      <c r="X473" s="111"/>
      <c r="Y473" s="111"/>
      <c r="Z473" s="77"/>
      <c r="AA473" s="77"/>
      <c r="AB473" s="111"/>
      <c r="AC473" s="111"/>
      <c r="AD473" s="111"/>
      <c r="AE473" s="111"/>
      <c r="AF473" s="111"/>
      <c r="AG473" s="77"/>
      <c r="AH473" s="77"/>
      <c r="AI473" s="78"/>
      <c r="AJ473" s="79"/>
      <c r="AK473" s="80"/>
      <c r="AL473" s="77"/>
      <c r="AM473" s="77"/>
      <c r="AN473" s="81"/>
      <c r="AO473" s="81"/>
      <c r="AP473" s="81"/>
      <c r="AQ473" s="81"/>
      <c r="AR473" s="81"/>
      <c r="AS473" s="81"/>
      <c r="AT473" s="81"/>
      <c r="AU473" s="81"/>
      <c r="AV473" s="81"/>
      <c r="AW473" s="82"/>
      <c r="AX473" s="83"/>
      <c r="AY473" s="150"/>
      <c r="AZ473" s="84"/>
      <c r="BA473" s="83"/>
      <c r="BB473" s="83"/>
      <c r="BC473" s="83"/>
      <c r="BD473" s="83"/>
      <c r="BE473" s="83"/>
      <c r="BF473" s="28"/>
      <c r="BG473" s="85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</row>
    <row r="474" spans="1:100" s="86" customFormat="1" ht="31.5" customHeight="1" x14ac:dyDescent="0.3">
      <c r="A474" s="73"/>
      <c r="B474" s="74"/>
      <c r="C474" s="74"/>
      <c r="D474" s="74"/>
      <c r="E474" s="74"/>
      <c r="F474" s="75"/>
      <c r="G474" s="76"/>
      <c r="H474" s="76"/>
      <c r="I474" s="76"/>
      <c r="J474" s="76"/>
      <c r="K474" s="271"/>
      <c r="L474" s="272"/>
      <c r="M474" s="273"/>
      <c r="N474" s="111"/>
      <c r="O474" s="111"/>
      <c r="P474" s="111"/>
      <c r="Q474" s="111"/>
      <c r="R474" s="111"/>
      <c r="S474" s="77"/>
      <c r="T474" s="77"/>
      <c r="U474" s="111"/>
      <c r="V474" s="111"/>
      <c r="W474" s="111"/>
      <c r="X474" s="111"/>
      <c r="Y474" s="111"/>
      <c r="Z474" s="77"/>
      <c r="AA474" s="77"/>
      <c r="AB474" s="111"/>
      <c r="AC474" s="111"/>
      <c r="AD474" s="111"/>
      <c r="AE474" s="111"/>
      <c r="AF474" s="111"/>
      <c r="AG474" s="77"/>
      <c r="AH474" s="77"/>
      <c r="AI474" s="78"/>
      <c r="AJ474" s="79"/>
      <c r="AK474" s="80"/>
      <c r="AL474" s="77"/>
      <c r="AM474" s="77"/>
      <c r="AN474" s="81"/>
      <c r="AO474" s="81"/>
      <c r="AP474" s="81"/>
      <c r="AQ474" s="81"/>
      <c r="AR474" s="81"/>
      <c r="AS474" s="81"/>
      <c r="AT474" s="81"/>
      <c r="AU474" s="81"/>
      <c r="AV474" s="81"/>
      <c r="AW474" s="82"/>
      <c r="AX474" s="83"/>
      <c r="AY474" s="150"/>
      <c r="AZ474" s="84"/>
      <c r="BA474" s="83"/>
      <c r="BB474" s="83"/>
      <c r="BC474" s="83"/>
      <c r="BD474" s="83"/>
      <c r="BE474" s="83"/>
      <c r="BF474" s="28"/>
      <c r="BG474" s="85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</row>
    <row r="475" spans="1:100" s="86" customFormat="1" ht="31.5" customHeight="1" x14ac:dyDescent="0.3">
      <c r="A475" s="73"/>
      <c r="B475" s="74"/>
      <c r="C475" s="74"/>
      <c r="D475" s="74"/>
      <c r="E475" s="74"/>
      <c r="F475" s="75"/>
      <c r="G475" s="76"/>
      <c r="H475" s="76"/>
      <c r="I475" s="76"/>
      <c r="J475" s="76"/>
      <c r="K475" s="271"/>
      <c r="L475" s="272"/>
      <c r="M475" s="273"/>
      <c r="N475" s="111"/>
      <c r="O475" s="111"/>
      <c r="P475" s="111"/>
      <c r="Q475" s="111"/>
      <c r="R475" s="111"/>
      <c r="S475" s="77"/>
      <c r="T475" s="77"/>
      <c r="U475" s="111"/>
      <c r="V475" s="111"/>
      <c r="W475" s="111"/>
      <c r="X475" s="111"/>
      <c r="Y475" s="111"/>
      <c r="Z475" s="77"/>
      <c r="AA475" s="77"/>
      <c r="AB475" s="111"/>
      <c r="AC475" s="111"/>
      <c r="AD475" s="111"/>
      <c r="AE475" s="111"/>
      <c r="AF475" s="111"/>
      <c r="AG475" s="77"/>
      <c r="AH475" s="77"/>
      <c r="AI475" s="78"/>
      <c r="AJ475" s="79"/>
      <c r="AK475" s="80"/>
      <c r="AL475" s="77"/>
      <c r="AM475" s="77"/>
      <c r="AN475" s="81"/>
      <c r="AO475" s="81"/>
      <c r="AP475" s="81"/>
      <c r="AQ475" s="81"/>
      <c r="AR475" s="81"/>
      <c r="AS475" s="81"/>
      <c r="AT475" s="81"/>
      <c r="AU475" s="81"/>
      <c r="AV475" s="81"/>
      <c r="AW475" s="82"/>
      <c r="AX475" s="83"/>
      <c r="AY475" s="150"/>
      <c r="AZ475" s="84"/>
      <c r="BA475" s="83"/>
      <c r="BB475" s="83"/>
      <c r="BC475" s="83"/>
      <c r="BD475" s="83"/>
      <c r="BE475" s="83"/>
      <c r="BF475" s="28"/>
      <c r="BG475" s="85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</row>
    <row r="476" spans="1:100" s="86" customFormat="1" ht="31.5" customHeight="1" x14ac:dyDescent="0.3">
      <c r="A476" s="73"/>
      <c r="B476" s="74"/>
      <c r="C476" s="74"/>
      <c r="D476" s="74"/>
      <c r="E476" s="74"/>
      <c r="F476" s="75"/>
      <c r="G476" s="76"/>
      <c r="H476" s="76"/>
      <c r="I476" s="76"/>
      <c r="J476" s="76"/>
      <c r="K476" s="271"/>
      <c r="L476" s="272"/>
      <c r="M476" s="273"/>
      <c r="N476" s="111"/>
      <c r="O476" s="111"/>
      <c r="P476" s="111"/>
      <c r="Q476" s="111"/>
      <c r="R476" s="111"/>
      <c r="S476" s="77"/>
      <c r="T476" s="77"/>
      <c r="U476" s="111"/>
      <c r="V476" s="111"/>
      <c r="W476" s="111"/>
      <c r="X476" s="111"/>
      <c r="Y476" s="111"/>
      <c r="Z476" s="77"/>
      <c r="AA476" s="77"/>
      <c r="AB476" s="111"/>
      <c r="AC476" s="111"/>
      <c r="AD476" s="111"/>
      <c r="AE476" s="111"/>
      <c r="AF476" s="111"/>
      <c r="AG476" s="77"/>
      <c r="AH476" s="77"/>
      <c r="AI476" s="78"/>
      <c r="AJ476" s="79"/>
      <c r="AK476" s="80"/>
      <c r="AL476" s="77"/>
      <c r="AM476" s="77"/>
      <c r="AN476" s="81"/>
      <c r="AO476" s="81"/>
      <c r="AP476" s="81"/>
      <c r="AQ476" s="81"/>
      <c r="AR476" s="81"/>
      <c r="AS476" s="81"/>
      <c r="AT476" s="81"/>
      <c r="AU476" s="81"/>
      <c r="AV476" s="81"/>
      <c r="AW476" s="82"/>
      <c r="AX476" s="83"/>
      <c r="AY476" s="150"/>
      <c r="AZ476" s="84"/>
      <c r="BA476" s="83"/>
      <c r="BB476" s="83"/>
      <c r="BC476" s="83"/>
      <c r="BD476" s="83"/>
      <c r="BE476" s="83"/>
      <c r="BF476" s="28"/>
      <c r="BG476" s="85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</row>
    <row r="477" spans="1:100" s="86" customFormat="1" ht="31.5" customHeight="1" x14ac:dyDescent="0.3">
      <c r="A477" s="73"/>
      <c r="B477" s="74"/>
      <c r="C477" s="74"/>
      <c r="D477" s="74"/>
      <c r="E477" s="74"/>
      <c r="F477" s="75"/>
      <c r="G477" s="76"/>
      <c r="H477" s="76"/>
      <c r="I477" s="76"/>
      <c r="J477" s="76"/>
      <c r="K477" s="271"/>
      <c r="L477" s="272"/>
      <c r="M477" s="273"/>
      <c r="N477" s="111"/>
      <c r="O477" s="111"/>
      <c r="P477" s="111"/>
      <c r="Q477" s="111"/>
      <c r="R477" s="111"/>
      <c r="S477" s="77"/>
      <c r="T477" s="77"/>
      <c r="U477" s="111"/>
      <c r="V477" s="111"/>
      <c r="W477" s="111"/>
      <c r="X477" s="111"/>
      <c r="Y477" s="111"/>
      <c r="Z477" s="77"/>
      <c r="AA477" s="77"/>
      <c r="AB477" s="111"/>
      <c r="AC477" s="111"/>
      <c r="AD477" s="111"/>
      <c r="AE477" s="111"/>
      <c r="AF477" s="111"/>
      <c r="AG477" s="77"/>
      <c r="AH477" s="77"/>
      <c r="AI477" s="78"/>
      <c r="AJ477" s="79"/>
      <c r="AK477" s="80"/>
      <c r="AL477" s="77"/>
      <c r="AM477" s="77"/>
      <c r="AN477" s="81"/>
      <c r="AO477" s="81"/>
      <c r="AP477" s="81"/>
      <c r="AQ477" s="81"/>
      <c r="AR477" s="81"/>
      <c r="AS477" s="81"/>
      <c r="AT477" s="81"/>
      <c r="AU477" s="81"/>
      <c r="AV477" s="81"/>
      <c r="AW477" s="82"/>
      <c r="AX477" s="83"/>
      <c r="AY477" s="150"/>
      <c r="AZ477" s="84"/>
      <c r="BA477" s="83"/>
      <c r="BB477" s="83"/>
      <c r="BC477" s="83"/>
      <c r="BD477" s="83"/>
      <c r="BE477" s="83"/>
      <c r="BF477" s="28"/>
      <c r="BG477" s="85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</row>
    <row r="478" spans="1:100" s="86" customFormat="1" ht="31.5" customHeight="1" x14ac:dyDescent="0.3">
      <c r="A478" s="73"/>
      <c r="B478" s="74"/>
      <c r="C478" s="74"/>
      <c r="D478" s="74"/>
      <c r="E478" s="74"/>
      <c r="F478" s="75"/>
      <c r="G478" s="76"/>
      <c r="H478" s="76"/>
      <c r="I478" s="76"/>
      <c r="J478" s="76"/>
      <c r="K478" s="271"/>
      <c r="L478" s="272"/>
      <c r="M478" s="273"/>
      <c r="N478" s="111"/>
      <c r="O478" s="111"/>
      <c r="P478" s="111"/>
      <c r="Q478" s="111"/>
      <c r="R478" s="111"/>
      <c r="S478" s="77"/>
      <c r="T478" s="77"/>
      <c r="U478" s="111"/>
      <c r="V478" s="111"/>
      <c r="W478" s="111"/>
      <c r="X478" s="111"/>
      <c r="Y478" s="111"/>
      <c r="Z478" s="77"/>
      <c r="AA478" s="77"/>
      <c r="AB478" s="111"/>
      <c r="AC478" s="111"/>
      <c r="AD478" s="111"/>
      <c r="AE478" s="111"/>
      <c r="AF478" s="111"/>
      <c r="AG478" s="77"/>
      <c r="AH478" s="77"/>
      <c r="AI478" s="78"/>
      <c r="AJ478" s="79"/>
      <c r="AK478" s="80"/>
      <c r="AL478" s="77"/>
      <c r="AM478" s="77"/>
      <c r="AN478" s="81"/>
      <c r="AO478" s="81"/>
      <c r="AP478" s="81"/>
      <c r="AQ478" s="81"/>
      <c r="AR478" s="81"/>
      <c r="AS478" s="81"/>
      <c r="AT478" s="81"/>
      <c r="AU478" s="81"/>
      <c r="AV478" s="81"/>
      <c r="AW478" s="82"/>
      <c r="AX478" s="83"/>
      <c r="AY478" s="150"/>
      <c r="AZ478" s="84"/>
      <c r="BA478" s="83"/>
      <c r="BB478" s="83"/>
      <c r="BC478" s="83"/>
      <c r="BD478" s="83"/>
      <c r="BE478" s="83"/>
      <c r="BF478" s="28"/>
      <c r="BG478" s="85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</row>
    <row r="479" spans="1:100" s="86" customFormat="1" ht="31.5" customHeight="1" x14ac:dyDescent="0.3">
      <c r="A479" s="73"/>
      <c r="B479" s="74"/>
      <c r="C479" s="74"/>
      <c r="D479" s="74"/>
      <c r="E479" s="74"/>
      <c r="F479" s="75"/>
      <c r="G479" s="76"/>
      <c r="H479" s="76"/>
      <c r="I479" s="76"/>
      <c r="J479" s="76"/>
      <c r="K479" s="271"/>
      <c r="L479" s="272"/>
      <c r="M479" s="273"/>
      <c r="N479" s="111"/>
      <c r="O479" s="111"/>
      <c r="P479" s="111"/>
      <c r="Q479" s="111"/>
      <c r="R479" s="111"/>
      <c r="S479" s="77"/>
      <c r="T479" s="77"/>
      <c r="U479" s="111"/>
      <c r="V479" s="111"/>
      <c r="W479" s="111"/>
      <c r="X479" s="111"/>
      <c r="Y479" s="111"/>
      <c r="Z479" s="77"/>
      <c r="AA479" s="77"/>
      <c r="AB479" s="111"/>
      <c r="AC479" s="111"/>
      <c r="AD479" s="111"/>
      <c r="AE479" s="111"/>
      <c r="AF479" s="111"/>
      <c r="AG479" s="77"/>
      <c r="AH479" s="77"/>
      <c r="AI479" s="78"/>
      <c r="AJ479" s="79"/>
      <c r="AK479" s="80"/>
      <c r="AL479" s="77"/>
      <c r="AM479" s="77"/>
      <c r="AN479" s="81"/>
      <c r="AO479" s="81"/>
      <c r="AP479" s="81"/>
      <c r="AQ479" s="81"/>
      <c r="AR479" s="81"/>
      <c r="AS479" s="81"/>
      <c r="AT479" s="81"/>
      <c r="AU479" s="81"/>
      <c r="AV479" s="81"/>
      <c r="AW479" s="82"/>
      <c r="AX479" s="83"/>
      <c r="AY479" s="150"/>
      <c r="AZ479" s="84"/>
      <c r="BA479" s="83"/>
      <c r="BB479" s="83"/>
      <c r="BC479" s="83"/>
      <c r="BD479" s="83"/>
      <c r="BE479" s="83"/>
      <c r="BF479" s="28"/>
      <c r="BG479" s="85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</row>
    <row r="480" spans="1:100" s="86" customFormat="1" ht="31.5" customHeight="1" x14ac:dyDescent="0.3">
      <c r="A480" s="73"/>
      <c r="B480" s="74"/>
      <c r="C480" s="74"/>
      <c r="D480" s="74"/>
      <c r="E480" s="74"/>
      <c r="F480" s="75"/>
      <c r="G480" s="76"/>
      <c r="H480" s="76"/>
      <c r="I480" s="76"/>
      <c r="J480" s="76"/>
      <c r="K480" s="271"/>
      <c r="L480" s="272"/>
      <c r="M480" s="273"/>
      <c r="N480" s="111"/>
      <c r="O480" s="111"/>
      <c r="P480" s="111"/>
      <c r="Q480" s="111"/>
      <c r="R480" s="111"/>
      <c r="S480" s="77"/>
      <c r="T480" s="77"/>
      <c r="U480" s="111"/>
      <c r="V480" s="111"/>
      <c r="W480" s="111"/>
      <c r="X480" s="111"/>
      <c r="Y480" s="111"/>
      <c r="Z480" s="77"/>
      <c r="AA480" s="77"/>
      <c r="AB480" s="111"/>
      <c r="AC480" s="111"/>
      <c r="AD480" s="111"/>
      <c r="AE480" s="111"/>
      <c r="AF480" s="111"/>
      <c r="AG480" s="77"/>
      <c r="AH480" s="77"/>
      <c r="AI480" s="78"/>
      <c r="AJ480" s="79"/>
      <c r="AK480" s="80"/>
      <c r="AL480" s="77"/>
      <c r="AM480" s="77"/>
      <c r="AN480" s="81"/>
      <c r="AO480" s="81"/>
      <c r="AP480" s="81"/>
      <c r="AQ480" s="81"/>
      <c r="AR480" s="81"/>
      <c r="AS480" s="81"/>
      <c r="AT480" s="81"/>
      <c r="AU480" s="81"/>
      <c r="AV480" s="81"/>
      <c r="AW480" s="82"/>
      <c r="AX480" s="83"/>
      <c r="AY480" s="150"/>
      <c r="AZ480" s="84"/>
      <c r="BA480" s="83"/>
      <c r="BB480" s="83"/>
      <c r="BC480" s="83"/>
      <c r="BD480" s="83"/>
      <c r="BE480" s="83"/>
      <c r="BF480" s="28"/>
      <c r="BG480" s="85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</row>
    <row r="481" spans="1:100" s="86" customFormat="1" ht="31.5" customHeight="1" x14ac:dyDescent="0.3">
      <c r="A481" s="73"/>
      <c r="B481" s="74"/>
      <c r="C481" s="74"/>
      <c r="D481" s="74"/>
      <c r="E481" s="74"/>
      <c r="F481" s="75"/>
      <c r="G481" s="76"/>
      <c r="H481" s="76"/>
      <c r="I481" s="76"/>
      <c r="J481" s="76"/>
      <c r="K481" s="271"/>
      <c r="L481" s="272"/>
      <c r="M481" s="273"/>
      <c r="N481" s="111"/>
      <c r="O481" s="111"/>
      <c r="P481" s="111"/>
      <c r="Q481" s="111"/>
      <c r="R481" s="111"/>
      <c r="S481" s="77"/>
      <c r="T481" s="77"/>
      <c r="U481" s="111"/>
      <c r="V481" s="111"/>
      <c r="W481" s="111"/>
      <c r="X481" s="111"/>
      <c r="Y481" s="111"/>
      <c r="Z481" s="77"/>
      <c r="AA481" s="77"/>
      <c r="AB481" s="111"/>
      <c r="AC481" s="111"/>
      <c r="AD481" s="111"/>
      <c r="AE481" s="111"/>
      <c r="AF481" s="111"/>
      <c r="AG481" s="77"/>
      <c r="AH481" s="77"/>
      <c r="AI481" s="78"/>
      <c r="AJ481" s="79"/>
      <c r="AK481" s="80"/>
      <c r="AL481" s="77"/>
      <c r="AM481" s="77"/>
      <c r="AN481" s="81"/>
      <c r="AO481" s="81"/>
      <c r="AP481" s="81"/>
      <c r="AQ481" s="81"/>
      <c r="AR481" s="81"/>
      <c r="AS481" s="81"/>
      <c r="AT481" s="81"/>
      <c r="AU481" s="81"/>
      <c r="AV481" s="81"/>
      <c r="AW481" s="82"/>
      <c r="AX481" s="83"/>
      <c r="AY481" s="150"/>
      <c r="AZ481" s="84"/>
      <c r="BA481" s="83"/>
      <c r="BB481" s="83"/>
      <c r="BC481" s="83"/>
      <c r="BD481" s="83"/>
      <c r="BE481" s="83"/>
      <c r="BF481" s="28"/>
      <c r="BG481" s="85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</row>
    <row r="482" spans="1:100" s="86" customFormat="1" ht="31.5" customHeight="1" x14ac:dyDescent="0.3">
      <c r="A482" s="73"/>
      <c r="B482" s="74"/>
      <c r="C482" s="74"/>
      <c r="D482" s="74"/>
      <c r="E482" s="74"/>
      <c r="F482" s="75"/>
      <c r="G482" s="76"/>
      <c r="H482" s="76"/>
      <c r="I482" s="76"/>
      <c r="J482" s="76"/>
      <c r="K482" s="271"/>
      <c r="L482" s="272"/>
      <c r="M482" s="273"/>
      <c r="N482" s="111"/>
      <c r="O482" s="111"/>
      <c r="P482" s="111"/>
      <c r="Q482" s="111"/>
      <c r="R482" s="111"/>
      <c r="S482" s="77"/>
      <c r="T482" s="77"/>
      <c r="U482" s="111"/>
      <c r="V482" s="111"/>
      <c r="W482" s="111"/>
      <c r="X482" s="111"/>
      <c r="Y482" s="111"/>
      <c r="Z482" s="77"/>
      <c r="AA482" s="77"/>
      <c r="AB482" s="111"/>
      <c r="AC482" s="111"/>
      <c r="AD482" s="111"/>
      <c r="AE482" s="111"/>
      <c r="AF482" s="111"/>
      <c r="AG482" s="77"/>
      <c r="AH482" s="77"/>
      <c r="AI482" s="78"/>
      <c r="AJ482" s="79"/>
      <c r="AK482" s="80"/>
      <c r="AL482" s="77"/>
      <c r="AM482" s="77"/>
      <c r="AN482" s="81"/>
      <c r="AO482" s="81"/>
      <c r="AP482" s="81"/>
      <c r="AQ482" s="81"/>
      <c r="AR482" s="81"/>
      <c r="AS482" s="81"/>
      <c r="AT482" s="81"/>
      <c r="AU482" s="81"/>
      <c r="AV482" s="81"/>
      <c r="AW482" s="82"/>
      <c r="AX482" s="83"/>
      <c r="AY482" s="150"/>
      <c r="AZ482" s="84"/>
      <c r="BA482" s="83"/>
      <c r="BB482" s="83"/>
      <c r="BC482" s="83"/>
      <c r="BD482" s="83"/>
      <c r="BE482" s="83"/>
      <c r="BF482" s="28"/>
      <c r="BG482" s="85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</row>
    <row r="483" spans="1:100" s="86" customFormat="1" ht="31.5" customHeight="1" x14ac:dyDescent="0.3">
      <c r="A483" s="73"/>
      <c r="B483" s="74"/>
      <c r="C483" s="74"/>
      <c r="D483" s="74"/>
      <c r="E483" s="74"/>
      <c r="F483" s="75"/>
      <c r="G483" s="76"/>
      <c r="H483" s="76"/>
      <c r="I483" s="76"/>
      <c r="J483" s="76"/>
      <c r="K483" s="271"/>
      <c r="L483" s="272"/>
      <c r="M483" s="273"/>
      <c r="N483" s="111"/>
      <c r="O483" s="111"/>
      <c r="P483" s="111"/>
      <c r="Q483" s="111"/>
      <c r="R483" s="111"/>
      <c r="S483" s="77"/>
      <c r="T483" s="77"/>
      <c r="U483" s="111"/>
      <c r="V483" s="111"/>
      <c r="W483" s="111"/>
      <c r="X483" s="111"/>
      <c r="Y483" s="111"/>
      <c r="Z483" s="77"/>
      <c r="AA483" s="77"/>
      <c r="AB483" s="111"/>
      <c r="AC483" s="111"/>
      <c r="AD483" s="111"/>
      <c r="AE483" s="111"/>
      <c r="AF483" s="111"/>
      <c r="AG483" s="77"/>
      <c r="AH483" s="77"/>
      <c r="AI483" s="78"/>
      <c r="AJ483" s="79"/>
      <c r="AK483" s="80"/>
      <c r="AL483" s="77"/>
      <c r="AM483" s="77"/>
      <c r="AN483" s="81"/>
      <c r="AO483" s="81"/>
      <c r="AP483" s="81"/>
      <c r="AQ483" s="81"/>
      <c r="AR483" s="81"/>
      <c r="AS483" s="81"/>
      <c r="AT483" s="81"/>
      <c r="AU483" s="81"/>
      <c r="AV483" s="81"/>
      <c r="AW483" s="82"/>
      <c r="AX483" s="83"/>
      <c r="AY483" s="150"/>
      <c r="AZ483" s="84"/>
      <c r="BA483" s="83"/>
      <c r="BB483" s="83"/>
      <c r="BC483" s="83"/>
      <c r="BD483" s="83"/>
      <c r="BE483" s="83"/>
      <c r="BF483" s="28"/>
      <c r="BG483" s="85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</row>
    <row r="484" spans="1:100" s="86" customFormat="1" ht="31.5" customHeight="1" x14ac:dyDescent="0.3">
      <c r="A484" s="73"/>
      <c r="B484" s="74"/>
      <c r="C484" s="74"/>
      <c r="D484" s="74"/>
      <c r="E484" s="74"/>
      <c r="F484" s="75"/>
      <c r="G484" s="76"/>
      <c r="H484" s="76"/>
      <c r="I484" s="76"/>
      <c r="J484" s="76"/>
      <c r="K484" s="271"/>
      <c r="L484" s="272"/>
      <c r="M484" s="273"/>
      <c r="N484" s="111"/>
      <c r="O484" s="111"/>
      <c r="P484" s="111"/>
      <c r="Q484" s="111"/>
      <c r="R484" s="111"/>
      <c r="S484" s="77"/>
      <c r="T484" s="77"/>
      <c r="U484" s="111"/>
      <c r="V484" s="111"/>
      <c r="W484" s="111"/>
      <c r="X484" s="111"/>
      <c r="Y484" s="111"/>
      <c r="Z484" s="77"/>
      <c r="AA484" s="77"/>
      <c r="AB484" s="111"/>
      <c r="AC484" s="111"/>
      <c r="AD484" s="111"/>
      <c r="AE484" s="111"/>
      <c r="AF484" s="111"/>
      <c r="AG484" s="77"/>
      <c r="AH484" s="77"/>
      <c r="AI484" s="78"/>
      <c r="AJ484" s="79"/>
      <c r="AK484" s="80"/>
      <c r="AL484" s="77"/>
      <c r="AM484" s="77"/>
      <c r="AN484" s="81"/>
      <c r="AO484" s="81"/>
      <c r="AP484" s="81"/>
      <c r="AQ484" s="81"/>
      <c r="AR484" s="81"/>
      <c r="AS484" s="81"/>
      <c r="AT484" s="81"/>
      <c r="AU484" s="81"/>
      <c r="AV484" s="81"/>
      <c r="AW484" s="82"/>
      <c r="AX484" s="83"/>
      <c r="AY484" s="150"/>
      <c r="AZ484" s="84"/>
      <c r="BA484" s="83"/>
      <c r="BB484" s="83"/>
      <c r="BC484" s="83"/>
      <c r="BD484" s="83"/>
      <c r="BE484" s="83"/>
      <c r="BF484" s="28"/>
      <c r="BG484" s="85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</row>
    <row r="485" spans="1:100" s="86" customFormat="1" ht="31.5" customHeight="1" x14ac:dyDescent="0.3">
      <c r="A485" s="73"/>
      <c r="B485" s="74"/>
      <c r="C485" s="74"/>
      <c r="D485" s="74"/>
      <c r="E485" s="74"/>
      <c r="F485" s="75"/>
      <c r="G485" s="76"/>
      <c r="H485" s="76"/>
      <c r="I485" s="76"/>
      <c r="J485" s="76"/>
      <c r="K485" s="271"/>
      <c r="L485" s="272"/>
      <c r="M485" s="273"/>
      <c r="N485" s="111"/>
      <c r="O485" s="111"/>
      <c r="P485" s="111"/>
      <c r="Q485" s="111"/>
      <c r="R485" s="111"/>
      <c r="S485" s="77"/>
      <c r="T485" s="77"/>
      <c r="U485" s="111"/>
      <c r="V485" s="111"/>
      <c r="W485" s="111"/>
      <c r="X485" s="111"/>
      <c r="Y485" s="111"/>
      <c r="Z485" s="77"/>
      <c r="AA485" s="77"/>
      <c r="AB485" s="111"/>
      <c r="AC485" s="111"/>
      <c r="AD485" s="111"/>
      <c r="AE485" s="111"/>
      <c r="AF485" s="111"/>
      <c r="AG485" s="77"/>
      <c r="AH485" s="77"/>
      <c r="AI485" s="78"/>
      <c r="AJ485" s="79"/>
      <c r="AK485" s="80"/>
      <c r="AL485" s="77"/>
      <c r="AM485" s="77"/>
      <c r="AN485" s="81"/>
      <c r="AO485" s="81"/>
      <c r="AP485" s="81"/>
      <c r="AQ485" s="81"/>
      <c r="AR485" s="81"/>
      <c r="AS485" s="81"/>
      <c r="AT485" s="81"/>
      <c r="AU485" s="81"/>
      <c r="AV485" s="81"/>
      <c r="AW485" s="82"/>
      <c r="AX485" s="83"/>
      <c r="AY485" s="150"/>
      <c r="AZ485" s="84"/>
      <c r="BA485" s="83"/>
      <c r="BB485" s="83"/>
      <c r="BC485" s="83"/>
      <c r="BD485" s="83"/>
      <c r="BE485" s="83"/>
      <c r="BF485" s="28"/>
      <c r="BG485" s="85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</row>
    <row r="486" spans="1:100" s="86" customFormat="1" ht="31.5" customHeight="1" x14ac:dyDescent="0.3">
      <c r="A486" s="73"/>
      <c r="B486" s="74"/>
      <c r="C486" s="74"/>
      <c r="D486" s="74"/>
      <c r="E486" s="74"/>
      <c r="F486" s="75"/>
      <c r="G486" s="76"/>
      <c r="H486" s="76"/>
      <c r="I486" s="76"/>
      <c r="J486" s="76"/>
      <c r="K486" s="271"/>
      <c r="L486" s="272"/>
      <c r="M486" s="273"/>
      <c r="N486" s="111"/>
      <c r="O486" s="111"/>
      <c r="P486" s="111"/>
      <c r="Q486" s="111"/>
      <c r="R486" s="111"/>
      <c r="S486" s="77"/>
      <c r="T486" s="77"/>
      <c r="U486" s="111"/>
      <c r="V486" s="111"/>
      <c r="W486" s="111"/>
      <c r="X486" s="111"/>
      <c r="Y486" s="111"/>
      <c r="Z486" s="77"/>
      <c r="AA486" s="77"/>
      <c r="AB486" s="111"/>
      <c r="AC486" s="111"/>
      <c r="AD486" s="111"/>
      <c r="AE486" s="111"/>
      <c r="AF486" s="111"/>
      <c r="AG486" s="77"/>
      <c r="AH486" s="77"/>
      <c r="AI486" s="78"/>
      <c r="AJ486" s="79"/>
      <c r="AK486" s="80"/>
      <c r="AL486" s="77"/>
      <c r="AM486" s="77"/>
      <c r="AN486" s="81"/>
      <c r="AO486" s="81"/>
      <c r="AP486" s="81"/>
      <c r="AQ486" s="81"/>
      <c r="AR486" s="81"/>
      <c r="AS486" s="81"/>
      <c r="AT486" s="81"/>
      <c r="AU486" s="81"/>
      <c r="AV486" s="81"/>
      <c r="AW486" s="82"/>
      <c r="AX486" s="83"/>
      <c r="AY486" s="150"/>
      <c r="AZ486" s="84"/>
      <c r="BA486" s="83"/>
      <c r="BB486" s="83"/>
      <c r="BC486" s="83"/>
      <c r="BD486" s="83"/>
      <c r="BE486" s="83"/>
      <c r="BF486" s="28"/>
      <c r="BG486" s="85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</row>
    <row r="487" spans="1:100" s="86" customFormat="1" ht="31.5" customHeight="1" x14ac:dyDescent="0.3">
      <c r="A487" s="73"/>
      <c r="B487" s="74"/>
      <c r="C487" s="74"/>
      <c r="D487" s="74"/>
      <c r="E487" s="74"/>
      <c r="F487" s="75"/>
      <c r="G487" s="76"/>
      <c r="H487" s="76"/>
      <c r="I487" s="76"/>
      <c r="J487" s="76"/>
      <c r="K487" s="271"/>
      <c r="L487" s="272"/>
      <c r="M487" s="273"/>
      <c r="N487" s="111"/>
      <c r="O487" s="111"/>
      <c r="P487" s="111"/>
      <c r="Q487" s="111"/>
      <c r="R487" s="111"/>
      <c r="S487" s="77"/>
      <c r="T487" s="77"/>
      <c r="U487" s="111"/>
      <c r="V487" s="111"/>
      <c r="W487" s="111"/>
      <c r="X487" s="111"/>
      <c r="Y487" s="111"/>
      <c r="Z487" s="77"/>
      <c r="AA487" s="77"/>
      <c r="AB487" s="111"/>
      <c r="AC487" s="111"/>
      <c r="AD487" s="111"/>
      <c r="AE487" s="111"/>
      <c r="AF487" s="111"/>
      <c r="AG487" s="77"/>
      <c r="AH487" s="77"/>
      <c r="AI487" s="78"/>
      <c r="AJ487" s="79"/>
      <c r="AK487" s="80"/>
      <c r="AL487" s="77"/>
      <c r="AM487" s="77"/>
      <c r="AN487" s="81"/>
      <c r="AO487" s="81"/>
      <c r="AP487" s="81"/>
      <c r="AQ487" s="81"/>
      <c r="AR487" s="81"/>
      <c r="AS487" s="81"/>
      <c r="AT487" s="81"/>
      <c r="AU487" s="81"/>
      <c r="AV487" s="81"/>
      <c r="AW487" s="82"/>
      <c r="AX487" s="83"/>
      <c r="AY487" s="150"/>
      <c r="AZ487" s="84"/>
      <c r="BA487" s="83"/>
      <c r="BB487" s="83"/>
      <c r="BC487" s="83"/>
      <c r="BD487" s="83"/>
      <c r="BE487" s="83"/>
      <c r="BF487" s="28"/>
      <c r="BG487" s="85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</row>
    <row r="488" spans="1:100" s="86" customFormat="1" ht="31.5" customHeight="1" x14ac:dyDescent="0.3">
      <c r="A488" s="73"/>
      <c r="B488" s="74"/>
      <c r="C488" s="74"/>
      <c r="D488" s="74"/>
      <c r="E488" s="74"/>
      <c r="F488" s="75"/>
      <c r="G488" s="76"/>
      <c r="H488" s="76"/>
      <c r="I488" s="76"/>
      <c r="J488" s="76"/>
      <c r="K488" s="271"/>
      <c r="L488" s="272"/>
      <c r="M488" s="273"/>
      <c r="N488" s="111"/>
      <c r="O488" s="111"/>
      <c r="P488" s="111"/>
      <c r="Q488" s="111"/>
      <c r="R488" s="111"/>
      <c r="S488" s="77"/>
      <c r="T488" s="77"/>
      <c r="U488" s="111"/>
      <c r="V488" s="111"/>
      <c r="W488" s="111"/>
      <c r="X488" s="111"/>
      <c r="Y488" s="111"/>
      <c r="Z488" s="77"/>
      <c r="AA488" s="77"/>
      <c r="AB488" s="111"/>
      <c r="AC488" s="111"/>
      <c r="AD488" s="111"/>
      <c r="AE488" s="111"/>
      <c r="AF488" s="111"/>
      <c r="AG488" s="77"/>
      <c r="AH488" s="77"/>
      <c r="AI488" s="78"/>
      <c r="AJ488" s="79"/>
      <c r="AK488" s="80"/>
      <c r="AL488" s="77"/>
      <c r="AM488" s="77"/>
      <c r="AN488" s="81"/>
      <c r="AO488" s="81"/>
      <c r="AP488" s="81"/>
      <c r="AQ488" s="81"/>
      <c r="AR488" s="81"/>
      <c r="AS488" s="81"/>
      <c r="AT488" s="81"/>
      <c r="AU488" s="81"/>
      <c r="AV488" s="81"/>
      <c r="AW488" s="82"/>
      <c r="AX488" s="83"/>
      <c r="AY488" s="150"/>
      <c r="AZ488" s="84"/>
      <c r="BA488" s="83"/>
      <c r="BB488" s="83"/>
      <c r="BC488" s="83"/>
      <c r="BD488" s="83"/>
      <c r="BE488" s="83"/>
      <c r="BF488" s="28"/>
      <c r="BG488" s="85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</row>
    <row r="489" spans="1:100" s="86" customFormat="1" ht="31.5" customHeight="1" x14ac:dyDescent="0.3">
      <c r="A489" s="73"/>
      <c r="B489" s="74"/>
      <c r="C489" s="74"/>
      <c r="D489" s="74"/>
      <c r="E489" s="74"/>
      <c r="F489" s="75"/>
      <c r="G489" s="76"/>
      <c r="H489" s="76"/>
      <c r="I489" s="76"/>
      <c r="J489" s="76"/>
      <c r="K489" s="271"/>
      <c r="L489" s="272"/>
      <c r="M489" s="273"/>
      <c r="N489" s="111"/>
      <c r="O489" s="111"/>
      <c r="P489" s="111"/>
      <c r="Q489" s="111"/>
      <c r="R489" s="111"/>
      <c r="S489" s="77"/>
      <c r="T489" s="77"/>
      <c r="U489" s="111"/>
      <c r="V489" s="111"/>
      <c r="W489" s="111"/>
      <c r="X489" s="111"/>
      <c r="Y489" s="111"/>
      <c r="Z489" s="77"/>
      <c r="AA489" s="77"/>
      <c r="AB489" s="111"/>
      <c r="AC489" s="111"/>
      <c r="AD489" s="111"/>
      <c r="AE489" s="111"/>
      <c r="AF489" s="111"/>
      <c r="AG489" s="77"/>
      <c r="AH489" s="77"/>
      <c r="AI489" s="78"/>
      <c r="AJ489" s="79"/>
      <c r="AK489" s="80"/>
      <c r="AL489" s="77"/>
      <c r="AM489" s="77"/>
      <c r="AN489" s="81"/>
      <c r="AO489" s="81"/>
      <c r="AP489" s="81"/>
      <c r="AQ489" s="81"/>
      <c r="AR489" s="81"/>
      <c r="AS489" s="81"/>
      <c r="AT489" s="81"/>
      <c r="AU489" s="81"/>
      <c r="AV489" s="81"/>
      <c r="AW489" s="82"/>
      <c r="AX489" s="83"/>
      <c r="AY489" s="150"/>
      <c r="AZ489" s="84"/>
      <c r="BA489" s="83"/>
      <c r="BB489" s="83"/>
      <c r="BC489" s="83"/>
      <c r="BD489" s="83"/>
      <c r="BE489" s="83"/>
      <c r="BF489" s="28"/>
      <c r="BG489" s="85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</row>
    <row r="490" spans="1:100" s="86" customFormat="1" ht="31.5" customHeight="1" x14ac:dyDescent="0.3">
      <c r="A490" s="73"/>
      <c r="B490" s="74"/>
      <c r="C490" s="74"/>
      <c r="D490" s="74"/>
      <c r="E490" s="74"/>
      <c r="F490" s="75"/>
      <c r="G490" s="76"/>
      <c r="H490" s="76"/>
      <c r="I490" s="76"/>
      <c r="J490" s="76"/>
      <c r="K490" s="271"/>
      <c r="L490" s="272"/>
      <c r="M490" s="273"/>
      <c r="N490" s="111"/>
      <c r="O490" s="111"/>
      <c r="P490" s="111"/>
      <c r="Q490" s="111"/>
      <c r="R490" s="111"/>
      <c r="S490" s="77"/>
      <c r="T490" s="77"/>
      <c r="U490" s="111"/>
      <c r="V490" s="111"/>
      <c r="W490" s="111"/>
      <c r="X490" s="111"/>
      <c r="Y490" s="111"/>
      <c r="Z490" s="77"/>
      <c r="AA490" s="77"/>
      <c r="AB490" s="111"/>
      <c r="AC490" s="111"/>
      <c r="AD490" s="111"/>
      <c r="AE490" s="111"/>
      <c r="AF490" s="111"/>
      <c r="AG490" s="77"/>
      <c r="AH490" s="77"/>
      <c r="AI490" s="78"/>
      <c r="AJ490" s="79"/>
      <c r="AK490" s="80"/>
      <c r="AL490" s="77"/>
      <c r="AM490" s="77"/>
      <c r="AN490" s="81"/>
      <c r="AO490" s="81"/>
      <c r="AP490" s="81"/>
      <c r="AQ490" s="81"/>
      <c r="AR490" s="81"/>
      <c r="AS490" s="81"/>
      <c r="AT490" s="81"/>
      <c r="AU490" s="81"/>
      <c r="AV490" s="81"/>
      <c r="AW490" s="82"/>
      <c r="AX490" s="83"/>
      <c r="AY490" s="150"/>
      <c r="AZ490" s="84"/>
      <c r="BA490" s="83"/>
      <c r="BB490" s="83"/>
      <c r="BC490" s="83"/>
      <c r="BD490" s="83"/>
      <c r="BE490" s="83"/>
      <c r="BF490" s="28"/>
      <c r="BG490" s="85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</row>
    <row r="491" spans="1:100" s="86" customFormat="1" ht="31.5" customHeight="1" x14ac:dyDescent="0.3">
      <c r="A491" s="73"/>
      <c r="B491" s="74"/>
      <c r="C491" s="74"/>
      <c r="D491" s="74"/>
      <c r="E491" s="74"/>
      <c r="F491" s="75"/>
      <c r="G491" s="76"/>
      <c r="H491" s="76"/>
      <c r="I491" s="76"/>
      <c r="J491" s="76"/>
      <c r="K491" s="271"/>
      <c r="L491" s="272"/>
      <c r="M491" s="273"/>
      <c r="N491" s="111"/>
      <c r="O491" s="111"/>
      <c r="P491" s="111"/>
      <c r="Q491" s="111"/>
      <c r="R491" s="111"/>
      <c r="S491" s="77"/>
      <c r="T491" s="77"/>
      <c r="U491" s="111"/>
      <c r="V491" s="111"/>
      <c r="W491" s="111"/>
      <c r="X491" s="111"/>
      <c r="Y491" s="111"/>
      <c r="Z491" s="77"/>
      <c r="AA491" s="77"/>
      <c r="AB491" s="111"/>
      <c r="AC491" s="111"/>
      <c r="AD491" s="111"/>
      <c r="AE491" s="111"/>
      <c r="AF491" s="111"/>
      <c r="AG491" s="77"/>
      <c r="AH491" s="77"/>
      <c r="AI491" s="78"/>
      <c r="AJ491" s="79"/>
      <c r="AK491" s="80"/>
      <c r="AL491" s="77"/>
      <c r="AM491" s="77"/>
      <c r="AN491" s="81"/>
      <c r="AO491" s="81"/>
      <c r="AP491" s="81"/>
      <c r="AQ491" s="81"/>
      <c r="AR491" s="81"/>
      <c r="AS491" s="81"/>
      <c r="AT491" s="81"/>
      <c r="AU491" s="81"/>
      <c r="AV491" s="81"/>
      <c r="AW491" s="82"/>
      <c r="AX491" s="83"/>
      <c r="AY491" s="150"/>
      <c r="AZ491" s="84"/>
      <c r="BA491" s="83"/>
      <c r="BB491" s="83"/>
      <c r="BC491" s="83"/>
      <c r="BD491" s="83"/>
      <c r="BE491" s="83"/>
      <c r="BF491" s="28"/>
      <c r="BG491" s="85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</row>
    <row r="492" spans="1:100" s="86" customFormat="1" ht="31.5" customHeight="1" x14ac:dyDescent="0.3">
      <c r="A492" s="73"/>
      <c r="B492" s="74"/>
      <c r="C492" s="74"/>
      <c r="D492" s="74"/>
      <c r="E492" s="74"/>
      <c r="F492" s="75"/>
      <c r="G492" s="76"/>
      <c r="H492" s="76"/>
      <c r="I492" s="76"/>
      <c r="J492" s="76"/>
      <c r="K492" s="271"/>
      <c r="L492" s="272"/>
      <c r="M492" s="273"/>
      <c r="N492" s="111"/>
      <c r="O492" s="111"/>
      <c r="P492" s="111"/>
      <c r="Q492" s="111"/>
      <c r="R492" s="111"/>
      <c r="S492" s="77"/>
      <c r="T492" s="77"/>
      <c r="U492" s="111"/>
      <c r="V492" s="111"/>
      <c r="W492" s="111"/>
      <c r="X492" s="111"/>
      <c r="Y492" s="111"/>
      <c r="Z492" s="77"/>
      <c r="AA492" s="77"/>
      <c r="AB492" s="111"/>
      <c r="AC492" s="111"/>
      <c r="AD492" s="111"/>
      <c r="AE492" s="111"/>
      <c r="AF492" s="111"/>
      <c r="AG492" s="77"/>
      <c r="AH492" s="77"/>
      <c r="AI492" s="78"/>
      <c r="AJ492" s="79"/>
      <c r="AK492" s="80"/>
      <c r="AL492" s="77"/>
      <c r="AM492" s="77"/>
      <c r="AN492" s="81"/>
      <c r="AO492" s="81"/>
      <c r="AP492" s="81"/>
      <c r="AQ492" s="81"/>
      <c r="AR492" s="81"/>
      <c r="AS492" s="81"/>
      <c r="AT492" s="81"/>
      <c r="AU492" s="81"/>
      <c r="AV492" s="81"/>
      <c r="AW492" s="82"/>
      <c r="AX492" s="83"/>
      <c r="AY492" s="150"/>
      <c r="AZ492" s="84"/>
      <c r="BA492" s="83"/>
      <c r="BB492" s="83"/>
      <c r="BC492" s="83"/>
      <c r="BD492" s="83"/>
      <c r="BE492" s="83"/>
      <c r="BF492" s="28"/>
      <c r="BG492" s="85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</row>
    <row r="493" spans="1:100" s="86" customFormat="1" ht="31.5" customHeight="1" x14ac:dyDescent="0.3">
      <c r="A493" s="73"/>
      <c r="B493" s="74"/>
      <c r="C493" s="74"/>
      <c r="D493" s="74"/>
      <c r="E493" s="74"/>
      <c r="F493" s="75"/>
      <c r="G493" s="76"/>
      <c r="H493" s="76"/>
      <c r="I493" s="76"/>
      <c r="J493" s="76"/>
      <c r="K493" s="271"/>
      <c r="L493" s="272"/>
      <c r="M493" s="273"/>
      <c r="N493" s="111"/>
      <c r="O493" s="111"/>
      <c r="P493" s="111"/>
      <c r="Q493" s="111"/>
      <c r="R493" s="111"/>
      <c r="S493" s="77"/>
      <c r="T493" s="77"/>
      <c r="U493" s="111"/>
      <c r="V493" s="111"/>
      <c r="W493" s="111"/>
      <c r="X493" s="111"/>
      <c r="Y493" s="111"/>
      <c r="Z493" s="77"/>
      <c r="AA493" s="77"/>
      <c r="AB493" s="111"/>
      <c r="AC493" s="111"/>
      <c r="AD493" s="111"/>
      <c r="AE493" s="111"/>
      <c r="AF493" s="111"/>
      <c r="AG493" s="77"/>
      <c r="AH493" s="77"/>
      <c r="AI493" s="78"/>
      <c r="AJ493" s="79"/>
      <c r="AK493" s="80"/>
      <c r="AL493" s="77"/>
      <c r="AM493" s="77"/>
      <c r="AN493" s="81"/>
      <c r="AO493" s="81"/>
      <c r="AP493" s="81"/>
      <c r="AQ493" s="81"/>
      <c r="AR493" s="81"/>
      <c r="AS493" s="81"/>
      <c r="AT493" s="81"/>
      <c r="AU493" s="81"/>
      <c r="AV493" s="81"/>
      <c r="AW493" s="82"/>
      <c r="AX493" s="83"/>
      <c r="AY493" s="150"/>
      <c r="AZ493" s="84"/>
      <c r="BA493" s="83"/>
      <c r="BB493" s="83"/>
      <c r="BC493" s="83"/>
      <c r="BD493" s="83"/>
      <c r="BE493" s="83"/>
      <c r="BF493" s="28"/>
      <c r="BG493" s="85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</row>
    <row r="494" spans="1:100" s="86" customFormat="1" ht="31.5" customHeight="1" x14ac:dyDescent="0.3">
      <c r="A494" s="73"/>
      <c r="B494" s="74"/>
      <c r="C494" s="74"/>
      <c r="D494" s="74"/>
      <c r="E494" s="74"/>
      <c r="F494" s="75"/>
      <c r="G494" s="76"/>
      <c r="H494" s="76"/>
      <c r="I494" s="76"/>
      <c r="J494" s="76"/>
      <c r="K494" s="271"/>
      <c r="L494" s="272"/>
      <c r="M494" s="273"/>
      <c r="N494" s="111"/>
      <c r="O494" s="111"/>
      <c r="P494" s="111"/>
      <c r="Q494" s="111"/>
      <c r="R494" s="111"/>
      <c r="S494" s="77"/>
      <c r="T494" s="77"/>
      <c r="U494" s="111"/>
      <c r="V494" s="111"/>
      <c r="W494" s="111"/>
      <c r="X494" s="111"/>
      <c r="Y494" s="111"/>
      <c r="Z494" s="77"/>
      <c r="AA494" s="77"/>
      <c r="AB494" s="111"/>
      <c r="AC494" s="111"/>
      <c r="AD494" s="111"/>
      <c r="AE494" s="111"/>
      <c r="AF494" s="111"/>
      <c r="AG494" s="77"/>
      <c r="AH494" s="77"/>
      <c r="AI494" s="78"/>
      <c r="AJ494" s="79"/>
      <c r="AK494" s="80"/>
      <c r="AL494" s="77"/>
      <c r="AM494" s="77"/>
      <c r="AN494" s="81"/>
      <c r="AO494" s="81"/>
      <c r="AP494" s="81"/>
      <c r="AQ494" s="81"/>
      <c r="AR494" s="81"/>
      <c r="AS494" s="81"/>
      <c r="AT494" s="81"/>
      <c r="AU494" s="81"/>
      <c r="AV494" s="81"/>
      <c r="AW494" s="82"/>
      <c r="AX494" s="83"/>
      <c r="AY494" s="150"/>
      <c r="AZ494" s="84"/>
      <c r="BA494" s="83"/>
      <c r="BB494" s="83"/>
      <c r="BC494" s="83"/>
      <c r="BD494" s="83"/>
      <c r="BE494" s="83"/>
      <c r="BF494" s="28"/>
      <c r="BG494" s="85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</row>
    <row r="495" spans="1:100" s="86" customFormat="1" ht="31.5" customHeight="1" x14ac:dyDescent="0.3">
      <c r="A495" s="73"/>
      <c r="B495" s="74"/>
      <c r="C495" s="74"/>
      <c r="D495" s="74"/>
      <c r="E495" s="74"/>
      <c r="F495" s="75"/>
      <c r="G495" s="76"/>
      <c r="H495" s="76"/>
      <c r="I495" s="76"/>
      <c r="J495" s="76"/>
      <c r="K495" s="271"/>
      <c r="L495" s="272"/>
      <c r="M495" s="273"/>
      <c r="N495" s="111"/>
      <c r="O495" s="111"/>
      <c r="P495" s="111"/>
      <c r="Q495" s="111"/>
      <c r="R495" s="111"/>
      <c r="S495" s="77"/>
      <c r="T495" s="77"/>
      <c r="U495" s="111"/>
      <c r="V495" s="111"/>
      <c r="W495" s="111"/>
      <c r="X495" s="111"/>
      <c r="Y495" s="111"/>
      <c r="Z495" s="77"/>
      <c r="AA495" s="77"/>
      <c r="AB495" s="111"/>
      <c r="AC495" s="111"/>
      <c r="AD495" s="111"/>
      <c r="AE495" s="111"/>
      <c r="AF495" s="111"/>
      <c r="AG495" s="77"/>
      <c r="AH495" s="77"/>
      <c r="AI495" s="78"/>
      <c r="AJ495" s="79"/>
      <c r="AK495" s="80"/>
      <c r="AL495" s="77"/>
      <c r="AM495" s="77"/>
      <c r="AN495" s="81"/>
      <c r="AO495" s="81"/>
      <c r="AP495" s="81"/>
      <c r="AQ495" s="81"/>
      <c r="AR495" s="81"/>
      <c r="AS495" s="81"/>
      <c r="AT495" s="81"/>
      <c r="AU495" s="81"/>
      <c r="AV495" s="81"/>
      <c r="AW495" s="82"/>
      <c r="AX495" s="83"/>
      <c r="AY495" s="150"/>
      <c r="AZ495" s="84"/>
      <c r="BA495" s="83"/>
      <c r="BB495" s="83"/>
      <c r="BC495" s="83"/>
      <c r="BD495" s="83"/>
      <c r="BE495" s="83"/>
      <c r="BF495" s="28"/>
      <c r="BG495" s="85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</row>
    <row r="496" spans="1:100" s="86" customFormat="1" ht="31.5" customHeight="1" x14ac:dyDescent="0.3">
      <c r="A496" s="73"/>
      <c r="B496" s="74"/>
      <c r="C496" s="74"/>
      <c r="D496" s="74"/>
      <c r="E496" s="74"/>
      <c r="F496" s="75"/>
      <c r="G496" s="76"/>
      <c r="H496" s="76"/>
      <c r="I496" s="76"/>
      <c r="J496" s="76"/>
      <c r="K496" s="271"/>
      <c r="L496" s="272"/>
      <c r="M496" s="273"/>
      <c r="N496" s="111"/>
      <c r="O496" s="111"/>
      <c r="P496" s="111"/>
      <c r="Q496" s="111"/>
      <c r="R496" s="111"/>
      <c r="S496" s="77"/>
      <c r="T496" s="77"/>
      <c r="U496" s="111"/>
      <c r="V496" s="111"/>
      <c r="W496" s="111"/>
      <c r="X496" s="111"/>
      <c r="Y496" s="111"/>
      <c r="Z496" s="77"/>
      <c r="AA496" s="77"/>
      <c r="AB496" s="111"/>
      <c r="AC496" s="111"/>
      <c r="AD496" s="111"/>
      <c r="AE496" s="111"/>
      <c r="AF496" s="111"/>
      <c r="AG496" s="77"/>
      <c r="AH496" s="77"/>
      <c r="AI496" s="78"/>
      <c r="AJ496" s="79"/>
      <c r="AK496" s="80"/>
      <c r="AL496" s="77"/>
      <c r="AM496" s="77"/>
      <c r="AN496" s="81"/>
      <c r="AO496" s="81"/>
      <c r="AP496" s="81"/>
      <c r="AQ496" s="81"/>
      <c r="AR496" s="81"/>
      <c r="AS496" s="81"/>
      <c r="AT496" s="81"/>
      <c r="AU496" s="81"/>
      <c r="AV496" s="81"/>
      <c r="AW496" s="82"/>
      <c r="AX496" s="83"/>
      <c r="AY496" s="150"/>
      <c r="AZ496" s="84"/>
      <c r="BA496" s="83"/>
      <c r="BB496" s="83"/>
      <c r="BC496" s="83"/>
      <c r="BD496" s="83"/>
      <c r="BE496" s="83"/>
      <c r="BF496" s="28"/>
      <c r="BG496" s="85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</row>
    <row r="497" spans="1:100" s="86" customFormat="1" ht="31.5" customHeight="1" x14ac:dyDescent="0.3">
      <c r="A497" s="73"/>
      <c r="B497" s="74"/>
      <c r="C497" s="74"/>
      <c r="D497" s="74"/>
      <c r="E497" s="74"/>
      <c r="F497" s="75"/>
      <c r="G497" s="76"/>
      <c r="H497" s="76"/>
      <c r="I497" s="76"/>
      <c r="J497" s="76"/>
      <c r="K497" s="271"/>
      <c r="L497" s="272"/>
      <c r="M497" s="273"/>
      <c r="N497" s="111"/>
      <c r="O497" s="111"/>
      <c r="P497" s="111"/>
      <c r="Q497" s="111"/>
      <c r="R497" s="111"/>
      <c r="S497" s="77"/>
      <c r="T497" s="77"/>
      <c r="U497" s="111"/>
      <c r="V497" s="111"/>
      <c r="W497" s="111"/>
      <c r="X497" s="111"/>
      <c r="Y497" s="111"/>
      <c r="Z497" s="77"/>
      <c r="AA497" s="77"/>
      <c r="AB497" s="111"/>
      <c r="AC497" s="111"/>
      <c r="AD497" s="111"/>
      <c r="AE497" s="111"/>
      <c r="AF497" s="111"/>
      <c r="AG497" s="77"/>
      <c r="AH497" s="77"/>
      <c r="AI497" s="78"/>
      <c r="AJ497" s="79"/>
      <c r="AK497" s="80"/>
      <c r="AL497" s="77"/>
      <c r="AM497" s="77"/>
      <c r="AN497" s="81"/>
      <c r="AO497" s="81"/>
      <c r="AP497" s="81"/>
      <c r="AQ497" s="81"/>
      <c r="AR497" s="81"/>
      <c r="AS497" s="81"/>
      <c r="AT497" s="81"/>
      <c r="AU497" s="81"/>
      <c r="AV497" s="81"/>
      <c r="AW497" s="82"/>
      <c r="AX497" s="83"/>
      <c r="AY497" s="150"/>
      <c r="AZ497" s="84"/>
      <c r="BA497" s="83"/>
      <c r="BB497" s="83"/>
      <c r="BC497" s="83"/>
      <c r="BD497" s="83"/>
      <c r="BE497" s="83"/>
      <c r="BF497" s="28"/>
      <c r="BG497" s="85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</row>
    <row r="498" spans="1:100" s="86" customFormat="1" ht="31.5" customHeight="1" x14ac:dyDescent="0.3">
      <c r="A498" s="73"/>
      <c r="B498" s="74"/>
      <c r="C498" s="74"/>
      <c r="D498" s="74"/>
      <c r="E498" s="74"/>
      <c r="F498" s="75"/>
      <c r="G498" s="76"/>
      <c r="H498" s="76"/>
      <c r="I498" s="76"/>
      <c r="J498" s="76"/>
      <c r="K498" s="271"/>
      <c r="L498" s="272"/>
      <c r="M498" s="273"/>
      <c r="N498" s="111"/>
      <c r="O498" s="111"/>
      <c r="P498" s="111"/>
      <c r="Q498" s="111"/>
      <c r="R498" s="111"/>
      <c r="S498" s="77"/>
      <c r="T498" s="77"/>
      <c r="U498" s="111"/>
      <c r="V498" s="111"/>
      <c r="W498" s="111"/>
      <c r="X498" s="111"/>
      <c r="Y498" s="111"/>
      <c r="Z498" s="77"/>
      <c r="AA498" s="77"/>
      <c r="AB498" s="111"/>
      <c r="AC498" s="111"/>
      <c r="AD498" s="111"/>
      <c r="AE498" s="111"/>
      <c r="AF498" s="111"/>
      <c r="AG498" s="77"/>
      <c r="AH498" s="77"/>
      <c r="AI498" s="78"/>
      <c r="AJ498" s="79"/>
      <c r="AK498" s="80"/>
      <c r="AL498" s="77"/>
      <c r="AM498" s="77"/>
      <c r="AN498" s="81"/>
      <c r="AO498" s="81"/>
      <c r="AP498" s="81"/>
      <c r="AQ498" s="81"/>
      <c r="AR498" s="81"/>
      <c r="AS498" s="81"/>
      <c r="AT498" s="81"/>
      <c r="AU498" s="81"/>
      <c r="AV498" s="81"/>
      <c r="AW498" s="82"/>
      <c r="AX498" s="83"/>
      <c r="AY498" s="150"/>
      <c r="AZ498" s="84"/>
      <c r="BA498" s="83"/>
      <c r="BB498" s="83"/>
      <c r="BC498" s="83"/>
      <c r="BD498" s="83"/>
      <c r="BE498" s="83"/>
      <c r="BF498" s="28"/>
      <c r="BG498" s="85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</row>
    <row r="499" spans="1:100" s="86" customFormat="1" ht="31.5" customHeight="1" x14ac:dyDescent="0.3">
      <c r="A499" s="73"/>
      <c r="B499" s="74"/>
      <c r="C499" s="74"/>
      <c r="D499" s="74"/>
      <c r="E499" s="74"/>
      <c r="F499" s="75"/>
      <c r="G499" s="76"/>
      <c r="H499" s="76"/>
      <c r="I499" s="76"/>
      <c r="J499" s="76"/>
      <c r="K499" s="271"/>
      <c r="L499" s="272"/>
      <c r="M499" s="273"/>
      <c r="N499" s="111"/>
      <c r="O499" s="111"/>
      <c r="P499" s="111"/>
      <c r="Q499" s="111"/>
      <c r="R499" s="111"/>
      <c r="S499" s="77"/>
      <c r="T499" s="77"/>
      <c r="U499" s="111"/>
      <c r="V499" s="111"/>
      <c r="W499" s="111"/>
      <c r="X499" s="111"/>
      <c r="Y499" s="111"/>
      <c r="Z499" s="77"/>
      <c r="AA499" s="77"/>
      <c r="AB499" s="111"/>
      <c r="AC499" s="111"/>
      <c r="AD499" s="111"/>
      <c r="AE499" s="111"/>
      <c r="AF499" s="111"/>
      <c r="AG499" s="77"/>
      <c r="AH499" s="77"/>
      <c r="AI499" s="78"/>
      <c r="AJ499" s="79"/>
      <c r="AK499" s="80"/>
      <c r="AL499" s="77"/>
      <c r="AM499" s="77"/>
      <c r="AN499" s="81"/>
      <c r="AO499" s="81"/>
      <c r="AP499" s="81"/>
      <c r="AQ499" s="81"/>
      <c r="AR499" s="81"/>
      <c r="AS499" s="81"/>
      <c r="AT499" s="81"/>
      <c r="AU499" s="81"/>
      <c r="AV499" s="81"/>
      <c r="AW499" s="82"/>
      <c r="AX499" s="83"/>
      <c r="AY499" s="150"/>
      <c r="AZ499" s="84"/>
      <c r="BA499" s="83"/>
      <c r="BB499" s="83"/>
      <c r="BC499" s="83"/>
      <c r="BD499" s="83"/>
      <c r="BE499" s="83"/>
      <c r="BF499" s="28"/>
      <c r="BG499" s="85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</row>
    <row r="500" spans="1:100" s="86" customFormat="1" ht="31.5" customHeight="1" x14ac:dyDescent="0.3">
      <c r="A500" s="73"/>
      <c r="B500" s="74"/>
      <c r="C500" s="74"/>
      <c r="D500" s="74"/>
      <c r="E500" s="74"/>
      <c r="F500" s="75"/>
      <c r="G500" s="76"/>
      <c r="H500" s="76"/>
      <c r="I500" s="76"/>
      <c r="J500" s="76"/>
      <c r="K500" s="271"/>
      <c r="L500" s="272"/>
      <c r="M500" s="273"/>
      <c r="N500" s="111"/>
      <c r="O500" s="111"/>
      <c r="P500" s="111"/>
      <c r="Q500" s="111"/>
      <c r="R500" s="111"/>
      <c r="S500" s="77"/>
      <c r="T500" s="77"/>
      <c r="U500" s="111"/>
      <c r="V500" s="111"/>
      <c r="W500" s="111"/>
      <c r="X500" s="111"/>
      <c r="Y500" s="111"/>
      <c r="Z500" s="77"/>
      <c r="AA500" s="77"/>
      <c r="AB500" s="111"/>
      <c r="AC500" s="111"/>
      <c r="AD500" s="111"/>
      <c r="AE500" s="111"/>
      <c r="AF500" s="111"/>
      <c r="AG500" s="77"/>
      <c r="AH500" s="77"/>
      <c r="AI500" s="78"/>
      <c r="AJ500" s="79"/>
      <c r="AK500" s="80"/>
      <c r="AL500" s="77"/>
      <c r="AM500" s="77"/>
      <c r="AN500" s="81"/>
      <c r="AO500" s="81"/>
      <c r="AP500" s="81"/>
      <c r="AQ500" s="81"/>
      <c r="AR500" s="81"/>
      <c r="AS500" s="81"/>
      <c r="AT500" s="81"/>
      <c r="AU500" s="81"/>
      <c r="AV500" s="81"/>
      <c r="AW500" s="82"/>
      <c r="AX500" s="83"/>
      <c r="AY500" s="150"/>
      <c r="AZ500" s="84"/>
      <c r="BA500" s="83"/>
      <c r="BB500" s="83"/>
      <c r="BC500" s="83"/>
      <c r="BD500" s="83"/>
      <c r="BE500" s="83"/>
      <c r="BF500" s="28"/>
      <c r="BG500" s="85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</row>
    <row r="501" spans="1:100" s="86" customFormat="1" ht="31.5" customHeight="1" x14ac:dyDescent="0.3">
      <c r="A501" s="73"/>
      <c r="B501" s="74"/>
      <c r="C501" s="74"/>
      <c r="D501" s="74"/>
      <c r="E501" s="74"/>
      <c r="F501" s="75"/>
      <c r="G501" s="76"/>
      <c r="H501" s="76"/>
      <c r="I501" s="76"/>
      <c r="J501" s="76"/>
      <c r="K501" s="271"/>
      <c r="L501" s="272"/>
      <c r="M501" s="273"/>
      <c r="N501" s="111"/>
      <c r="O501" s="111"/>
      <c r="P501" s="111"/>
      <c r="Q501" s="111"/>
      <c r="R501" s="111"/>
      <c r="S501" s="77"/>
      <c r="T501" s="77"/>
      <c r="U501" s="111"/>
      <c r="V501" s="111"/>
      <c r="W501" s="111"/>
      <c r="X501" s="111"/>
      <c r="Y501" s="111"/>
      <c r="Z501" s="77"/>
      <c r="AA501" s="77"/>
      <c r="AB501" s="111"/>
      <c r="AC501" s="111"/>
      <c r="AD501" s="111"/>
      <c r="AE501" s="111"/>
      <c r="AF501" s="111"/>
      <c r="AG501" s="77"/>
      <c r="AH501" s="77"/>
      <c r="AI501" s="78"/>
      <c r="AJ501" s="79"/>
      <c r="AK501" s="80"/>
      <c r="AL501" s="77"/>
      <c r="AM501" s="77"/>
      <c r="AN501" s="81"/>
      <c r="AO501" s="81"/>
      <c r="AP501" s="81"/>
      <c r="AQ501" s="81"/>
      <c r="AR501" s="81"/>
      <c r="AS501" s="81"/>
      <c r="AT501" s="81"/>
      <c r="AU501" s="81"/>
      <c r="AV501" s="81"/>
      <c r="AW501" s="82"/>
      <c r="AX501" s="83"/>
      <c r="AY501" s="150"/>
      <c r="AZ501" s="84"/>
      <c r="BA501" s="83"/>
      <c r="BB501" s="83"/>
      <c r="BC501" s="83"/>
      <c r="BD501" s="83"/>
      <c r="BE501" s="83"/>
      <c r="BF501" s="28"/>
      <c r="BG501" s="85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</row>
    <row r="502" spans="1:100" s="86" customFormat="1" ht="31.5" customHeight="1" x14ac:dyDescent="0.3">
      <c r="A502" s="73"/>
      <c r="B502" s="74"/>
      <c r="C502" s="74"/>
      <c r="D502" s="74"/>
      <c r="E502" s="74"/>
      <c r="F502" s="75"/>
      <c r="G502" s="76"/>
      <c r="H502" s="76"/>
      <c r="I502" s="76"/>
      <c r="J502" s="76"/>
      <c r="K502" s="271"/>
      <c r="L502" s="272"/>
      <c r="M502" s="273"/>
      <c r="N502" s="111"/>
      <c r="O502" s="111"/>
      <c r="P502" s="111"/>
      <c r="Q502" s="111"/>
      <c r="R502" s="111"/>
      <c r="S502" s="77"/>
      <c r="T502" s="77"/>
      <c r="U502" s="111"/>
      <c r="V502" s="111"/>
      <c r="W502" s="111"/>
      <c r="X502" s="111"/>
      <c r="Y502" s="111"/>
      <c r="Z502" s="77"/>
      <c r="AA502" s="77"/>
      <c r="AB502" s="111"/>
      <c r="AC502" s="111"/>
      <c r="AD502" s="111"/>
      <c r="AE502" s="111"/>
      <c r="AF502" s="111"/>
      <c r="AG502" s="77"/>
      <c r="AH502" s="77"/>
      <c r="AI502" s="78"/>
      <c r="AJ502" s="79"/>
      <c r="AK502" s="80"/>
      <c r="AL502" s="77"/>
      <c r="AM502" s="77"/>
      <c r="AN502" s="81"/>
      <c r="AO502" s="81"/>
      <c r="AP502" s="81"/>
      <c r="AQ502" s="81"/>
      <c r="AR502" s="81"/>
      <c r="AS502" s="81"/>
      <c r="AT502" s="81"/>
      <c r="AU502" s="81"/>
      <c r="AV502" s="81"/>
      <c r="AW502" s="82"/>
      <c r="AX502" s="83"/>
      <c r="AY502" s="150"/>
      <c r="AZ502" s="84"/>
      <c r="BA502" s="83"/>
      <c r="BB502" s="83"/>
      <c r="BC502" s="83"/>
      <c r="BD502" s="83"/>
      <c r="BE502" s="83"/>
      <c r="BF502" s="28"/>
      <c r="BG502" s="85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</row>
    <row r="503" spans="1:100" s="86" customFormat="1" ht="31.5" customHeight="1" x14ac:dyDescent="0.3">
      <c r="A503" s="73"/>
      <c r="B503" s="74"/>
      <c r="C503" s="74"/>
      <c r="D503" s="74"/>
      <c r="E503" s="74"/>
      <c r="F503" s="75"/>
      <c r="G503" s="76"/>
      <c r="H503" s="76"/>
      <c r="I503" s="76"/>
      <c r="J503" s="76"/>
      <c r="K503" s="271"/>
      <c r="L503" s="272"/>
      <c r="M503" s="273"/>
      <c r="N503" s="111"/>
      <c r="O503" s="111"/>
      <c r="P503" s="111"/>
      <c r="Q503" s="111"/>
      <c r="R503" s="111"/>
      <c r="S503" s="77"/>
      <c r="T503" s="77"/>
      <c r="U503" s="111"/>
      <c r="V503" s="111"/>
      <c r="W503" s="111"/>
      <c r="X503" s="111"/>
      <c r="Y503" s="111"/>
      <c r="Z503" s="77"/>
      <c r="AA503" s="77"/>
      <c r="AB503" s="111"/>
      <c r="AC503" s="111"/>
      <c r="AD503" s="111"/>
      <c r="AE503" s="111"/>
      <c r="AF503" s="111"/>
      <c r="AG503" s="77"/>
      <c r="AH503" s="77"/>
      <c r="AI503" s="78"/>
      <c r="AJ503" s="79"/>
      <c r="AK503" s="80"/>
      <c r="AL503" s="77"/>
      <c r="AM503" s="77"/>
      <c r="AN503" s="81"/>
      <c r="AO503" s="81"/>
      <c r="AP503" s="81"/>
      <c r="AQ503" s="81"/>
      <c r="AR503" s="81"/>
      <c r="AS503" s="81"/>
      <c r="AT503" s="81"/>
      <c r="AU503" s="81"/>
      <c r="AV503" s="81"/>
      <c r="AW503" s="82"/>
      <c r="AX503" s="83"/>
      <c r="AY503" s="150"/>
      <c r="AZ503" s="84"/>
      <c r="BA503" s="83"/>
      <c r="BB503" s="83"/>
      <c r="BC503" s="83"/>
      <c r="BD503" s="83"/>
      <c r="BE503" s="83"/>
      <c r="BF503" s="28"/>
      <c r="BG503" s="85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</row>
    <row r="504" spans="1:100" s="86" customFormat="1" ht="31.5" customHeight="1" x14ac:dyDescent="0.3">
      <c r="A504" s="73"/>
      <c r="B504" s="74"/>
      <c r="C504" s="74"/>
      <c r="D504" s="74"/>
      <c r="E504" s="74"/>
      <c r="F504" s="75"/>
      <c r="G504" s="76"/>
      <c r="H504" s="76"/>
      <c r="I504" s="76"/>
      <c r="J504" s="76"/>
      <c r="K504" s="271"/>
      <c r="L504" s="272"/>
      <c r="M504" s="273"/>
      <c r="N504" s="111"/>
      <c r="O504" s="111"/>
      <c r="P504" s="111"/>
      <c r="Q504" s="111"/>
      <c r="R504" s="111"/>
      <c r="S504" s="77"/>
      <c r="T504" s="77"/>
      <c r="U504" s="111"/>
      <c r="V504" s="111"/>
      <c r="W504" s="111"/>
      <c r="X504" s="111"/>
      <c r="Y504" s="111"/>
      <c r="Z504" s="77"/>
      <c r="AA504" s="77"/>
      <c r="AB504" s="111"/>
      <c r="AC504" s="111"/>
      <c r="AD504" s="111"/>
      <c r="AE504" s="111"/>
      <c r="AF504" s="111"/>
      <c r="AG504" s="77"/>
      <c r="AH504" s="77"/>
      <c r="AI504" s="78"/>
      <c r="AJ504" s="79"/>
      <c r="AK504" s="80"/>
      <c r="AL504" s="77"/>
      <c r="AM504" s="77"/>
      <c r="AN504" s="81"/>
      <c r="AO504" s="81"/>
      <c r="AP504" s="81"/>
      <c r="AQ504" s="81"/>
      <c r="AR504" s="81"/>
      <c r="AS504" s="81"/>
      <c r="AT504" s="81"/>
      <c r="AU504" s="81"/>
      <c r="AV504" s="81"/>
      <c r="AW504" s="82"/>
      <c r="AX504" s="83"/>
      <c r="AY504" s="150"/>
      <c r="AZ504" s="84"/>
      <c r="BA504" s="83"/>
      <c r="BB504" s="83"/>
      <c r="BC504" s="83"/>
      <c r="BD504" s="83"/>
      <c r="BE504" s="83"/>
      <c r="BF504" s="28"/>
      <c r="BG504" s="85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</row>
    <row r="505" spans="1:100" s="86" customFormat="1" ht="31.5" customHeight="1" x14ac:dyDescent="0.3">
      <c r="A505" s="73"/>
      <c r="B505" s="74"/>
      <c r="C505" s="74"/>
      <c r="D505" s="74"/>
      <c r="E505" s="74"/>
      <c r="F505" s="75"/>
      <c r="G505" s="76"/>
      <c r="H505" s="76"/>
      <c r="I505" s="76"/>
      <c r="J505" s="76"/>
      <c r="K505" s="271"/>
      <c r="L505" s="272"/>
      <c r="M505" s="273"/>
      <c r="N505" s="111"/>
      <c r="O505" s="111"/>
      <c r="P505" s="111"/>
      <c r="Q505" s="111"/>
      <c r="R505" s="111"/>
      <c r="S505" s="77"/>
      <c r="T505" s="77"/>
      <c r="U505" s="111"/>
      <c r="V505" s="111"/>
      <c r="W505" s="111"/>
      <c r="X505" s="111"/>
      <c r="Y505" s="111"/>
      <c r="Z505" s="77"/>
      <c r="AA505" s="77"/>
      <c r="AB505" s="111"/>
      <c r="AC505" s="111"/>
      <c r="AD505" s="111"/>
      <c r="AE505" s="111"/>
      <c r="AF505" s="111"/>
      <c r="AG505" s="77"/>
      <c r="AH505" s="77"/>
      <c r="AI505" s="78"/>
      <c r="AJ505" s="79"/>
      <c r="AK505" s="80"/>
      <c r="AL505" s="77"/>
      <c r="AM505" s="77"/>
      <c r="AN505" s="81"/>
      <c r="AO505" s="81"/>
      <c r="AP505" s="81"/>
      <c r="AQ505" s="81"/>
      <c r="AR505" s="81"/>
      <c r="AS505" s="81"/>
      <c r="AT505" s="81"/>
      <c r="AU505" s="81"/>
      <c r="AV505" s="81"/>
      <c r="AW505" s="82"/>
      <c r="AX505" s="83"/>
      <c r="AY505" s="150"/>
      <c r="AZ505" s="84"/>
      <c r="BA505" s="83"/>
      <c r="BB505" s="83"/>
      <c r="BC505" s="83"/>
      <c r="BD505" s="83"/>
      <c r="BE505" s="83"/>
      <c r="BF505" s="28"/>
      <c r="BG505" s="85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</row>
    <row r="506" spans="1:100" s="86" customFormat="1" ht="31.5" customHeight="1" x14ac:dyDescent="0.3">
      <c r="A506" s="73"/>
      <c r="B506" s="74"/>
      <c r="C506" s="74"/>
      <c r="D506" s="74"/>
      <c r="E506" s="74"/>
      <c r="F506" s="75"/>
      <c r="G506" s="76"/>
      <c r="H506" s="76"/>
      <c r="I506" s="76"/>
      <c r="J506" s="76"/>
      <c r="K506" s="271"/>
      <c r="L506" s="272"/>
      <c r="M506" s="273"/>
      <c r="N506" s="111"/>
      <c r="O506" s="111"/>
      <c r="P506" s="111"/>
      <c r="Q506" s="111"/>
      <c r="R506" s="111"/>
      <c r="S506" s="77"/>
      <c r="T506" s="77"/>
      <c r="U506" s="111"/>
      <c r="V506" s="111"/>
      <c r="W506" s="111"/>
      <c r="X506" s="111"/>
      <c r="Y506" s="111"/>
      <c r="Z506" s="77"/>
      <c r="AA506" s="77"/>
      <c r="AB506" s="111"/>
      <c r="AC506" s="111"/>
      <c r="AD506" s="111"/>
      <c r="AE506" s="111"/>
      <c r="AF506" s="111"/>
      <c r="AG506" s="77"/>
      <c r="AH506" s="77"/>
      <c r="AI506" s="78"/>
      <c r="AJ506" s="79"/>
      <c r="AK506" s="80"/>
      <c r="AL506" s="77"/>
      <c r="AM506" s="77"/>
      <c r="AN506" s="81"/>
      <c r="AO506" s="81"/>
      <c r="AP506" s="81"/>
      <c r="AQ506" s="81"/>
      <c r="AR506" s="81"/>
      <c r="AS506" s="81"/>
      <c r="AT506" s="81"/>
      <c r="AU506" s="81"/>
      <c r="AV506" s="81"/>
      <c r="AW506" s="82"/>
      <c r="AX506" s="83"/>
      <c r="AY506" s="150"/>
      <c r="AZ506" s="84"/>
      <c r="BA506" s="83"/>
      <c r="BB506" s="83"/>
      <c r="BC506" s="83"/>
      <c r="BD506" s="83"/>
      <c r="BE506" s="83"/>
      <c r="BF506" s="28"/>
      <c r="BG506" s="85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</row>
    <row r="507" spans="1:100" s="86" customFormat="1" ht="31.5" customHeight="1" x14ac:dyDescent="0.3">
      <c r="A507" s="73"/>
      <c r="B507" s="74"/>
      <c r="C507" s="74"/>
      <c r="D507" s="74"/>
      <c r="E507" s="74"/>
      <c r="F507" s="75"/>
      <c r="G507" s="76"/>
      <c r="H507" s="76"/>
      <c r="I507" s="76"/>
      <c r="J507" s="76"/>
      <c r="K507" s="271"/>
      <c r="L507" s="272"/>
      <c r="M507" s="273"/>
      <c r="N507" s="111"/>
      <c r="O507" s="111"/>
      <c r="P507" s="111"/>
      <c r="Q507" s="111"/>
      <c r="R507" s="111"/>
      <c r="S507" s="77"/>
      <c r="T507" s="77"/>
      <c r="U507" s="111"/>
      <c r="V507" s="111"/>
      <c r="W507" s="111"/>
      <c r="X507" s="111"/>
      <c r="Y507" s="111"/>
      <c r="Z507" s="77"/>
      <c r="AA507" s="77"/>
      <c r="AB507" s="111"/>
      <c r="AC507" s="111"/>
      <c r="AD507" s="111"/>
      <c r="AE507" s="111"/>
      <c r="AF507" s="111"/>
      <c r="AG507" s="77"/>
      <c r="AH507" s="77"/>
      <c r="AI507" s="78"/>
      <c r="AJ507" s="79"/>
      <c r="AK507" s="80"/>
      <c r="AL507" s="77"/>
      <c r="AM507" s="77"/>
      <c r="AN507" s="81"/>
      <c r="AO507" s="81"/>
      <c r="AP507" s="81"/>
      <c r="AQ507" s="81"/>
      <c r="AR507" s="81"/>
      <c r="AS507" s="81"/>
      <c r="AT507" s="81"/>
      <c r="AU507" s="81"/>
      <c r="AV507" s="81"/>
      <c r="AW507" s="82"/>
      <c r="AX507" s="83"/>
      <c r="AY507" s="150"/>
      <c r="AZ507" s="84"/>
      <c r="BA507" s="83"/>
      <c r="BB507" s="83"/>
      <c r="BC507" s="83"/>
      <c r="BD507" s="83"/>
      <c r="BE507" s="83"/>
      <c r="BF507" s="28"/>
      <c r="BG507" s="85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</row>
    <row r="508" spans="1:100" s="86" customFormat="1" ht="31.5" customHeight="1" x14ac:dyDescent="0.3">
      <c r="A508" s="73"/>
      <c r="B508" s="74"/>
      <c r="C508" s="74"/>
      <c r="D508" s="74"/>
      <c r="E508" s="74"/>
      <c r="F508" s="75"/>
      <c r="G508" s="76"/>
      <c r="H508" s="76"/>
      <c r="I508" s="76"/>
      <c r="J508" s="76"/>
      <c r="K508" s="271"/>
      <c r="L508" s="272"/>
      <c r="M508" s="273"/>
      <c r="N508" s="111"/>
      <c r="O508" s="111"/>
      <c r="P508" s="111"/>
      <c r="Q508" s="111"/>
      <c r="R508" s="111"/>
      <c r="S508" s="77"/>
      <c r="T508" s="77"/>
      <c r="U508" s="111"/>
      <c r="V508" s="111"/>
      <c r="W508" s="111"/>
      <c r="X508" s="111"/>
      <c r="Y508" s="111"/>
      <c r="Z508" s="77"/>
      <c r="AA508" s="77"/>
      <c r="AB508" s="111"/>
      <c r="AC508" s="111"/>
      <c r="AD508" s="111"/>
      <c r="AE508" s="111"/>
      <c r="AF508" s="111"/>
      <c r="AG508" s="77"/>
      <c r="AH508" s="77"/>
      <c r="AI508" s="78"/>
      <c r="AJ508" s="79"/>
      <c r="AK508" s="80"/>
      <c r="AL508" s="77"/>
      <c r="AM508" s="77"/>
      <c r="AN508" s="81"/>
      <c r="AO508" s="81"/>
      <c r="AP508" s="81"/>
      <c r="AQ508" s="81"/>
      <c r="AR508" s="81"/>
      <c r="AS508" s="81"/>
      <c r="AT508" s="81"/>
      <c r="AU508" s="81"/>
      <c r="AV508" s="81"/>
      <c r="AW508" s="82"/>
      <c r="AX508" s="83"/>
      <c r="AY508" s="150"/>
      <c r="AZ508" s="84"/>
      <c r="BA508" s="83"/>
      <c r="BB508" s="83"/>
      <c r="BC508" s="83"/>
      <c r="BD508" s="83"/>
      <c r="BE508" s="83"/>
      <c r="BF508" s="28"/>
      <c r="BG508" s="85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</row>
    <row r="509" spans="1:100" s="86" customFormat="1" ht="31.5" customHeight="1" x14ac:dyDescent="0.3">
      <c r="A509" s="73"/>
      <c r="B509" s="74"/>
      <c r="C509" s="74"/>
      <c r="D509" s="74"/>
      <c r="E509" s="74"/>
      <c r="F509" s="75"/>
      <c r="G509" s="76"/>
      <c r="H509" s="76"/>
      <c r="I509" s="76"/>
      <c r="J509" s="76"/>
      <c r="K509" s="271"/>
      <c r="L509" s="272"/>
      <c r="M509" s="273"/>
      <c r="N509" s="111"/>
      <c r="O509" s="111"/>
      <c r="P509" s="111"/>
      <c r="Q509" s="111"/>
      <c r="R509" s="111"/>
      <c r="S509" s="77"/>
      <c r="T509" s="77"/>
      <c r="U509" s="111"/>
      <c r="V509" s="111"/>
      <c r="W509" s="111"/>
      <c r="X509" s="111"/>
      <c r="Y509" s="111"/>
      <c r="Z509" s="77"/>
      <c r="AA509" s="77"/>
      <c r="AB509" s="111"/>
      <c r="AC509" s="111"/>
      <c r="AD509" s="111"/>
      <c r="AE509" s="111"/>
      <c r="AF509" s="111"/>
      <c r="AG509" s="77"/>
      <c r="AH509" s="77"/>
      <c r="AI509" s="78"/>
      <c r="AJ509" s="79"/>
      <c r="AK509" s="80"/>
      <c r="AL509" s="77"/>
      <c r="AM509" s="77"/>
      <c r="AN509" s="81"/>
      <c r="AO509" s="81"/>
      <c r="AP509" s="81"/>
      <c r="AQ509" s="81"/>
      <c r="AR509" s="81"/>
      <c r="AS509" s="81"/>
      <c r="AT509" s="81"/>
      <c r="AU509" s="81"/>
      <c r="AV509" s="81"/>
      <c r="AW509" s="82"/>
      <c r="AX509" s="83"/>
      <c r="AY509" s="150"/>
      <c r="AZ509" s="84"/>
      <c r="BA509" s="83"/>
      <c r="BB509" s="83"/>
      <c r="BC509" s="83"/>
      <c r="BD509" s="83"/>
      <c r="BE509" s="83"/>
      <c r="BF509" s="28"/>
      <c r="BG509" s="85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</row>
    <row r="510" spans="1:100" s="86" customFormat="1" ht="31.5" customHeight="1" x14ac:dyDescent="0.3">
      <c r="A510" s="73"/>
      <c r="B510" s="74"/>
      <c r="C510" s="74"/>
      <c r="D510" s="74"/>
      <c r="E510" s="74"/>
      <c r="F510" s="75"/>
      <c r="G510" s="76"/>
      <c r="H510" s="76"/>
      <c r="I510" s="76"/>
      <c r="J510" s="76"/>
      <c r="K510" s="271"/>
      <c r="L510" s="272"/>
      <c r="M510" s="273"/>
      <c r="N510" s="111"/>
      <c r="O510" s="111"/>
      <c r="P510" s="111"/>
      <c r="Q510" s="111"/>
      <c r="R510" s="111"/>
      <c r="S510" s="77"/>
      <c r="T510" s="77"/>
      <c r="U510" s="111"/>
      <c r="V510" s="111"/>
      <c r="W510" s="111"/>
      <c r="X510" s="111"/>
      <c r="Y510" s="111"/>
      <c r="Z510" s="77"/>
      <c r="AA510" s="77"/>
      <c r="AB510" s="111"/>
      <c r="AC510" s="111"/>
      <c r="AD510" s="111"/>
      <c r="AE510" s="111"/>
      <c r="AF510" s="111"/>
      <c r="AG510" s="77"/>
      <c r="AH510" s="77"/>
      <c r="AI510" s="78"/>
      <c r="AJ510" s="79"/>
      <c r="AK510" s="80"/>
      <c r="AL510" s="77"/>
      <c r="AM510" s="77"/>
      <c r="AN510" s="81"/>
      <c r="AO510" s="81"/>
      <c r="AP510" s="81"/>
      <c r="AQ510" s="81"/>
      <c r="AR510" s="81"/>
      <c r="AS510" s="81"/>
      <c r="AT510" s="81"/>
      <c r="AU510" s="81"/>
      <c r="AV510" s="81"/>
      <c r="AW510" s="82"/>
      <c r="AX510" s="83"/>
      <c r="AY510" s="150"/>
      <c r="AZ510" s="84"/>
      <c r="BA510" s="83"/>
      <c r="BB510" s="83"/>
      <c r="BC510" s="83"/>
      <c r="BD510" s="83"/>
      <c r="BE510" s="83"/>
      <c r="BF510" s="28"/>
      <c r="BG510" s="85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</row>
    <row r="511" spans="1:100" s="86" customFormat="1" ht="31.5" customHeight="1" x14ac:dyDescent="0.3">
      <c r="A511" s="73"/>
      <c r="B511" s="74"/>
      <c r="C511" s="74"/>
      <c r="D511" s="74"/>
      <c r="E511" s="74"/>
      <c r="F511" s="75"/>
      <c r="G511" s="76"/>
      <c r="H511" s="76"/>
      <c r="I511" s="76"/>
      <c r="J511" s="76"/>
      <c r="K511" s="271"/>
      <c r="L511" s="272"/>
      <c r="M511" s="273"/>
      <c r="N511" s="111"/>
      <c r="O511" s="111"/>
      <c r="P511" s="111"/>
      <c r="Q511" s="111"/>
      <c r="R511" s="111"/>
      <c r="S511" s="77"/>
      <c r="T511" s="77"/>
      <c r="U511" s="111"/>
      <c r="V511" s="111"/>
      <c r="W511" s="111"/>
      <c r="X511" s="111"/>
      <c r="Y511" s="111"/>
      <c r="Z511" s="77"/>
      <c r="AA511" s="77"/>
      <c r="AB511" s="111"/>
      <c r="AC511" s="111"/>
      <c r="AD511" s="111"/>
      <c r="AE511" s="111"/>
      <c r="AF511" s="111"/>
      <c r="AG511" s="77"/>
      <c r="AH511" s="77"/>
      <c r="AI511" s="78"/>
      <c r="AJ511" s="79"/>
      <c r="AK511" s="80"/>
      <c r="AL511" s="77"/>
      <c r="AM511" s="77"/>
      <c r="AN511" s="81"/>
      <c r="AO511" s="81"/>
      <c r="AP511" s="81"/>
      <c r="AQ511" s="81"/>
      <c r="AR511" s="81"/>
      <c r="AS511" s="81"/>
      <c r="AT511" s="81"/>
      <c r="AU511" s="81"/>
      <c r="AV511" s="81"/>
      <c r="AW511" s="82"/>
      <c r="AX511" s="83"/>
      <c r="AY511" s="150"/>
      <c r="AZ511" s="84"/>
      <c r="BA511" s="83"/>
      <c r="BB511" s="83"/>
      <c r="BC511" s="83"/>
      <c r="BD511" s="83"/>
      <c r="BE511" s="83"/>
      <c r="BF511" s="28"/>
      <c r="BG511" s="85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</row>
    <row r="512" spans="1:100" s="86" customFormat="1" ht="31.5" customHeight="1" x14ac:dyDescent="0.3">
      <c r="A512" s="73"/>
      <c r="B512" s="74"/>
      <c r="C512" s="74"/>
      <c r="D512" s="74"/>
      <c r="E512" s="74"/>
      <c r="F512" s="75"/>
      <c r="G512" s="76"/>
      <c r="H512" s="76"/>
      <c r="I512" s="76"/>
      <c r="J512" s="76"/>
      <c r="K512" s="271"/>
      <c r="L512" s="272"/>
      <c r="M512" s="273"/>
      <c r="N512" s="111"/>
      <c r="O512" s="111"/>
      <c r="P512" s="111"/>
      <c r="Q512" s="111"/>
      <c r="R512" s="111"/>
      <c r="S512" s="77"/>
      <c r="T512" s="77"/>
      <c r="U512" s="111"/>
      <c r="V512" s="111"/>
      <c r="W512" s="111"/>
      <c r="X512" s="111"/>
      <c r="Y512" s="111"/>
      <c r="Z512" s="77"/>
      <c r="AA512" s="77"/>
      <c r="AB512" s="111"/>
      <c r="AC512" s="111"/>
      <c r="AD512" s="111"/>
      <c r="AE512" s="111"/>
      <c r="AF512" s="111"/>
      <c r="AG512" s="77"/>
      <c r="AH512" s="77"/>
      <c r="AI512" s="78"/>
      <c r="AJ512" s="79"/>
      <c r="AK512" s="80"/>
      <c r="AL512" s="77"/>
      <c r="AM512" s="77"/>
      <c r="AN512" s="81"/>
      <c r="AO512" s="81"/>
      <c r="AP512" s="81"/>
      <c r="AQ512" s="81"/>
      <c r="AR512" s="81"/>
      <c r="AS512" s="81"/>
      <c r="AT512" s="81"/>
      <c r="AU512" s="81"/>
      <c r="AV512" s="81"/>
      <c r="AW512" s="82"/>
      <c r="AX512" s="83"/>
      <c r="AY512" s="150"/>
      <c r="AZ512" s="84"/>
      <c r="BA512" s="83"/>
      <c r="BB512" s="83"/>
      <c r="BC512" s="83"/>
      <c r="BD512" s="83"/>
      <c r="BE512" s="83"/>
      <c r="BF512" s="28"/>
      <c r="BG512" s="85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</row>
    <row r="513" spans="1:100" s="86" customFormat="1" ht="31.5" customHeight="1" x14ac:dyDescent="0.3">
      <c r="A513" s="73"/>
      <c r="B513" s="74"/>
      <c r="C513" s="74"/>
      <c r="D513" s="74"/>
      <c r="E513" s="74"/>
      <c r="F513" s="75"/>
      <c r="G513" s="76"/>
      <c r="H513" s="76"/>
      <c r="I513" s="76"/>
      <c r="J513" s="76"/>
      <c r="K513" s="271"/>
      <c r="L513" s="272"/>
      <c r="M513" s="273"/>
      <c r="N513" s="111"/>
      <c r="O513" s="111"/>
      <c r="P513" s="111"/>
      <c r="Q513" s="111"/>
      <c r="R513" s="111"/>
      <c r="S513" s="77"/>
      <c r="T513" s="77"/>
      <c r="U513" s="111"/>
      <c r="V513" s="111"/>
      <c r="W513" s="111"/>
      <c r="X513" s="111"/>
      <c r="Y513" s="111"/>
      <c r="Z513" s="77"/>
      <c r="AA513" s="77"/>
      <c r="AB513" s="111"/>
      <c r="AC513" s="111"/>
      <c r="AD513" s="111"/>
      <c r="AE513" s="111"/>
      <c r="AF513" s="111"/>
      <c r="AG513" s="77"/>
      <c r="AH513" s="77"/>
      <c r="AI513" s="78"/>
      <c r="AJ513" s="79"/>
      <c r="AK513" s="80"/>
      <c r="AL513" s="77"/>
      <c r="AM513" s="77"/>
      <c r="AN513" s="81"/>
      <c r="AO513" s="81"/>
      <c r="AP513" s="81"/>
      <c r="AQ513" s="81"/>
      <c r="AR513" s="81"/>
      <c r="AS513" s="81"/>
      <c r="AT513" s="81"/>
      <c r="AU513" s="81"/>
      <c r="AV513" s="81"/>
      <c r="AW513" s="82"/>
      <c r="AX513" s="83"/>
      <c r="AY513" s="150"/>
      <c r="AZ513" s="84"/>
      <c r="BA513" s="83"/>
      <c r="BB513" s="83"/>
      <c r="BC513" s="83"/>
      <c r="BD513" s="83"/>
      <c r="BE513" s="83"/>
      <c r="BF513" s="28"/>
      <c r="BG513" s="85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</row>
    <row r="514" spans="1:100" s="86" customFormat="1" ht="31.5" customHeight="1" x14ac:dyDescent="0.3">
      <c r="A514" s="73"/>
      <c r="B514" s="74"/>
      <c r="C514" s="74"/>
      <c r="D514" s="74"/>
      <c r="E514" s="74"/>
      <c r="F514" s="75"/>
      <c r="G514" s="76"/>
      <c r="H514" s="76"/>
      <c r="I514" s="76"/>
      <c r="J514" s="76"/>
      <c r="K514" s="271"/>
      <c r="L514" s="272"/>
      <c r="M514" s="273"/>
      <c r="N514" s="111"/>
      <c r="O514" s="111"/>
      <c r="P514" s="111"/>
      <c r="Q514" s="111"/>
      <c r="R514" s="111"/>
      <c r="S514" s="77"/>
      <c r="T514" s="77"/>
      <c r="U514" s="111"/>
      <c r="V514" s="111"/>
      <c r="W514" s="111"/>
      <c r="X514" s="111"/>
      <c r="Y514" s="111"/>
      <c r="Z514" s="77"/>
      <c r="AA514" s="77"/>
      <c r="AB514" s="111"/>
      <c r="AC514" s="111"/>
      <c r="AD514" s="111"/>
      <c r="AE514" s="111"/>
      <c r="AF514" s="111"/>
      <c r="AG514" s="77"/>
      <c r="AH514" s="77"/>
      <c r="AI514" s="78"/>
      <c r="AJ514" s="79"/>
      <c r="AK514" s="80"/>
      <c r="AL514" s="77"/>
      <c r="AM514" s="77"/>
      <c r="AN514" s="81"/>
      <c r="AO514" s="81"/>
      <c r="AP514" s="81"/>
      <c r="AQ514" s="81"/>
      <c r="AR514" s="81"/>
      <c r="AS514" s="81"/>
      <c r="AT514" s="81"/>
      <c r="AU514" s="81"/>
      <c r="AV514" s="81"/>
      <c r="AW514" s="82"/>
      <c r="AX514" s="83"/>
      <c r="AY514" s="150"/>
      <c r="AZ514" s="84"/>
      <c r="BA514" s="83"/>
      <c r="BB514" s="83"/>
      <c r="BC514" s="83"/>
      <c r="BD514" s="83"/>
      <c r="BE514" s="83"/>
      <c r="BF514" s="28"/>
      <c r="BG514" s="85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</row>
    <row r="515" spans="1:100" s="86" customFormat="1" ht="31.5" customHeight="1" x14ac:dyDescent="0.3">
      <c r="A515" s="73"/>
      <c r="B515" s="74"/>
      <c r="C515" s="74"/>
      <c r="D515" s="74"/>
      <c r="E515" s="74"/>
      <c r="F515" s="75"/>
      <c r="G515" s="76"/>
      <c r="H515" s="76"/>
      <c r="I515" s="76"/>
      <c r="J515" s="76"/>
      <c r="K515" s="271"/>
      <c r="L515" s="272"/>
      <c r="M515" s="273"/>
      <c r="N515" s="111"/>
      <c r="O515" s="111"/>
      <c r="P515" s="111"/>
      <c r="Q515" s="111"/>
      <c r="R515" s="111"/>
      <c r="S515" s="77"/>
      <c r="T515" s="77"/>
      <c r="U515" s="111"/>
      <c r="V515" s="111"/>
      <c r="W515" s="111"/>
      <c r="X515" s="111"/>
      <c r="Y515" s="111"/>
      <c r="Z515" s="77"/>
      <c r="AA515" s="77"/>
      <c r="AB515" s="111"/>
      <c r="AC515" s="111"/>
      <c r="AD515" s="111"/>
      <c r="AE515" s="111"/>
      <c r="AF515" s="111"/>
      <c r="AG515" s="77"/>
      <c r="AH515" s="77"/>
      <c r="AI515" s="78"/>
      <c r="AJ515" s="79"/>
      <c r="AK515" s="80"/>
      <c r="AL515" s="77"/>
      <c r="AM515" s="77"/>
      <c r="AN515" s="81"/>
      <c r="AO515" s="81"/>
      <c r="AP515" s="81"/>
      <c r="AQ515" s="81"/>
      <c r="AR515" s="81"/>
      <c r="AS515" s="81"/>
      <c r="AT515" s="81"/>
      <c r="AU515" s="81"/>
      <c r="AV515" s="81"/>
      <c r="AW515" s="82"/>
      <c r="AX515" s="83"/>
      <c r="AY515" s="150"/>
      <c r="AZ515" s="84"/>
      <c r="BA515" s="83"/>
      <c r="BB515" s="83"/>
      <c r="BC515" s="83"/>
      <c r="BD515" s="83"/>
      <c r="BE515" s="83"/>
      <c r="BF515" s="28"/>
      <c r="BG515" s="85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</row>
    <row r="516" spans="1:100" s="86" customFormat="1" ht="31.5" customHeight="1" x14ac:dyDescent="0.3">
      <c r="A516" s="73"/>
      <c r="B516" s="74"/>
      <c r="C516" s="74"/>
      <c r="D516" s="74"/>
      <c r="E516" s="74"/>
      <c r="F516" s="75"/>
      <c r="G516" s="76"/>
      <c r="H516" s="76"/>
      <c r="I516" s="76"/>
      <c r="J516" s="76"/>
      <c r="K516" s="271"/>
      <c r="L516" s="272"/>
      <c r="M516" s="273"/>
      <c r="N516" s="111"/>
      <c r="O516" s="111"/>
      <c r="P516" s="111"/>
      <c r="Q516" s="111"/>
      <c r="R516" s="111"/>
      <c r="S516" s="77"/>
      <c r="T516" s="77"/>
      <c r="U516" s="111"/>
      <c r="V516" s="111"/>
      <c r="W516" s="111"/>
      <c r="X516" s="111"/>
      <c r="Y516" s="111"/>
      <c r="Z516" s="77"/>
      <c r="AA516" s="77"/>
      <c r="AB516" s="111"/>
      <c r="AC516" s="111"/>
      <c r="AD516" s="111"/>
      <c r="AE516" s="111"/>
      <c r="AF516" s="111"/>
      <c r="AG516" s="77"/>
      <c r="AH516" s="77"/>
      <c r="AI516" s="78"/>
      <c r="AJ516" s="79"/>
      <c r="AK516" s="80"/>
      <c r="AL516" s="77"/>
      <c r="AM516" s="77"/>
      <c r="AN516" s="81"/>
      <c r="AO516" s="81"/>
      <c r="AP516" s="81"/>
      <c r="AQ516" s="81"/>
      <c r="AR516" s="81"/>
      <c r="AS516" s="81"/>
      <c r="AT516" s="81"/>
      <c r="AU516" s="81"/>
      <c r="AV516" s="81"/>
      <c r="AW516" s="82"/>
      <c r="AX516" s="83"/>
      <c r="AY516" s="150"/>
      <c r="AZ516" s="84"/>
      <c r="BA516" s="83"/>
      <c r="BB516" s="83"/>
      <c r="BC516" s="83"/>
      <c r="BD516" s="83"/>
      <c r="BE516" s="83"/>
      <c r="BF516" s="28"/>
      <c r="BG516" s="85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</row>
    <row r="517" spans="1:100" s="86" customFormat="1" ht="31.5" customHeight="1" x14ac:dyDescent="0.3">
      <c r="A517" s="73"/>
      <c r="B517" s="74"/>
      <c r="C517" s="74"/>
      <c r="D517" s="74"/>
      <c r="E517" s="74"/>
      <c r="F517" s="75"/>
      <c r="G517" s="76"/>
      <c r="H517" s="76"/>
      <c r="I517" s="76"/>
      <c r="J517" s="76"/>
      <c r="K517" s="271"/>
      <c r="L517" s="272"/>
      <c r="M517" s="273"/>
      <c r="N517" s="111"/>
      <c r="O517" s="111"/>
      <c r="P517" s="111"/>
      <c r="Q517" s="111"/>
      <c r="R517" s="111"/>
      <c r="S517" s="77"/>
      <c r="T517" s="77"/>
      <c r="U517" s="111"/>
      <c r="V517" s="111"/>
      <c r="W517" s="111"/>
      <c r="X517" s="111"/>
      <c r="Y517" s="111"/>
      <c r="Z517" s="77"/>
      <c r="AA517" s="77"/>
      <c r="AB517" s="111"/>
      <c r="AC517" s="111"/>
      <c r="AD517" s="111"/>
      <c r="AE517" s="111"/>
      <c r="AF517" s="111"/>
      <c r="AG517" s="77"/>
      <c r="AH517" s="77"/>
      <c r="AI517" s="78"/>
      <c r="AJ517" s="79"/>
      <c r="AK517" s="80"/>
      <c r="AL517" s="77"/>
      <c r="AM517" s="77"/>
      <c r="AN517" s="81"/>
      <c r="AO517" s="81"/>
      <c r="AP517" s="81"/>
      <c r="AQ517" s="81"/>
      <c r="AR517" s="81"/>
      <c r="AS517" s="81"/>
      <c r="AT517" s="81"/>
      <c r="AU517" s="81"/>
      <c r="AV517" s="81"/>
      <c r="AW517" s="82"/>
      <c r="AX517" s="83"/>
      <c r="AY517" s="150"/>
      <c r="AZ517" s="84"/>
      <c r="BA517" s="83"/>
      <c r="BB517" s="83"/>
      <c r="BC517" s="83"/>
      <c r="BD517" s="83"/>
      <c r="BE517" s="83"/>
      <c r="BF517" s="28"/>
      <c r="BG517" s="85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</row>
    <row r="518" spans="1:100" s="86" customFormat="1" ht="31.5" customHeight="1" x14ac:dyDescent="0.3">
      <c r="A518" s="73"/>
      <c r="B518" s="74"/>
      <c r="C518" s="74"/>
      <c r="D518" s="74"/>
      <c r="E518" s="74"/>
      <c r="F518" s="75"/>
      <c r="G518" s="76"/>
      <c r="H518" s="76"/>
      <c r="I518" s="76"/>
      <c r="J518" s="76"/>
      <c r="K518" s="271"/>
      <c r="L518" s="272"/>
      <c r="M518" s="273"/>
      <c r="N518" s="111"/>
      <c r="O518" s="111"/>
      <c r="P518" s="111"/>
      <c r="Q518" s="111"/>
      <c r="R518" s="111"/>
      <c r="S518" s="77"/>
      <c r="T518" s="77"/>
      <c r="U518" s="111"/>
      <c r="V518" s="111"/>
      <c r="W518" s="111"/>
      <c r="X518" s="111"/>
      <c r="Y518" s="111"/>
      <c r="Z518" s="77"/>
      <c r="AA518" s="77"/>
      <c r="AB518" s="111"/>
      <c r="AC518" s="111"/>
      <c r="AD518" s="111"/>
      <c r="AE518" s="111"/>
      <c r="AF518" s="111"/>
      <c r="AG518" s="77"/>
      <c r="AH518" s="77"/>
      <c r="AI518" s="78"/>
      <c r="AJ518" s="79"/>
      <c r="AK518" s="80"/>
      <c r="AL518" s="77"/>
      <c r="AM518" s="77"/>
      <c r="AN518" s="81"/>
      <c r="AO518" s="81"/>
      <c r="AP518" s="81"/>
      <c r="AQ518" s="81"/>
      <c r="AR518" s="81"/>
      <c r="AS518" s="81"/>
      <c r="AT518" s="81"/>
      <c r="AU518" s="81"/>
      <c r="AV518" s="81"/>
      <c r="AW518" s="82"/>
      <c r="AX518" s="83"/>
      <c r="AY518" s="150"/>
      <c r="AZ518" s="84"/>
      <c r="BA518" s="83"/>
      <c r="BB518" s="83"/>
      <c r="BC518" s="83"/>
      <c r="BD518" s="83"/>
      <c r="BE518" s="83"/>
      <c r="BF518" s="28"/>
      <c r="BG518" s="85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</row>
    <row r="519" spans="1:100" s="86" customFormat="1" ht="31.5" customHeight="1" x14ac:dyDescent="0.3">
      <c r="A519" s="73"/>
      <c r="B519" s="74"/>
      <c r="C519" s="74"/>
      <c r="D519" s="74"/>
      <c r="E519" s="74"/>
      <c r="F519" s="75"/>
      <c r="G519" s="76"/>
      <c r="H519" s="76"/>
      <c r="I519" s="76"/>
      <c r="J519" s="76"/>
      <c r="K519" s="271"/>
      <c r="L519" s="272"/>
      <c r="M519" s="273"/>
      <c r="N519" s="111"/>
      <c r="O519" s="111"/>
      <c r="P519" s="111"/>
      <c r="Q519" s="111"/>
      <c r="R519" s="111"/>
      <c r="S519" s="77"/>
      <c r="T519" s="77"/>
      <c r="U519" s="111"/>
      <c r="V519" s="111"/>
      <c r="W519" s="111"/>
      <c r="X519" s="111"/>
      <c r="Y519" s="111"/>
      <c r="Z519" s="77"/>
      <c r="AA519" s="77"/>
      <c r="AB519" s="111"/>
      <c r="AC519" s="111"/>
      <c r="AD519" s="111"/>
      <c r="AE519" s="111"/>
      <c r="AF519" s="111"/>
      <c r="AG519" s="77"/>
      <c r="AH519" s="77"/>
      <c r="AI519" s="78"/>
      <c r="AJ519" s="79"/>
      <c r="AK519" s="80"/>
      <c r="AL519" s="77"/>
      <c r="AM519" s="77"/>
      <c r="AN519" s="81"/>
      <c r="AO519" s="81"/>
      <c r="AP519" s="81"/>
      <c r="AQ519" s="81"/>
      <c r="AR519" s="81"/>
      <c r="AS519" s="81"/>
      <c r="AT519" s="81"/>
      <c r="AU519" s="81"/>
      <c r="AV519" s="81"/>
      <c r="AW519" s="82"/>
      <c r="AX519" s="83"/>
      <c r="AY519" s="150"/>
      <c r="AZ519" s="84"/>
      <c r="BA519" s="83"/>
      <c r="BB519" s="83"/>
      <c r="BC519" s="83"/>
      <c r="BD519" s="83"/>
      <c r="BE519" s="83"/>
      <c r="BF519" s="28"/>
      <c r="BG519" s="85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</row>
    <row r="520" spans="1:100" s="86" customFormat="1" ht="31.5" customHeight="1" x14ac:dyDescent="0.3">
      <c r="A520" s="73"/>
      <c r="B520" s="74"/>
      <c r="C520" s="74"/>
      <c r="D520" s="74"/>
      <c r="E520" s="74"/>
      <c r="F520" s="75"/>
      <c r="G520" s="76"/>
      <c r="H520" s="76"/>
      <c r="I520" s="76"/>
      <c r="J520" s="76"/>
      <c r="K520" s="271"/>
      <c r="L520" s="272"/>
      <c r="M520" s="273"/>
      <c r="N520" s="111"/>
      <c r="O520" s="111"/>
      <c r="P520" s="111"/>
      <c r="Q520" s="111"/>
      <c r="R520" s="111"/>
      <c r="S520" s="77"/>
      <c r="T520" s="77"/>
      <c r="U520" s="111"/>
      <c r="V520" s="111"/>
      <c r="W520" s="111"/>
      <c r="X520" s="111"/>
      <c r="Y520" s="111"/>
      <c r="Z520" s="77"/>
      <c r="AA520" s="77"/>
      <c r="AB520" s="111"/>
      <c r="AC520" s="111"/>
      <c r="AD520" s="111"/>
      <c r="AE520" s="111"/>
      <c r="AF520" s="111"/>
      <c r="AG520" s="77"/>
      <c r="AH520" s="77"/>
      <c r="AI520" s="78"/>
      <c r="AJ520" s="79"/>
      <c r="AK520" s="80"/>
      <c r="AL520" s="77"/>
      <c r="AM520" s="77"/>
      <c r="AN520" s="81"/>
      <c r="AO520" s="81"/>
      <c r="AP520" s="81"/>
      <c r="AQ520" s="81"/>
      <c r="AR520" s="81"/>
      <c r="AS520" s="81"/>
      <c r="AT520" s="81"/>
      <c r="AU520" s="81"/>
      <c r="AV520" s="81"/>
      <c r="AW520" s="82"/>
      <c r="AX520" s="83"/>
      <c r="AY520" s="150"/>
      <c r="AZ520" s="84"/>
      <c r="BA520" s="83"/>
      <c r="BB520" s="83"/>
      <c r="BC520" s="83"/>
      <c r="BD520" s="83"/>
      <c r="BE520" s="83"/>
      <c r="BF520" s="28"/>
      <c r="BG520" s="85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</row>
    <row r="521" spans="1:100" s="86" customFormat="1" ht="31.5" customHeight="1" x14ac:dyDescent="0.3">
      <c r="A521" s="73"/>
      <c r="B521" s="74"/>
      <c r="C521" s="74"/>
      <c r="D521" s="74"/>
      <c r="E521" s="74"/>
      <c r="F521" s="75"/>
      <c r="G521" s="76"/>
      <c r="H521" s="76"/>
      <c r="I521" s="76"/>
      <c r="J521" s="76"/>
      <c r="K521" s="271"/>
      <c r="L521" s="272"/>
      <c r="M521" s="273"/>
      <c r="N521" s="111"/>
      <c r="O521" s="111"/>
      <c r="P521" s="111"/>
      <c r="Q521" s="111"/>
      <c r="R521" s="111"/>
      <c r="S521" s="77"/>
      <c r="T521" s="77"/>
      <c r="U521" s="111"/>
      <c r="V521" s="111"/>
      <c r="W521" s="111"/>
      <c r="X521" s="111"/>
      <c r="Y521" s="111"/>
      <c r="Z521" s="77"/>
      <c r="AA521" s="77"/>
      <c r="AB521" s="111"/>
      <c r="AC521" s="111"/>
      <c r="AD521" s="111"/>
      <c r="AE521" s="111"/>
      <c r="AF521" s="111"/>
      <c r="AG521" s="77"/>
      <c r="AH521" s="77"/>
      <c r="AI521" s="78"/>
      <c r="AJ521" s="79"/>
      <c r="AK521" s="80"/>
      <c r="AL521" s="77"/>
      <c r="AM521" s="77"/>
      <c r="AN521" s="81"/>
      <c r="AO521" s="81"/>
      <c r="AP521" s="81"/>
      <c r="AQ521" s="81"/>
      <c r="AR521" s="81"/>
      <c r="AS521" s="81"/>
      <c r="AT521" s="81"/>
      <c r="AU521" s="81"/>
      <c r="AV521" s="81"/>
      <c r="AW521" s="82"/>
      <c r="AX521" s="83"/>
      <c r="AY521" s="150"/>
      <c r="AZ521" s="84"/>
      <c r="BA521" s="83"/>
      <c r="BB521" s="83"/>
      <c r="BC521" s="83"/>
      <c r="BD521" s="83"/>
      <c r="BE521" s="83"/>
      <c r="BF521" s="28"/>
      <c r="BG521" s="85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</row>
    <row r="522" spans="1:100" s="86" customFormat="1" ht="31.5" customHeight="1" x14ac:dyDescent="0.3">
      <c r="A522" s="73"/>
      <c r="B522" s="74"/>
      <c r="C522" s="74"/>
      <c r="D522" s="74"/>
      <c r="E522" s="74"/>
      <c r="F522" s="75"/>
      <c r="G522" s="76"/>
      <c r="H522" s="76"/>
      <c r="I522" s="76"/>
      <c r="J522" s="76"/>
      <c r="K522" s="271"/>
      <c r="L522" s="272"/>
      <c r="M522" s="273"/>
      <c r="N522" s="111"/>
      <c r="O522" s="111"/>
      <c r="P522" s="111"/>
      <c r="Q522" s="111"/>
      <c r="R522" s="111"/>
      <c r="S522" s="77"/>
      <c r="T522" s="77"/>
      <c r="U522" s="111"/>
      <c r="V522" s="111"/>
      <c r="W522" s="111"/>
      <c r="X522" s="111"/>
      <c r="Y522" s="111"/>
      <c r="Z522" s="77"/>
      <c r="AA522" s="77"/>
      <c r="AB522" s="111"/>
      <c r="AC522" s="111"/>
      <c r="AD522" s="111"/>
      <c r="AE522" s="111"/>
      <c r="AF522" s="111"/>
      <c r="AG522" s="77"/>
      <c r="AH522" s="77"/>
      <c r="AI522" s="78"/>
      <c r="AJ522" s="79"/>
      <c r="AK522" s="80"/>
      <c r="AL522" s="77"/>
      <c r="AM522" s="77"/>
      <c r="AN522" s="81"/>
      <c r="AO522" s="81"/>
      <c r="AP522" s="81"/>
      <c r="AQ522" s="81"/>
      <c r="AR522" s="81"/>
      <c r="AS522" s="81"/>
      <c r="AT522" s="81"/>
      <c r="AU522" s="81"/>
      <c r="AV522" s="81"/>
      <c r="AW522" s="82"/>
      <c r="AX522" s="83"/>
      <c r="AY522" s="150"/>
      <c r="AZ522" s="84"/>
      <c r="BA522" s="83"/>
      <c r="BB522" s="83"/>
      <c r="BC522" s="83"/>
      <c r="BD522" s="83"/>
      <c r="BE522" s="83"/>
      <c r="BF522" s="28"/>
      <c r="BG522" s="85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</row>
    <row r="523" spans="1:100" s="86" customFormat="1" ht="31.5" customHeight="1" x14ac:dyDescent="0.3">
      <c r="A523" s="73"/>
      <c r="B523" s="74"/>
      <c r="C523" s="74"/>
      <c r="D523" s="74"/>
      <c r="E523" s="74"/>
      <c r="F523" s="75"/>
      <c r="G523" s="76"/>
      <c r="H523" s="76"/>
      <c r="I523" s="76"/>
      <c r="J523" s="76"/>
      <c r="K523" s="271"/>
      <c r="L523" s="272"/>
      <c r="M523" s="273"/>
      <c r="N523" s="111"/>
      <c r="O523" s="111"/>
      <c r="P523" s="111"/>
      <c r="Q523" s="111"/>
      <c r="R523" s="111"/>
      <c r="S523" s="77"/>
      <c r="T523" s="77"/>
      <c r="U523" s="111"/>
      <c r="V523" s="111"/>
      <c r="W523" s="111"/>
      <c r="X523" s="111"/>
      <c r="Y523" s="111"/>
      <c r="Z523" s="77"/>
      <c r="AA523" s="77"/>
      <c r="AB523" s="111"/>
      <c r="AC523" s="111"/>
      <c r="AD523" s="111"/>
      <c r="AE523" s="111"/>
      <c r="AF523" s="111"/>
      <c r="AG523" s="77"/>
      <c r="AH523" s="77"/>
      <c r="AI523" s="78"/>
      <c r="AJ523" s="79"/>
      <c r="AK523" s="80"/>
      <c r="AL523" s="77"/>
      <c r="AM523" s="77"/>
      <c r="AN523" s="81"/>
      <c r="AO523" s="81"/>
      <c r="AP523" s="81"/>
      <c r="AQ523" s="81"/>
      <c r="AR523" s="81"/>
      <c r="AS523" s="81"/>
      <c r="AT523" s="81"/>
      <c r="AU523" s="81"/>
      <c r="AV523" s="81"/>
      <c r="AW523" s="82"/>
      <c r="AX523" s="83"/>
      <c r="AY523" s="150"/>
      <c r="AZ523" s="84"/>
      <c r="BA523" s="83"/>
      <c r="BB523" s="83"/>
      <c r="BC523" s="83"/>
      <c r="BD523" s="83"/>
      <c r="BE523" s="83"/>
      <c r="BF523" s="28"/>
      <c r="BG523" s="85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</row>
    <row r="524" spans="1:100" s="86" customFormat="1" ht="31.5" customHeight="1" x14ac:dyDescent="0.3">
      <c r="A524" s="73"/>
      <c r="B524" s="74"/>
      <c r="C524" s="74"/>
      <c r="D524" s="74"/>
      <c r="E524" s="74"/>
      <c r="F524" s="75"/>
      <c r="G524" s="76"/>
      <c r="H524" s="76"/>
      <c r="I524" s="76"/>
      <c r="J524" s="76"/>
      <c r="K524" s="271"/>
      <c r="L524" s="272"/>
      <c r="M524" s="273"/>
      <c r="N524" s="111"/>
      <c r="O524" s="111"/>
      <c r="P524" s="111"/>
      <c r="Q524" s="111"/>
      <c r="R524" s="111"/>
      <c r="S524" s="77"/>
      <c r="T524" s="77"/>
      <c r="U524" s="111"/>
      <c r="V524" s="111"/>
      <c r="W524" s="111"/>
      <c r="X524" s="111"/>
      <c r="Y524" s="111"/>
      <c r="Z524" s="77"/>
      <c r="AA524" s="77"/>
      <c r="AB524" s="111"/>
      <c r="AC524" s="111"/>
      <c r="AD524" s="111"/>
      <c r="AE524" s="111"/>
      <c r="AF524" s="111"/>
      <c r="AG524" s="77"/>
      <c r="AH524" s="77"/>
      <c r="AI524" s="78"/>
      <c r="AJ524" s="79"/>
      <c r="AK524" s="80"/>
      <c r="AL524" s="77"/>
      <c r="AM524" s="77"/>
      <c r="AN524" s="81"/>
      <c r="AO524" s="81"/>
      <c r="AP524" s="81"/>
      <c r="AQ524" s="81"/>
      <c r="AR524" s="81"/>
      <c r="AS524" s="81"/>
      <c r="AT524" s="81"/>
      <c r="AU524" s="81"/>
      <c r="AV524" s="81"/>
      <c r="AW524" s="82"/>
      <c r="AX524" s="83"/>
      <c r="AY524" s="150"/>
      <c r="AZ524" s="84"/>
      <c r="BA524" s="83"/>
      <c r="BB524" s="83"/>
      <c r="BC524" s="83"/>
      <c r="BD524" s="83"/>
      <c r="BE524" s="83"/>
      <c r="BF524" s="28"/>
      <c r="BG524" s="85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</row>
    <row r="525" spans="1:100" s="86" customFormat="1" ht="31.5" customHeight="1" x14ac:dyDescent="0.3">
      <c r="A525" s="73"/>
      <c r="B525" s="74"/>
      <c r="C525" s="74"/>
      <c r="D525" s="74"/>
      <c r="E525" s="74"/>
      <c r="F525" s="75"/>
      <c r="G525" s="76"/>
      <c r="H525" s="76"/>
      <c r="I525" s="76"/>
      <c r="J525" s="76"/>
      <c r="K525" s="271"/>
      <c r="L525" s="272"/>
      <c r="M525" s="273"/>
      <c r="N525" s="111"/>
      <c r="O525" s="111"/>
      <c r="P525" s="111"/>
      <c r="Q525" s="111"/>
      <c r="R525" s="111"/>
      <c r="S525" s="77"/>
      <c r="T525" s="77"/>
      <c r="U525" s="111"/>
      <c r="V525" s="111"/>
      <c r="W525" s="111"/>
      <c r="X525" s="111"/>
      <c r="Y525" s="111"/>
      <c r="Z525" s="77"/>
      <c r="AA525" s="77"/>
      <c r="AB525" s="111"/>
      <c r="AC525" s="111"/>
      <c r="AD525" s="111"/>
      <c r="AE525" s="111"/>
      <c r="AF525" s="111"/>
      <c r="AG525" s="77"/>
      <c r="AH525" s="77"/>
      <c r="AI525" s="78"/>
      <c r="AJ525" s="79"/>
      <c r="AK525" s="80"/>
      <c r="AL525" s="77"/>
      <c r="AM525" s="77"/>
      <c r="AN525" s="81"/>
      <c r="AO525" s="81"/>
      <c r="AP525" s="81"/>
      <c r="AQ525" s="81"/>
      <c r="AR525" s="81"/>
      <c r="AS525" s="81"/>
      <c r="AT525" s="81"/>
      <c r="AU525" s="81"/>
      <c r="AV525" s="81"/>
      <c r="AW525" s="82"/>
      <c r="AX525" s="83"/>
      <c r="AY525" s="150"/>
      <c r="AZ525" s="84"/>
      <c r="BA525" s="83"/>
      <c r="BB525" s="83"/>
      <c r="BC525" s="83"/>
      <c r="BD525" s="83"/>
      <c r="BE525" s="83"/>
      <c r="BF525" s="28"/>
      <c r="BG525" s="85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</row>
    <row r="526" spans="1:100" s="86" customFormat="1" ht="31.5" customHeight="1" x14ac:dyDescent="0.3">
      <c r="A526" s="73"/>
      <c r="B526" s="74"/>
      <c r="C526" s="74"/>
      <c r="D526" s="74"/>
      <c r="E526" s="74"/>
      <c r="F526" s="75"/>
      <c r="G526" s="76"/>
      <c r="H526" s="76"/>
      <c r="I526" s="76"/>
      <c r="J526" s="76"/>
      <c r="K526" s="271"/>
      <c r="L526" s="272"/>
      <c r="M526" s="273"/>
      <c r="N526" s="111"/>
      <c r="O526" s="111"/>
      <c r="P526" s="111"/>
      <c r="Q526" s="111"/>
      <c r="R526" s="111"/>
      <c r="S526" s="77"/>
      <c r="T526" s="77"/>
      <c r="U526" s="111"/>
      <c r="V526" s="111"/>
      <c r="W526" s="111"/>
      <c r="X526" s="111"/>
      <c r="Y526" s="111"/>
      <c r="Z526" s="77"/>
      <c r="AA526" s="77"/>
      <c r="AB526" s="111"/>
      <c r="AC526" s="111"/>
      <c r="AD526" s="111"/>
      <c r="AE526" s="111"/>
      <c r="AF526" s="111"/>
      <c r="AG526" s="77"/>
      <c r="AH526" s="77"/>
      <c r="AI526" s="78"/>
      <c r="AJ526" s="79"/>
      <c r="AK526" s="80"/>
      <c r="AL526" s="77"/>
      <c r="AM526" s="77"/>
      <c r="AN526" s="81"/>
      <c r="AO526" s="81"/>
      <c r="AP526" s="81"/>
      <c r="AQ526" s="81"/>
      <c r="AR526" s="81"/>
      <c r="AS526" s="81"/>
      <c r="AT526" s="81"/>
      <c r="AU526" s="81"/>
      <c r="AV526" s="81"/>
      <c r="AW526" s="82"/>
      <c r="AX526" s="83"/>
      <c r="AY526" s="150"/>
      <c r="AZ526" s="84"/>
      <c r="BA526" s="83"/>
      <c r="BB526" s="83"/>
      <c r="BC526" s="83"/>
      <c r="BD526" s="83"/>
      <c r="BE526" s="83"/>
      <c r="BF526" s="28"/>
      <c r="BG526" s="85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</row>
    <row r="527" spans="1:100" s="86" customFormat="1" ht="31.5" customHeight="1" x14ac:dyDescent="0.3">
      <c r="A527" s="73"/>
      <c r="B527" s="74"/>
      <c r="C527" s="74"/>
      <c r="D527" s="74"/>
      <c r="E527" s="74"/>
      <c r="F527" s="75"/>
      <c r="G527" s="76"/>
      <c r="H527" s="76"/>
      <c r="I527" s="76"/>
      <c r="J527" s="76"/>
      <c r="K527" s="271"/>
      <c r="L527" s="272"/>
      <c r="M527" s="273"/>
      <c r="N527" s="111"/>
      <c r="O527" s="111"/>
      <c r="P527" s="111"/>
      <c r="Q527" s="111"/>
      <c r="R527" s="111"/>
      <c r="S527" s="77"/>
      <c r="T527" s="77"/>
      <c r="U527" s="111"/>
      <c r="V527" s="111"/>
      <c r="W527" s="111"/>
      <c r="X527" s="111"/>
      <c r="Y527" s="111"/>
      <c r="Z527" s="77"/>
      <c r="AA527" s="77"/>
      <c r="AB527" s="111"/>
      <c r="AC527" s="111"/>
      <c r="AD527" s="111"/>
      <c r="AE527" s="111"/>
      <c r="AF527" s="111"/>
      <c r="AG527" s="77"/>
      <c r="AH527" s="77"/>
      <c r="AI527" s="78"/>
      <c r="AJ527" s="79"/>
      <c r="AK527" s="80"/>
      <c r="AL527" s="77"/>
      <c r="AM527" s="77"/>
      <c r="AN527" s="81"/>
      <c r="AO527" s="81"/>
      <c r="AP527" s="81"/>
      <c r="AQ527" s="81"/>
      <c r="AR527" s="81"/>
      <c r="AS527" s="81"/>
      <c r="AT527" s="81"/>
      <c r="AU527" s="81"/>
      <c r="AV527" s="81"/>
      <c r="AW527" s="82"/>
      <c r="AX527" s="83"/>
      <c r="AY527" s="150"/>
      <c r="AZ527" s="84"/>
      <c r="BA527" s="83"/>
      <c r="BB527" s="83"/>
      <c r="BC527" s="83"/>
      <c r="BD527" s="83"/>
      <c r="BE527" s="83"/>
      <c r="BF527" s="28"/>
      <c r="BG527" s="85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</row>
    <row r="528" spans="1:100" s="86" customFormat="1" ht="31.5" customHeight="1" x14ac:dyDescent="0.3">
      <c r="A528" s="73"/>
      <c r="B528" s="74"/>
      <c r="C528" s="74"/>
      <c r="D528" s="74"/>
      <c r="E528" s="74"/>
      <c r="F528" s="75"/>
      <c r="G528" s="76"/>
      <c r="H528" s="76"/>
      <c r="I528" s="76"/>
      <c r="J528" s="76"/>
      <c r="K528" s="271"/>
      <c r="L528" s="272"/>
      <c r="M528" s="273"/>
      <c r="N528" s="111"/>
      <c r="O528" s="111"/>
      <c r="P528" s="111"/>
      <c r="Q528" s="111"/>
      <c r="R528" s="111"/>
      <c r="S528" s="77"/>
      <c r="T528" s="77"/>
      <c r="U528" s="111"/>
      <c r="V528" s="111"/>
      <c r="W528" s="111"/>
      <c r="X528" s="111"/>
      <c r="Y528" s="111"/>
      <c r="Z528" s="77"/>
      <c r="AA528" s="77"/>
      <c r="AB528" s="111"/>
      <c r="AC528" s="111"/>
      <c r="AD528" s="111"/>
      <c r="AE528" s="111"/>
      <c r="AF528" s="111"/>
      <c r="AG528" s="77"/>
      <c r="AH528" s="77"/>
      <c r="AI528" s="78"/>
      <c r="AJ528" s="79"/>
      <c r="AK528" s="80"/>
      <c r="AL528" s="77"/>
      <c r="AM528" s="77"/>
      <c r="AN528" s="81"/>
      <c r="AO528" s="81"/>
      <c r="AP528" s="81"/>
      <c r="AQ528" s="81"/>
      <c r="AR528" s="81"/>
      <c r="AS528" s="81"/>
      <c r="AT528" s="81"/>
      <c r="AU528" s="81"/>
      <c r="AV528" s="81"/>
      <c r="AW528" s="82"/>
      <c r="AX528" s="83"/>
      <c r="AY528" s="150"/>
      <c r="AZ528" s="84"/>
      <c r="BA528" s="83"/>
      <c r="BB528" s="83"/>
      <c r="BC528" s="83"/>
      <c r="BD528" s="83"/>
      <c r="BE528" s="83"/>
      <c r="BF528" s="28"/>
      <c r="BG528" s="85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</row>
    <row r="529" spans="1:100" s="86" customFormat="1" ht="31.5" customHeight="1" x14ac:dyDescent="0.3">
      <c r="A529" s="73"/>
      <c r="B529" s="74"/>
      <c r="C529" s="74"/>
      <c r="D529" s="74"/>
      <c r="E529" s="74"/>
      <c r="F529" s="75"/>
      <c r="G529" s="76"/>
      <c r="H529" s="76"/>
      <c r="I529" s="76"/>
      <c r="J529" s="76"/>
      <c r="K529" s="271"/>
      <c r="L529" s="272"/>
      <c r="M529" s="273"/>
      <c r="N529" s="111"/>
      <c r="O529" s="111"/>
      <c r="P529" s="111"/>
      <c r="Q529" s="111"/>
      <c r="R529" s="111"/>
      <c r="S529" s="77"/>
      <c r="T529" s="77"/>
      <c r="U529" s="111"/>
      <c r="V529" s="111"/>
      <c r="W529" s="111"/>
      <c r="X529" s="111"/>
      <c r="Y529" s="111"/>
      <c r="Z529" s="77"/>
      <c r="AA529" s="77"/>
      <c r="AB529" s="111"/>
      <c r="AC529" s="111"/>
      <c r="AD529" s="111"/>
      <c r="AE529" s="111"/>
      <c r="AF529" s="111"/>
      <c r="AG529" s="77"/>
      <c r="AH529" s="77"/>
      <c r="AI529" s="78"/>
      <c r="AJ529" s="79"/>
      <c r="AK529" s="80"/>
      <c r="AL529" s="77"/>
      <c r="AM529" s="77"/>
      <c r="AN529" s="81"/>
      <c r="AO529" s="81"/>
      <c r="AP529" s="81"/>
      <c r="AQ529" s="81"/>
      <c r="AR529" s="81"/>
      <c r="AS529" s="81"/>
      <c r="AT529" s="81"/>
      <c r="AU529" s="81"/>
      <c r="AV529" s="81"/>
      <c r="AW529" s="82"/>
      <c r="AX529" s="83"/>
      <c r="AY529" s="150"/>
      <c r="AZ529" s="84"/>
      <c r="BA529" s="83"/>
      <c r="BB529" s="83"/>
      <c r="BC529" s="83"/>
      <c r="BD529" s="83"/>
      <c r="BE529" s="83"/>
      <c r="BF529" s="28"/>
      <c r="BG529" s="85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</row>
    <row r="530" spans="1:100" s="86" customFormat="1" ht="31.5" customHeight="1" x14ac:dyDescent="0.3">
      <c r="A530" s="73"/>
      <c r="B530" s="74"/>
      <c r="C530" s="74"/>
      <c r="D530" s="74"/>
      <c r="E530" s="74"/>
      <c r="F530" s="75"/>
      <c r="G530" s="76"/>
      <c r="H530" s="76"/>
      <c r="I530" s="76"/>
      <c r="J530" s="76"/>
      <c r="K530" s="271"/>
      <c r="L530" s="272"/>
      <c r="M530" s="273"/>
      <c r="N530" s="111"/>
      <c r="O530" s="111"/>
      <c r="P530" s="111"/>
      <c r="Q530" s="111"/>
      <c r="R530" s="111"/>
      <c r="S530" s="77"/>
      <c r="T530" s="77"/>
      <c r="U530" s="111"/>
      <c r="V530" s="111"/>
      <c r="W530" s="111"/>
      <c r="X530" s="111"/>
      <c r="Y530" s="111"/>
      <c r="Z530" s="77"/>
      <c r="AA530" s="77"/>
      <c r="AB530" s="111"/>
      <c r="AC530" s="111"/>
      <c r="AD530" s="111"/>
      <c r="AE530" s="111"/>
      <c r="AF530" s="111"/>
      <c r="AG530" s="77"/>
      <c r="AH530" s="77"/>
      <c r="AI530" s="78"/>
      <c r="AJ530" s="79"/>
      <c r="AK530" s="80"/>
      <c r="AL530" s="77"/>
      <c r="AM530" s="77"/>
      <c r="AN530" s="81"/>
      <c r="AO530" s="81"/>
      <c r="AP530" s="81"/>
      <c r="AQ530" s="81"/>
      <c r="AR530" s="81"/>
      <c r="AS530" s="81"/>
      <c r="AT530" s="81"/>
      <c r="AU530" s="81"/>
      <c r="AV530" s="81"/>
      <c r="AW530" s="82"/>
      <c r="AX530" s="83"/>
      <c r="AY530" s="150"/>
      <c r="AZ530" s="84"/>
      <c r="BA530" s="83"/>
      <c r="BB530" s="83"/>
      <c r="BC530" s="83"/>
      <c r="BD530" s="83"/>
      <c r="BE530" s="83"/>
      <c r="BF530" s="28"/>
      <c r="BG530" s="85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</row>
    <row r="531" spans="1:100" s="86" customFormat="1" ht="31.5" customHeight="1" x14ac:dyDescent="0.3">
      <c r="A531" s="73"/>
      <c r="B531" s="74"/>
      <c r="C531" s="74"/>
      <c r="D531" s="74"/>
      <c r="E531" s="74"/>
      <c r="F531" s="75"/>
      <c r="G531" s="76"/>
      <c r="H531" s="76"/>
      <c r="I531" s="76"/>
      <c r="J531" s="76"/>
      <c r="K531" s="271"/>
      <c r="L531" s="272"/>
      <c r="M531" s="273"/>
      <c r="N531" s="111"/>
      <c r="O531" s="111"/>
      <c r="P531" s="111"/>
      <c r="Q531" s="111"/>
      <c r="R531" s="111"/>
      <c r="S531" s="77"/>
      <c r="T531" s="77"/>
      <c r="U531" s="111"/>
      <c r="V531" s="111"/>
      <c r="W531" s="111"/>
      <c r="X531" s="111"/>
      <c r="Y531" s="111"/>
      <c r="Z531" s="77"/>
      <c r="AA531" s="77"/>
      <c r="AB531" s="111"/>
      <c r="AC531" s="111"/>
      <c r="AD531" s="111"/>
      <c r="AE531" s="111"/>
      <c r="AF531" s="111"/>
      <c r="AG531" s="77"/>
      <c r="AH531" s="77"/>
      <c r="AI531" s="78"/>
      <c r="AJ531" s="79"/>
      <c r="AK531" s="80"/>
      <c r="AL531" s="77"/>
      <c r="AM531" s="77"/>
      <c r="AN531" s="81"/>
      <c r="AO531" s="81"/>
      <c r="AP531" s="81"/>
      <c r="AQ531" s="81"/>
      <c r="AR531" s="81"/>
      <c r="AS531" s="81"/>
      <c r="AT531" s="81"/>
      <c r="AU531" s="81"/>
      <c r="AV531" s="81"/>
      <c r="AW531" s="82"/>
      <c r="AX531" s="83"/>
      <c r="AY531" s="150"/>
      <c r="AZ531" s="84"/>
      <c r="BA531" s="83"/>
      <c r="BB531" s="83"/>
      <c r="BC531" s="83"/>
      <c r="BD531" s="83"/>
      <c r="BE531" s="83"/>
      <c r="BF531" s="28"/>
      <c r="BG531" s="85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</row>
    <row r="532" spans="1:100" s="86" customFormat="1" ht="31.5" customHeight="1" x14ac:dyDescent="0.3">
      <c r="A532" s="73"/>
      <c r="B532" s="74"/>
      <c r="C532" s="74"/>
      <c r="D532" s="74"/>
      <c r="E532" s="74"/>
      <c r="F532" s="75"/>
      <c r="G532" s="76"/>
      <c r="H532" s="76"/>
      <c r="I532" s="76"/>
      <c r="J532" s="76"/>
      <c r="K532" s="271"/>
      <c r="L532" s="272"/>
      <c r="M532" s="273"/>
      <c r="N532" s="111"/>
      <c r="O532" s="111"/>
      <c r="P532" s="111"/>
      <c r="Q532" s="111"/>
      <c r="R532" s="111"/>
      <c r="S532" s="77"/>
      <c r="T532" s="77"/>
      <c r="U532" s="111"/>
      <c r="V532" s="111"/>
      <c r="W532" s="111"/>
      <c r="X532" s="111"/>
      <c r="Y532" s="111"/>
      <c r="Z532" s="77"/>
      <c r="AA532" s="77"/>
      <c r="AB532" s="111"/>
      <c r="AC532" s="111"/>
      <c r="AD532" s="111"/>
      <c r="AE532" s="111"/>
      <c r="AF532" s="111"/>
      <c r="AG532" s="77"/>
      <c r="AH532" s="77"/>
      <c r="AI532" s="78"/>
      <c r="AJ532" s="79"/>
      <c r="AK532" s="80"/>
      <c r="AL532" s="77"/>
      <c r="AM532" s="77"/>
      <c r="AN532" s="81"/>
      <c r="AO532" s="81"/>
      <c r="AP532" s="81"/>
      <c r="AQ532" s="81"/>
      <c r="AR532" s="81"/>
      <c r="AS532" s="81"/>
      <c r="AT532" s="81"/>
      <c r="AU532" s="81"/>
      <c r="AV532" s="81"/>
      <c r="AW532" s="82"/>
      <c r="AX532" s="83"/>
      <c r="AY532" s="150"/>
      <c r="AZ532" s="84"/>
      <c r="BA532" s="83"/>
      <c r="BB532" s="83"/>
      <c r="BC532" s="83"/>
      <c r="BD532" s="83"/>
      <c r="BE532" s="83"/>
      <c r="BF532" s="28"/>
      <c r="BG532" s="85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</row>
    <row r="533" spans="1:100" s="86" customFormat="1" ht="31.5" customHeight="1" x14ac:dyDescent="0.3">
      <c r="A533" s="73"/>
      <c r="B533" s="74"/>
      <c r="C533" s="74"/>
      <c r="D533" s="74"/>
      <c r="E533" s="74"/>
      <c r="F533" s="75"/>
      <c r="G533" s="76"/>
      <c r="H533" s="76"/>
      <c r="I533" s="76"/>
      <c r="J533" s="76"/>
      <c r="K533" s="271"/>
      <c r="L533" s="272"/>
      <c r="M533" s="273"/>
      <c r="N533" s="111"/>
      <c r="O533" s="111"/>
      <c r="P533" s="111"/>
      <c r="Q533" s="111"/>
      <c r="R533" s="111"/>
      <c r="S533" s="77"/>
      <c r="T533" s="77"/>
      <c r="U533" s="111"/>
      <c r="V533" s="111"/>
      <c r="W533" s="111"/>
      <c r="X533" s="111"/>
      <c r="Y533" s="111"/>
      <c r="Z533" s="77"/>
      <c r="AA533" s="77"/>
      <c r="AB533" s="111"/>
      <c r="AC533" s="111"/>
      <c r="AD533" s="111"/>
      <c r="AE533" s="111"/>
      <c r="AF533" s="111"/>
      <c r="AG533" s="77"/>
      <c r="AH533" s="77"/>
      <c r="AI533" s="78"/>
      <c r="AJ533" s="79"/>
      <c r="AK533" s="80"/>
      <c r="AL533" s="77"/>
      <c r="AM533" s="77"/>
      <c r="AN533" s="81"/>
      <c r="AO533" s="81"/>
      <c r="AP533" s="81"/>
      <c r="AQ533" s="81"/>
      <c r="AR533" s="81"/>
      <c r="AS533" s="81"/>
      <c r="AT533" s="81"/>
      <c r="AU533" s="81"/>
      <c r="AV533" s="81"/>
      <c r="AW533" s="82"/>
      <c r="AX533" s="83"/>
      <c r="AY533" s="150"/>
      <c r="AZ533" s="84"/>
      <c r="BA533" s="83"/>
      <c r="BB533" s="83"/>
      <c r="BC533" s="83"/>
      <c r="BD533" s="83"/>
      <c r="BE533" s="83"/>
      <c r="BF533" s="28"/>
      <c r="BG533" s="85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</row>
    <row r="534" spans="1:100" s="86" customFormat="1" ht="31.5" customHeight="1" x14ac:dyDescent="0.3">
      <c r="A534" s="73"/>
      <c r="B534" s="74"/>
      <c r="C534" s="74"/>
      <c r="D534" s="74"/>
      <c r="E534" s="74"/>
      <c r="F534" s="75"/>
      <c r="G534" s="76"/>
      <c r="H534" s="76"/>
      <c r="I534" s="76"/>
      <c r="J534" s="76"/>
      <c r="K534" s="271"/>
      <c r="L534" s="272"/>
      <c r="M534" s="273"/>
      <c r="N534" s="111"/>
      <c r="O534" s="111"/>
      <c r="P534" s="111"/>
      <c r="Q534" s="111"/>
      <c r="R534" s="111"/>
      <c r="S534" s="77"/>
      <c r="T534" s="77"/>
      <c r="U534" s="111"/>
      <c r="V534" s="111"/>
      <c r="W534" s="111"/>
      <c r="X534" s="111"/>
      <c r="Y534" s="111"/>
      <c r="Z534" s="77"/>
      <c r="AA534" s="77"/>
      <c r="AB534" s="111"/>
      <c r="AC534" s="111"/>
      <c r="AD534" s="111"/>
      <c r="AE534" s="111"/>
      <c r="AF534" s="111"/>
      <c r="AG534" s="77"/>
      <c r="AH534" s="77"/>
      <c r="AI534" s="78"/>
      <c r="AJ534" s="79"/>
      <c r="AK534" s="80"/>
      <c r="AL534" s="77"/>
      <c r="AM534" s="77"/>
      <c r="AN534" s="81"/>
      <c r="AO534" s="81"/>
      <c r="AP534" s="81"/>
      <c r="AQ534" s="81"/>
      <c r="AR534" s="81"/>
      <c r="AS534" s="81"/>
      <c r="AT534" s="81"/>
      <c r="AU534" s="81"/>
      <c r="AV534" s="81"/>
      <c r="AW534" s="82"/>
      <c r="AX534" s="83"/>
      <c r="AY534" s="150"/>
      <c r="AZ534" s="84"/>
      <c r="BA534" s="83"/>
      <c r="BB534" s="83"/>
      <c r="BC534" s="83"/>
      <c r="BD534" s="83"/>
      <c r="BE534" s="83"/>
      <c r="BF534" s="28"/>
      <c r="BG534" s="85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</row>
    <row r="535" spans="1:100" s="86" customFormat="1" ht="31.5" customHeight="1" x14ac:dyDescent="0.3">
      <c r="A535" s="73"/>
      <c r="B535" s="74"/>
      <c r="C535" s="74"/>
      <c r="D535" s="74"/>
      <c r="E535" s="74"/>
      <c r="F535" s="75"/>
      <c r="G535" s="76"/>
      <c r="H535" s="76"/>
      <c r="I535" s="76"/>
      <c r="J535" s="76"/>
      <c r="K535" s="271"/>
      <c r="L535" s="272"/>
      <c r="M535" s="273"/>
      <c r="N535" s="111"/>
      <c r="O535" s="111"/>
      <c r="P535" s="111"/>
      <c r="Q535" s="111"/>
      <c r="R535" s="111"/>
      <c r="S535" s="77"/>
      <c r="T535" s="77"/>
      <c r="U535" s="111"/>
      <c r="V535" s="111"/>
      <c r="W535" s="111"/>
      <c r="X535" s="111"/>
      <c r="Y535" s="111"/>
      <c r="Z535" s="77"/>
      <c r="AA535" s="77"/>
      <c r="AB535" s="111"/>
      <c r="AC535" s="111"/>
      <c r="AD535" s="111"/>
      <c r="AE535" s="111"/>
      <c r="AF535" s="111"/>
      <c r="AG535" s="77"/>
      <c r="AH535" s="77"/>
      <c r="AI535" s="78"/>
      <c r="AJ535" s="79"/>
      <c r="AK535" s="80"/>
      <c r="AL535" s="77"/>
      <c r="AM535" s="77"/>
      <c r="AN535" s="81"/>
      <c r="AO535" s="81"/>
      <c r="AP535" s="81"/>
      <c r="AQ535" s="81"/>
      <c r="AR535" s="81"/>
      <c r="AS535" s="81"/>
      <c r="AT535" s="81"/>
      <c r="AU535" s="81"/>
      <c r="AV535" s="81"/>
      <c r="AW535" s="82"/>
      <c r="AX535" s="83"/>
      <c r="AY535" s="150"/>
      <c r="AZ535" s="84"/>
      <c r="BA535" s="83"/>
      <c r="BB535" s="83"/>
      <c r="BC535" s="83"/>
      <c r="BD535" s="83"/>
      <c r="BE535" s="83"/>
      <c r="BF535" s="28"/>
      <c r="BG535" s="85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</row>
    <row r="536" spans="1:100" s="86" customFormat="1" ht="31.5" customHeight="1" x14ac:dyDescent="0.3">
      <c r="A536" s="73"/>
      <c r="B536" s="74"/>
      <c r="C536" s="74"/>
      <c r="D536" s="74"/>
      <c r="E536" s="74"/>
      <c r="F536" s="75"/>
      <c r="G536" s="76"/>
      <c r="H536" s="76"/>
      <c r="I536" s="76"/>
      <c r="J536" s="76"/>
      <c r="K536" s="271"/>
      <c r="L536" s="272"/>
      <c r="M536" s="273"/>
      <c r="N536" s="111"/>
      <c r="O536" s="111"/>
      <c r="P536" s="111"/>
      <c r="Q536" s="111"/>
      <c r="R536" s="111"/>
      <c r="S536" s="77"/>
      <c r="T536" s="77"/>
      <c r="U536" s="111"/>
      <c r="V536" s="111"/>
      <c r="W536" s="111"/>
      <c r="X536" s="111"/>
      <c r="Y536" s="111"/>
      <c r="Z536" s="77"/>
      <c r="AA536" s="77"/>
      <c r="AB536" s="111"/>
      <c r="AC536" s="111"/>
      <c r="AD536" s="111"/>
      <c r="AE536" s="111"/>
      <c r="AF536" s="111"/>
      <c r="AG536" s="77"/>
      <c r="AH536" s="77"/>
      <c r="AI536" s="78"/>
      <c r="AJ536" s="79"/>
      <c r="AK536" s="80"/>
      <c r="AL536" s="77"/>
      <c r="AM536" s="77"/>
      <c r="AN536" s="81"/>
      <c r="AO536" s="81"/>
      <c r="AP536" s="81"/>
      <c r="AQ536" s="81"/>
      <c r="AR536" s="81"/>
      <c r="AS536" s="81"/>
      <c r="AT536" s="81"/>
      <c r="AU536" s="81"/>
      <c r="AV536" s="81"/>
      <c r="AW536" s="82"/>
      <c r="AX536" s="83"/>
      <c r="AY536" s="150"/>
      <c r="AZ536" s="84"/>
      <c r="BA536" s="83"/>
      <c r="BB536" s="83"/>
      <c r="BC536" s="83"/>
      <c r="BD536" s="83"/>
      <c r="BE536" s="83"/>
      <c r="BF536" s="28"/>
      <c r="BG536" s="85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</row>
    <row r="537" spans="1:100" s="86" customFormat="1" ht="31.5" customHeight="1" x14ac:dyDescent="0.3">
      <c r="A537" s="73"/>
      <c r="B537" s="74"/>
      <c r="C537" s="74"/>
      <c r="D537" s="74"/>
      <c r="E537" s="74"/>
      <c r="F537" s="75"/>
      <c r="G537" s="76"/>
      <c r="H537" s="76"/>
      <c r="I537" s="76"/>
      <c r="J537" s="76"/>
      <c r="K537" s="271"/>
      <c r="L537" s="272"/>
      <c r="M537" s="273"/>
      <c r="N537" s="111"/>
      <c r="O537" s="111"/>
      <c r="P537" s="111"/>
      <c r="Q537" s="111"/>
      <c r="R537" s="111"/>
      <c r="S537" s="77"/>
      <c r="T537" s="77"/>
      <c r="U537" s="111"/>
      <c r="V537" s="111"/>
      <c r="W537" s="111"/>
      <c r="X537" s="111"/>
      <c r="Y537" s="111"/>
      <c r="Z537" s="77"/>
      <c r="AA537" s="77"/>
      <c r="AB537" s="111"/>
      <c r="AC537" s="111"/>
      <c r="AD537" s="111"/>
      <c r="AE537" s="111"/>
      <c r="AF537" s="111"/>
      <c r="AG537" s="77"/>
      <c r="AH537" s="77"/>
      <c r="AI537" s="78"/>
      <c r="AJ537" s="79"/>
      <c r="AK537" s="80"/>
      <c r="AL537" s="77"/>
      <c r="AM537" s="77"/>
      <c r="AN537" s="81"/>
      <c r="AO537" s="81"/>
      <c r="AP537" s="81"/>
      <c r="AQ537" s="81"/>
      <c r="AR537" s="81"/>
      <c r="AS537" s="81"/>
      <c r="AT537" s="81"/>
      <c r="AU537" s="81"/>
      <c r="AV537" s="81"/>
      <c r="AW537" s="82"/>
      <c r="AX537" s="83"/>
      <c r="AY537" s="150"/>
      <c r="AZ537" s="84"/>
      <c r="BA537" s="83"/>
      <c r="BB537" s="83"/>
      <c r="BC537" s="83"/>
      <c r="BD537" s="83"/>
      <c r="BE537" s="83"/>
      <c r="BF537" s="28"/>
      <c r="BG537" s="85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</row>
    <row r="538" spans="1:100" s="86" customFormat="1" ht="31.5" customHeight="1" x14ac:dyDescent="0.3">
      <c r="A538" s="73"/>
      <c r="B538" s="74"/>
      <c r="C538" s="74"/>
      <c r="D538" s="74"/>
      <c r="E538" s="74"/>
      <c r="F538" s="75"/>
      <c r="G538" s="76"/>
      <c r="H538" s="76"/>
      <c r="I538" s="76"/>
      <c r="J538" s="76"/>
      <c r="K538" s="271"/>
      <c r="L538" s="272"/>
      <c r="M538" s="273"/>
      <c r="N538" s="111"/>
      <c r="O538" s="111"/>
      <c r="P538" s="111"/>
      <c r="Q538" s="111"/>
      <c r="R538" s="111"/>
      <c r="S538" s="77"/>
      <c r="T538" s="77"/>
      <c r="U538" s="111"/>
      <c r="V538" s="111"/>
      <c r="W538" s="111"/>
      <c r="X538" s="111"/>
      <c r="Y538" s="111"/>
      <c r="Z538" s="77"/>
      <c r="AA538" s="77"/>
      <c r="AB538" s="111"/>
      <c r="AC538" s="111"/>
      <c r="AD538" s="111"/>
      <c r="AE538" s="111"/>
      <c r="AF538" s="111"/>
      <c r="AG538" s="77"/>
      <c r="AH538" s="77"/>
      <c r="AI538" s="78"/>
      <c r="AJ538" s="79"/>
      <c r="AK538" s="80"/>
      <c r="AL538" s="77"/>
      <c r="AM538" s="77"/>
      <c r="AN538" s="81"/>
      <c r="AO538" s="81"/>
      <c r="AP538" s="81"/>
      <c r="AQ538" s="81"/>
      <c r="AR538" s="81"/>
      <c r="AS538" s="81"/>
      <c r="AT538" s="81"/>
      <c r="AU538" s="81"/>
      <c r="AV538" s="81"/>
      <c r="AW538" s="82"/>
      <c r="AX538" s="83"/>
      <c r="AY538" s="150"/>
      <c r="AZ538" s="84"/>
      <c r="BA538" s="83"/>
      <c r="BB538" s="83"/>
      <c r="BC538" s="83"/>
      <c r="BD538" s="83"/>
      <c r="BE538" s="83"/>
      <c r="BF538" s="28"/>
      <c r="BG538" s="85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</row>
    <row r="539" spans="1:100" s="86" customFormat="1" ht="31.5" customHeight="1" x14ac:dyDescent="0.3">
      <c r="A539" s="73"/>
      <c r="B539" s="74"/>
      <c r="C539" s="74"/>
      <c r="D539" s="74"/>
      <c r="E539" s="74"/>
      <c r="F539" s="75"/>
      <c r="G539" s="76"/>
      <c r="H539" s="76"/>
      <c r="I539" s="76"/>
      <c r="J539" s="76"/>
      <c r="K539" s="271"/>
      <c r="L539" s="272"/>
      <c r="M539" s="273"/>
      <c r="N539" s="111"/>
      <c r="O539" s="111"/>
      <c r="P539" s="111"/>
      <c r="Q539" s="111"/>
      <c r="R539" s="111"/>
      <c r="S539" s="77"/>
      <c r="T539" s="77"/>
      <c r="U539" s="111"/>
      <c r="V539" s="111"/>
      <c r="W539" s="111"/>
      <c r="X539" s="111"/>
      <c r="Y539" s="111"/>
      <c r="Z539" s="77"/>
      <c r="AA539" s="77"/>
      <c r="AB539" s="111"/>
      <c r="AC539" s="111"/>
      <c r="AD539" s="111"/>
      <c r="AE539" s="111"/>
      <c r="AF539" s="111"/>
      <c r="AG539" s="77"/>
      <c r="AH539" s="77"/>
      <c r="AI539" s="78"/>
      <c r="AJ539" s="79"/>
      <c r="AK539" s="80"/>
      <c r="AL539" s="77"/>
      <c r="AM539" s="77"/>
      <c r="AN539" s="81"/>
      <c r="AO539" s="81"/>
      <c r="AP539" s="81"/>
      <c r="AQ539" s="81"/>
      <c r="AR539" s="81"/>
      <c r="AS539" s="81"/>
      <c r="AT539" s="81"/>
      <c r="AU539" s="81"/>
      <c r="AV539" s="81"/>
      <c r="AW539" s="82"/>
      <c r="AX539" s="83"/>
      <c r="AY539" s="150"/>
      <c r="AZ539" s="84"/>
      <c r="BA539" s="83"/>
      <c r="BB539" s="83"/>
      <c r="BC539" s="83"/>
      <c r="BD539" s="83"/>
      <c r="BE539" s="83"/>
      <c r="BF539" s="28"/>
      <c r="BG539" s="85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</row>
    <row r="540" spans="1:100" s="86" customFormat="1" ht="31.5" customHeight="1" x14ac:dyDescent="0.3">
      <c r="A540" s="73"/>
      <c r="B540" s="74"/>
      <c r="C540" s="74"/>
      <c r="D540" s="74"/>
      <c r="E540" s="74"/>
      <c r="F540" s="75"/>
      <c r="G540" s="76"/>
      <c r="H540" s="76"/>
      <c r="I540" s="76"/>
      <c r="J540" s="76"/>
      <c r="K540" s="271"/>
      <c r="L540" s="272"/>
      <c r="M540" s="273"/>
      <c r="N540" s="111"/>
      <c r="O540" s="111"/>
      <c r="P540" s="111"/>
      <c r="Q540" s="111"/>
      <c r="R540" s="111"/>
      <c r="S540" s="77"/>
      <c r="T540" s="77"/>
      <c r="U540" s="111"/>
      <c r="V540" s="111"/>
      <c r="W540" s="111"/>
      <c r="X540" s="111"/>
      <c r="Y540" s="111"/>
      <c r="Z540" s="77"/>
      <c r="AA540" s="77"/>
      <c r="AB540" s="111"/>
      <c r="AC540" s="111"/>
      <c r="AD540" s="111"/>
      <c r="AE540" s="111"/>
      <c r="AF540" s="111"/>
      <c r="AG540" s="77"/>
      <c r="AH540" s="77"/>
      <c r="AI540" s="78"/>
      <c r="AJ540" s="79"/>
      <c r="AK540" s="80"/>
      <c r="AL540" s="77"/>
      <c r="AM540" s="77"/>
      <c r="AN540" s="81"/>
      <c r="AO540" s="81"/>
      <c r="AP540" s="81"/>
      <c r="AQ540" s="81"/>
      <c r="AR540" s="81"/>
      <c r="AS540" s="81"/>
      <c r="AT540" s="81"/>
      <c r="AU540" s="81"/>
      <c r="AV540" s="81"/>
      <c r="AW540" s="82"/>
      <c r="AX540" s="83"/>
      <c r="AY540" s="150"/>
      <c r="AZ540" s="84"/>
      <c r="BA540" s="83"/>
      <c r="BB540" s="83"/>
      <c r="BC540" s="83"/>
      <c r="BD540" s="83"/>
      <c r="BE540" s="83"/>
      <c r="BF540" s="28"/>
      <c r="BG540" s="85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</row>
    <row r="541" spans="1:100" s="86" customFormat="1" ht="31.5" customHeight="1" x14ac:dyDescent="0.3">
      <c r="A541" s="73"/>
      <c r="B541" s="74"/>
      <c r="C541" s="74"/>
      <c r="D541" s="74"/>
      <c r="E541" s="74"/>
      <c r="F541" s="75"/>
      <c r="G541" s="76"/>
      <c r="H541" s="76"/>
      <c r="I541" s="76"/>
      <c r="J541" s="76"/>
      <c r="K541" s="271"/>
      <c r="L541" s="272"/>
      <c r="M541" s="273"/>
      <c r="N541" s="111"/>
      <c r="O541" s="111"/>
      <c r="P541" s="111"/>
      <c r="Q541" s="111"/>
      <c r="R541" s="111"/>
      <c r="S541" s="77"/>
      <c r="T541" s="77"/>
      <c r="U541" s="111"/>
      <c r="V541" s="111"/>
      <c r="W541" s="111"/>
      <c r="X541" s="111"/>
      <c r="Y541" s="111"/>
      <c r="Z541" s="77"/>
      <c r="AA541" s="77"/>
      <c r="AB541" s="111"/>
      <c r="AC541" s="111"/>
      <c r="AD541" s="111"/>
      <c r="AE541" s="111"/>
      <c r="AF541" s="111"/>
      <c r="AG541" s="77"/>
      <c r="AH541" s="77"/>
      <c r="AI541" s="78"/>
      <c r="AJ541" s="79"/>
      <c r="AK541" s="80"/>
      <c r="AL541" s="77"/>
      <c r="AM541" s="77"/>
      <c r="AN541" s="81"/>
      <c r="AO541" s="81"/>
      <c r="AP541" s="81"/>
      <c r="AQ541" s="81"/>
      <c r="AR541" s="81"/>
      <c r="AS541" s="81"/>
      <c r="AT541" s="81"/>
      <c r="AU541" s="81"/>
      <c r="AV541" s="81"/>
      <c r="AW541" s="82"/>
      <c r="AX541" s="83"/>
      <c r="AY541" s="150"/>
      <c r="AZ541" s="84"/>
      <c r="BA541" s="83"/>
      <c r="BB541" s="83"/>
      <c r="BC541" s="83"/>
      <c r="BD541" s="83"/>
      <c r="BE541" s="83"/>
      <c r="BF541" s="28"/>
      <c r="BG541" s="85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</row>
    <row r="542" spans="1:100" s="86" customFormat="1" ht="31.5" customHeight="1" x14ac:dyDescent="0.3">
      <c r="A542" s="73"/>
      <c r="B542" s="74"/>
      <c r="C542" s="74"/>
      <c r="D542" s="74"/>
      <c r="E542" s="74"/>
      <c r="F542" s="75"/>
      <c r="G542" s="76"/>
      <c r="H542" s="76"/>
      <c r="I542" s="76"/>
      <c r="J542" s="76"/>
      <c r="K542" s="271"/>
      <c r="L542" s="272"/>
      <c r="M542" s="273"/>
      <c r="N542" s="111"/>
      <c r="O542" s="111"/>
      <c r="P542" s="111"/>
      <c r="Q542" s="111"/>
      <c r="R542" s="111"/>
      <c r="S542" s="77"/>
      <c r="T542" s="77"/>
      <c r="U542" s="111"/>
      <c r="V542" s="111"/>
      <c r="W542" s="111"/>
      <c r="X542" s="111"/>
      <c r="Y542" s="111"/>
      <c r="Z542" s="77"/>
      <c r="AA542" s="77"/>
      <c r="AB542" s="111"/>
      <c r="AC542" s="111"/>
      <c r="AD542" s="111"/>
      <c r="AE542" s="111"/>
      <c r="AF542" s="111"/>
      <c r="AG542" s="77"/>
      <c r="AH542" s="77"/>
      <c r="AI542" s="78"/>
      <c r="AJ542" s="79"/>
      <c r="AK542" s="80"/>
      <c r="AL542" s="77"/>
      <c r="AM542" s="77"/>
      <c r="AN542" s="81"/>
      <c r="AO542" s="81"/>
      <c r="AP542" s="81"/>
      <c r="AQ542" s="81"/>
      <c r="AR542" s="81"/>
      <c r="AS542" s="81"/>
      <c r="AT542" s="81"/>
      <c r="AU542" s="81"/>
      <c r="AV542" s="81"/>
      <c r="AW542" s="82"/>
      <c r="AX542" s="83"/>
      <c r="AY542" s="150"/>
      <c r="AZ542" s="84"/>
      <c r="BA542" s="83"/>
      <c r="BB542" s="83"/>
      <c r="BC542" s="83"/>
      <c r="BD542" s="83"/>
      <c r="BE542" s="83"/>
      <c r="BF542" s="28"/>
      <c r="BG542" s="85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</row>
    <row r="543" spans="1:100" s="86" customFormat="1" ht="31.5" customHeight="1" x14ac:dyDescent="0.3">
      <c r="A543" s="73"/>
      <c r="B543" s="74"/>
      <c r="C543" s="74"/>
      <c r="D543" s="74"/>
      <c r="E543" s="74"/>
      <c r="F543" s="75"/>
      <c r="G543" s="76"/>
      <c r="H543" s="76"/>
      <c r="I543" s="76"/>
      <c r="J543" s="76"/>
      <c r="K543" s="271"/>
      <c r="L543" s="272"/>
      <c r="M543" s="273"/>
      <c r="N543" s="111"/>
      <c r="O543" s="111"/>
      <c r="P543" s="111"/>
      <c r="Q543" s="111"/>
      <c r="R543" s="111"/>
      <c r="S543" s="77"/>
      <c r="T543" s="77"/>
      <c r="U543" s="111"/>
      <c r="V543" s="111"/>
      <c r="W543" s="111"/>
      <c r="X543" s="111"/>
      <c r="Y543" s="111"/>
      <c r="Z543" s="77"/>
      <c r="AA543" s="77"/>
      <c r="AB543" s="111"/>
      <c r="AC543" s="111"/>
      <c r="AD543" s="111"/>
      <c r="AE543" s="111"/>
      <c r="AF543" s="111"/>
      <c r="AG543" s="77"/>
      <c r="AH543" s="77"/>
      <c r="AI543" s="78"/>
      <c r="AJ543" s="79"/>
      <c r="AK543" s="80"/>
      <c r="AL543" s="77"/>
      <c r="AM543" s="77"/>
      <c r="AN543" s="81"/>
      <c r="AO543" s="81"/>
      <c r="AP543" s="81"/>
      <c r="AQ543" s="81"/>
      <c r="AR543" s="81"/>
      <c r="AS543" s="81"/>
      <c r="AT543" s="81"/>
      <c r="AU543" s="81"/>
      <c r="AV543" s="81"/>
      <c r="AW543" s="82"/>
      <c r="AX543" s="83"/>
      <c r="AY543" s="150"/>
      <c r="AZ543" s="84"/>
      <c r="BA543" s="83"/>
      <c r="BB543" s="83"/>
      <c r="BC543" s="83"/>
      <c r="BD543" s="83"/>
      <c r="BE543" s="83"/>
      <c r="BF543" s="28"/>
      <c r="BG543" s="85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</row>
    <row r="544" spans="1:100" s="86" customFormat="1" ht="31.5" customHeight="1" x14ac:dyDescent="0.3">
      <c r="A544" s="73"/>
      <c r="B544" s="74"/>
      <c r="C544" s="74"/>
      <c r="D544" s="74"/>
      <c r="E544" s="74"/>
      <c r="F544" s="75"/>
      <c r="G544" s="76"/>
      <c r="H544" s="76"/>
      <c r="I544" s="76"/>
      <c r="J544" s="76"/>
      <c r="K544" s="271"/>
      <c r="L544" s="272"/>
      <c r="M544" s="273"/>
      <c r="N544" s="111"/>
      <c r="O544" s="111"/>
      <c r="P544" s="111"/>
      <c r="Q544" s="111"/>
      <c r="R544" s="111"/>
      <c r="S544" s="77"/>
      <c r="T544" s="77"/>
      <c r="U544" s="111"/>
      <c r="V544" s="111"/>
      <c r="W544" s="111"/>
      <c r="X544" s="111"/>
      <c r="Y544" s="111"/>
      <c r="Z544" s="77"/>
      <c r="AA544" s="77"/>
      <c r="AB544" s="111"/>
      <c r="AC544" s="111"/>
      <c r="AD544" s="111"/>
      <c r="AE544" s="111"/>
      <c r="AF544" s="111"/>
      <c r="AG544" s="77"/>
      <c r="AH544" s="77"/>
      <c r="AI544" s="78"/>
      <c r="AJ544" s="79"/>
      <c r="AK544" s="80"/>
      <c r="AL544" s="77"/>
      <c r="AM544" s="77"/>
      <c r="AN544" s="81"/>
      <c r="AO544" s="81"/>
      <c r="AP544" s="81"/>
      <c r="AQ544" s="81"/>
      <c r="AR544" s="81"/>
      <c r="AS544" s="81"/>
      <c r="AT544" s="81"/>
      <c r="AU544" s="81"/>
      <c r="AV544" s="81"/>
      <c r="AW544" s="82"/>
      <c r="AX544" s="83"/>
      <c r="AY544" s="150"/>
      <c r="AZ544" s="84"/>
      <c r="BA544" s="83"/>
      <c r="BB544" s="83"/>
      <c r="BC544" s="83"/>
      <c r="BD544" s="83"/>
      <c r="BE544" s="83"/>
      <c r="BF544" s="28"/>
      <c r="BG544" s="85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</row>
    <row r="545" spans="1:100" s="86" customFormat="1" ht="31.5" customHeight="1" x14ac:dyDescent="0.3">
      <c r="A545" s="73"/>
      <c r="B545" s="74"/>
      <c r="C545" s="74"/>
      <c r="D545" s="74"/>
      <c r="E545" s="74"/>
      <c r="F545" s="75"/>
      <c r="G545" s="76"/>
      <c r="H545" s="76"/>
      <c r="I545" s="76"/>
      <c r="J545" s="76"/>
      <c r="K545" s="271"/>
      <c r="L545" s="272"/>
      <c r="M545" s="273"/>
      <c r="N545" s="111"/>
      <c r="O545" s="111"/>
      <c r="P545" s="111"/>
      <c r="Q545" s="111"/>
      <c r="R545" s="111"/>
      <c r="S545" s="77"/>
      <c r="T545" s="77"/>
      <c r="U545" s="111"/>
      <c r="V545" s="111"/>
      <c r="W545" s="111"/>
      <c r="X545" s="111"/>
      <c r="Y545" s="111"/>
      <c r="Z545" s="77"/>
      <c r="AA545" s="77"/>
      <c r="AB545" s="111"/>
      <c r="AC545" s="111"/>
      <c r="AD545" s="111"/>
      <c r="AE545" s="111"/>
      <c r="AF545" s="111"/>
      <c r="AG545" s="77"/>
      <c r="AH545" s="77"/>
      <c r="AI545" s="78"/>
      <c r="AJ545" s="79"/>
      <c r="AK545" s="80"/>
      <c r="AL545" s="77"/>
      <c r="AM545" s="77"/>
      <c r="AN545" s="81"/>
      <c r="AO545" s="81"/>
      <c r="AP545" s="81"/>
      <c r="AQ545" s="81"/>
      <c r="AR545" s="81"/>
      <c r="AS545" s="81"/>
      <c r="AT545" s="81"/>
      <c r="AU545" s="81"/>
      <c r="AV545" s="81"/>
      <c r="AW545" s="82"/>
      <c r="AX545" s="83"/>
      <c r="AY545" s="150"/>
      <c r="AZ545" s="84"/>
      <c r="BA545" s="83"/>
      <c r="BB545" s="83"/>
      <c r="BC545" s="83"/>
      <c r="BD545" s="83"/>
      <c r="BE545" s="83"/>
      <c r="BF545" s="28"/>
      <c r="BG545" s="85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</row>
    <row r="546" spans="1:100" s="86" customFormat="1" ht="31.5" customHeight="1" x14ac:dyDescent="0.3">
      <c r="A546" s="73"/>
      <c r="B546" s="74"/>
      <c r="C546" s="74"/>
      <c r="D546" s="74"/>
      <c r="E546" s="74"/>
      <c r="F546" s="75"/>
      <c r="G546" s="76"/>
      <c r="H546" s="76"/>
      <c r="I546" s="76"/>
      <c r="J546" s="76"/>
      <c r="K546" s="271"/>
      <c r="L546" s="272"/>
      <c r="M546" s="273"/>
      <c r="N546" s="111"/>
      <c r="O546" s="111"/>
      <c r="P546" s="111"/>
      <c r="Q546" s="111"/>
      <c r="R546" s="111"/>
      <c r="S546" s="77"/>
      <c r="T546" s="77"/>
      <c r="U546" s="111"/>
      <c r="V546" s="111"/>
      <c r="W546" s="111"/>
      <c r="X546" s="111"/>
      <c r="Y546" s="111"/>
      <c r="Z546" s="77"/>
      <c r="AA546" s="77"/>
      <c r="AB546" s="111"/>
      <c r="AC546" s="111"/>
      <c r="AD546" s="111"/>
      <c r="AE546" s="111"/>
      <c r="AF546" s="111"/>
      <c r="AG546" s="77"/>
      <c r="AH546" s="77"/>
      <c r="AI546" s="78"/>
      <c r="AJ546" s="79"/>
      <c r="AK546" s="80"/>
      <c r="AL546" s="77"/>
      <c r="AM546" s="77"/>
      <c r="AN546" s="81"/>
      <c r="AO546" s="81"/>
      <c r="AP546" s="81"/>
      <c r="AQ546" s="81"/>
      <c r="AR546" s="81"/>
      <c r="AS546" s="81"/>
      <c r="AT546" s="81"/>
      <c r="AU546" s="81"/>
      <c r="AV546" s="81"/>
      <c r="AW546" s="82"/>
      <c r="AX546" s="83"/>
      <c r="AY546" s="150"/>
      <c r="AZ546" s="84"/>
      <c r="BA546" s="83"/>
      <c r="BB546" s="83"/>
      <c r="BC546" s="83"/>
      <c r="BD546" s="83"/>
      <c r="BE546" s="83"/>
      <c r="BF546" s="28"/>
      <c r="BG546" s="85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</row>
    <row r="547" spans="1:100" s="86" customFormat="1" ht="31.5" customHeight="1" x14ac:dyDescent="0.3">
      <c r="A547" s="73"/>
      <c r="B547" s="74"/>
      <c r="C547" s="74"/>
      <c r="D547" s="74"/>
      <c r="E547" s="74"/>
      <c r="F547" s="75"/>
      <c r="G547" s="76"/>
      <c r="H547" s="76"/>
      <c r="I547" s="76"/>
      <c r="J547" s="76"/>
      <c r="K547" s="271"/>
      <c r="L547" s="272"/>
      <c r="M547" s="273"/>
      <c r="N547" s="111"/>
      <c r="O547" s="111"/>
      <c r="P547" s="111"/>
      <c r="Q547" s="111"/>
      <c r="R547" s="111"/>
      <c r="S547" s="77"/>
      <c r="T547" s="77"/>
      <c r="U547" s="111"/>
      <c r="V547" s="111"/>
      <c r="W547" s="111"/>
      <c r="X547" s="111"/>
      <c r="Y547" s="111"/>
      <c r="Z547" s="77"/>
      <c r="AA547" s="77"/>
      <c r="AB547" s="111"/>
      <c r="AC547" s="111"/>
      <c r="AD547" s="111"/>
      <c r="AE547" s="111"/>
      <c r="AF547" s="111"/>
      <c r="AG547" s="77"/>
      <c r="AH547" s="77"/>
      <c r="AI547" s="78"/>
      <c r="AJ547" s="79"/>
      <c r="AK547" s="80"/>
      <c r="AL547" s="77"/>
      <c r="AM547" s="77"/>
      <c r="AN547" s="81"/>
      <c r="AO547" s="81"/>
      <c r="AP547" s="81"/>
      <c r="AQ547" s="81"/>
      <c r="AR547" s="81"/>
      <c r="AS547" s="81"/>
      <c r="AT547" s="81"/>
      <c r="AU547" s="81"/>
      <c r="AV547" s="81"/>
      <c r="AW547" s="82"/>
      <c r="AX547" s="83"/>
      <c r="AY547" s="150"/>
      <c r="AZ547" s="84"/>
      <c r="BA547" s="83"/>
      <c r="BB547" s="83"/>
      <c r="BC547" s="83"/>
      <c r="BD547" s="83"/>
      <c r="BE547" s="83"/>
      <c r="BF547" s="28"/>
      <c r="BG547" s="85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</row>
    <row r="548" spans="1:100" s="86" customFormat="1" ht="31.5" customHeight="1" x14ac:dyDescent="0.3">
      <c r="A548" s="73"/>
      <c r="B548" s="74"/>
      <c r="C548" s="74"/>
      <c r="D548" s="74"/>
      <c r="E548" s="74"/>
      <c r="F548" s="75"/>
      <c r="G548" s="76"/>
      <c r="H548" s="76"/>
      <c r="I548" s="76"/>
      <c r="J548" s="76"/>
      <c r="K548" s="271"/>
      <c r="L548" s="272"/>
      <c r="M548" s="273"/>
      <c r="N548" s="111"/>
      <c r="O548" s="111"/>
      <c r="P548" s="111"/>
      <c r="Q548" s="111"/>
      <c r="R548" s="111"/>
      <c r="S548" s="77"/>
      <c r="T548" s="77"/>
      <c r="U548" s="111"/>
      <c r="V548" s="111"/>
      <c r="W548" s="111"/>
      <c r="X548" s="111"/>
      <c r="Y548" s="111"/>
      <c r="Z548" s="77"/>
      <c r="AA548" s="77"/>
      <c r="AB548" s="111"/>
      <c r="AC548" s="111"/>
      <c r="AD548" s="111"/>
      <c r="AE548" s="111"/>
      <c r="AF548" s="111"/>
      <c r="AG548" s="77"/>
      <c r="AH548" s="77"/>
      <c r="AI548" s="78"/>
      <c r="AJ548" s="79"/>
      <c r="AK548" s="80"/>
      <c r="AL548" s="77"/>
      <c r="AM548" s="77"/>
      <c r="AN548" s="81"/>
      <c r="AO548" s="81"/>
      <c r="AP548" s="81"/>
      <c r="AQ548" s="81"/>
      <c r="AR548" s="81"/>
      <c r="AS548" s="81"/>
      <c r="AT548" s="81"/>
      <c r="AU548" s="81"/>
      <c r="AV548" s="81"/>
      <c r="AW548" s="82"/>
      <c r="AX548" s="83"/>
      <c r="AY548" s="150"/>
      <c r="AZ548" s="84"/>
      <c r="BA548" s="83"/>
      <c r="BB548" s="83"/>
      <c r="BC548" s="83"/>
      <c r="BD548" s="83"/>
      <c r="BE548" s="83"/>
      <c r="BF548" s="28"/>
      <c r="BG548" s="85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</row>
    <row r="549" spans="1:100" s="86" customFormat="1" ht="31.5" customHeight="1" x14ac:dyDescent="0.3">
      <c r="A549" s="73"/>
      <c r="B549" s="74"/>
      <c r="C549" s="74"/>
      <c r="D549" s="74"/>
      <c r="E549" s="74"/>
      <c r="F549" s="75"/>
      <c r="G549" s="76"/>
      <c r="H549" s="76"/>
      <c r="I549" s="76"/>
      <c r="J549" s="76"/>
      <c r="K549" s="271"/>
      <c r="L549" s="272"/>
      <c r="M549" s="273"/>
      <c r="N549" s="111"/>
      <c r="O549" s="111"/>
      <c r="P549" s="111"/>
      <c r="Q549" s="111"/>
      <c r="R549" s="111"/>
      <c r="S549" s="77"/>
      <c r="T549" s="77"/>
      <c r="U549" s="111"/>
      <c r="V549" s="111"/>
      <c r="W549" s="111"/>
      <c r="X549" s="111"/>
      <c r="Y549" s="111"/>
      <c r="Z549" s="77"/>
      <c r="AA549" s="77"/>
      <c r="AB549" s="111"/>
      <c r="AC549" s="111"/>
      <c r="AD549" s="111"/>
      <c r="AE549" s="111"/>
      <c r="AF549" s="111"/>
      <c r="AG549" s="77"/>
      <c r="AH549" s="77"/>
      <c r="AI549" s="78"/>
      <c r="AJ549" s="79"/>
      <c r="AK549" s="80"/>
      <c r="AL549" s="77"/>
      <c r="AM549" s="77"/>
      <c r="AN549" s="81"/>
      <c r="AO549" s="81"/>
      <c r="AP549" s="81"/>
      <c r="AQ549" s="81"/>
      <c r="AR549" s="81"/>
      <c r="AS549" s="81"/>
      <c r="AT549" s="81"/>
      <c r="AU549" s="81"/>
      <c r="AV549" s="81"/>
      <c r="AW549" s="82"/>
      <c r="AX549" s="83"/>
      <c r="AY549" s="150"/>
      <c r="AZ549" s="84"/>
      <c r="BA549" s="83"/>
      <c r="BB549" s="83"/>
      <c r="BC549" s="83"/>
      <c r="BD549" s="83"/>
      <c r="BE549" s="83"/>
      <c r="BF549" s="28"/>
      <c r="BG549" s="85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</row>
    <row r="550" spans="1:100" s="86" customFormat="1" ht="31.5" customHeight="1" x14ac:dyDescent="0.3">
      <c r="A550" s="73"/>
      <c r="B550" s="74"/>
      <c r="C550" s="74"/>
      <c r="D550" s="74"/>
      <c r="E550" s="74"/>
      <c r="F550" s="75"/>
      <c r="G550" s="76"/>
      <c r="H550" s="76"/>
      <c r="I550" s="76"/>
      <c r="J550" s="76"/>
      <c r="K550" s="271"/>
      <c r="L550" s="272"/>
      <c r="M550" s="273"/>
      <c r="N550" s="111"/>
      <c r="O550" s="111"/>
      <c r="P550" s="111"/>
      <c r="Q550" s="111"/>
      <c r="R550" s="111"/>
      <c r="S550" s="77"/>
      <c r="T550" s="77"/>
      <c r="U550" s="111"/>
      <c r="V550" s="111"/>
      <c r="W550" s="111"/>
      <c r="X550" s="111"/>
      <c r="Y550" s="111"/>
      <c r="Z550" s="77"/>
      <c r="AA550" s="77"/>
      <c r="AB550" s="111"/>
      <c r="AC550" s="111"/>
      <c r="AD550" s="111"/>
      <c r="AE550" s="111"/>
      <c r="AF550" s="111"/>
      <c r="AG550" s="77"/>
      <c r="AH550" s="77"/>
      <c r="AI550" s="78"/>
      <c r="AJ550" s="79"/>
      <c r="AK550" s="80"/>
      <c r="AL550" s="77"/>
      <c r="AM550" s="77"/>
      <c r="AN550" s="81"/>
      <c r="AO550" s="81"/>
      <c r="AP550" s="81"/>
      <c r="AQ550" s="81"/>
      <c r="AR550" s="81"/>
      <c r="AS550" s="81"/>
      <c r="AT550" s="81"/>
      <c r="AU550" s="81"/>
      <c r="AV550" s="81"/>
      <c r="AW550" s="82"/>
      <c r="AX550" s="83"/>
      <c r="AY550" s="150"/>
      <c r="AZ550" s="84"/>
      <c r="BA550" s="83"/>
      <c r="BB550" s="83"/>
      <c r="BC550" s="83"/>
      <c r="BD550" s="83"/>
      <c r="BE550" s="83"/>
      <c r="BF550" s="28"/>
      <c r="BG550" s="85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</row>
    <row r="551" spans="1:100" s="86" customFormat="1" ht="31.5" customHeight="1" x14ac:dyDescent="0.3">
      <c r="A551" s="73"/>
      <c r="B551" s="74"/>
      <c r="C551" s="74"/>
      <c r="D551" s="74"/>
      <c r="E551" s="74"/>
      <c r="F551" s="75"/>
      <c r="G551" s="76"/>
      <c r="H551" s="76"/>
      <c r="I551" s="76"/>
      <c r="J551" s="76"/>
      <c r="K551" s="271"/>
      <c r="L551" s="272"/>
      <c r="M551" s="273"/>
      <c r="N551" s="111"/>
      <c r="O551" s="111"/>
      <c r="P551" s="111"/>
      <c r="Q551" s="111"/>
      <c r="R551" s="111"/>
      <c r="S551" s="77"/>
      <c r="T551" s="77"/>
      <c r="U551" s="111"/>
      <c r="V551" s="111"/>
      <c r="W551" s="111"/>
      <c r="X551" s="111"/>
      <c r="Y551" s="111"/>
      <c r="Z551" s="77"/>
      <c r="AA551" s="77"/>
      <c r="AB551" s="111"/>
      <c r="AC551" s="111"/>
      <c r="AD551" s="111"/>
      <c r="AE551" s="111"/>
      <c r="AF551" s="111"/>
      <c r="AG551" s="77"/>
      <c r="AH551" s="77"/>
      <c r="AI551" s="78"/>
      <c r="AJ551" s="79"/>
      <c r="AK551" s="80"/>
      <c r="AL551" s="77"/>
      <c r="AM551" s="77"/>
      <c r="AN551" s="81"/>
      <c r="AO551" s="81"/>
      <c r="AP551" s="81"/>
      <c r="AQ551" s="81"/>
      <c r="AR551" s="81"/>
      <c r="AS551" s="81"/>
      <c r="AT551" s="81"/>
      <c r="AU551" s="81"/>
      <c r="AV551" s="81"/>
      <c r="AW551" s="82"/>
      <c r="AX551" s="83"/>
      <c r="AY551" s="150"/>
      <c r="AZ551" s="84"/>
      <c r="BA551" s="83"/>
      <c r="BB551" s="83"/>
      <c r="BC551" s="83"/>
      <c r="BD551" s="83"/>
      <c r="BE551" s="83"/>
      <c r="BF551" s="28"/>
      <c r="BG551" s="85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</row>
    <row r="552" spans="1:100" s="86" customFormat="1" ht="31.5" customHeight="1" x14ac:dyDescent="0.3">
      <c r="A552" s="73"/>
      <c r="B552" s="74"/>
      <c r="C552" s="74"/>
      <c r="D552" s="74"/>
      <c r="E552" s="74"/>
      <c r="F552" s="75"/>
      <c r="G552" s="76"/>
      <c r="H552" s="76"/>
      <c r="I552" s="76"/>
      <c r="J552" s="76"/>
      <c r="K552" s="271"/>
      <c r="L552" s="272"/>
      <c r="M552" s="273"/>
      <c r="N552" s="111"/>
      <c r="O552" s="111"/>
      <c r="P552" s="111"/>
      <c r="Q552" s="111"/>
      <c r="R552" s="111"/>
      <c r="S552" s="77"/>
      <c r="T552" s="77"/>
      <c r="U552" s="111"/>
      <c r="V552" s="111"/>
      <c r="W552" s="111"/>
      <c r="X552" s="111"/>
      <c r="Y552" s="111"/>
      <c r="Z552" s="77"/>
      <c r="AA552" s="77"/>
      <c r="AB552" s="111"/>
      <c r="AC552" s="111"/>
      <c r="AD552" s="111"/>
      <c r="AE552" s="111"/>
      <c r="AF552" s="111"/>
      <c r="AG552" s="77"/>
      <c r="AH552" s="77"/>
      <c r="AI552" s="78"/>
      <c r="AJ552" s="79"/>
      <c r="AK552" s="80"/>
      <c r="AL552" s="77"/>
      <c r="AM552" s="77"/>
      <c r="AN552" s="81"/>
      <c r="AO552" s="81"/>
      <c r="AP552" s="81"/>
      <c r="AQ552" s="81"/>
      <c r="AR552" s="81"/>
      <c r="AS552" s="81"/>
      <c r="AT552" s="81"/>
      <c r="AU552" s="81"/>
      <c r="AV552" s="81"/>
      <c r="AW552" s="82"/>
      <c r="AX552" s="83"/>
      <c r="AY552" s="150"/>
      <c r="AZ552" s="84"/>
      <c r="BA552" s="83"/>
      <c r="BB552" s="83"/>
      <c r="BC552" s="83"/>
      <c r="BD552" s="83"/>
      <c r="BE552" s="83"/>
      <c r="BF552" s="28"/>
      <c r="BG552" s="85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</row>
    <row r="553" spans="1:100" s="86" customFormat="1" ht="31.5" customHeight="1" x14ac:dyDescent="0.3">
      <c r="A553" s="73"/>
      <c r="B553" s="74"/>
      <c r="C553" s="74"/>
      <c r="D553" s="74"/>
      <c r="E553" s="74"/>
      <c r="F553" s="75"/>
      <c r="G553" s="76"/>
      <c r="H553" s="76"/>
      <c r="I553" s="76"/>
      <c r="J553" s="76"/>
      <c r="K553" s="271"/>
      <c r="L553" s="272"/>
      <c r="M553" s="273"/>
      <c r="N553" s="111"/>
      <c r="O553" s="111"/>
      <c r="P553" s="111"/>
      <c r="Q553" s="111"/>
      <c r="R553" s="111"/>
      <c r="S553" s="77"/>
      <c r="T553" s="77"/>
      <c r="U553" s="111"/>
      <c r="V553" s="111"/>
      <c r="W553" s="111"/>
      <c r="X553" s="111"/>
      <c r="Y553" s="111"/>
      <c r="Z553" s="77"/>
      <c r="AA553" s="77"/>
      <c r="AB553" s="111"/>
      <c r="AC553" s="111"/>
      <c r="AD553" s="111"/>
      <c r="AE553" s="111"/>
      <c r="AF553" s="111"/>
      <c r="AG553" s="77"/>
      <c r="AH553" s="77"/>
      <c r="AI553" s="78"/>
      <c r="AJ553" s="79"/>
      <c r="AK553" s="80"/>
      <c r="AL553" s="77"/>
      <c r="AM553" s="77"/>
      <c r="AN553" s="81"/>
      <c r="AO553" s="81"/>
      <c r="AP553" s="81"/>
      <c r="AQ553" s="81"/>
      <c r="AR553" s="81"/>
      <c r="AS553" s="81"/>
      <c r="AT553" s="81"/>
      <c r="AU553" s="81"/>
      <c r="AV553" s="81"/>
      <c r="AW553" s="82"/>
      <c r="AX553" s="83"/>
      <c r="AY553" s="150"/>
      <c r="AZ553" s="84"/>
      <c r="BA553" s="83"/>
      <c r="BB553" s="83"/>
      <c r="BC553" s="83"/>
      <c r="BD553" s="83"/>
      <c r="BE553" s="83"/>
      <c r="BF553" s="28"/>
      <c r="BG553" s="85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</row>
    <row r="554" spans="1:100" s="86" customFormat="1" ht="31.5" customHeight="1" x14ac:dyDescent="0.3">
      <c r="A554" s="73"/>
      <c r="B554" s="74"/>
      <c r="C554" s="74"/>
      <c r="D554" s="74"/>
      <c r="E554" s="74"/>
      <c r="F554" s="75"/>
      <c r="G554" s="76"/>
      <c r="H554" s="76"/>
      <c r="I554" s="76"/>
      <c r="J554" s="76"/>
      <c r="K554" s="271"/>
      <c r="L554" s="272"/>
      <c r="M554" s="273"/>
      <c r="N554" s="111"/>
      <c r="O554" s="111"/>
      <c r="P554" s="111"/>
      <c r="Q554" s="111"/>
      <c r="R554" s="111"/>
      <c r="S554" s="77"/>
      <c r="T554" s="77"/>
      <c r="U554" s="111"/>
      <c r="V554" s="111"/>
      <c r="W554" s="111"/>
      <c r="X554" s="111"/>
      <c r="Y554" s="111"/>
      <c r="Z554" s="77"/>
      <c r="AA554" s="77"/>
      <c r="AB554" s="111"/>
      <c r="AC554" s="111"/>
      <c r="AD554" s="111"/>
      <c r="AE554" s="111"/>
      <c r="AF554" s="111"/>
      <c r="AG554" s="77"/>
      <c r="AH554" s="77"/>
      <c r="AI554" s="78"/>
      <c r="AJ554" s="79"/>
      <c r="AK554" s="80"/>
      <c r="AL554" s="77"/>
      <c r="AM554" s="77"/>
      <c r="AN554" s="81"/>
      <c r="AO554" s="81"/>
      <c r="AP554" s="81"/>
      <c r="AQ554" s="81"/>
      <c r="AR554" s="81"/>
      <c r="AS554" s="81"/>
      <c r="AT554" s="81"/>
      <c r="AU554" s="81"/>
      <c r="AV554" s="81"/>
      <c r="AW554" s="82"/>
      <c r="AX554" s="83"/>
      <c r="AY554" s="150"/>
      <c r="AZ554" s="84"/>
      <c r="BA554" s="83"/>
      <c r="BB554" s="83"/>
      <c r="BC554" s="83"/>
      <c r="BD554" s="83"/>
      <c r="BE554" s="83"/>
      <c r="BF554" s="28"/>
      <c r="BG554" s="85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</row>
    <row r="555" spans="1:100" s="86" customFormat="1" ht="31.5" customHeight="1" x14ac:dyDescent="0.3">
      <c r="A555" s="73"/>
      <c r="B555" s="74"/>
      <c r="C555" s="74"/>
      <c r="D555" s="74"/>
      <c r="E555" s="74"/>
      <c r="F555" s="75"/>
      <c r="G555" s="76"/>
      <c r="H555" s="76"/>
      <c r="I555" s="76"/>
      <c r="J555" s="76"/>
      <c r="K555" s="271"/>
      <c r="L555" s="272"/>
      <c r="M555" s="273"/>
      <c r="N555" s="111"/>
      <c r="O555" s="111"/>
      <c r="P555" s="111"/>
      <c r="Q555" s="111"/>
      <c r="R555" s="111"/>
      <c r="S555" s="77"/>
      <c r="T555" s="77"/>
      <c r="U555" s="111"/>
      <c r="V555" s="111"/>
      <c r="W555" s="111"/>
      <c r="X555" s="111"/>
      <c r="Y555" s="111"/>
      <c r="Z555" s="77"/>
      <c r="AA555" s="77"/>
      <c r="AB555" s="111"/>
      <c r="AC555" s="111"/>
      <c r="AD555" s="111"/>
      <c r="AE555" s="111"/>
      <c r="AF555" s="111"/>
      <c r="AG555" s="77"/>
      <c r="AH555" s="77"/>
      <c r="AI555" s="78"/>
      <c r="AJ555" s="79"/>
      <c r="AK555" s="80"/>
      <c r="AL555" s="77"/>
      <c r="AM555" s="77"/>
      <c r="AN555" s="81"/>
      <c r="AO555" s="81"/>
      <c r="AP555" s="81"/>
      <c r="AQ555" s="81"/>
      <c r="AR555" s="81"/>
      <c r="AS555" s="81"/>
      <c r="AT555" s="81"/>
      <c r="AU555" s="81"/>
      <c r="AV555" s="81"/>
      <c r="AW555" s="82"/>
      <c r="AX555" s="83"/>
      <c r="AY555" s="150"/>
      <c r="AZ555" s="84"/>
      <c r="BA555" s="83"/>
      <c r="BB555" s="83"/>
      <c r="BC555" s="83"/>
      <c r="BD555" s="83"/>
      <c r="BE555" s="83"/>
      <c r="BF555" s="28"/>
      <c r="BG555" s="85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</row>
    <row r="556" spans="1:100" s="86" customFormat="1" ht="31.5" customHeight="1" x14ac:dyDescent="0.3">
      <c r="A556" s="73"/>
      <c r="B556" s="74"/>
      <c r="C556" s="74"/>
      <c r="D556" s="74"/>
      <c r="E556" s="74"/>
      <c r="F556" s="75"/>
      <c r="G556" s="76"/>
      <c r="H556" s="76"/>
      <c r="I556" s="76"/>
      <c r="J556" s="76"/>
      <c r="K556" s="271"/>
      <c r="L556" s="272"/>
      <c r="M556" s="273"/>
      <c r="N556" s="111"/>
      <c r="O556" s="111"/>
      <c r="P556" s="111"/>
      <c r="Q556" s="111"/>
      <c r="R556" s="111"/>
      <c r="S556" s="77"/>
      <c r="T556" s="77"/>
      <c r="U556" s="111"/>
      <c r="V556" s="111"/>
      <c r="W556" s="111"/>
      <c r="X556" s="111"/>
      <c r="Y556" s="111"/>
      <c r="Z556" s="77"/>
      <c r="AA556" s="77"/>
      <c r="AB556" s="111"/>
      <c r="AC556" s="111"/>
      <c r="AD556" s="111"/>
      <c r="AE556" s="111"/>
      <c r="AF556" s="111"/>
      <c r="AG556" s="77"/>
      <c r="AH556" s="77"/>
      <c r="AI556" s="78"/>
      <c r="AJ556" s="79"/>
      <c r="AK556" s="80"/>
      <c r="AL556" s="77"/>
      <c r="AM556" s="77"/>
      <c r="AN556" s="81"/>
      <c r="AO556" s="81"/>
      <c r="AP556" s="81"/>
      <c r="AQ556" s="81"/>
      <c r="AR556" s="81"/>
      <c r="AS556" s="81"/>
      <c r="AT556" s="81"/>
      <c r="AU556" s="81"/>
      <c r="AV556" s="81"/>
      <c r="AW556" s="82"/>
      <c r="AX556" s="83"/>
      <c r="AY556" s="150"/>
      <c r="AZ556" s="84"/>
      <c r="BA556" s="83"/>
      <c r="BB556" s="83"/>
      <c r="BC556" s="83"/>
      <c r="BD556" s="83"/>
      <c r="BE556" s="83"/>
      <c r="BF556" s="28"/>
      <c r="BG556" s="85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</row>
    <row r="557" spans="1:100" s="86" customFormat="1" ht="31.5" customHeight="1" x14ac:dyDescent="0.3">
      <c r="A557" s="73"/>
      <c r="B557" s="74"/>
      <c r="C557" s="74"/>
      <c r="D557" s="74"/>
      <c r="E557" s="74"/>
      <c r="F557" s="75"/>
      <c r="G557" s="76"/>
      <c r="H557" s="76"/>
      <c r="I557" s="76"/>
      <c r="J557" s="76"/>
      <c r="K557" s="271"/>
      <c r="L557" s="272"/>
      <c r="M557" s="273"/>
      <c r="N557" s="111"/>
      <c r="O557" s="111"/>
      <c r="P557" s="111"/>
      <c r="Q557" s="111"/>
      <c r="R557" s="111"/>
      <c r="S557" s="77"/>
      <c r="T557" s="77"/>
      <c r="U557" s="111"/>
      <c r="V557" s="111"/>
      <c r="W557" s="111"/>
      <c r="X557" s="111"/>
      <c r="Y557" s="111"/>
      <c r="Z557" s="77"/>
      <c r="AA557" s="77"/>
      <c r="AB557" s="111"/>
      <c r="AC557" s="111"/>
      <c r="AD557" s="111"/>
      <c r="AE557" s="111"/>
      <c r="AF557" s="111"/>
      <c r="AG557" s="77"/>
      <c r="AH557" s="77"/>
      <c r="AI557" s="78"/>
      <c r="AJ557" s="79"/>
      <c r="AK557" s="80"/>
      <c r="AL557" s="77"/>
      <c r="AM557" s="77"/>
      <c r="AN557" s="81"/>
      <c r="AO557" s="81"/>
      <c r="AP557" s="81"/>
      <c r="AQ557" s="81"/>
      <c r="AR557" s="81"/>
      <c r="AS557" s="81"/>
      <c r="AT557" s="81"/>
      <c r="AU557" s="81"/>
      <c r="AV557" s="81"/>
      <c r="AW557" s="82"/>
      <c r="AX557" s="83"/>
      <c r="AY557" s="150"/>
      <c r="AZ557" s="84"/>
      <c r="BA557" s="83"/>
      <c r="BB557" s="83"/>
      <c r="BC557" s="83"/>
      <c r="BD557" s="83"/>
      <c r="BE557" s="83"/>
      <c r="BF557" s="28"/>
      <c r="BG557" s="85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</row>
    <row r="558" spans="1:100" s="86" customFormat="1" ht="31.5" customHeight="1" x14ac:dyDescent="0.3">
      <c r="A558" s="73"/>
      <c r="B558" s="74"/>
      <c r="C558" s="74"/>
      <c r="D558" s="74"/>
      <c r="E558" s="74"/>
      <c r="F558" s="75"/>
      <c r="G558" s="76"/>
      <c r="H558" s="76"/>
      <c r="I558" s="76"/>
      <c r="J558" s="76"/>
      <c r="K558" s="271"/>
      <c r="L558" s="272"/>
      <c r="M558" s="273"/>
      <c r="N558" s="111"/>
      <c r="O558" s="111"/>
      <c r="P558" s="111"/>
      <c r="Q558" s="111"/>
      <c r="R558" s="111"/>
      <c r="S558" s="77"/>
      <c r="T558" s="77"/>
      <c r="U558" s="111"/>
      <c r="V558" s="111"/>
      <c r="W558" s="111"/>
      <c r="X558" s="111"/>
      <c r="Y558" s="111"/>
      <c r="Z558" s="77"/>
      <c r="AA558" s="77"/>
      <c r="AB558" s="111"/>
      <c r="AC558" s="111"/>
      <c r="AD558" s="111"/>
      <c r="AE558" s="111"/>
      <c r="AF558" s="111"/>
      <c r="AG558" s="77"/>
      <c r="AH558" s="77"/>
      <c r="AI558" s="78"/>
      <c r="AJ558" s="79"/>
      <c r="AK558" s="80"/>
      <c r="AL558" s="77"/>
      <c r="AM558" s="77"/>
      <c r="AN558" s="81"/>
      <c r="AO558" s="81"/>
      <c r="AP558" s="81"/>
      <c r="AQ558" s="81"/>
      <c r="AR558" s="81"/>
      <c r="AS558" s="81"/>
      <c r="AT558" s="81"/>
      <c r="AU558" s="81"/>
      <c r="AV558" s="81"/>
      <c r="AW558" s="82"/>
      <c r="AX558" s="83"/>
      <c r="AY558" s="150"/>
      <c r="AZ558" s="84"/>
      <c r="BA558" s="83"/>
      <c r="BB558" s="83"/>
      <c r="BC558" s="83"/>
      <c r="BD558" s="83"/>
      <c r="BE558" s="83"/>
      <c r="BF558" s="28"/>
      <c r="BG558" s="85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</row>
    <row r="559" spans="1:100" s="86" customFormat="1" ht="31.5" customHeight="1" x14ac:dyDescent="0.3">
      <c r="A559" s="73"/>
      <c r="B559" s="74"/>
      <c r="C559" s="74"/>
      <c r="D559" s="74"/>
      <c r="E559" s="74"/>
      <c r="F559" s="75"/>
      <c r="G559" s="76"/>
      <c r="H559" s="76"/>
      <c r="I559" s="76"/>
      <c r="J559" s="76"/>
      <c r="K559" s="271"/>
      <c r="L559" s="272"/>
      <c r="M559" s="273"/>
      <c r="N559" s="111"/>
      <c r="O559" s="111"/>
      <c r="P559" s="111"/>
      <c r="Q559" s="111"/>
      <c r="R559" s="111"/>
      <c r="S559" s="77"/>
      <c r="T559" s="77"/>
      <c r="U559" s="111"/>
      <c r="V559" s="111"/>
      <c r="W559" s="111"/>
      <c r="X559" s="111"/>
      <c r="Y559" s="111"/>
      <c r="Z559" s="77"/>
      <c r="AA559" s="77"/>
      <c r="AB559" s="111"/>
      <c r="AC559" s="111"/>
      <c r="AD559" s="111"/>
      <c r="AE559" s="111"/>
      <c r="AF559" s="111"/>
      <c r="AG559" s="77"/>
      <c r="AH559" s="77"/>
      <c r="AI559" s="78"/>
      <c r="AJ559" s="79"/>
      <c r="AK559" s="80"/>
      <c r="AL559" s="77"/>
      <c r="AM559" s="77"/>
      <c r="AN559" s="81"/>
      <c r="AO559" s="81"/>
      <c r="AP559" s="81"/>
      <c r="AQ559" s="81"/>
      <c r="AR559" s="81"/>
      <c r="AS559" s="81"/>
      <c r="AT559" s="81"/>
      <c r="AU559" s="81"/>
      <c r="AV559" s="81"/>
      <c r="AW559" s="82"/>
      <c r="AX559" s="83"/>
      <c r="AY559" s="150"/>
      <c r="AZ559" s="84"/>
      <c r="BA559" s="83"/>
      <c r="BB559" s="83"/>
      <c r="BC559" s="83"/>
      <c r="BD559" s="83"/>
      <c r="BE559" s="83"/>
      <c r="BF559" s="28"/>
      <c r="BG559" s="85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</row>
    <row r="560" spans="1:100" s="86" customFormat="1" ht="31.5" customHeight="1" x14ac:dyDescent="0.3">
      <c r="A560" s="73"/>
      <c r="B560" s="74"/>
      <c r="C560" s="74"/>
      <c r="D560" s="74"/>
      <c r="E560" s="74"/>
      <c r="F560" s="75"/>
      <c r="G560" s="76"/>
      <c r="H560" s="76"/>
      <c r="I560" s="76"/>
      <c r="J560" s="76"/>
      <c r="K560" s="271"/>
      <c r="L560" s="272"/>
      <c r="M560" s="273"/>
      <c r="N560" s="111"/>
      <c r="O560" s="111"/>
      <c r="P560" s="111"/>
      <c r="Q560" s="111"/>
      <c r="R560" s="111"/>
      <c r="S560" s="77"/>
      <c r="T560" s="77"/>
      <c r="U560" s="111"/>
      <c r="V560" s="111"/>
      <c r="W560" s="111"/>
      <c r="X560" s="111"/>
      <c r="Y560" s="111"/>
      <c r="Z560" s="77"/>
      <c r="AA560" s="77"/>
      <c r="AB560" s="111"/>
      <c r="AC560" s="111"/>
      <c r="AD560" s="111"/>
      <c r="AE560" s="111"/>
      <c r="AF560" s="111"/>
      <c r="AG560" s="77"/>
      <c r="AH560" s="77"/>
      <c r="AI560" s="78"/>
      <c r="AJ560" s="79"/>
      <c r="AK560" s="80"/>
      <c r="AL560" s="77"/>
      <c r="AM560" s="77"/>
      <c r="AN560" s="81"/>
      <c r="AO560" s="81"/>
      <c r="AP560" s="81"/>
      <c r="AQ560" s="81"/>
      <c r="AR560" s="81"/>
      <c r="AS560" s="81"/>
      <c r="AT560" s="81"/>
      <c r="AU560" s="81"/>
      <c r="AV560" s="81"/>
      <c r="AW560" s="82"/>
      <c r="AX560" s="83"/>
      <c r="AY560" s="150"/>
      <c r="AZ560" s="84"/>
      <c r="BA560" s="83"/>
      <c r="BB560" s="83"/>
      <c r="BC560" s="83"/>
      <c r="BD560" s="83"/>
      <c r="BE560" s="83"/>
      <c r="BF560" s="28"/>
      <c r="BG560" s="85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</row>
    <row r="561" spans="1:100" s="86" customFormat="1" ht="31.5" customHeight="1" x14ac:dyDescent="0.3">
      <c r="A561" s="73"/>
      <c r="B561" s="74"/>
      <c r="C561" s="74"/>
      <c r="D561" s="74"/>
      <c r="E561" s="74"/>
      <c r="F561" s="75"/>
      <c r="G561" s="76"/>
      <c r="H561" s="76"/>
      <c r="I561" s="76"/>
      <c r="J561" s="76"/>
      <c r="K561" s="271"/>
      <c r="L561" s="272"/>
      <c r="M561" s="273"/>
      <c r="N561" s="111"/>
      <c r="O561" s="111"/>
      <c r="P561" s="111"/>
      <c r="Q561" s="111"/>
      <c r="R561" s="111"/>
      <c r="S561" s="77"/>
      <c r="T561" s="77"/>
      <c r="U561" s="111"/>
      <c r="V561" s="111"/>
      <c r="W561" s="111"/>
      <c r="X561" s="111"/>
      <c r="Y561" s="111"/>
      <c r="Z561" s="77"/>
      <c r="AA561" s="77"/>
      <c r="AB561" s="111"/>
      <c r="AC561" s="111"/>
      <c r="AD561" s="111"/>
      <c r="AE561" s="111"/>
      <c r="AF561" s="111"/>
      <c r="AG561" s="77"/>
      <c r="AH561" s="77"/>
      <c r="AI561" s="78"/>
      <c r="AJ561" s="79"/>
      <c r="AK561" s="80"/>
      <c r="AL561" s="77"/>
      <c r="AM561" s="77"/>
      <c r="AN561" s="81"/>
      <c r="AO561" s="81"/>
      <c r="AP561" s="81"/>
      <c r="AQ561" s="81"/>
      <c r="AR561" s="81"/>
      <c r="AS561" s="81"/>
      <c r="AT561" s="81"/>
      <c r="AU561" s="81"/>
      <c r="AV561" s="81"/>
      <c r="AW561" s="82"/>
      <c r="AX561" s="83"/>
      <c r="AY561" s="150"/>
      <c r="AZ561" s="84"/>
      <c r="BA561" s="83"/>
      <c r="BB561" s="83"/>
      <c r="BC561" s="83"/>
      <c r="BD561" s="83"/>
      <c r="BE561" s="83"/>
      <c r="BF561" s="28"/>
      <c r="BG561" s="85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</row>
    <row r="562" spans="1:100" s="86" customFormat="1" ht="31.5" customHeight="1" x14ac:dyDescent="0.3">
      <c r="A562" s="73"/>
      <c r="B562" s="74"/>
      <c r="C562" s="74"/>
      <c r="D562" s="74"/>
      <c r="E562" s="74"/>
      <c r="F562" s="75"/>
      <c r="G562" s="76"/>
      <c r="H562" s="76"/>
      <c r="I562" s="76"/>
      <c r="J562" s="76"/>
      <c r="K562" s="271"/>
      <c r="L562" s="272"/>
      <c r="M562" s="273"/>
      <c r="N562" s="111"/>
      <c r="O562" s="111"/>
      <c r="P562" s="111"/>
      <c r="Q562" s="111"/>
      <c r="R562" s="111"/>
      <c r="S562" s="77"/>
      <c r="T562" s="77"/>
      <c r="U562" s="111"/>
      <c r="V562" s="111"/>
      <c r="W562" s="111"/>
      <c r="X562" s="111"/>
      <c r="Y562" s="111"/>
      <c r="Z562" s="77"/>
      <c r="AA562" s="77"/>
      <c r="AB562" s="111"/>
      <c r="AC562" s="111"/>
      <c r="AD562" s="111"/>
      <c r="AE562" s="111"/>
      <c r="AF562" s="111"/>
      <c r="AG562" s="77"/>
      <c r="AH562" s="77"/>
      <c r="AI562" s="78"/>
      <c r="AJ562" s="79"/>
      <c r="AK562" s="80"/>
      <c r="AL562" s="77"/>
      <c r="AM562" s="77"/>
      <c r="AN562" s="81"/>
      <c r="AO562" s="81"/>
      <c r="AP562" s="81"/>
      <c r="AQ562" s="81"/>
      <c r="AR562" s="81"/>
      <c r="AS562" s="81"/>
      <c r="AT562" s="81"/>
      <c r="AU562" s="81"/>
      <c r="AV562" s="81"/>
      <c r="AW562" s="82"/>
      <c r="AX562" s="83"/>
      <c r="AY562" s="150"/>
      <c r="AZ562" s="84"/>
      <c r="BA562" s="83"/>
      <c r="BB562" s="83"/>
      <c r="BC562" s="83"/>
      <c r="BD562" s="83"/>
      <c r="BE562" s="83"/>
      <c r="BF562" s="28"/>
      <c r="BG562" s="85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</row>
    <row r="563" spans="1:100" s="86" customFormat="1" ht="31.5" customHeight="1" x14ac:dyDescent="0.3">
      <c r="A563" s="73"/>
      <c r="B563" s="74"/>
      <c r="C563" s="74"/>
      <c r="D563" s="74"/>
      <c r="E563" s="74"/>
      <c r="F563" s="75"/>
      <c r="G563" s="76"/>
      <c r="H563" s="76"/>
      <c r="I563" s="76"/>
      <c r="J563" s="76"/>
      <c r="K563" s="271"/>
      <c r="L563" s="272"/>
      <c r="M563" s="273"/>
      <c r="N563" s="111"/>
      <c r="O563" s="111"/>
      <c r="P563" s="111"/>
      <c r="Q563" s="111"/>
      <c r="R563" s="111"/>
      <c r="S563" s="77"/>
      <c r="T563" s="77"/>
      <c r="U563" s="111"/>
      <c r="V563" s="111"/>
      <c r="W563" s="111"/>
      <c r="X563" s="111"/>
      <c r="Y563" s="111"/>
      <c r="Z563" s="77"/>
      <c r="AA563" s="77"/>
      <c r="AB563" s="111"/>
      <c r="AC563" s="111"/>
      <c r="AD563" s="111"/>
      <c r="AE563" s="111"/>
      <c r="AF563" s="111"/>
      <c r="AG563" s="77"/>
      <c r="AH563" s="77"/>
      <c r="AI563" s="78"/>
      <c r="AJ563" s="79"/>
      <c r="AK563" s="80"/>
      <c r="AL563" s="77"/>
      <c r="AM563" s="77"/>
      <c r="AN563" s="81"/>
      <c r="AO563" s="81"/>
      <c r="AP563" s="81"/>
      <c r="AQ563" s="81"/>
      <c r="AR563" s="81"/>
      <c r="AS563" s="81"/>
      <c r="AT563" s="81"/>
      <c r="AU563" s="81"/>
      <c r="AV563" s="81"/>
      <c r="AW563" s="82"/>
      <c r="AX563" s="83"/>
      <c r="AY563" s="150"/>
      <c r="AZ563" s="84"/>
      <c r="BA563" s="83"/>
      <c r="BB563" s="83"/>
      <c r="BC563" s="83"/>
      <c r="BD563" s="83"/>
      <c r="BE563" s="83"/>
      <c r="BF563" s="28"/>
      <c r="BG563" s="85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</row>
    <row r="564" spans="1:100" s="86" customFormat="1" ht="31.5" customHeight="1" x14ac:dyDescent="0.3">
      <c r="A564" s="73"/>
      <c r="B564" s="74"/>
      <c r="C564" s="74"/>
      <c r="D564" s="74"/>
      <c r="E564" s="74"/>
      <c r="F564" s="75"/>
      <c r="G564" s="76"/>
      <c r="H564" s="76"/>
      <c r="I564" s="76"/>
      <c r="J564" s="76"/>
      <c r="K564" s="271"/>
      <c r="L564" s="272"/>
      <c r="M564" s="273"/>
      <c r="N564" s="111"/>
      <c r="O564" s="111"/>
      <c r="P564" s="111"/>
      <c r="Q564" s="111"/>
      <c r="R564" s="111"/>
      <c r="S564" s="77"/>
      <c r="T564" s="77"/>
      <c r="U564" s="111"/>
      <c r="V564" s="111"/>
      <c r="W564" s="111"/>
      <c r="X564" s="111"/>
      <c r="Y564" s="111"/>
      <c r="Z564" s="77"/>
      <c r="AA564" s="77"/>
      <c r="AB564" s="111"/>
      <c r="AC564" s="111"/>
      <c r="AD564" s="111"/>
      <c r="AE564" s="111"/>
      <c r="AF564" s="111"/>
      <c r="AG564" s="77"/>
      <c r="AH564" s="77"/>
      <c r="AI564" s="78"/>
      <c r="AJ564" s="79"/>
      <c r="AK564" s="80"/>
      <c r="AL564" s="77"/>
      <c r="AM564" s="77"/>
      <c r="AN564" s="81"/>
      <c r="AO564" s="81"/>
      <c r="AP564" s="81"/>
      <c r="AQ564" s="81"/>
      <c r="AR564" s="81"/>
      <c r="AS564" s="81"/>
      <c r="AT564" s="81"/>
      <c r="AU564" s="81"/>
      <c r="AV564" s="81"/>
      <c r="AW564" s="82"/>
      <c r="AX564" s="83"/>
      <c r="AY564" s="150"/>
      <c r="AZ564" s="84"/>
      <c r="BA564" s="83"/>
      <c r="BB564" s="83"/>
      <c r="BC564" s="83"/>
      <c r="BD564" s="83"/>
      <c r="BE564" s="83"/>
      <c r="BF564" s="28"/>
      <c r="BG564" s="85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</row>
    <row r="565" spans="1:100" s="86" customFormat="1" ht="31.5" customHeight="1" x14ac:dyDescent="0.3">
      <c r="A565" s="73"/>
      <c r="B565" s="74"/>
      <c r="C565" s="74"/>
      <c r="D565" s="74"/>
      <c r="E565" s="74"/>
      <c r="F565" s="75"/>
      <c r="G565" s="76"/>
      <c r="H565" s="76"/>
      <c r="I565" s="76"/>
      <c r="J565" s="76"/>
      <c r="K565" s="271"/>
      <c r="L565" s="272"/>
      <c r="M565" s="273"/>
      <c r="N565" s="111"/>
      <c r="O565" s="111"/>
      <c r="P565" s="111"/>
      <c r="Q565" s="111"/>
      <c r="R565" s="111"/>
      <c r="S565" s="77"/>
      <c r="T565" s="77"/>
      <c r="U565" s="111"/>
      <c r="V565" s="111"/>
      <c r="W565" s="111"/>
      <c r="X565" s="111"/>
      <c r="Y565" s="111"/>
      <c r="Z565" s="77"/>
      <c r="AA565" s="77"/>
      <c r="AB565" s="111"/>
      <c r="AC565" s="111"/>
      <c r="AD565" s="111"/>
      <c r="AE565" s="111"/>
      <c r="AF565" s="111"/>
      <c r="AG565" s="77"/>
      <c r="AH565" s="77"/>
      <c r="AI565" s="78"/>
      <c r="AJ565" s="79"/>
      <c r="AK565" s="80"/>
      <c r="AL565" s="77"/>
      <c r="AM565" s="77"/>
      <c r="AN565" s="81"/>
      <c r="AO565" s="81"/>
      <c r="AP565" s="81"/>
      <c r="AQ565" s="81"/>
      <c r="AR565" s="81"/>
      <c r="AS565" s="81"/>
      <c r="AT565" s="81"/>
      <c r="AU565" s="81"/>
      <c r="AV565" s="81"/>
      <c r="AW565" s="82"/>
      <c r="AX565" s="83"/>
      <c r="AY565" s="150"/>
      <c r="AZ565" s="84"/>
      <c r="BA565" s="83"/>
      <c r="BB565" s="83"/>
      <c r="BC565" s="83"/>
      <c r="BD565" s="83"/>
      <c r="BE565" s="83"/>
      <c r="BF565" s="28"/>
      <c r="BG565" s="85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</row>
    <row r="566" spans="1:100" s="86" customFormat="1" ht="31.5" customHeight="1" x14ac:dyDescent="0.3">
      <c r="A566" s="73"/>
      <c r="B566" s="74"/>
      <c r="C566" s="74"/>
      <c r="D566" s="74"/>
      <c r="E566" s="74"/>
      <c r="F566" s="75"/>
      <c r="G566" s="76"/>
      <c r="H566" s="76"/>
      <c r="I566" s="76"/>
      <c r="J566" s="76"/>
      <c r="K566" s="271"/>
      <c r="L566" s="272"/>
      <c r="M566" s="273"/>
      <c r="N566" s="111"/>
      <c r="O566" s="111"/>
      <c r="P566" s="111"/>
      <c r="Q566" s="111"/>
      <c r="R566" s="111"/>
      <c r="S566" s="77"/>
      <c r="T566" s="77"/>
      <c r="U566" s="111"/>
      <c r="V566" s="111"/>
      <c r="W566" s="111"/>
      <c r="X566" s="111"/>
      <c r="Y566" s="111"/>
      <c r="Z566" s="77"/>
      <c r="AA566" s="77"/>
      <c r="AB566" s="111"/>
      <c r="AC566" s="111"/>
      <c r="AD566" s="111"/>
      <c r="AE566" s="111"/>
      <c r="AF566" s="111"/>
      <c r="AG566" s="77"/>
      <c r="AH566" s="77"/>
      <c r="AI566" s="78"/>
      <c r="AJ566" s="79"/>
      <c r="AK566" s="80"/>
      <c r="AL566" s="77"/>
      <c r="AM566" s="77"/>
      <c r="AN566" s="81"/>
      <c r="AO566" s="81"/>
      <c r="AP566" s="81"/>
      <c r="AQ566" s="81"/>
      <c r="AR566" s="81"/>
      <c r="AS566" s="81"/>
      <c r="AT566" s="81"/>
      <c r="AU566" s="81"/>
      <c r="AV566" s="81"/>
      <c r="AW566" s="82"/>
      <c r="AX566" s="83"/>
      <c r="AY566" s="150"/>
      <c r="AZ566" s="84"/>
      <c r="BA566" s="83"/>
      <c r="BB566" s="83"/>
      <c r="BC566" s="83"/>
      <c r="BD566" s="83"/>
      <c r="BE566" s="83"/>
      <c r="BF566" s="28"/>
      <c r="BG566" s="85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</row>
    <row r="567" spans="1:100" s="86" customFormat="1" ht="31.5" customHeight="1" x14ac:dyDescent="0.3">
      <c r="A567" s="73"/>
      <c r="B567" s="74"/>
      <c r="C567" s="74"/>
      <c r="D567" s="74"/>
      <c r="E567" s="74"/>
      <c r="F567" s="75"/>
      <c r="G567" s="76"/>
      <c r="H567" s="76"/>
      <c r="I567" s="76"/>
      <c r="J567" s="76"/>
      <c r="K567" s="271"/>
      <c r="L567" s="272"/>
      <c r="M567" s="273"/>
      <c r="N567" s="111"/>
      <c r="O567" s="111"/>
      <c r="P567" s="111"/>
      <c r="Q567" s="111"/>
      <c r="R567" s="111"/>
      <c r="S567" s="77"/>
      <c r="T567" s="77"/>
      <c r="U567" s="111"/>
      <c r="V567" s="111"/>
      <c r="W567" s="111"/>
      <c r="X567" s="111"/>
      <c r="Y567" s="111"/>
      <c r="Z567" s="77"/>
      <c r="AA567" s="77"/>
      <c r="AB567" s="111"/>
      <c r="AC567" s="111"/>
      <c r="AD567" s="111"/>
      <c r="AE567" s="111"/>
      <c r="AF567" s="111"/>
      <c r="AG567" s="77"/>
      <c r="AH567" s="77"/>
      <c r="AI567" s="78"/>
      <c r="AJ567" s="79"/>
      <c r="AK567" s="80"/>
      <c r="AL567" s="77"/>
      <c r="AM567" s="77"/>
      <c r="AN567" s="81"/>
      <c r="AO567" s="81"/>
      <c r="AP567" s="81"/>
      <c r="AQ567" s="81"/>
      <c r="AR567" s="81"/>
      <c r="AS567" s="81"/>
      <c r="AT567" s="81"/>
      <c r="AU567" s="81"/>
      <c r="AV567" s="81"/>
      <c r="AW567" s="82"/>
      <c r="AX567" s="83"/>
      <c r="AY567" s="150"/>
      <c r="AZ567" s="84"/>
      <c r="BA567" s="83"/>
      <c r="BB567" s="83"/>
      <c r="BC567" s="83"/>
      <c r="BD567" s="83"/>
      <c r="BE567" s="83"/>
      <c r="BF567" s="28"/>
      <c r="BG567" s="85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</row>
    <row r="568" spans="1:100" s="86" customFormat="1" ht="31.5" customHeight="1" x14ac:dyDescent="0.3">
      <c r="A568" s="73"/>
      <c r="B568" s="74"/>
      <c r="C568" s="74"/>
      <c r="D568" s="74"/>
      <c r="E568" s="74"/>
      <c r="F568" s="75"/>
      <c r="G568" s="76"/>
      <c r="H568" s="76"/>
      <c r="I568" s="76"/>
      <c r="J568" s="76"/>
      <c r="K568" s="271"/>
      <c r="L568" s="272"/>
      <c r="M568" s="273"/>
      <c r="N568" s="111"/>
      <c r="O568" s="111"/>
      <c r="P568" s="111"/>
      <c r="Q568" s="111"/>
      <c r="R568" s="111"/>
      <c r="S568" s="77"/>
      <c r="T568" s="77"/>
      <c r="U568" s="111"/>
      <c r="V568" s="111"/>
      <c r="W568" s="111"/>
      <c r="X568" s="111"/>
      <c r="Y568" s="111"/>
      <c r="Z568" s="77"/>
      <c r="AA568" s="77"/>
      <c r="AB568" s="111"/>
      <c r="AC568" s="111"/>
      <c r="AD568" s="111"/>
      <c r="AE568" s="111"/>
      <c r="AF568" s="111"/>
      <c r="AG568" s="77"/>
      <c r="AH568" s="77"/>
      <c r="AI568" s="78"/>
      <c r="AJ568" s="79"/>
      <c r="AK568" s="80"/>
      <c r="AL568" s="77"/>
      <c r="AM568" s="77"/>
      <c r="AN568" s="81"/>
      <c r="AO568" s="81"/>
      <c r="AP568" s="81"/>
      <c r="AQ568" s="81"/>
      <c r="AR568" s="81"/>
      <c r="AS568" s="81"/>
      <c r="AT568" s="81"/>
      <c r="AU568" s="81"/>
      <c r="AV568" s="81"/>
      <c r="AW568" s="82"/>
      <c r="AX568" s="83"/>
      <c r="AY568" s="150"/>
      <c r="AZ568" s="84"/>
      <c r="BA568" s="83"/>
      <c r="BB568" s="83"/>
      <c r="BC568" s="83"/>
      <c r="BD568" s="83"/>
      <c r="BE568" s="83"/>
      <c r="BF568" s="28"/>
      <c r="BG568" s="85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</row>
    <row r="569" spans="1:100" s="86" customFormat="1" ht="31.5" customHeight="1" x14ac:dyDescent="0.3">
      <c r="A569" s="73"/>
      <c r="B569" s="74"/>
      <c r="C569" s="74"/>
      <c r="D569" s="74"/>
      <c r="E569" s="74"/>
      <c r="F569" s="75"/>
      <c r="G569" s="76"/>
      <c r="H569" s="76"/>
      <c r="I569" s="76"/>
      <c r="J569" s="76"/>
      <c r="K569" s="271"/>
      <c r="L569" s="272"/>
      <c r="M569" s="273"/>
      <c r="N569" s="111"/>
      <c r="O569" s="111"/>
      <c r="P569" s="111"/>
      <c r="Q569" s="111"/>
      <c r="R569" s="111"/>
      <c r="S569" s="77"/>
      <c r="T569" s="77"/>
      <c r="U569" s="111"/>
      <c r="V569" s="111"/>
      <c r="W569" s="111"/>
      <c r="X569" s="111"/>
      <c r="Y569" s="111"/>
      <c r="Z569" s="77"/>
      <c r="AA569" s="77"/>
      <c r="AB569" s="111"/>
      <c r="AC569" s="111"/>
      <c r="AD569" s="111"/>
      <c r="AE569" s="111"/>
      <c r="AF569" s="111"/>
      <c r="AG569" s="77"/>
      <c r="AH569" s="77"/>
      <c r="AI569" s="78"/>
      <c r="AJ569" s="79"/>
      <c r="AK569" s="80"/>
      <c r="AL569" s="77"/>
      <c r="AM569" s="77"/>
      <c r="AN569" s="81"/>
      <c r="AO569" s="81"/>
      <c r="AP569" s="81"/>
      <c r="AQ569" s="81"/>
      <c r="AR569" s="81"/>
      <c r="AS569" s="81"/>
      <c r="AT569" s="81"/>
      <c r="AU569" s="81"/>
      <c r="AV569" s="81"/>
      <c r="AW569" s="82"/>
      <c r="AX569" s="83"/>
      <c r="AY569" s="150"/>
      <c r="AZ569" s="84"/>
      <c r="BA569" s="83"/>
      <c r="BB569" s="83"/>
      <c r="BC569" s="83"/>
      <c r="BD569" s="83"/>
      <c r="BE569" s="83"/>
      <c r="BF569" s="28"/>
      <c r="BG569" s="85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</row>
    <row r="570" spans="1:100" s="86" customFormat="1" ht="31.5" customHeight="1" x14ac:dyDescent="0.3">
      <c r="A570" s="73"/>
      <c r="B570" s="74"/>
      <c r="C570" s="74"/>
      <c r="D570" s="74"/>
      <c r="E570" s="74"/>
      <c r="F570" s="75"/>
      <c r="G570" s="76"/>
      <c r="H570" s="76"/>
      <c r="I570" s="76"/>
      <c r="J570" s="76"/>
      <c r="K570" s="271"/>
      <c r="L570" s="272"/>
      <c r="M570" s="273"/>
      <c r="N570" s="111"/>
      <c r="O570" s="111"/>
      <c r="P570" s="111"/>
      <c r="Q570" s="111"/>
      <c r="R570" s="111"/>
      <c r="S570" s="77"/>
      <c r="T570" s="77"/>
      <c r="U570" s="111"/>
      <c r="V570" s="111"/>
      <c r="W570" s="111"/>
      <c r="X570" s="111"/>
      <c r="Y570" s="111"/>
      <c r="Z570" s="77"/>
      <c r="AA570" s="77"/>
      <c r="AB570" s="111"/>
      <c r="AC570" s="111"/>
      <c r="AD570" s="111"/>
      <c r="AE570" s="111"/>
      <c r="AF570" s="111"/>
      <c r="AG570" s="77"/>
      <c r="AH570" s="77"/>
      <c r="AI570" s="78"/>
      <c r="AJ570" s="79"/>
      <c r="AK570" s="80"/>
      <c r="AL570" s="77"/>
      <c r="AM570" s="77"/>
      <c r="AN570" s="81"/>
      <c r="AO570" s="81"/>
      <c r="AP570" s="81"/>
      <c r="AQ570" s="81"/>
      <c r="AR570" s="81"/>
      <c r="AS570" s="81"/>
      <c r="AT570" s="81"/>
      <c r="AU570" s="81"/>
      <c r="AV570" s="81"/>
      <c r="AW570" s="82"/>
      <c r="AX570" s="83"/>
      <c r="AY570" s="150"/>
      <c r="AZ570" s="84"/>
      <c r="BA570" s="83"/>
      <c r="BB570" s="83"/>
      <c r="BC570" s="83"/>
      <c r="BD570" s="83"/>
      <c r="BE570" s="83"/>
      <c r="BF570" s="28"/>
      <c r="BG570" s="85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</row>
    <row r="571" spans="1:100" s="86" customFormat="1" ht="31.5" customHeight="1" x14ac:dyDescent="0.3">
      <c r="A571" s="73"/>
      <c r="B571" s="74"/>
      <c r="C571" s="74"/>
      <c r="D571" s="74"/>
      <c r="E571" s="74"/>
      <c r="F571" s="75"/>
      <c r="G571" s="76"/>
      <c r="H571" s="76"/>
      <c r="I571" s="76"/>
      <c r="J571" s="76"/>
      <c r="K571" s="271"/>
      <c r="L571" s="272"/>
      <c r="M571" s="273"/>
      <c r="N571" s="111"/>
      <c r="O571" s="111"/>
      <c r="P571" s="111"/>
      <c r="Q571" s="111"/>
      <c r="R571" s="111"/>
      <c r="S571" s="77"/>
      <c r="T571" s="77"/>
      <c r="U571" s="111"/>
      <c r="V571" s="111"/>
      <c r="W571" s="111"/>
      <c r="X571" s="111"/>
      <c r="Y571" s="111"/>
      <c r="Z571" s="77"/>
      <c r="AA571" s="77"/>
      <c r="AB571" s="111"/>
      <c r="AC571" s="111"/>
      <c r="AD571" s="111"/>
      <c r="AE571" s="111"/>
      <c r="AF571" s="111"/>
      <c r="AG571" s="77"/>
      <c r="AH571" s="77"/>
      <c r="AI571" s="78"/>
      <c r="AJ571" s="79"/>
      <c r="AK571" s="80"/>
      <c r="AL571" s="77"/>
      <c r="AM571" s="77"/>
      <c r="AN571" s="81"/>
      <c r="AO571" s="81"/>
      <c r="AP571" s="81"/>
      <c r="AQ571" s="81"/>
      <c r="AR571" s="81"/>
      <c r="AS571" s="81"/>
      <c r="AT571" s="81"/>
      <c r="AU571" s="81"/>
      <c r="AV571" s="81"/>
      <c r="AW571" s="82"/>
      <c r="AX571" s="83"/>
      <c r="AY571" s="150"/>
      <c r="AZ571" s="84"/>
      <c r="BA571" s="83"/>
      <c r="BB571" s="83"/>
      <c r="BC571" s="83"/>
      <c r="BD571" s="83"/>
      <c r="BE571" s="83"/>
      <c r="BF571" s="28"/>
      <c r="BG571" s="85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</row>
    <row r="572" spans="1:100" s="86" customFormat="1" ht="31.5" customHeight="1" x14ac:dyDescent="0.3">
      <c r="A572" s="73"/>
      <c r="B572" s="74"/>
      <c r="C572" s="74"/>
      <c r="D572" s="74"/>
      <c r="E572" s="74"/>
      <c r="F572" s="75"/>
      <c r="G572" s="76"/>
      <c r="H572" s="76"/>
      <c r="I572" s="76"/>
      <c r="J572" s="76"/>
      <c r="K572" s="271"/>
      <c r="L572" s="272"/>
      <c r="M572" s="273"/>
      <c r="N572" s="111"/>
      <c r="O572" s="111"/>
      <c r="P572" s="111"/>
      <c r="Q572" s="111"/>
      <c r="R572" s="111"/>
      <c r="S572" s="77"/>
      <c r="T572" s="77"/>
      <c r="U572" s="111"/>
      <c r="V572" s="111"/>
      <c r="W572" s="111"/>
      <c r="X572" s="111"/>
      <c r="Y572" s="111"/>
      <c r="Z572" s="77"/>
      <c r="AA572" s="77"/>
      <c r="AB572" s="111"/>
      <c r="AC572" s="111"/>
      <c r="AD572" s="111"/>
      <c r="AE572" s="111"/>
      <c r="AF572" s="111"/>
      <c r="AG572" s="77"/>
      <c r="AH572" s="77"/>
      <c r="AI572" s="78"/>
      <c r="AJ572" s="79"/>
      <c r="AK572" s="80"/>
      <c r="AL572" s="77"/>
      <c r="AM572" s="77"/>
      <c r="AN572" s="81"/>
      <c r="AO572" s="81"/>
      <c r="AP572" s="81"/>
      <c r="AQ572" s="81"/>
      <c r="AR572" s="81"/>
      <c r="AS572" s="81"/>
      <c r="AT572" s="81"/>
      <c r="AU572" s="81"/>
      <c r="AV572" s="81"/>
      <c r="AW572" s="82"/>
      <c r="AX572" s="83"/>
      <c r="AY572" s="150"/>
      <c r="AZ572" s="84"/>
      <c r="BA572" s="83"/>
      <c r="BB572" s="83"/>
      <c r="BC572" s="83"/>
      <c r="BD572" s="83"/>
      <c r="BE572" s="83"/>
      <c r="BF572" s="28"/>
      <c r="BG572" s="85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</row>
    <row r="573" spans="1:100" s="86" customFormat="1" ht="31.5" customHeight="1" x14ac:dyDescent="0.3">
      <c r="A573" s="73"/>
      <c r="B573" s="74"/>
      <c r="C573" s="74"/>
      <c r="D573" s="74"/>
      <c r="E573" s="74"/>
      <c r="F573" s="75"/>
      <c r="G573" s="76"/>
      <c r="H573" s="76"/>
      <c r="I573" s="76"/>
      <c r="J573" s="76"/>
      <c r="K573" s="271"/>
      <c r="L573" s="272"/>
      <c r="M573" s="273"/>
      <c r="N573" s="111"/>
      <c r="O573" s="111"/>
      <c r="P573" s="111"/>
      <c r="Q573" s="111"/>
      <c r="R573" s="111"/>
      <c r="S573" s="77"/>
      <c r="T573" s="77"/>
      <c r="U573" s="111"/>
      <c r="V573" s="111"/>
      <c r="W573" s="111"/>
      <c r="X573" s="111"/>
      <c r="Y573" s="111"/>
      <c r="Z573" s="77"/>
      <c r="AA573" s="77"/>
      <c r="AB573" s="111"/>
      <c r="AC573" s="111"/>
      <c r="AD573" s="111"/>
      <c r="AE573" s="111"/>
      <c r="AF573" s="111"/>
      <c r="AG573" s="77"/>
      <c r="AH573" s="77"/>
      <c r="AI573" s="78"/>
      <c r="AJ573" s="79"/>
      <c r="AK573" s="80"/>
      <c r="AL573" s="77"/>
      <c r="AM573" s="77"/>
      <c r="AN573" s="81"/>
      <c r="AO573" s="81"/>
      <c r="AP573" s="81"/>
      <c r="AQ573" s="81"/>
      <c r="AR573" s="81"/>
      <c r="AS573" s="81"/>
      <c r="AT573" s="81"/>
      <c r="AU573" s="81"/>
      <c r="AV573" s="81"/>
      <c r="AW573" s="82"/>
      <c r="AX573" s="83"/>
      <c r="AY573" s="150"/>
      <c r="AZ573" s="84"/>
      <c r="BA573" s="83"/>
      <c r="BB573" s="83"/>
      <c r="BC573" s="83"/>
      <c r="BD573" s="83"/>
      <c r="BE573" s="83"/>
      <c r="BF573" s="28"/>
      <c r="BG573" s="85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</row>
    <row r="574" spans="1:100" s="86" customFormat="1" ht="31.5" customHeight="1" x14ac:dyDescent="0.3">
      <c r="A574" s="73"/>
      <c r="B574" s="74"/>
      <c r="C574" s="74"/>
      <c r="D574" s="74"/>
      <c r="E574" s="74"/>
      <c r="F574" s="75"/>
      <c r="G574" s="76"/>
      <c r="H574" s="76"/>
      <c r="I574" s="76"/>
      <c r="J574" s="76"/>
      <c r="K574" s="271"/>
      <c r="L574" s="272"/>
      <c r="M574" s="273"/>
      <c r="N574" s="111"/>
      <c r="O574" s="111"/>
      <c r="P574" s="111"/>
      <c r="Q574" s="111"/>
      <c r="R574" s="111"/>
      <c r="S574" s="77"/>
      <c r="T574" s="77"/>
      <c r="U574" s="111"/>
      <c r="V574" s="111"/>
      <c r="W574" s="111"/>
      <c r="X574" s="111"/>
      <c r="Y574" s="111"/>
      <c r="Z574" s="77"/>
      <c r="AA574" s="77"/>
      <c r="AB574" s="111"/>
      <c r="AC574" s="111"/>
      <c r="AD574" s="111"/>
      <c r="AE574" s="111"/>
      <c r="AF574" s="111"/>
      <c r="AG574" s="77"/>
      <c r="AH574" s="77"/>
      <c r="AI574" s="78"/>
      <c r="AJ574" s="79"/>
      <c r="AK574" s="80"/>
      <c r="AL574" s="77"/>
      <c r="AM574" s="77"/>
      <c r="AN574" s="81"/>
      <c r="AO574" s="81"/>
      <c r="AP574" s="81"/>
      <c r="AQ574" s="81"/>
      <c r="AR574" s="81"/>
      <c r="AS574" s="81"/>
      <c r="AT574" s="81"/>
      <c r="AU574" s="81"/>
      <c r="AV574" s="81"/>
      <c r="AW574" s="82"/>
      <c r="AX574" s="83"/>
      <c r="AY574" s="150"/>
      <c r="AZ574" s="84"/>
      <c r="BA574" s="83"/>
      <c r="BB574" s="83"/>
      <c r="BC574" s="83"/>
      <c r="BD574" s="83"/>
      <c r="BE574" s="83"/>
      <c r="BF574" s="28"/>
      <c r="BG574" s="85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</row>
    <row r="575" spans="1:100" s="86" customFormat="1" ht="31.5" customHeight="1" x14ac:dyDescent="0.3">
      <c r="A575" s="73"/>
      <c r="B575" s="74"/>
      <c r="C575" s="74"/>
      <c r="D575" s="74"/>
      <c r="E575" s="74"/>
      <c r="F575" s="75"/>
      <c r="G575" s="76"/>
      <c r="H575" s="76"/>
      <c r="I575" s="76"/>
      <c r="J575" s="76"/>
      <c r="K575" s="271"/>
      <c r="L575" s="272"/>
      <c r="M575" s="273"/>
      <c r="N575" s="111"/>
      <c r="O575" s="111"/>
      <c r="P575" s="111"/>
      <c r="Q575" s="111"/>
      <c r="R575" s="111"/>
      <c r="S575" s="77"/>
      <c r="T575" s="77"/>
      <c r="U575" s="111"/>
      <c r="V575" s="111"/>
      <c r="W575" s="111"/>
      <c r="X575" s="111"/>
      <c r="Y575" s="111"/>
      <c r="Z575" s="77"/>
      <c r="AA575" s="77"/>
      <c r="AB575" s="111"/>
      <c r="AC575" s="111"/>
      <c r="AD575" s="111"/>
      <c r="AE575" s="111"/>
      <c r="AF575" s="111"/>
      <c r="AG575" s="77"/>
      <c r="AH575" s="77"/>
      <c r="AI575" s="78"/>
      <c r="AJ575" s="79"/>
      <c r="AK575" s="80"/>
      <c r="AL575" s="77"/>
      <c r="AM575" s="77"/>
      <c r="AN575" s="81"/>
      <c r="AO575" s="81"/>
      <c r="AP575" s="81"/>
      <c r="AQ575" s="81"/>
      <c r="AR575" s="81"/>
      <c r="AS575" s="81"/>
      <c r="AT575" s="81"/>
      <c r="AU575" s="81"/>
      <c r="AV575" s="81"/>
      <c r="AW575" s="82"/>
      <c r="AX575" s="83"/>
      <c r="AY575" s="150"/>
      <c r="AZ575" s="84"/>
      <c r="BA575" s="83"/>
      <c r="BB575" s="83"/>
      <c r="BC575" s="83"/>
      <c r="BD575" s="83"/>
      <c r="BE575" s="83"/>
      <c r="BF575" s="28"/>
      <c r="BG575" s="85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</row>
    <row r="576" spans="1:100" s="86" customFormat="1" ht="31.5" customHeight="1" x14ac:dyDescent="0.3">
      <c r="A576" s="73"/>
      <c r="B576" s="74"/>
      <c r="C576" s="74"/>
      <c r="D576" s="74"/>
      <c r="E576" s="74"/>
      <c r="F576" s="75"/>
      <c r="G576" s="76"/>
      <c r="H576" s="76"/>
      <c r="I576" s="76"/>
      <c r="J576" s="76"/>
      <c r="K576" s="271"/>
      <c r="L576" s="272"/>
      <c r="M576" s="273"/>
      <c r="N576" s="111"/>
      <c r="O576" s="111"/>
      <c r="P576" s="111"/>
      <c r="Q576" s="111"/>
      <c r="R576" s="111"/>
      <c r="S576" s="77"/>
      <c r="T576" s="77"/>
      <c r="U576" s="111"/>
      <c r="V576" s="111"/>
      <c r="W576" s="111"/>
      <c r="X576" s="111"/>
      <c r="Y576" s="111"/>
      <c r="Z576" s="77"/>
      <c r="AA576" s="77"/>
      <c r="AB576" s="111"/>
      <c r="AC576" s="111"/>
      <c r="AD576" s="111"/>
      <c r="AE576" s="111"/>
      <c r="AF576" s="111"/>
      <c r="AG576" s="77"/>
      <c r="AH576" s="77"/>
      <c r="AI576" s="78"/>
      <c r="AJ576" s="79"/>
      <c r="AK576" s="80"/>
      <c r="AL576" s="77"/>
      <c r="AM576" s="77"/>
      <c r="AN576" s="81"/>
      <c r="AO576" s="81"/>
      <c r="AP576" s="81"/>
      <c r="AQ576" s="81"/>
      <c r="AR576" s="81"/>
      <c r="AS576" s="81"/>
      <c r="AT576" s="81"/>
      <c r="AU576" s="81"/>
      <c r="AV576" s="81"/>
      <c r="AW576" s="82"/>
      <c r="AX576" s="83"/>
      <c r="AY576" s="150"/>
      <c r="AZ576" s="84"/>
      <c r="BA576" s="83"/>
      <c r="BB576" s="83"/>
      <c r="BC576" s="83"/>
      <c r="BD576" s="83"/>
      <c r="BE576" s="83"/>
      <c r="BF576" s="28"/>
      <c r="BG576" s="85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</row>
    <row r="577" spans="1:100" s="86" customFormat="1" ht="31.5" customHeight="1" x14ac:dyDescent="0.3">
      <c r="A577" s="73"/>
      <c r="B577" s="74"/>
      <c r="C577" s="74"/>
      <c r="D577" s="74"/>
      <c r="E577" s="74"/>
      <c r="F577" s="75"/>
      <c r="G577" s="76"/>
      <c r="H577" s="76"/>
      <c r="I577" s="76"/>
      <c r="J577" s="76"/>
      <c r="K577" s="271"/>
      <c r="L577" s="272"/>
      <c r="M577" s="273"/>
      <c r="N577" s="111"/>
      <c r="O577" s="111"/>
      <c r="P577" s="111"/>
      <c r="Q577" s="111"/>
      <c r="R577" s="111"/>
      <c r="S577" s="77"/>
      <c r="T577" s="77"/>
      <c r="U577" s="111"/>
      <c r="V577" s="111"/>
      <c r="W577" s="111"/>
      <c r="X577" s="111"/>
      <c r="Y577" s="111"/>
      <c r="Z577" s="77"/>
      <c r="AA577" s="77"/>
      <c r="AB577" s="111"/>
      <c r="AC577" s="111"/>
      <c r="AD577" s="111"/>
      <c r="AE577" s="111"/>
      <c r="AF577" s="111"/>
      <c r="AG577" s="77"/>
      <c r="AH577" s="77"/>
      <c r="AI577" s="78"/>
      <c r="AJ577" s="79"/>
      <c r="AK577" s="80"/>
      <c r="AL577" s="77"/>
      <c r="AM577" s="77"/>
      <c r="AN577" s="81"/>
      <c r="AO577" s="81"/>
      <c r="AP577" s="81"/>
      <c r="AQ577" s="81"/>
      <c r="AR577" s="81"/>
      <c r="AS577" s="81"/>
      <c r="AT577" s="81"/>
      <c r="AU577" s="81"/>
      <c r="AV577" s="81"/>
      <c r="AW577" s="82"/>
      <c r="AX577" s="83"/>
      <c r="AY577" s="150"/>
      <c r="AZ577" s="84"/>
      <c r="BA577" s="83"/>
      <c r="BB577" s="83"/>
      <c r="BC577" s="83"/>
      <c r="BD577" s="83"/>
      <c r="BE577" s="83"/>
      <c r="BF577" s="28"/>
      <c r="BG577" s="85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</row>
    <row r="578" spans="1:100" s="86" customFormat="1" ht="31.5" customHeight="1" x14ac:dyDescent="0.3">
      <c r="A578" s="73"/>
      <c r="B578" s="74"/>
      <c r="C578" s="74"/>
      <c r="D578" s="74"/>
      <c r="E578" s="74"/>
      <c r="F578" s="75"/>
      <c r="G578" s="76"/>
      <c r="H578" s="76"/>
      <c r="I578" s="76"/>
      <c r="J578" s="76"/>
      <c r="K578" s="271"/>
      <c r="L578" s="272"/>
      <c r="M578" s="273"/>
      <c r="N578" s="111"/>
      <c r="O578" s="111"/>
      <c r="P578" s="111"/>
      <c r="Q578" s="111"/>
      <c r="R578" s="111"/>
      <c r="S578" s="77"/>
      <c r="T578" s="77"/>
      <c r="U578" s="111"/>
      <c r="V578" s="111"/>
      <c r="W578" s="111"/>
      <c r="X578" s="111"/>
      <c r="Y578" s="111"/>
      <c r="Z578" s="77"/>
      <c r="AA578" s="77"/>
      <c r="AB578" s="111"/>
      <c r="AC578" s="111"/>
      <c r="AD578" s="111"/>
      <c r="AE578" s="111"/>
      <c r="AF578" s="111"/>
      <c r="AG578" s="77"/>
      <c r="AH578" s="77"/>
      <c r="AI578" s="78"/>
      <c r="AJ578" s="79"/>
      <c r="AK578" s="80"/>
      <c r="AL578" s="77"/>
      <c r="AM578" s="77"/>
      <c r="AN578" s="81"/>
      <c r="AO578" s="81"/>
      <c r="AP578" s="81"/>
      <c r="AQ578" s="81"/>
      <c r="AR578" s="81"/>
      <c r="AS578" s="81"/>
      <c r="AT578" s="81"/>
      <c r="AU578" s="81"/>
      <c r="AV578" s="81"/>
      <c r="AW578" s="82"/>
      <c r="AX578" s="83"/>
      <c r="AY578" s="150"/>
      <c r="AZ578" s="84"/>
      <c r="BA578" s="83"/>
      <c r="BB578" s="83"/>
      <c r="BC578" s="83"/>
      <c r="BD578" s="83"/>
      <c r="BE578" s="83"/>
      <c r="BF578" s="28"/>
      <c r="BG578" s="85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</row>
    <row r="579" spans="1:100" s="86" customFormat="1" ht="31.5" customHeight="1" x14ac:dyDescent="0.3">
      <c r="A579" s="73"/>
      <c r="B579" s="74"/>
      <c r="C579" s="74"/>
      <c r="D579" s="74"/>
      <c r="E579" s="74"/>
      <c r="F579" s="75"/>
      <c r="G579" s="76"/>
      <c r="H579" s="76"/>
      <c r="I579" s="76"/>
      <c r="J579" s="76"/>
      <c r="K579" s="271"/>
      <c r="L579" s="272"/>
      <c r="M579" s="273"/>
      <c r="N579" s="111"/>
      <c r="O579" s="111"/>
      <c r="P579" s="111"/>
      <c r="Q579" s="111"/>
      <c r="R579" s="111"/>
      <c r="S579" s="77"/>
      <c r="T579" s="77"/>
      <c r="U579" s="111"/>
      <c r="V579" s="111"/>
      <c r="W579" s="111"/>
      <c r="X579" s="111"/>
      <c r="Y579" s="111"/>
      <c r="Z579" s="77"/>
      <c r="AA579" s="77"/>
      <c r="AB579" s="111"/>
      <c r="AC579" s="111"/>
      <c r="AD579" s="111"/>
      <c r="AE579" s="111"/>
      <c r="AF579" s="111"/>
      <c r="AG579" s="77"/>
      <c r="AH579" s="77"/>
      <c r="AI579" s="78"/>
      <c r="AJ579" s="79"/>
      <c r="AK579" s="80"/>
      <c r="AL579" s="77"/>
      <c r="AM579" s="77"/>
      <c r="AN579" s="81"/>
      <c r="AO579" s="81"/>
      <c r="AP579" s="81"/>
      <c r="AQ579" s="81"/>
      <c r="AR579" s="81"/>
      <c r="AS579" s="81"/>
      <c r="AT579" s="81"/>
      <c r="AU579" s="81"/>
      <c r="AV579" s="81"/>
      <c r="AW579" s="82"/>
      <c r="AX579" s="83"/>
      <c r="AY579" s="150"/>
      <c r="AZ579" s="84"/>
      <c r="BA579" s="83"/>
      <c r="BB579" s="83"/>
      <c r="BC579" s="83"/>
      <c r="BD579" s="83"/>
      <c r="BE579" s="83"/>
      <c r="BF579" s="28"/>
      <c r="BG579" s="85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</row>
    <row r="580" spans="1:100" s="86" customFormat="1" ht="31.5" customHeight="1" x14ac:dyDescent="0.3">
      <c r="A580" s="73"/>
      <c r="B580" s="74"/>
      <c r="C580" s="74"/>
      <c r="D580" s="74"/>
      <c r="E580" s="74"/>
      <c r="F580" s="75"/>
      <c r="G580" s="76"/>
      <c r="H580" s="76"/>
      <c r="I580" s="76"/>
      <c r="J580" s="76"/>
      <c r="K580" s="271"/>
      <c r="L580" s="272"/>
      <c r="M580" s="273"/>
      <c r="N580" s="111"/>
      <c r="O580" s="111"/>
      <c r="P580" s="111"/>
      <c r="Q580" s="111"/>
      <c r="R580" s="111"/>
      <c r="S580" s="77"/>
      <c r="T580" s="77"/>
      <c r="U580" s="111"/>
      <c r="V580" s="111"/>
      <c r="W580" s="111"/>
      <c r="X580" s="111"/>
      <c r="Y580" s="111"/>
      <c r="Z580" s="77"/>
      <c r="AA580" s="77"/>
      <c r="AB580" s="111"/>
      <c r="AC580" s="111"/>
      <c r="AD580" s="111"/>
      <c r="AE580" s="111"/>
      <c r="AF580" s="111"/>
      <c r="AG580" s="77"/>
      <c r="AH580" s="77"/>
      <c r="AI580" s="78"/>
      <c r="AJ580" s="79"/>
      <c r="AK580" s="80"/>
      <c r="AL580" s="77"/>
      <c r="AM580" s="77"/>
      <c r="AN580" s="81"/>
      <c r="AO580" s="81"/>
      <c r="AP580" s="81"/>
      <c r="AQ580" s="81"/>
      <c r="AR580" s="81"/>
      <c r="AS580" s="81"/>
      <c r="AT580" s="81"/>
      <c r="AU580" s="81"/>
      <c r="AV580" s="81"/>
      <c r="AW580" s="82"/>
      <c r="AX580" s="83"/>
      <c r="AY580" s="150"/>
      <c r="AZ580" s="84"/>
      <c r="BA580" s="83"/>
      <c r="BB580" s="83"/>
      <c r="BC580" s="83"/>
      <c r="BD580" s="83"/>
      <c r="BE580" s="83"/>
      <c r="BF580" s="28"/>
      <c r="BG580" s="85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</row>
    <row r="581" spans="1:100" s="86" customFormat="1" ht="31.5" customHeight="1" x14ac:dyDescent="0.3">
      <c r="A581" s="73"/>
      <c r="B581" s="74"/>
      <c r="C581" s="74"/>
      <c r="D581" s="74"/>
      <c r="E581" s="74"/>
      <c r="F581" s="75"/>
      <c r="G581" s="76"/>
      <c r="H581" s="76"/>
      <c r="I581" s="76"/>
      <c r="J581" s="76"/>
      <c r="K581" s="271"/>
      <c r="L581" s="272"/>
      <c r="M581" s="273"/>
      <c r="N581" s="111"/>
      <c r="O581" s="111"/>
      <c r="P581" s="111"/>
      <c r="Q581" s="111"/>
      <c r="R581" s="111"/>
      <c r="S581" s="77"/>
      <c r="T581" s="77"/>
      <c r="U581" s="111"/>
      <c r="V581" s="111"/>
      <c r="W581" s="111"/>
      <c r="X581" s="111"/>
      <c r="Y581" s="111"/>
      <c r="Z581" s="77"/>
      <c r="AA581" s="77"/>
      <c r="AB581" s="111"/>
      <c r="AC581" s="111"/>
      <c r="AD581" s="111"/>
      <c r="AE581" s="111"/>
      <c r="AF581" s="111"/>
      <c r="AG581" s="77"/>
      <c r="AH581" s="77"/>
      <c r="AI581" s="78"/>
      <c r="AJ581" s="79"/>
      <c r="AK581" s="80"/>
      <c r="AL581" s="77"/>
      <c r="AM581" s="77"/>
      <c r="AN581" s="81"/>
      <c r="AO581" s="81"/>
      <c r="AP581" s="81"/>
      <c r="AQ581" s="81"/>
      <c r="AR581" s="81"/>
      <c r="AS581" s="81"/>
      <c r="AT581" s="81"/>
      <c r="AU581" s="81"/>
      <c r="AV581" s="81"/>
      <c r="AW581" s="82"/>
      <c r="AX581" s="83"/>
      <c r="AY581" s="150"/>
      <c r="AZ581" s="84"/>
      <c r="BA581" s="83"/>
      <c r="BB581" s="83"/>
      <c r="BC581" s="83"/>
      <c r="BD581" s="83"/>
      <c r="BE581" s="83"/>
      <c r="BF581" s="28"/>
      <c r="BG581" s="85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</row>
    <row r="582" spans="1:100" s="86" customFormat="1" ht="31.5" customHeight="1" x14ac:dyDescent="0.3">
      <c r="A582" s="73"/>
      <c r="B582" s="74"/>
      <c r="C582" s="74"/>
      <c r="D582" s="74"/>
      <c r="E582" s="74"/>
      <c r="F582" s="75"/>
      <c r="G582" s="76"/>
      <c r="H582" s="76"/>
      <c r="I582" s="76"/>
      <c r="J582" s="76"/>
      <c r="K582" s="271"/>
      <c r="L582" s="272"/>
      <c r="M582" s="273"/>
      <c r="N582" s="111"/>
      <c r="O582" s="111"/>
      <c r="P582" s="111"/>
      <c r="Q582" s="111"/>
      <c r="R582" s="111"/>
      <c r="S582" s="77"/>
      <c r="T582" s="77"/>
      <c r="U582" s="111"/>
      <c r="V582" s="111"/>
      <c r="W582" s="111"/>
      <c r="X582" s="111"/>
      <c r="Y582" s="111"/>
      <c r="Z582" s="77"/>
      <c r="AA582" s="77"/>
      <c r="AB582" s="111"/>
      <c r="AC582" s="111"/>
      <c r="AD582" s="111"/>
      <c r="AE582" s="111"/>
      <c r="AF582" s="111"/>
      <c r="AG582" s="77"/>
      <c r="AH582" s="77"/>
      <c r="AI582" s="78"/>
      <c r="AJ582" s="79"/>
      <c r="AK582" s="80"/>
      <c r="AL582" s="77"/>
      <c r="AM582" s="77"/>
      <c r="AN582" s="81"/>
      <c r="AO582" s="81"/>
      <c r="AP582" s="81"/>
      <c r="AQ582" s="81"/>
      <c r="AR582" s="81"/>
      <c r="AS582" s="81"/>
      <c r="AT582" s="81"/>
      <c r="AU582" s="81"/>
      <c r="AV582" s="81"/>
      <c r="AW582" s="82"/>
      <c r="AX582" s="83"/>
      <c r="AY582" s="150"/>
      <c r="AZ582" s="84"/>
      <c r="BA582" s="83"/>
      <c r="BB582" s="83"/>
      <c r="BC582" s="83"/>
      <c r="BD582" s="83"/>
      <c r="BE582" s="83"/>
      <c r="BF582" s="28"/>
      <c r="BG582" s="85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</row>
    <row r="583" spans="1:100" s="86" customFormat="1" ht="31.5" customHeight="1" x14ac:dyDescent="0.3">
      <c r="A583" s="73"/>
      <c r="B583" s="74"/>
      <c r="C583" s="74"/>
      <c r="D583" s="74"/>
      <c r="E583" s="74"/>
      <c r="F583" s="75"/>
      <c r="G583" s="76"/>
      <c r="H583" s="76"/>
      <c r="I583" s="76"/>
      <c r="J583" s="76"/>
      <c r="K583" s="271"/>
      <c r="L583" s="272"/>
      <c r="M583" s="273"/>
      <c r="N583" s="111"/>
      <c r="O583" s="111"/>
      <c r="P583" s="111"/>
      <c r="Q583" s="111"/>
      <c r="R583" s="111"/>
      <c r="S583" s="77"/>
      <c r="T583" s="77"/>
      <c r="U583" s="111"/>
      <c r="V583" s="111"/>
      <c r="W583" s="111"/>
      <c r="X583" s="111"/>
      <c r="Y583" s="111"/>
      <c r="Z583" s="77"/>
      <c r="AA583" s="77"/>
      <c r="AB583" s="111"/>
      <c r="AC583" s="111"/>
      <c r="AD583" s="111"/>
      <c r="AE583" s="111"/>
      <c r="AF583" s="111"/>
      <c r="AG583" s="77"/>
      <c r="AH583" s="77"/>
      <c r="AI583" s="78"/>
      <c r="AJ583" s="79"/>
      <c r="AK583" s="80"/>
      <c r="AL583" s="77"/>
      <c r="AM583" s="77"/>
      <c r="AN583" s="81"/>
      <c r="AO583" s="81"/>
      <c r="AP583" s="81"/>
      <c r="AQ583" s="81"/>
      <c r="AR583" s="81"/>
      <c r="AS583" s="81"/>
      <c r="AT583" s="81"/>
      <c r="AU583" s="81"/>
      <c r="AV583" s="81"/>
      <c r="AW583" s="82"/>
      <c r="AX583" s="83"/>
      <c r="AY583" s="150"/>
      <c r="AZ583" s="84"/>
      <c r="BA583" s="83"/>
      <c r="BB583" s="83"/>
      <c r="BC583" s="83"/>
      <c r="BD583" s="83"/>
      <c r="BE583" s="83"/>
      <c r="BF583" s="28"/>
      <c r="BG583" s="85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</row>
    <row r="584" spans="1:100" s="86" customFormat="1" ht="31.5" customHeight="1" x14ac:dyDescent="0.3">
      <c r="A584" s="73"/>
      <c r="B584" s="74"/>
      <c r="C584" s="74"/>
      <c r="D584" s="74"/>
      <c r="E584" s="74"/>
      <c r="F584" s="75"/>
      <c r="G584" s="76"/>
      <c r="H584" s="76"/>
      <c r="I584" s="76"/>
      <c r="J584" s="76"/>
      <c r="K584" s="271"/>
      <c r="L584" s="272"/>
      <c r="M584" s="273"/>
      <c r="N584" s="111"/>
      <c r="O584" s="111"/>
      <c r="P584" s="111"/>
      <c r="Q584" s="111"/>
      <c r="R584" s="111"/>
      <c r="S584" s="77"/>
      <c r="T584" s="77"/>
      <c r="U584" s="111"/>
      <c r="V584" s="111"/>
      <c r="W584" s="111"/>
      <c r="X584" s="111"/>
      <c r="Y584" s="111"/>
      <c r="Z584" s="77"/>
      <c r="AA584" s="77"/>
      <c r="AB584" s="111"/>
      <c r="AC584" s="111"/>
      <c r="AD584" s="111"/>
      <c r="AE584" s="111"/>
      <c r="AF584" s="111"/>
      <c r="AG584" s="77"/>
      <c r="AH584" s="77"/>
      <c r="AI584" s="78"/>
      <c r="AJ584" s="79"/>
      <c r="AK584" s="80"/>
      <c r="AL584" s="77"/>
      <c r="AM584" s="77"/>
      <c r="AN584" s="81"/>
      <c r="AO584" s="81"/>
      <c r="AP584" s="81"/>
      <c r="AQ584" s="81"/>
      <c r="AR584" s="81"/>
      <c r="AS584" s="81"/>
      <c r="AT584" s="81"/>
      <c r="AU584" s="81"/>
      <c r="AV584" s="81"/>
      <c r="AW584" s="82"/>
      <c r="AX584" s="83"/>
      <c r="AY584" s="150"/>
      <c r="AZ584" s="84"/>
      <c r="BA584" s="83"/>
      <c r="BB584" s="83"/>
      <c r="BC584" s="83"/>
      <c r="BD584" s="83"/>
      <c r="BE584" s="83"/>
      <c r="BF584" s="28"/>
      <c r="BG584" s="85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</row>
    <row r="585" spans="1:100" s="86" customFormat="1" ht="31.5" customHeight="1" x14ac:dyDescent="0.3">
      <c r="A585" s="73"/>
      <c r="B585" s="74"/>
      <c r="C585" s="74"/>
      <c r="D585" s="74"/>
      <c r="E585" s="74"/>
      <c r="F585" s="75"/>
      <c r="G585" s="76"/>
      <c r="H585" s="76"/>
      <c r="I585" s="76"/>
      <c r="J585" s="76"/>
      <c r="K585" s="271"/>
      <c r="L585" s="272"/>
      <c r="M585" s="273"/>
      <c r="N585" s="111"/>
      <c r="O585" s="111"/>
      <c r="P585" s="111"/>
      <c r="Q585" s="111"/>
      <c r="R585" s="111"/>
      <c r="S585" s="77"/>
      <c r="T585" s="77"/>
      <c r="U585" s="111"/>
      <c r="V585" s="111"/>
      <c r="W585" s="111"/>
      <c r="X585" s="111"/>
      <c r="Y585" s="111"/>
      <c r="Z585" s="77"/>
      <c r="AA585" s="77"/>
      <c r="AB585" s="111"/>
      <c r="AC585" s="111"/>
      <c r="AD585" s="111"/>
      <c r="AE585" s="111"/>
      <c r="AF585" s="111"/>
      <c r="AG585" s="77"/>
      <c r="AH585" s="77"/>
      <c r="AI585" s="78"/>
      <c r="AJ585" s="79"/>
      <c r="AK585" s="80"/>
      <c r="AL585" s="77"/>
      <c r="AM585" s="77"/>
      <c r="AN585" s="81"/>
      <c r="AO585" s="81"/>
      <c r="AP585" s="81"/>
      <c r="AQ585" s="81"/>
      <c r="AR585" s="81"/>
      <c r="AS585" s="81"/>
      <c r="AT585" s="81"/>
      <c r="AU585" s="81"/>
      <c r="AV585" s="81"/>
      <c r="AW585" s="82"/>
      <c r="AX585" s="83"/>
      <c r="AY585" s="150"/>
      <c r="AZ585" s="84"/>
      <c r="BA585" s="83"/>
      <c r="BB585" s="83"/>
      <c r="BC585" s="83"/>
      <c r="BD585" s="83"/>
      <c r="BE585" s="83"/>
      <c r="BF585" s="28"/>
      <c r="BG585" s="85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</row>
    <row r="586" spans="1:100" s="86" customFormat="1" ht="31.5" customHeight="1" x14ac:dyDescent="0.3">
      <c r="A586" s="73"/>
      <c r="B586" s="74"/>
      <c r="C586" s="74"/>
      <c r="D586" s="74"/>
      <c r="E586" s="74"/>
      <c r="F586" s="75"/>
      <c r="G586" s="76"/>
      <c r="H586" s="76"/>
      <c r="I586" s="76"/>
      <c r="J586" s="76"/>
      <c r="K586" s="271"/>
      <c r="L586" s="272"/>
      <c r="M586" s="273"/>
      <c r="N586" s="111"/>
      <c r="O586" s="111"/>
      <c r="P586" s="111"/>
      <c r="Q586" s="111"/>
      <c r="R586" s="111"/>
      <c r="S586" s="77"/>
      <c r="T586" s="77"/>
      <c r="U586" s="111"/>
      <c r="V586" s="111"/>
      <c r="W586" s="111"/>
      <c r="X586" s="111"/>
      <c r="Y586" s="111"/>
      <c r="Z586" s="77"/>
      <c r="AA586" s="77"/>
      <c r="AB586" s="111"/>
      <c r="AC586" s="111"/>
      <c r="AD586" s="111"/>
      <c r="AE586" s="111"/>
      <c r="AF586" s="111"/>
      <c r="AG586" s="77"/>
      <c r="AH586" s="77"/>
      <c r="AI586" s="78"/>
      <c r="AJ586" s="79"/>
      <c r="AK586" s="80"/>
      <c r="AL586" s="77"/>
      <c r="AM586" s="77"/>
      <c r="AN586" s="81"/>
      <c r="AO586" s="81"/>
      <c r="AP586" s="81"/>
      <c r="AQ586" s="81"/>
      <c r="AR586" s="81"/>
      <c r="AS586" s="81"/>
      <c r="AT586" s="81"/>
      <c r="AU586" s="81"/>
      <c r="AV586" s="81"/>
      <c r="AW586" s="82"/>
      <c r="AX586" s="83"/>
      <c r="AY586" s="150"/>
      <c r="AZ586" s="84"/>
      <c r="BA586" s="83"/>
      <c r="BB586" s="83"/>
      <c r="BC586" s="83"/>
      <c r="BD586" s="83"/>
      <c r="BE586" s="83"/>
      <c r="BF586" s="28"/>
      <c r="BG586" s="85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</row>
    <row r="587" spans="1:100" s="86" customFormat="1" ht="31.5" customHeight="1" x14ac:dyDescent="0.3">
      <c r="A587" s="73"/>
      <c r="B587" s="74"/>
      <c r="C587" s="74"/>
      <c r="D587" s="74"/>
      <c r="E587" s="74"/>
      <c r="F587" s="75"/>
      <c r="G587" s="76"/>
      <c r="H587" s="76"/>
      <c r="I587" s="76"/>
      <c r="J587" s="76"/>
      <c r="K587" s="271"/>
      <c r="L587" s="272"/>
      <c r="M587" s="273"/>
      <c r="N587" s="111"/>
      <c r="O587" s="111"/>
      <c r="P587" s="111"/>
      <c r="Q587" s="111"/>
      <c r="R587" s="111"/>
      <c r="S587" s="77"/>
      <c r="T587" s="77"/>
      <c r="U587" s="111"/>
      <c r="V587" s="111"/>
      <c r="W587" s="111"/>
      <c r="X587" s="111"/>
      <c r="Y587" s="111"/>
      <c r="Z587" s="77"/>
      <c r="AA587" s="77"/>
      <c r="AB587" s="111"/>
      <c r="AC587" s="111"/>
      <c r="AD587" s="111"/>
      <c r="AE587" s="111"/>
      <c r="AF587" s="111"/>
      <c r="AG587" s="77"/>
      <c r="AH587" s="77"/>
      <c r="AI587" s="78"/>
      <c r="AJ587" s="79"/>
      <c r="AK587" s="80"/>
      <c r="AL587" s="77"/>
      <c r="AM587" s="77"/>
      <c r="AN587" s="81"/>
      <c r="AO587" s="81"/>
      <c r="AP587" s="81"/>
      <c r="AQ587" s="81"/>
      <c r="AR587" s="81"/>
      <c r="AS587" s="81"/>
      <c r="AT587" s="81"/>
      <c r="AU587" s="81"/>
      <c r="AV587" s="81"/>
      <c r="AW587" s="82"/>
      <c r="AX587" s="83"/>
      <c r="AY587" s="150"/>
      <c r="AZ587" s="84"/>
      <c r="BA587" s="83"/>
      <c r="BB587" s="83"/>
      <c r="BC587" s="83"/>
      <c r="BD587" s="83"/>
      <c r="BE587" s="83"/>
      <c r="BF587" s="28"/>
      <c r="BG587" s="85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</row>
    <row r="588" spans="1:100" s="86" customFormat="1" ht="31.5" customHeight="1" x14ac:dyDescent="0.3">
      <c r="A588" s="73"/>
      <c r="B588" s="74"/>
      <c r="C588" s="74"/>
      <c r="D588" s="74"/>
      <c r="E588" s="74"/>
      <c r="F588" s="75"/>
      <c r="G588" s="76"/>
      <c r="H588" s="76"/>
      <c r="I588" s="76"/>
      <c r="J588" s="76"/>
      <c r="K588" s="271"/>
      <c r="L588" s="272"/>
      <c r="M588" s="273"/>
      <c r="N588" s="111"/>
      <c r="O588" s="111"/>
      <c r="P588" s="111"/>
      <c r="Q588" s="111"/>
      <c r="R588" s="111"/>
      <c r="S588" s="77"/>
      <c r="T588" s="77"/>
      <c r="U588" s="111"/>
      <c r="V588" s="111"/>
      <c r="W588" s="111"/>
      <c r="X588" s="111"/>
      <c r="Y588" s="111"/>
      <c r="Z588" s="77"/>
      <c r="AA588" s="77"/>
      <c r="AB588" s="111"/>
      <c r="AC588" s="111"/>
      <c r="AD588" s="111"/>
      <c r="AE588" s="111"/>
      <c r="AF588" s="111"/>
      <c r="AG588" s="77"/>
      <c r="AH588" s="77"/>
      <c r="AI588" s="78"/>
      <c r="AJ588" s="79"/>
      <c r="AK588" s="80"/>
      <c r="AL588" s="77"/>
      <c r="AM588" s="77"/>
      <c r="AN588" s="81"/>
      <c r="AO588" s="81"/>
      <c r="AP588" s="81"/>
      <c r="AQ588" s="81"/>
      <c r="AR588" s="81"/>
      <c r="AS588" s="81"/>
      <c r="AT588" s="81"/>
      <c r="AU588" s="81"/>
      <c r="AV588" s="81"/>
      <c r="AW588" s="82"/>
      <c r="AX588" s="83"/>
      <c r="AY588" s="150"/>
      <c r="AZ588" s="84"/>
      <c r="BA588" s="83"/>
      <c r="BB588" s="83"/>
      <c r="BC588" s="83"/>
      <c r="BD588" s="83"/>
      <c r="BE588" s="83"/>
      <c r="BF588" s="28"/>
      <c r="BG588" s="85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</row>
    <row r="589" spans="1:100" s="86" customFormat="1" ht="31.5" customHeight="1" x14ac:dyDescent="0.3">
      <c r="A589" s="73"/>
      <c r="B589" s="74"/>
      <c r="C589" s="74"/>
      <c r="D589" s="74"/>
      <c r="E589" s="74"/>
      <c r="F589" s="75"/>
      <c r="G589" s="76"/>
      <c r="H589" s="76"/>
      <c r="I589" s="76"/>
      <c r="J589" s="76"/>
      <c r="K589" s="271"/>
      <c r="L589" s="272"/>
      <c r="M589" s="273"/>
      <c r="N589" s="111"/>
      <c r="O589" s="111"/>
      <c r="P589" s="111"/>
      <c r="Q589" s="111"/>
      <c r="R589" s="111"/>
      <c r="S589" s="77"/>
      <c r="T589" s="77"/>
      <c r="U589" s="111"/>
      <c r="V589" s="111"/>
      <c r="W589" s="111"/>
      <c r="X589" s="111"/>
      <c r="Y589" s="111"/>
      <c r="Z589" s="77"/>
      <c r="AA589" s="77"/>
      <c r="AB589" s="111"/>
      <c r="AC589" s="111"/>
      <c r="AD589" s="111"/>
      <c r="AE589" s="111"/>
      <c r="AF589" s="111"/>
      <c r="AG589" s="77"/>
      <c r="AH589" s="77"/>
      <c r="AI589" s="78"/>
      <c r="AJ589" s="79"/>
      <c r="AK589" s="80"/>
      <c r="AL589" s="77"/>
      <c r="AM589" s="77"/>
      <c r="AN589" s="81"/>
      <c r="AO589" s="81"/>
      <c r="AP589" s="81"/>
      <c r="AQ589" s="81"/>
      <c r="AR589" s="81"/>
      <c r="AS589" s="81"/>
      <c r="AT589" s="81"/>
      <c r="AU589" s="81"/>
      <c r="AV589" s="81"/>
      <c r="AW589" s="82"/>
      <c r="AX589" s="83"/>
      <c r="AY589" s="150"/>
      <c r="AZ589" s="84"/>
      <c r="BA589" s="83"/>
      <c r="BB589" s="83"/>
      <c r="BC589" s="83"/>
      <c r="BD589" s="83"/>
      <c r="BE589" s="83"/>
      <c r="BF589" s="28"/>
      <c r="BG589" s="85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</row>
    <row r="590" spans="1:100" s="86" customFormat="1" ht="31.5" customHeight="1" x14ac:dyDescent="0.3">
      <c r="A590" s="73"/>
      <c r="B590" s="74"/>
      <c r="C590" s="74"/>
      <c r="D590" s="74"/>
      <c r="E590" s="74"/>
      <c r="F590" s="75"/>
      <c r="G590" s="76"/>
      <c r="H590" s="76"/>
      <c r="I590" s="76"/>
      <c r="J590" s="76"/>
      <c r="K590" s="271"/>
      <c r="L590" s="272"/>
      <c r="M590" s="273"/>
      <c r="N590" s="111"/>
      <c r="O590" s="111"/>
      <c r="P590" s="111"/>
      <c r="Q590" s="111"/>
      <c r="R590" s="111"/>
      <c r="S590" s="77"/>
      <c r="T590" s="77"/>
      <c r="U590" s="111"/>
      <c r="V590" s="111"/>
      <c r="W590" s="111"/>
      <c r="X590" s="111"/>
      <c r="Y590" s="111"/>
      <c r="Z590" s="77"/>
      <c r="AA590" s="77"/>
      <c r="AB590" s="111"/>
      <c r="AC590" s="111"/>
      <c r="AD590" s="111"/>
      <c r="AE590" s="111"/>
      <c r="AF590" s="111"/>
      <c r="AG590" s="77"/>
      <c r="AH590" s="77"/>
      <c r="AI590" s="78"/>
      <c r="AJ590" s="79"/>
      <c r="AK590" s="80"/>
      <c r="AL590" s="77"/>
      <c r="AM590" s="77"/>
      <c r="AN590" s="81"/>
      <c r="AO590" s="81"/>
      <c r="AP590" s="81"/>
      <c r="AQ590" s="81"/>
      <c r="AR590" s="81"/>
      <c r="AS590" s="81"/>
      <c r="AT590" s="81"/>
      <c r="AU590" s="81"/>
      <c r="AV590" s="81"/>
      <c r="AW590" s="82"/>
      <c r="AX590" s="83"/>
      <c r="AY590" s="150"/>
      <c r="AZ590" s="84"/>
      <c r="BA590" s="83"/>
      <c r="BB590" s="83"/>
      <c r="BC590" s="83"/>
      <c r="BD590" s="83"/>
      <c r="BE590" s="83"/>
      <c r="BF590" s="28"/>
      <c r="BG590" s="85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</row>
    <row r="591" spans="1:100" s="86" customFormat="1" ht="31.5" customHeight="1" x14ac:dyDescent="0.3">
      <c r="A591" s="73"/>
      <c r="B591" s="74"/>
      <c r="C591" s="74"/>
      <c r="D591" s="74"/>
      <c r="E591" s="74"/>
      <c r="F591" s="75"/>
      <c r="G591" s="76"/>
      <c r="H591" s="76"/>
      <c r="I591" s="76"/>
      <c r="J591" s="76"/>
      <c r="K591" s="271"/>
      <c r="L591" s="272"/>
      <c r="M591" s="273"/>
      <c r="N591" s="111"/>
      <c r="O591" s="111"/>
      <c r="P591" s="111"/>
      <c r="Q591" s="111"/>
      <c r="R591" s="111"/>
      <c r="S591" s="77"/>
      <c r="T591" s="77"/>
      <c r="U591" s="111"/>
      <c r="V591" s="111"/>
      <c r="W591" s="111"/>
      <c r="X591" s="111"/>
      <c r="Y591" s="111"/>
      <c r="Z591" s="77"/>
      <c r="AA591" s="77"/>
      <c r="AB591" s="111"/>
      <c r="AC591" s="111"/>
      <c r="AD591" s="111"/>
      <c r="AE591" s="111"/>
      <c r="AF591" s="111"/>
      <c r="AG591" s="77"/>
      <c r="AH591" s="77"/>
      <c r="AI591" s="78"/>
      <c r="AJ591" s="79"/>
      <c r="AK591" s="80"/>
      <c r="AL591" s="77"/>
      <c r="AM591" s="77"/>
      <c r="AN591" s="81"/>
      <c r="AO591" s="81"/>
      <c r="AP591" s="81"/>
      <c r="AQ591" s="81"/>
      <c r="AR591" s="81"/>
      <c r="AS591" s="81"/>
      <c r="AT591" s="81"/>
      <c r="AU591" s="81"/>
      <c r="AV591" s="81"/>
      <c r="AW591" s="82"/>
      <c r="AX591" s="83"/>
      <c r="AY591" s="150"/>
      <c r="AZ591" s="84"/>
      <c r="BA591" s="83"/>
      <c r="BB591" s="83"/>
      <c r="BC591" s="83"/>
      <c r="BD591" s="83"/>
      <c r="BE591" s="83"/>
      <c r="BF591" s="28"/>
      <c r="BG591" s="85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</row>
    <row r="592" spans="1:100" s="86" customFormat="1" ht="31.5" customHeight="1" x14ac:dyDescent="0.3">
      <c r="A592" s="73"/>
      <c r="B592" s="74"/>
      <c r="C592" s="74"/>
      <c r="D592" s="74"/>
      <c r="E592" s="74"/>
      <c r="F592" s="75"/>
      <c r="G592" s="76"/>
      <c r="H592" s="76"/>
      <c r="I592" s="76"/>
      <c r="J592" s="76"/>
      <c r="K592" s="271"/>
      <c r="L592" s="272"/>
      <c r="M592" s="273"/>
      <c r="N592" s="111"/>
      <c r="O592" s="111"/>
      <c r="P592" s="111"/>
      <c r="Q592" s="111"/>
      <c r="R592" s="111"/>
      <c r="S592" s="77"/>
      <c r="T592" s="77"/>
      <c r="U592" s="111"/>
      <c r="V592" s="111"/>
      <c r="W592" s="111"/>
      <c r="X592" s="111"/>
      <c r="Y592" s="111"/>
      <c r="Z592" s="77"/>
      <c r="AA592" s="77"/>
      <c r="AB592" s="111"/>
      <c r="AC592" s="111"/>
      <c r="AD592" s="111"/>
      <c r="AE592" s="111"/>
      <c r="AF592" s="111"/>
      <c r="AG592" s="77"/>
      <c r="AH592" s="77"/>
      <c r="AI592" s="78"/>
      <c r="AJ592" s="79"/>
      <c r="AK592" s="80"/>
      <c r="AL592" s="77"/>
      <c r="AM592" s="77"/>
      <c r="AN592" s="81"/>
      <c r="AO592" s="81"/>
      <c r="AP592" s="81"/>
      <c r="AQ592" s="81"/>
      <c r="AR592" s="81"/>
      <c r="AS592" s="81"/>
      <c r="AT592" s="81"/>
      <c r="AU592" s="81"/>
      <c r="AV592" s="81"/>
      <c r="AW592" s="82"/>
      <c r="AX592" s="83"/>
      <c r="AY592" s="150"/>
      <c r="AZ592" s="84"/>
      <c r="BA592" s="83"/>
      <c r="BB592" s="83"/>
      <c r="BC592" s="83"/>
      <c r="BD592" s="83"/>
      <c r="BE592" s="83"/>
      <c r="BF592" s="28"/>
      <c r="BG592" s="85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</row>
    <row r="593" spans="1:100" s="86" customFormat="1" ht="31.5" customHeight="1" x14ac:dyDescent="0.3">
      <c r="A593" s="73"/>
      <c r="B593" s="74"/>
      <c r="C593" s="74"/>
      <c r="D593" s="74"/>
      <c r="E593" s="74"/>
      <c r="F593" s="75"/>
      <c r="G593" s="76"/>
      <c r="H593" s="76"/>
      <c r="I593" s="76"/>
      <c r="J593" s="76"/>
      <c r="K593" s="271"/>
      <c r="L593" s="272"/>
      <c r="M593" s="273"/>
      <c r="N593" s="111"/>
      <c r="O593" s="111"/>
      <c r="P593" s="111"/>
      <c r="Q593" s="111"/>
      <c r="R593" s="111"/>
      <c r="S593" s="77"/>
      <c r="T593" s="77"/>
      <c r="U593" s="111"/>
      <c r="V593" s="111"/>
      <c r="W593" s="111"/>
      <c r="X593" s="111"/>
      <c r="Y593" s="111"/>
      <c r="Z593" s="77"/>
      <c r="AA593" s="77"/>
      <c r="AB593" s="111"/>
      <c r="AC593" s="111"/>
      <c r="AD593" s="111"/>
      <c r="AE593" s="111"/>
      <c r="AF593" s="111"/>
      <c r="AG593" s="77"/>
      <c r="AH593" s="77"/>
      <c r="AI593" s="78"/>
      <c r="AJ593" s="79"/>
      <c r="AK593" s="80"/>
      <c r="AL593" s="77"/>
      <c r="AM593" s="77"/>
      <c r="AN593" s="81"/>
      <c r="AO593" s="81"/>
      <c r="AP593" s="81"/>
      <c r="AQ593" s="81"/>
      <c r="AR593" s="81"/>
      <c r="AS593" s="81"/>
      <c r="AT593" s="81"/>
      <c r="AU593" s="81"/>
      <c r="AV593" s="81"/>
      <c r="AW593" s="82"/>
      <c r="AX593" s="83"/>
      <c r="AY593" s="150"/>
      <c r="AZ593" s="84"/>
      <c r="BA593" s="83"/>
      <c r="BB593" s="83"/>
      <c r="BC593" s="83"/>
      <c r="BD593" s="83"/>
      <c r="BE593" s="83"/>
      <c r="BF593" s="28"/>
      <c r="BG593" s="85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</row>
    <row r="594" spans="1:100" s="86" customFormat="1" ht="31.5" customHeight="1" x14ac:dyDescent="0.3">
      <c r="A594" s="73"/>
      <c r="B594" s="74"/>
      <c r="C594" s="74"/>
      <c r="D594" s="74"/>
      <c r="E594" s="74"/>
      <c r="F594" s="75"/>
      <c r="G594" s="76"/>
      <c r="H594" s="76"/>
      <c r="I594" s="76"/>
      <c r="J594" s="76"/>
      <c r="K594" s="271"/>
      <c r="L594" s="272"/>
      <c r="M594" s="273"/>
      <c r="N594" s="111"/>
      <c r="O594" s="111"/>
      <c r="P594" s="111"/>
      <c r="Q594" s="111"/>
      <c r="R594" s="111"/>
      <c r="S594" s="77"/>
      <c r="T594" s="77"/>
      <c r="U594" s="111"/>
      <c r="V594" s="111"/>
      <c r="W594" s="111"/>
      <c r="X594" s="111"/>
      <c r="Y594" s="111"/>
      <c r="Z594" s="77"/>
      <c r="AA594" s="77"/>
      <c r="AB594" s="111"/>
      <c r="AC594" s="111"/>
      <c r="AD594" s="111"/>
      <c r="AE594" s="111"/>
      <c r="AF594" s="111"/>
      <c r="AG594" s="77"/>
      <c r="AH594" s="77"/>
      <c r="AI594" s="78"/>
      <c r="AJ594" s="79"/>
      <c r="AK594" s="80"/>
      <c r="AL594" s="77"/>
      <c r="AM594" s="77"/>
      <c r="AN594" s="81"/>
      <c r="AO594" s="81"/>
      <c r="AP594" s="81"/>
      <c r="AQ594" s="81"/>
      <c r="AR594" s="81"/>
      <c r="AS594" s="81"/>
      <c r="AT594" s="81"/>
      <c r="AU594" s="81"/>
      <c r="AV594" s="81"/>
      <c r="AW594" s="82"/>
      <c r="AX594" s="83"/>
      <c r="AY594" s="150"/>
      <c r="AZ594" s="84"/>
      <c r="BA594" s="83"/>
      <c r="BB594" s="83"/>
      <c r="BC594" s="83"/>
      <c r="BD594" s="83"/>
      <c r="BE594" s="83"/>
      <c r="BF594" s="28"/>
      <c r="BG594" s="85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</row>
    <row r="595" spans="1:100" s="86" customFormat="1" ht="31.5" customHeight="1" x14ac:dyDescent="0.3">
      <c r="A595" s="73"/>
      <c r="B595" s="74"/>
      <c r="C595" s="74"/>
      <c r="D595" s="74"/>
      <c r="E595" s="74"/>
      <c r="F595" s="75"/>
      <c r="G595" s="76"/>
      <c r="H595" s="76"/>
      <c r="I595" s="76"/>
      <c r="J595" s="76"/>
      <c r="K595" s="271"/>
      <c r="L595" s="272"/>
      <c r="M595" s="273"/>
      <c r="N595" s="111"/>
      <c r="O595" s="111"/>
      <c r="P595" s="111"/>
      <c r="Q595" s="111"/>
      <c r="R595" s="111"/>
      <c r="S595" s="77"/>
      <c r="T595" s="77"/>
      <c r="U595" s="111"/>
      <c r="V595" s="111"/>
      <c r="W595" s="111"/>
      <c r="X595" s="111"/>
      <c r="Y595" s="111"/>
      <c r="Z595" s="77"/>
      <c r="AA595" s="77"/>
      <c r="AB595" s="111"/>
      <c r="AC595" s="111"/>
      <c r="AD595" s="111"/>
      <c r="AE595" s="111"/>
      <c r="AF595" s="111"/>
      <c r="AG595" s="77"/>
      <c r="AH595" s="77"/>
      <c r="AI595" s="78"/>
      <c r="AJ595" s="79"/>
      <c r="AK595" s="80"/>
      <c r="AL595" s="77"/>
      <c r="AM595" s="77"/>
      <c r="AN595" s="81"/>
      <c r="AO595" s="81"/>
      <c r="AP595" s="81"/>
      <c r="AQ595" s="81"/>
      <c r="AR595" s="81"/>
      <c r="AS595" s="81"/>
      <c r="AT595" s="81"/>
      <c r="AU595" s="81"/>
      <c r="AV595" s="81"/>
      <c r="AW595" s="82"/>
      <c r="AX595" s="83"/>
      <c r="AY595" s="150"/>
      <c r="AZ595" s="84"/>
      <c r="BA595" s="83"/>
      <c r="BB595" s="83"/>
      <c r="BC595" s="83"/>
      <c r="BD595" s="83"/>
      <c r="BE595" s="83"/>
      <c r="BF595" s="28"/>
      <c r="BG595" s="85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</row>
    <row r="596" spans="1:100" s="86" customFormat="1" ht="31.5" customHeight="1" x14ac:dyDescent="0.3">
      <c r="A596" s="73"/>
      <c r="B596" s="74"/>
      <c r="C596" s="74"/>
      <c r="D596" s="74"/>
      <c r="E596" s="74"/>
      <c r="F596" s="75"/>
      <c r="G596" s="76"/>
      <c r="H596" s="76"/>
      <c r="I596" s="76"/>
      <c r="J596" s="76"/>
      <c r="K596" s="271"/>
      <c r="L596" s="272"/>
      <c r="M596" s="273"/>
      <c r="N596" s="111"/>
      <c r="O596" s="111"/>
      <c r="P596" s="111"/>
      <c r="Q596" s="111"/>
      <c r="R596" s="111"/>
      <c r="S596" s="77"/>
      <c r="T596" s="77"/>
      <c r="U596" s="111"/>
      <c r="V596" s="111"/>
      <c r="W596" s="111"/>
      <c r="X596" s="111"/>
      <c r="Y596" s="111"/>
      <c r="Z596" s="77"/>
      <c r="AA596" s="77"/>
      <c r="AB596" s="111"/>
      <c r="AC596" s="111"/>
      <c r="AD596" s="111"/>
      <c r="AE596" s="111"/>
      <c r="AF596" s="111"/>
      <c r="AG596" s="77"/>
      <c r="AH596" s="77"/>
      <c r="AI596" s="78"/>
      <c r="AJ596" s="79"/>
      <c r="AK596" s="80"/>
      <c r="AL596" s="77"/>
      <c r="AM596" s="77"/>
      <c r="AN596" s="81"/>
      <c r="AO596" s="81"/>
      <c r="AP596" s="81"/>
      <c r="AQ596" s="81"/>
      <c r="AR596" s="81"/>
      <c r="AS596" s="81"/>
      <c r="AT596" s="81"/>
      <c r="AU596" s="81"/>
      <c r="AV596" s="81"/>
      <c r="AW596" s="82"/>
      <c r="AX596" s="83"/>
      <c r="AY596" s="150"/>
      <c r="AZ596" s="84"/>
      <c r="BA596" s="83"/>
      <c r="BB596" s="83"/>
      <c r="BC596" s="83"/>
      <c r="BD596" s="83"/>
      <c r="BE596" s="83"/>
      <c r="BF596" s="28"/>
      <c r="BG596" s="85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</row>
    <row r="597" spans="1:100" s="86" customFormat="1" ht="31.5" customHeight="1" x14ac:dyDescent="0.3">
      <c r="A597" s="73"/>
      <c r="B597" s="74"/>
      <c r="C597" s="74"/>
      <c r="D597" s="74"/>
      <c r="E597" s="74"/>
      <c r="F597" s="75"/>
      <c r="G597" s="76"/>
      <c r="H597" s="76"/>
      <c r="I597" s="76"/>
      <c r="J597" s="76"/>
      <c r="K597" s="271"/>
      <c r="L597" s="272"/>
      <c r="M597" s="273"/>
      <c r="N597" s="111"/>
      <c r="O597" s="111"/>
      <c r="P597" s="111"/>
      <c r="Q597" s="111"/>
      <c r="R597" s="111"/>
      <c r="S597" s="77"/>
      <c r="T597" s="77"/>
      <c r="U597" s="111"/>
      <c r="V597" s="111"/>
      <c r="W597" s="111"/>
      <c r="X597" s="111"/>
      <c r="Y597" s="111"/>
      <c r="Z597" s="77"/>
      <c r="AA597" s="77"/>
      <c r="AB597" s="111"/>
      <c r="AC597" s="111"/>
      <c r="AD597" s="111"/>
      <c r="AE597" s="111"/>
      <c r="AF597" s="111"/>
      <c r="AG597" s="77"/>
      <c r="AH597" s="77"/>
      <c r="AI597" s="78"/>
      <c r="AJ597" s="79"/>
      <c r="AK597" s="80"/>
      <c r="AL597" s="77"/>
      <c r="AM597" s="77"/>
      <c r="AN597" s="81"/>
      <c r="AO597" s="81"/>
      <c r="AP597" s="81"/>
      <c r="AQ597" s="81"/>
      <c r="AR597" s="81"/>
      <c r="AS597" s="81"/>
      <c r="AT597" s="81"/>
      <c r="AU597" s="81"/>
      <c r="AV597" s="81"/>
      <c r="AW597" s="82"/>
      <c r="AX597" s="83"/>
      <c r="AY597" s="150"/>
      <c r="AZ597" s="84"/>
      <c r="BA597" s="83"/>
      <c r="BB597" s="83"/>
      <c r="BC597" s="83"/>
      <c r="BD597" s="83"/>
      <c r="BE597" s="83"/>
      <c r="BF597" s="28"/>
      <c r="BG597" s="85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</row>
    <row r="598" spans="1:100" s="86" customFormat="1" ht="31.5" customHeight="1" x14ac:dyDescent="0.3">
      <c r="A598" s="73"/>
      <c r="B598" s="74"/>
      <c r="C598" s="74"/>
      <c r="D598" s="74"/>
      <c r="E598" s="74"/>
      <c r="F598" s="75"/>
      <c r="G598" s="76"/>
      <c r="H598" s="76"/>
      <c r="I598" s="76"/>
      <c r="J598" s="76"/>
      <c r="K598" s="271"/>
      <c r="L598" s="272"/>
      <c r="M598" s="273"/>
      <c r="N598" s="111"/>
      <c r="O598" s="111"/>
      <c r="P598" s="111"/>
      <c r="Q598" s="111"/>
      <c r="R598" s="111"/>
      <c r="S598" s="77"/>
      <c r="T598" s="77"/>
      <c r="U598" s="111"/>
      <c r="V598" s="111"/>
      <c r="W598" s="111"/>
      <c r="X598" s="111"/>
      <c r="Y598" s="111"/>
      <c r="Z598" s="77"/>
      <c r="AA598" s="77"/>
      <c r="AB598" s="111"/>
      <c r="AC598" s="111"/>
      <c r="AD598" s="111"/>
      <c r="AE598" s="111"/>
      <c r="AF598" s="111"/>
      <c r="AG598" s="77"/>
      <c r="AH598" s="77"/>
      <c r="AI598" s="78"/>
      <c r="AJ598" s="79"/>
      <c r="AK598" s="80"/>
      <c r="AL598" s="77"/>
      <c r="AM598" s="77"/>
      <c r="AN598" s="81"/>
      <c r="AO598" s="81"/>
      <c r="AP598" s="81"/>
      <c r="AQ598" s="81"/>
      <c r="AR598" s="81"/>
      <c r="AS598" s="81"/>
      <c r="AT598" s="81"/>
      <c r="AU598" s="81"/>
      <c r="AV598" s="81"/>
      <c r="AW598" s="82"/>
      <c r="AX598" s="83"/>
      <c r="AY598" s="150"/>
      <c r="AZ598" s="84"/>
      <c r="BA598" s="83"/>
      <c r="BB598" s="83"/>
      <c r="BC598" s="83"/>
      <c r="BD598" s="83"/>
      <c r="BE598" s="83"/>
      <c r="BF598" s="28"/>
      <c r="BG598" s="85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</row>
    <row r="599" spans="1:100" s="86" customFormat="1" ht="31.5" customHeight="1" x14ac:dyDescent="0.3">
      <c r="A599" s="73"/>
      <c r="B599" s="74"/>
      <c r="C599" s="74"/>
      <c r="D599" s="74"/>
      <c r="E599" s="74"/>
      <c r="F599" s="75"/>
      <c r="G599" s="76"/>
      <c r="H599" s="76"/>
      <c r="I599" s="76"/>
      <c r="J599" s="76"/>
      <c r="K599" s="271"/>
      <c r="L599" s="272"/>
      <c r="M599" s="273"/>
      <c r="N599" s="111"/>
      <c r="O599" s="111"/>
      <c r="P599" s="111"/>
      <c r="Q599" s="111"/>
      <c r="R599" s="111"/>
      <c r="S599" s="77"/>
      <c r="T599" s="77"/>
      <c r="U599" s="111"/>
      <c r="V599" s="111"/>
      <c r="W599" s="111"/>
      <c r="X599" s="111"/>
      <c r="Y599" s="111"/>
      <c r="Z599" s="77"/>
      <c r="AA599" s="77"/>
      <c r="AB599" s="111"/>
      <c r="AC599" s="111"/>
      <c r="AD599" s="111"/>
      <c r="AE599" s="111"/>
      <c r="AF599" s="111"/>
      <c r="AG599" s="77"/>
      <c r="AH599" s="77"/>
      <c r="AI599" s="78"/>
      <c r="AJ599" s="79"/>
      <c r="AK599" s="80"/>
      <c r="AL599" s="77"/>
      <c r="AM599" s="77"/>
      <c r="AN599" s="81"/>
      <c r="AO599" s="81"/>
      <c r="AP599" s="81"/>
      <c r="AQ599" s="81"/>
      <c r="AR599" s="81"/>
      <c r="AS599" s="81"/>
      <c r="AT599" s="81"/>
      <c r="AU599" s="81"/>
      <c r="AV599" s="81"/>
      <c r="AW599" s="82"/>
      <c r="AX599" s="83"/>
      <c r="AY599" s="150"/>
      <c r="AZ599" s="84"/>
      <c r="BA599" s="83"/>
      <c r="BB599" s="83"/>
      <c r="BC599" s="83"/>
      <c r="BD599" s="83"/>
      <c r="BE599" s="83"/>
      <c r="BF599" s="28"/>
      <c r="BG599" s="85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</row>
    <row r="600" spans="1:100" s="86" customFormat="1" ht="31.5" customHeight="1" x14ac:dyDescent="0.3">
      <c r="A600" s="73"/>
      <c r="B600" s="74"/>
      <c r="C600" s="74"/>
      <c r="D600" s="74"/>
      <c r="E600" s="74"/>
      <c r="F600" s="75"/>
      <c r="G600" s="76"/>
      <c r="H600" s="76"/>
      <c r="I600" s="76"/>
      <c r="J600" s="76"/>
      <c r="K600" s="271"/>
      <c r="L600" s="272"/>
      <c r="M600" s="273"/>
      <c r="N600" s="111"/>
      <c r="O600" s="111"/>
      <c r="P600" s="111"/>
      <c r="Q600" s="111"/>
      <c r="R600" s="111"/>
      <c r="S600" s="77"/>
      <c r="T600" s="77"/>
      <c r="U600" s="111"/>
      <c r="V600" s="111"/>
      <c r="W600" s="111"/>
      <c r="X600" s="111"/>
      <c r="Y600" s="111"/>
      <c r="Z600" s="77"/>
      <c r="AA600" s="77"/>
      <c r="AB600" s="111"/>
      <c r="AC600" s="111"/>
      <c r="AD600" s="111"/>
      <c r="AE600" s="111"/>
      <c r="AF600" s="111"/>
      <c r="AG600" s="77"/>
      <c r="AH600" s="77"/>
      <c r="AI600" s="78"/>
      <c r="AJ600" s="79"/>
      <c r="AK600" s="80"/>
      <c r="AL600" s="77"/>
      <c r="AM600" s="77"/>
      <c r="AN600" s="81"/>
      <c r="AO600" s="81"/>
      <c r="AP600" s="81"/>
      <c r="AQ600" s="81"/>
      <c r="AR600" s="81"/>
      <c r="AS600" s="81"/>
      <c r="AT600" s="81"/>
      <c r="AU600" s="81"/>
      <c r="AV600" s="81"/>
      <c r="AW600" s="82"/>
      <c r="AX600" s="83"/>
      <c r="AY600" s="150"/>
      <c r="AZ600" s="84"/>
      <c r="BA600" s="83"/>
      <c r="BB600" s="83"/>
      <c r="BC600" s="83"/>
      <c r="BD600" s="83"/>
      <c r="BE600" s="83"/>
      <c r="BF600" s="28"/>
      <c r="BG600" s="85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</row>
    <row r="601" spans="1:100" s="86" customFormat="1" ht="31.5" customHeight="1" x14ac:dyDescent="0.3">
      <c r="A601" s="73"/>
      <c r="B601" s="74"/>
      <c r="C601" s="74"/>
      <c r="D601" s="74"/>
      <c r="E601" s="74"/>
      <c r="F601" s="75"/>
      <c r="G601" s="76"/>
      <c r="H601" s="76"/>
      <c r="I601" s="76"/>
      <c r="J601" s="76"/>
      <c r="K601" s="271"/>
      <c r="L601" s="272"/>
      <c r="M601" s="273"/>
      <c r="N601" s="111"/>
      <c r="O601" s="111"/>
      <c r="P601" s="111"/>
      <c r="Q601" s="111"/>
      <c r="R601" s="111"/>
      <c r="S601" s="77"/>
      <c r="T601" s="77"/>
      <c r="U601" s="111"/>
      <c r="V601" s="111"/>
      <c r="W601" s="111"/>
      <c r="X601" s="111"/>
      <c r="Y601" s="111"/>
      <c r="Z601" s="77"/>
      <c r="AA601" s="77"/>
      <c r="AB601" s="111"/>
      <c r="AC601" s="111"/>
      <c r="AD601" s="111"/>
      <c r="AE601" s="111"/>
      <c r="AF601" s="111"/>
      <c r="AG601" s="77"/>
      <c r="AH601" s="77"/>
      <c r="AI601" s="78"/>
      <c r="AJ601" s="79"/>
      <c r="AK601" s="80"/>
      <c r="AL601" s="77"/>
      <c r="AM601" s="77"/>
      <c r="AN601" s="81"/>
      <c r="AO601" s="81"/>
      <c r="AP601" s="81"/>
      <c r="AQ601" s="81"/>
      <c r="AR601" s="81"/>
      <c r="AS601" s="81"/>
      <c r="AT601" s="81"/>
      <c r="AU601" s="81"/>
      <c r="AV601" s="81"/>
      <c r="AW601" s="82"/>
      <c r="AX601" s="83"/>
      <c r="AY601" s="150"/>
      <c r="AZ601" s="84"/>
      <c r="BA601" s="83"/>
      <c r="BB601" s="83"/>
      <c r="BC601" s="83"/>
      <c r="BD601" s="83"/>
      <c r="BE601" s="83"/>
      <c r="BF601" s="28"/>
      <c r="BG601" s="85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</row>
    <row r="602" spans="1:100" s="86" customFormat="1" ht="31.5" customHeight="1" x14ac:dyDescent="0.3">
      <c r="A602" s="73"/>
      <c r="B602" s="74"/>
      <c r="C602" s="74"/>
      <c r="D602" s="74"/>
      <c r="E602" s="74"/>
      <c r="F602" s="75"/>
      <c r="G602" s="76"/>
      <c r="H602" s="76"/>
      <c r="I602" s="76"/>
      <c r="J602" s="76"/>
      <c r="K602" s="271"/>
      <c r="L602" s="272"/>
      <c r="M602" s="273"/>
      <c r="N602" s="111"/>
      <c r="O602" s="111"/>
      <c r="P602" s="111"/>
      <c r="Q602" s="111"/>
      <c r="R602" s="111"/>
      <c r="S602" s="77"/>
      <c r="T602" s="77"/>
      <c r="U602" s="111"/>
      <c r="V602" s="111"/>
      <c r="W602" s="111"/>
      <c r="X602" s="111"/>
      <c r="Y602" s="111"/>
      <c r="Z602" s="77"/>
      <c r="AA602" s="77"/>
      <c r="AB602" s="111"/>
      <c r="AC602" s="111"/>
      <c r="AD602" s="111"/>
      <c r="AE602" s="111"/>
      <c r="AF602" s="111"/>
      <c r="AG602" s="77"/>
      <c r="AH602" s="77"/>
      <c r="AI602" s="78"/>
      <c r="AJ602" s="79"/>
      <c r="AK602" s="80"/>
      <c r="AL602" s="77"/>
      <c r="AM602" s="77"/>
      <c r="AN602" s="81"/>
      <c r="AO602" s="81"/>
      <c r="AP602" s="81"/>
      <c r="AQ602" s="81"/>
      <c r="AR602" s="81"/>
      <c r="AS602" s="81"/>
      <c r="AT602" s="81"/>
      <c r="AU602" s="81"/>
      <c r="AV602" s="81"/>
      <c r="AW602" s="82"/>
      <c r="AX602" s="83"/>
      <c r="AY602" s="150"/>
      <c r="AZ602" s="84"/>
      <c r="BA602" s="83"/>
      <c r="BB602" s="83"/>
      <c r="BC602" s="83"/>
      <c r="BD602" s="83"/>
      <c r="BE602" s="83"/>
      <c r="BF602" s="28"/>
      <c r="BG602" s="85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</row>
    <row r="603" spans="1:100" s="86" customFormat="1" ht="31.5" customHeight="1" x14ac:dyDescent="0.3">
      <c r="A603" s="73"/>
      <c r="B603" s="74"/>
      <c r="C603" s="74"/>
      <c r="D603" s="74"/>
      <c r="E603" s="74"/>
      <c r="F603" s="75"/>
      <c r="G603" s="76"/>
      <c r="H603" s="76"/>
      <c r="I603" s="76"/>
      <c r="J603" s="76"/>
      <c r="K603" s="271"/>
      <c r="L603" s="272"/>
      <c r="M603" s="273"/>
      <c r="N603" s="111"/>
      <c r="O603" s="111"/>
      <c r="P603" s="111"/>
      <c r="Q603" s="111"/>
      <c r="R603" s="111"/>
      <c r="S603" s="77"/>
      <c r="T603" s="77"/>
      <c r="U603" s="111"/>
      <c r="V603" s="111"/>
      <c r="W603" s="111"/>
      <c r="X603" s="111"/>
      <c r="Y603" s="111"/>
      <c r="Z603" s="77"/>
      <c r="AA603" s="77"/>
      <c r="AB603" s="111"/>
      <c r="AC603" s="111"/>
      <c r="AD603" s="111"/>
      <c r="AE603" s="111"/>
      <c r="AF603" s="111"/>
      <c r="AG603" s="77"/>
      <c r="AH603" s="77"/>
      <c r="AI603" s="78"/>
      <c r="AJ603" s="79"/>
      <c r="AK603" s="80"/>
      <c r="AL603" s="77"/>
      <c r="AM603" s="77"/>
      <c r="AN603" s="81"/>
      <c r="AO603" s="81"/>
      <c r="AP603" s="81"/>
      <c r="AQ603" s="81"/>
      <c r="AR603" s="81"/>
      <c r="AS603" s="81"/>
      <c r="AT603" s="81"/>
      <c r="AU603" s="81"/>
      <c r="AV603" s="81"/>
      <c r="AW603" s="82"/>
      <c r="AX603" s="83"/>
      <c r="AY603" s="150"/>
      <c r="AZ603" s="84"/>
      <c r="BA603" s="83"/>
      <c r="BB603" s="83"/>
      <c r="BC603" s="83"/>
      <c r="BD603" s="83"/>
      <c r="BE603" s="83"/>
      <c r="BF603" s="28"/>
      <c r="BG603" s="85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</row>
    <row r="604" spans="1:100" s="86" customFormat="1" ht="31.5" customHeight="1" x14ac:dyDescent="0.3">
      <c r="A604" s="73"/>
      <c r="B604" s="74"/>
      <c r="C604" s="74"/>
      <c r="D604" s="74"/>
      <c r="E604" s="74"/>
      <c r="F604" s="75"/>
      <c r="G604" s="76"/>
      <c r="H604" s="76"/>
      <c r="I604" s="76"/>
      <c r="J604" s="76"/>
      <c r="K604" s="271"/>
      <c r="L604" s="272"/>
      <c r="M604" s="273"/>
      <c r="N604" s="111"/>
      <c r="O604" s="111"/>
      <c r="P604" s="111"/>
      <c r="Q604" s="111"/>
      <c r="R604" s="111"/>
      <c r="S604" s="77"/>
      <c r="T604" s="77"/>
      <c r="U604" s="111"/>
      <c r="V604" s="111"/>
      <c r="W604" s="111"/>
      <c r="X604" s="111"/>
      <c r="Y604" s="111"/>
      <c r="Z604" s="77"/>
      <c r="AA604" s="77"/>
      <c r="AB604" s="111"/>
      <c r="AC604" s="111"/>
      <c r="AD604" s="111"/>
      <c r="AE604" s="111"/>
      <c r="AF604" s="111"/>
      <c r="AG604" s="77"/>
      <c r="AH604" s="77"/>
      <c r="AI604" s="78"/>
      <c r="AJ604" s="79"/>
      <c r="AK604" s="80"/>
      <c r="AL604" s="77"/>
      <c r="AM604" s="77"/>
      <c r="AN604" s="81"/>
      <c r="AO604" s="81"/>
      <c r="AP604" s="81"/>
      <c r="AQ604" s="81"/>
      <c r="AR604" s="81"/>
      <c r="AS604" s="81"/>
      <c r="AT604" s="81"/>
      <c r="AU604" s="81"/>
      <c r="AV604" s="81"/>
      <c r="AW604" s="82"/>
      <c r="AX604" s="83"/>
      <c r="AY604" s="150"/>
      <c r="AZ604" s="84"/>
      <c r="BA604" s="83"/>
      <c r="BB604" s="83"/>
      <c r="BC604" s="83"/>
      <c r="BD604" s="83"/>
      <c r="BE604" s="83"/>
      <c r="BF604" s="28"/>
      <c r="BG604" s="85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</row>
    <row r="605" spans="1:100" s="86" customFormat="1" ht="31.5" customHeight="1" x14ac:dyDescent="0.3">
      <c r="A605" s="73"/>
      <c r="B605" s="74"/>
      <c r="C605" s="74"/>
      <c r="D605" s="74"/>
      <c r="E605" s="74"/>
      <c r="F605" s="75"/>
      <c r="G605" s="76"/>
      <c r="H605" s="76"/>
      <c r="I605" s="76"/>
      <c r="J605" s="76"/>
      <c r="K605" s="271"/>
      <c r="L605" s="272"/>
      <c r="M605" s="273"/>
      <c r="N605" s="111"/>
      <c r="O605" s="111"/>
      <c r="P605" s="111"/>
      <c r="Q605" s="111"/>
      <c r="R605" s="111"/>
      <c r="S605" s="77"/>
      <c r="T605" s="77"/>
      <c r="U605" s="111"/>
      <c r="V605" s="111"/>
      <c r="W605" s="111"/>
      <c r="X605" s="111"/>
      <c r="Y605" s="111"/>
      <c r="Z605" s="77"/>
      <c r="AA605" s="77"/>
      <c r="AB605" s="111"/>
      <c r="AC605" s="111"/>
      <c r="AD605" s="111"/>
      <c r="AE605" s="111"/>
      <c r="AF605" s="111"/>
      <c r="AG605" s="77"/>
      <c r="AH605" s="77"/>
      <c r="AI605" s="78"/>
      <c r="AJ605" s="79"/>
      <c r="AK605" s="80"/>
      <c r="AL605" s="77"/>
      <c r="AM605" s="77"/>
      <c r="AN605" s="81"/>
      <c r="AO605" s="81"/>
      <c r="AP605" s="81"/>
      <c r="AQ605" s="81"/>
      <c r="AR605" s="81"/>
      <c r="AS605" s="81"/>
      <c r="AT605" s="81"/>
      <c r="AU605" s="81"/>
      <c r="AV605" s="81"/>
      <c r="AW605" s="82"/>
      <c r="AX605" s="83"/>
      <c r="AY605" s="150"/>
      <c r="AZ605" s="84"/>
      <c r="BA605" s="83"/>
      <c r="BB605" s="83"/>
      <c r="BC605" s="83"/>
      <c r="BD605" s="83"/>
      <c r="BE605" s="83"/>
      <c r="BF605" s="28"/>
      <c r="BG605" s="85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</row>
    <row r="606" spans="1:100" s="86" customFormat="1" ht="31.5" customHeight="1" x14ac:dyDescent="0.3">
      <c r="A606" s="73"/>
      <c r="B606" s="74"/>
      <c r="C606" s="74"/>
      <c r="D606" s="74"/>
      <c r="E606" s="74"/>
      <c r="F606" s="75"/>
      <c r="G606" s="76"/>
      <c r="H606" s="76"/>
      <c r="I606" s="76"/>
      <c r="J606" s="76"/>
      <c r="K606" s="271"/>
      <c r="L606" s="272"/>
      <c r="M606" s="273"/>
      <c r="N606" s="111"/>
      <c r="O606" s="111"/>
      <c r="P606" s="111"/>
      <c r="Q606" s="111"/>
      <c r="R606" s="111"/>
      <c r="S606" s="77"/>
      <c r="T606" s="77"/>
      <c r="U606" s="111"/>
      <c r="V606" s="111"/>
      <c r="W606" s="111"/>
      <c r="X606" s="111"/>
      <c r="Y606" s="111"/>
      <c r="Z606" s="77"/>
      <c r="AA606" s="77"/>
      <c r="AB606" s="111"/>
      <c r="AC606" s="111"/>
      <c r="AD606" s="111"/>
      <c r="AE606" s="111"/>
      <c r="AF606" s="111"/>
      <c r="AG606" s="77"/>
      <c r="AH606" s="77"/>
      <c r="AI606" s="78"/>
      <c r="AJ606" s="79"/>
      <c r="AK606" s="80"/>
      <c r="AL606" s="77"/>
      <c r="AM606" s="77"/>
      <c r="AN606" s="81"/>
      <c r="AO606" s="81"/>
      <c r="AP606" s="81"/>
      <c r="AQ606" s="81"/>
      <c r="AR606" s="81"/>
      <c r="AS606" s="81"/>
      <c r="AT606" s="81"/>
      <c r="AU606" s="81"/>
      <c r="AV606" s="81"/>
      <c r="AW606" s="82"/>
      <c r="AX606" s="83"/>
      <c r="AY606" s="150"/>
      <c r="AZ606" s="84"/>
      <c r="BA606" s="83"/>
      <c r="BB606" s="83"/>
      <c r="BC606" s="83"/>
      <c r="BD606" s="83"/>
      <c r="BE606" s="83"/>
      <c r="BF606" s="28"/>
      <c r="BG606" s="85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</row>
    <row r="607" spans="1:100" s="86" customFormat="1" ht="31.5" customHeight="1" x14ac:dyDescent="0.3">
      <c r="A607" s="73"/>
      <c r="B607" s="74"/>
      <c r="C607" s="74"/>
      <c r="D607" s="74"/>
      <c r="E607" s="74"/>
      <c r="F607" s="75"/>
      <c r="G607" s="76"/>
      <c r="H607" s="76"/>
      <c r="I607" s="76"/>
      <c r="J607" s="76"/>
      <c r="K607" s="271"/>
      <c r="L607" s="272"/>
      <c r="M607" s="273"/>
      <c r="N607" s="111"/>
      <c r="O607" s="111"/>
      <c r="P607" s="111"/>
      <c r="Q607" s="111"/>
      <c r="R607" s="111"/>
      <c r="S607" s="77"/>
      <c r="T607" s="77"/>
      <c r="U607" s="111"/>
      <c r="V607" s="111"/>
      <c r="W607" s="111"/>
      <c r="X607" s="111"/>
      <c r="Y607" s="111"/>
      <c r="Z607" s="77"/>
      <c r="AA607" s="77"/>
      <c r="AB607" s="111"/>
      <c r="AC607" s="111"/>
      <c r="AD607" s="111"/>
      <c r="AE607" s="111"/>
      <c r="AF607" s="111"/>
      <c r="AG607" s="77"/>
      <c r="AH607" s="77"/>
      <c r="AI607" s="78"/>
      <c r="AJ607" s="79"/>
      <c r="AK607" s="80"/>
      <c r="AL607" s="77"/>
      <c r="AM607" s="77"/>
      <c r="AN607" s="81"/>
      <c r="AO607" s="81"/>
      <c r="AP607" s="81"/>
      <c r="AQ607" s="81"/>
      <c r="AR607" s="81"/>
      <c r="AS607" s="81"/>
      <c r="AT607" s="81"/>
      <c r="AU607" s="81"/>
      <c r="AV607" s="81"/>
      <c r="AW607" s="82"/>
      <c r="AX607" s="83"/>
      <c r="AY607" s="150"/>
      <c r="AZ607" s="84"/>
      <c r="BA607" s="83"/>
      <c r="BB607" s="83"/>
      <c r="BC607" s="83"/>
      <c r="BD607" s="83"/>
      <c r="BE607" s="83"/>
      <c r="BF607" s="28"/>
      <c r="BG607" s="85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</row>
    <row r="608" spans="1:100" s="86" customFormat="1" ht="31.5" customHeight="1" x14ac:dyDescent="0.3">
      <c r="A608" s="73"/>
      <c r="B608" s="74"/>
      <c r="C608" s="74"/>
      <c r="D608" s="74"/>
      <c r="E608" s="74"/>
      <c r="F608" s="75"/>
      <c r="G608" s="76"/>
      <c r="H608" s="76"/>
      <c r="I608" s="76"/>
      <c r="J608" s="76"/>
      <c r="K608" s="271"/>
      <c r="L608" s="272"/>
      <c r="M608" s="273"/>
      <c r="N608" s="111"/>
      <c r="O608" s="111"/>
      <c r="P608" s="111"/>
      <c r="Q608" s="111"/>
      <c r="R608" s="111"/>
      <c r="S608" s="77"/>
      <c r="T608" s="77"/>
      <c r="U608" s="111"/>
      <c r="V608" s="111"/>
      <c r="W608" s="111"/>
      <c r="X608" s="111"/>
      <c r="Y608" s="111"/>
      <c r="Z608" s="77"/>
      <c r="AA608" s="77"/>
      <c r="AB608" s="111"/>
      <c r="AC608" s="111"/>
      <c r="AD608" s="111"/>
      <c r="AE608" s="111"/>
      <c r="AF608" s="111"/>
      <c r="AG608" s="77"/>
      <c r="AH608" s="77"/>
      <c r="AI608" s="78"/>
      <c r="AJ608" s="79"/>
      <c r="AK608" s="80"/>
      <c r="AL608" s="77"/>
      <c r="AM608" s="77"/>
      <c r="AN608" s="81"/>
      <c r="AO608" s="81"/>
      <c r="AP608" s="81"/>
      <c r="AQ608" s="81"/>
      <c r="AR608" s="81"/>
      <c r="AS608" s="81"/>
      <c r="AT608" s="81"/>
      <c r="AU608" s="81"/>
      <c r="AV608" s="81"/>
      <c r="AW608" s="82"/>
      <c r="AX608" s="83"/>
      <c r="AY608" s="150"/>
      <c r="AZ608" s="84"/>
      <c r="BA608" s="83"/>
      <c r="BB608" s="83"/>
      <c r="BC608" s="83"/>
      <c r="BD608" s="83"/>
      <c r="BE608" s="83"/>
      <c r="BF608" s="28"/>
      <c r="BG608" s="85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</row>
    <row r="609" spans="1:100" s="86" customFormat="1" ht="31.5" customHeight="1" x14ac:dyDescent="0.3">
      <c r="A609" s="73"/>
      <c r="B609" s="74"/>
      <c r="C609" s="74"/>
      <c r="D609" s="74"/>
      <c r="E609" s="74"/>
      <c r="F609" s="75"/>
      <c r="G609" s="76"/>
      <c r="H609" s="76"/>
      <c r="I609" s="76"/>
      <c r="J609" s="76"/>
      <c r="K609" s="271"/>
      <c r="L609" s="272"/>
      <c r="M609" s="273"/>
      <c r="N609" s="111"/>
      <c r="O609" s="111"/>
      <c r="P609" s="111"/>
      <c r="Q609" s="111"/>
      <c r="R609" s="111"/>
      <c r="S609" s="77"/>
      <c r="T609" s="77"/>
      <c r="U609" s="111"/>
      <c r="V609" s="111"/>
      <c r="W609" s="111"/>
      <c r="X609" s="111"/>
      <c r="Y609" s="111"/>
      <c r="Z609" s="77"/>
      <c r="AA609" s="77"/>
      <c r="AB609" s="111"/>
      <c r="AC609" s="111"/>
      <c r="AD609" s="111"/>
      <c r="AE609" s="111"/>
      <c r="AF609" s="111"/>
      <c r="AG609" s="77"/>
      <c r="AH609" s="77"/>
      <c r="AI609" s="78"/>
      <c r="AJ609" s="79"/>
      <c r="AK609" s="80"/>
      <c r="AL609" s="77"/>
      <c r="AM609" s="77"/>
      <c r="AN609" s="81"/>
      <c r="AO609" s="81"/>
      <c r="AP609" s="81"/>
      <c r="AQ609" s="81"/>
      <c r="AR609" s="81"/>
      <c r="AS609" s="81"/>
      <c r="AT609" s="81"/>
      <c r="AU609" s="81"/>
      <c r="AV609" s="81"/>
      <c r="AW609" s="82"/>
      <c r="AX609" s="83"/>
      <c r="AY609" s="150"/>
      <c r="AZ609" s="84"/>
      <c r="BA609" s="83"/>
      <c r="BB609" s="83"/>
      <c r="BC609" s="83"/>
      <c r="BD609" s="83"/>
      <c r="BE609" s="83"/>
      <c r="BF609" s="28"/>
      <c r="BG609" s="85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</row>
    <row r="610" spans="1:100" s="86" customFormat="1" ht="31.5" customHeight="1" x14ac:dyDescent="0.3">
      <c r="A610" s="73"/>
      <c r="B610" s="74"/>
      <c r="C610" s="74"/>
      <c r="D610" s="74"/>
      <c r="E610" s="74"/>
      <c r="F610" s="75"/>
      <c r="G610" s="76"/>
      <c r="H610" s="76"/>
      <c r="I610" s="76"/>
      <c r="J610" s="76"/>
      <c r="K610" s="271"/>
      <c r="L610" s="272"/>
      <c r="M610" s="273"/>
      <c r="N610" s="111"/>
      <c r="O610" s="111"/>
      <c r="P610" s="111"/>
      <c r="Q610" s="111"/>
      <c r="R610" s="111"/>
      <c r="S610" s="77"/>
      <c r="T610" s="77"/>
      <c r="U610" s="111"/>
      <c r="V610" s="111"/>
      <c r="W610" s="111"/>
      <c r="X610" s="111"/>
      <c r="Y610" s="111"/>
      <c r="Z610" s="77"/>
      <c r="AA610" s="77"/>
      <c r="AB610" s="111"/>
      <c r="AC610" s="111"/>
      <c r="AD610" s="111"/>
      <c r="AE610" s="111"/>
      <c r="AF610" s="111"/>
      <c r="AG610" s="77"/>
      <c r="AH610" s="77"/>
      <c r="AI610" s="78"/>
      <c r="AJ610" s="79"/>
      <c r="AK610" s="80"/>
      <c r="AL610" s="77"/>
      <c r="AM610" s="77"/>
      <c r="AN610" s="81"/>
      <c r="AO610" s="81"/>
      <c r="AP610" s="81"/>
      <c r="AQ610" s="81"/>
      <c r="AR610" s="81"/>
      <c r="AS610" s="81"/>
      <c r="AT610" s="81"/>
      <c r="AU610" s="81"/>
      <c r="AV610" s="81"/>
      <c r="AW610" s="82"/>
      <c r="AX610" s="83"/>
      <c r="AY610" s="150"/>
      <c r="AZ610" s="84"/>
      <c r="BA610" s="83"/>
      <c r="BB610" s="83"/>
      <c r="BC610" s="83"/>
      <c r="BD610" s="83"/>
      <c r="BE610" s="83"/>
      <c r="BF610" s="28"/>
      <c r="BG610" s="85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</row>
    <row r="611" spans="1:100" s="86" customFormat="1" ht="31.5" customHeight="1" x14ac:dyDescent="0.3">
      <c r="A611" s="73"/>
      <c r="B611" s="74"/>
      <c r="C611" s="74"/>
      <c r="D611" s="74"/>
      <c r="E611" s="74"/>
      <c r="F611" s="75"/>
      <c r="G611" s="76"/>
      <c r="H611" s="76"/>
      <c r="I611" s="76"/>
      <c r="J611" s="76"/>
      <c r="K611" s="271"/>
      <c r="L611" s="272"/>
      <c r="M611" s="273"/>
      <c r="N611" s="111"/>
      <c r="O611" s="111"/>
      <c r="P611" s="111"/>
      <c r="Q611" s="111"/>
      <c r="R611" s="111"/>
      <c r="S611" s="77"/>
      <c r="T611" s="77"/>
      <c r="U611" s="111"/>
      <c r="V611" s="111"/>
      <c r="W611" s="111"/>
      <c r="X611" s="111"/>
      <c r="Y611" s="111"/>
      <c r="Z611" s="77"/>
      <c r="AA611" s="77"/>
      <c r="AB611" s="111"/>
      <c r="AC611" s="111"/>
      <c r="AD611" s="111"/>
      <c r="AE611" s="111"/>
      <c r="AF611" s="111"/>
      <c r="AG611" s="77"/>
      <c r="AH611" s="77"/>
      <c r="AI611" s="78"/>
      <c r="AJ611" s="79"/>
      <c r="AK611" s="80"/>
      <c r="AL611" s="77"/>
      <c r="AM611" s="77"/>
      <c r="AN611" s="81"/>
      <c r="AO611" s="81"/>
      <c r="AP611" s="81"/>
      <c r="AQ611" s="81"/>
      <c r="AR611" s="81"/>
      <c r="AS611" s="81"/>
      <c r="AT611" s="81"/>
      <c r="AU611" s="81"/>
      <c r="AV611" s="81"/>
      <c r="AW611" s="82"/>
      <c r="AX611" s="83"/>
      <c r="AY611" s="150"/>
      <c r="AZ611" s="84"/>
      <c r="BA611" s="83"/>
      <c r="BB611" s="83"/>
      <c r="BC611" s="83"/>
      <c r="BD611" s="83"/>
      <c r="BE611" s="83"/>
      <c r="BF611" s="28"/>
      <c r="BG611" s="85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</row>
    <row r="612" spans="1:100" s="86" customFormat="1" ht="31.5" customHeight="1" x14ac:dyDescent="0.3">
      <c r="A612" s="73"/>
      <c r="B612" s="74"/>
      <c r="C612" s="74"/>
      <c r="D612" s="74"/>
      <c r="E612" s="74"/>
      <c r="F612" s="75"/>
      <c r="G612" s="76"/>
      <c r="H612" s="76"/>
      <c r="I612" s="76"/>
      <c r="J612" s="76"/>
      <c r="K612" s="271"/>
      <c r="L612" s="272"/>
      <c r="M612" s="273"/>
      <c r="N612" s="111"/>
      <c r="O612" s="111"/>
      <c r="P612" s="111"/>
      <c r="Q612" s="111"/>
      <c r="R612" s="111"/>
      <c r="S612" s="77"/>
      <c r="T612" s="77"/>
      <c r="U612" s="111"/>
      <c r="V612" s="111"/>
      <c r="W612" s="111"/>
      <c r="X612" s="111"/>
      <c r="Y612" s="111"/>
      <c r="Z612" s="77"/>
      <c r="AA612" s="77"/>
      <c r="AB612" s="111"/>
      <c r="AC612" s="111"/>
      <c r="AD612" s="111"/>
      <c r="AE612" s="111"/>
      <c r="AF612" s="111"/>
      <c r="AG612" s="77"/>
      <c r="AH612" s="77"/>
      <c r="AI612" s="78"/>
      <c r="AJ612" s="79"/>
      <c r="AK612" s="80"/>
      <c r="AL612" s="77"/>
      <c r="AM612" s="77"/>
      <c r="AN612" s="81"/>
      <c r="AO612" s="81"/>
      <c r="AP612" s="81"/>
      <c r="AQ612" s="81"/>
      <c r="AR612" s="81"/>
      <c r="AS612" s="81"/>
      <c r="AT612" s="81"/>
      <c r="AU612" s="81"/>
      <c r="AV612" s="81"/>
      <c r="AW612" s="82"/>
      <c r="AX612" s="83"/>
      <c r="AY612" s="150"/>
      <c r="AZ612" s="84"/>
      <c r="BA612" s="83"/>
      <c r="BB612" s="83"/>
      <c r="BC612" s="83"/>
      <c r="BD612" s="83"/>
      <c r="BE612" s="83"/>
      <c r="BF612" s="28"/>
      <c r="BG612" s="85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</row>
    <row r="613" spans="1:100" s="86" customFormat="1" ht="31.5" customHeight="1" x14ac:dyDescent="0.3">
      <c r="A613" s="73"/>
      <c r="B613" s="74"/>
      <c r="C613" s="74"/>
      <c r="D613" s="74"/>
      <c r="E613" s="74"/>
      <c r="F613" s="75"/>
      <c r="G613" s="76"/>
      <c r="H613" s="76"/>
      <c r="I613" s="76"/>
      <c r="J613" s="76"/>
      <c r="K613" s="271"/>
      <c r="L613" s="272"/>
      <c r="M613" s="273"/>
      <c r="N613" s="111"/>
      <c r="O613" s="111"/>
      <c r="P613" s="111"/>
      <c r="Q613" s="111"/>
      <c r="R613" s="111"/>
      <c r="S613" s="77"/>
      <c r="T613" s="77"/>
      <c r="U613" s="111"/>
      <c r="V613" s="111"/>
      <c r="W613" s="111"/>
      <c r="X613" s="111"/>
      <c r="Y613" s="111"/>
      <c r="Z613" s="77"/>
      <c r="AA613" s="77"/>
      <c r="AB613" s="111"/>
      <c r="AC613" s="111"/>
      <c r="AD613" s="111"/>
      <c r="AE613" s="111"/>
      <c r="AF613" s="111"/>
      <c r="AG613" s="77"/>
      <c r="AH613" s="77"/>
      <c r="AI613" s="78"/>
      <c r="AJ613" s="79"/>
      <c r="AK613" s="80"/>
      <c r="AL613" s="77"/>
      <c r="AM613" s="77"/>
      <c r="AN613" s="81"/>
      <c r="AO613" s="81"/>
      <c r="AP613" s="81"/>
      <c r="AQ613" s="81"/>
      <c r="AR613" s="81"/>
      <c r="AS613" s="81"/>
      <c r="AT613" s="81"/>
      <c r="AU613" s="81"/>
      <c r="AV613" s="81"/>
      <c r="AW613" s="82"/>
      <c r="AX613" s="83"/>
      <c r="AY613" s="150"/>
      <c r="AZ613" s="84"/>
      <c r="BA613" s="83"/>
      <c r="BB613" s="83"/>
      <c r="BC613" s="83"/>
      <c r="BD613" s="83"/>
      <c r="BE613" s="83"/>
      <c r="BF613" s="28"/>
      <c r="BG613" s="85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</row>
    <row r="614" spans="1:100" s="86" customFormat="1" ht="31.5" customHeight="1" x14ac:dyDescent="0.3">
      <c r="A614" s="73"/>
      <c r="B614" s="74"/>
      <c r="C614" s="74"/>
      <c r="D614" s="74"/>
      <c r="E614" s="74"/>
      <c r="F614" s="75"/>
      <c r="G614" s="76"/>
      <c r="H614" s="76"/>
      <c r="I614" s="76"/>
      <c r="J614" s="76"/>
      <c r="K614" s="271"/>
      <c r="L614" s="272"/>
      <c r="M614" s="273"/>
      <c r="N614" s="111"/>
      <c r="O614" s="111"/>
      <c r="P614" s="111"/>
      <c r="Q614" s="111"/>
      <c r="R614" s="111"/>
      <c r="S614" s="77"/>
      <c r="T614" s="77"/>
      <c r="U614" s="111"/>
      <c r="V614" s="111"/>
      <c r="W614" s="111"/>
      <c r="X614" s="111"/>
      <c r="Y614" s="111"/>
      <c r="Z614" s="77"/>
      <c r="AA614" s="77"/>
      <c r="AB614" s="111"/>
      <c r="AC614" s="111"/>
      <c r="AD614" s="111"/>
      <c r="AE614" s="111"/>
      <c r="AF614" s="111"/>
      <c r="AG614" s="77"/>
      <c r="AH614" s="77"/>
      <c r="AI614" s="78"/>
      <c r="AJ614" s="79"/>
      <c r="AK614" s="80"/>
      <c r="AL614" s="77"/>
      <c r="AM614" s="77"/>
      <c r="AN614" s="81"/>
      <c r="AO614" s="81"/>
      <c r="AP614" s="81"/>
      <c r="AQ614" s="81"/>
      <c r="AR614" s="81"/>
      <c r="AS614" s="81"/>
      <c r="AT614" s="81"/>
      <c r="AU614" s="81"/>
      <c r="AV614" s="81"/>
      <c r="AW614" s="82"/>
      <c r="AX614" s="83"/>
      <c r="AY614" s="150"/>
      <c r="AZ614" s="84"/>
      <c r="BA614" s="83"/>
      <c r="BB614" s="83"/>
      <c r="BC614" s="83"/>
      <c r="BD614" s="83"/>
      <c r="BE614" s="83"/>
      <c r="BF614" s="28"/>
      <c r="BG614" s="85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</row>
    <row r="615" spans="1:100" s="86" customFormat="1" ht="31.5" customHeight="1" x14ac:dyDescent="0.3">
      <c r="A615" s="73"/>
      <c r="B615" s="74"/>
      <c r="C615" s="74"/>
      <c r="D615" s="74"/>
      <c r="E615" s="74"/>
      <c r="F615" s="75"/>
      <c r="G615" s="76"/>
      <c r="H615" s="76"/>
      <c r="I615" s="76"/>
      <c r="J615" s="76"/>
      <c r="K615" s="271"/>
      <c r="L615" s="272"/>
      <c r="M615" s="273"/>
      <c r="N615" s="111"/>
      <c r="O615" s="111"/>
      <c r="P615" s="111"/>
      <c r="Q615" s="111"/>
      <c r="R615" s="111"/>
      <c r="S615" s="77"/>
      <c r="T615" s="77"/>
      <c r="U615" s="111"/>
      <c r="V615" s="111"/>
      <c r="W615" s="111"/>
      <c r="X615" s="111"/>
      <c r="Y615" s="111"/>
      <c r="Z615" s="77"/>
      <c r="AA615" s="77"/>
      <c r="AB615" s="111"/>
      <c r="AC615" s="111"/>
      <c r="AD615" s="111"/>
      <c r="AE615" s="111"/>
      <c r="AF615" s="111"/>
      <c r="AG615" s="77"/>
      <c r="AH615" s="77"/>
      <c r="AI615" s="78"/>
      <c r="AJ615" s="79"/>
      <c r="AK615" s="80"/>
      <c r="AL615" s="77"/>
      <c r="AM615" s="77"/>
      <c r="AN615" s="81"/>
      <c r="AO615" s="81"/>
      <c r="AP615" s="81"/>
      <c r="AQ615" s="81"/>
      <c r="AR615" s="81"/>
      <c r="AS615" s="81"/>
      <c r="AT615" s="81"/>
      <c r="AU615" s="81"/>
      <c r="AV615" s="81"/>
      <c r="AW615" s="82"/>
      <c r="AX615" s="83"/>
      <c r="AY615" s="150"/>
      <c r="AZ615" s="84"/>
      <c r="BA615" s="83"/>
      <c r="BB615" s="83"/>
      <c r="BC615" s="83"/>
      <c r="BD615" s="83"/>
      <c r="BE615" s="83"/>
      <c r="BF615" s="28"/>
      <c r="BG615" s="85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</row>
    <row r="616" spans="1:100" s="86" customFormat="1" ht="31.5" customHeight="1" x14ac:dyDescent="0.3">
      <c r="A616" s="73"/>
      <c r="B616" s="74"/>
      <c r="C616" s="74"/>
      <c r="D616" s="74"/>
      <c r="E616" s="74"/>
      <c r="F616" s="75"/>
      <c r="G616" s="76"/>
      <c r="H616" s="76"/>
      <c r="I616" s="76"/>
      <c r="J616" s="76"/>
      <c r="K616" s="271"/>
      <c r="L616" s="272"/>
      <c r="M616" s="273"/>
      <c r="N616" s="111"/>
      <c r="O616" s="111"/>
      <c r="P616" s="111"/>
      <c r="Q616" s="111"/>
      <c r="R616" s="111"/>
      <c r="S616" s="77"/>
      <c r="T616" s="77"/>
      <c r="U616" s="111"/>
      <c r="V616" s="111"/>
      <c r="W616" s="111"/>
      <c r="X616" s="111"/>
      <c r="Y616" s="111"/>
      <c r="Z616" s="77"/>
      <c r="AA616" s="77"/>
      <c r="AB616" s="111"/>
      <c r="AC616" s="111"/>
      <c r="AD616" s="111"/>
      <c r="AE616" s="111"/>
      <c r="AF616" s="111"/>
      <c r="AG616" s="77"/>
      <c r="AH616" s="77"/>
      <c r="AI616" s="78"/>
      <c r="AJ616" s="79"/>
      <c r="AK616" s="80"/>
      <c r="AL616" s="77"/>
      <c r="AM616" s="77"/>
      <c r="AN616" s="81"/>
      <c r="AO616" s="81"/>
      <c r="AP616" s="81"/>
      <c r="AQ616" s="81"/>
      <c r="AR616" s="81"/>
      <c r="AS616" s="81"/>
      <c r="AT616" s="81"/>
      <c r="AU616" s="81"/>
      <c r="AV616" s="81"/>
      <c r="AW616" s="82"/>
      <c r="AX616" s="83"/>
      <c r="AY616" s="150"/>
      <c r="AZ616" s="84"/>
      <c r="BA616" s="83"/>
      <c r="BB616" s="83"/>
      <c r="BC616" s="83"/>
      <c r="BD616" s="83"/>
      <c r="BE616" s="83"/>
      <c r="BF616" s="28"/>
      <c r="BG616" s="85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</row>
    <row r="617" spans="1:100" s="86" customFormat="1" ht="31.5" customHeight="1" x14ac:dyDescent="0.3">
      <c r="A617" s="73"/>
      <c r="B617" s="74"/>
      <c r="C617" s="74"/>
      <c r="D617" s="74"/>
      <c r="E617" s="74"/>
      <c r="F617" s="75"/>
      <c r="G617" s="76"/>
      <c r="H617" s="76"/>
      <c r="I617" s="76"/>
      <c r="J617" s="76"/>
      <c r="K617" s="271"/>
      <c r="L617" s="272"/>
      <c r="M617" s="273"/>
      <c r="N617" s="111"/>
      <c r="O617" s="111"/>
      <c r="P617" s="111"/>
      <c r="Q617" s="111"/>
      <c r="R617" s="111"/>
      <c r="S617" s="77"/>
      <c r="T617" s="77"/>
      <c r="U617" s="111"/>
      <c r="V617" s="111"/>
      <c r="W617" s="111"/>
      <c r="X617" s="111"/>
      <c r="Y617" s="111"/>
      <c r="Z617" s="77"/>
      <c r="AA617" s="77"/>
      <c r="AB617" s="111"/>
      <c r="AC617" s="111"/>
      <c r="AD617" s="111"/>
      <c r="AE617" s="111"/>
      <c r="AF617" s="111"/>
      <c r="AG617" s="77"/>
      <c r="AH617" s="77"/>
      <c r="AI617" s="78"/>
      <c r="AJ617" s="79"/>
      <c r="AK617" s="80"/>
      <c r="AL617" s="77"/>
      <c r="AM617" s="77"/>
      <c r="AN617" s="81"/>
      <c r="AO617" s="81"/>
      <c r="AP617" s="81"/>
      <c r="AQ617" s="81"/>
      <c r="AR617" s="81"/>
      <c r="AS617" s="81"/>
      <c r="AT617" s="81"/>
      <c r="AU617" s="81"/>
      <c r="AV617" s="81"/>
      <c r="AW617" s="82"/>
      <c r="AX617" s="83"/>
      <c r="AY617" s="150"/>
      <c r="AZ617" s="84"/>
      <c r="BA617" s="83"/>
      <c r="BB617" s="83"/>
      <c r="BC617" s="83"/>
      <c r="BD617" s="83"/>
      <c r="BE617" s="83"/>
      <c r="BF617" s="28"/>
      <c r="BG617" s="85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</row>
    <row r="618" spans="1:100" s="86" customFormat="1" ht="31.5" customHeight="1" x14ac:dyDescent="0.3">
      <c r="A618" s="73"/>
      <c r="B618" s="74"/>
      <c r="C618" s="74"/>
      <c r="D618" s="74"/>
      <c r="E618" s="74"/>
      <c r="F618" s="75"/>
      <c r="G618" s="76"/>
      <c r="H618" s="76"/>
      <c r="I618" s="76"/>
      <c r="J618" s="76"/>
      <c r="K618" s="271"/>
      <c r="L618" s="272"/>
      <c r="M618" s="273"/>
      <c r="N618" s="111"/>
      <c r="O618" s="111"/>
      <c r="P618" s="111"/>
      <c r="Q618" s="111"/>
      <c r="R618" s="111"/>
      <c r="S618" s="77"/>
      <c r="T618" s="77"/>
      <c r="U618" s="111"/>
      <c r="V618" s="111"/>
      <c r="W618" s="111"/>
      <c r="X618" s="111"/>
      <c r="Y618" s="111"/>
      <c r="Z618" s="77"/>
      <c r="AA618" s="77"/>
      <c r="AB618" s="111"/>
      <c r="AC618" s="111"/>
      <c r="AD618" s="111"/>
      <c r="AE618" s="111"/>
      <c r="AF618" s="111"/>
      <c r="AG618" s="77"/>
      <c r="AH618" s="77"/>
      <c r="AI618" s="78"/>
      <c r="AJ618" s="79"/>
      <c r="AK618" s="80"/>
      <c r="AL618" s="77"/>
      <c r="AM618" s="77"/>
      <c r="AN618" s="81"/>
      <c r="AO618" s="81"/>
      <c r="AP618" s="81"/>
      <c r="AQ618" s="81"/>
      <c r="AR618" s="81"/>
      <c r="AS618" s="81"/>
      <c r="AT618" s="81"/>
      <c r="AU618" s="81"/>
      <c r="AV618" s="81"/>
      <c r="AW618" s="82"/>
      <c r="AX618" s="83"/>
      <c r="AY618" s="150"/>
      <c r="AZ618" s="84"/>
      <c r="BA618" s="83"/>
      <c r="BB618" s="83"/>
      <c r="BC618" s="83"/>
      <c r="BD618" s="83"/>
      <c r="BE618" s="83"/>
      <c r="BF618" s="28"/>
      <c r="BG618" s="85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</row>
    <row r="619" spans="1:100" s="86" customFormat="1" ht="31.5" customHeight="1" x14ac:dyDescent="0.3">
      <c r="A619" s="73"/>
      <c r="B619" s="74"/>
      <c r="C619" s="74"/>
      <c r="D619" s="74"/>
      <c r="E619" s="74"/>
      <c r="F619" s="75"/>
      <c r="G619" s="76"/>
      <c r="H619" s="76"/>
      <c r="I619" s="76"/>
      <c r="J619" s="76"/>
      <c r="K619" s="271"/>
      <c r="L619" s="272"/>
      <c r="M619" s="273"/>
      <c r="N619" s="111"/>
      <c r="O619" s="111"/>
      <c r="P619" s="111"/>
      <c r="Q619" s="111"/>
      <c r="R619" s="111"/>
      <c r="S619" s="77"/>
      <c r="T619" s="77"/>
      <c r="U619" s="111"/>
      <c r="V619" s="111"/>
      <c r="W619" s="111"/>
      <c r="X619" s="111"/>
      <c r="Y619" s="111"/>
      <c r="Z619" s="77"/>
      <c r="AA619" s="77"/>
      <c r="AB619" s="111"/>
      <c r="AC619" s="111"/>
      <c r="AD619" s="111"/>
      <c r="AE619" s="111"/>
      <c r="AF619" s="111"/>
      <c r="AG619" s="77"/>
      <c r="AH619" s="77"/>
      <c r="AI619" s="78"/>
      <c r="AJ619" s="79"/>
      <c r="AK619" s="80"/>
      <c r="AL619" s="77"/>
      <c r="AM619" s="77"/>
      <c r="AN619" s="81"/>
      <c r="AO619" s="81"/>
      <c r="AP619" s="81"/>
      <c r="AQ619" s="81"/>
      <c r="AR619" s="81"/>
      <c r="AS619" s="81"/>
      <c r="AT619" s="81"/>
      <c r="AU619" s="81"/>
      <c r="AV619" s="81"/>
      <c r="AW619" s="82"/>
      <c r="AX619" s="83"/>
      <c r="AY619" s="150"/>
      <c r="AZ619" s="84"/>
      <c r="BA619" s="83"/>
      <c r="BB619" s="83"/>
      <c r="BC619" s="83"/>
      <c r="BD619" s="83"/>
      <c r="BE619" s="83"/>
      <c r="BF619" s="28"/>
      <c r="BG619" s="85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</row>
    <row r="620" spans="1:100" s="86" customFormat="1" ht="31.5" customHeight="1" x14ac:dyDescent="0.3">
      <c r="A620" s="73"/>
      <c r="B620" s="74"/>
      <c r="C620" s="74"/>
      <c r="D620" s="74"/>
      <c r="E620" s="74"/>
      <c r="F620" s="75"/>
      <c r="G620" s="76"/>
      <c r="H620" s="76"/>
      <c r="I620" s="76"/>
      <c r="J620" s="76"/>
      <c r="K620" s="271"/>
      <c r="L620" s="272"/>
      <c r="M620" s="273"/>
      <c r="N620" s="111"/>
      <c r="O620" s="111"/>
      <c r="P620" s="111"/>
      <c r="Q620" s="111"/>
      <c r="R620" s="111"/>
      <c r="S620" s="77"/>
      <c r="T620" s="77"/>
      <c r="U620" s="111"/>
      <c r="V620" s="111"/>
      <c r="W620" s="111"/>
      <c r="X620" s="111"/>
      <c r="Y620" s="111"/>
      <c r="Z620" s="77"/>
      <c r="AA620" s="77"/>
      <c r="AB620" s="111"/>
      <c r="AC620" s="111"/>
      <c r="AD620" s="111"/>
      <c r="AE620" s="111"/>
      <c r="AF620" s="111"/>
      <c r="AG620" s="77"/>
      <c r="AH620" s="77"/>
      <c r="AI620" s="78"/>
      <c r="AJ620" s="79"/>
      <c r="AK620" s="80"/>
      <c r="AL620" s="77"/>
      <c r="AM620" s="77"/>
      <c r="AN620" s="81"/>
      <c r="AO620" s="81"/>
      <c r="AP620" s="81"/>
      <c r="AQ620" s="81"/>
      <c r="AR620" s="81"/>
      <c r="AS620" s="81"/>
      <c r="AT620" s="81"/>
      <c r="AU620" s="81"/>
      <c r="AV620" s="81"/>
      <c r="AW620" s="82"/>
      <c r="AX620" s="83"/>
      <c r="AY620" s="150"/>
      <c r="AZ620" s="84"/>
      <c r="BA620" s="83"/>
      <c r="BB620" s="83"/>
      <c r="BC620" s="83"/>
      <c r="BD620" s="83"/>
      <c r="BE620" s="83"/>
      <c r="BF620" s="28"/>
      <c r="BG620" s="85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</row>
    <row r="621" spans="1:100" s="86" customFormat="1" ht="31.5" customHeight="1" x14ac:dyDescent="0.3">
      <c r="A621" s="73"/>
      <c r="B621" s="74"/>
      <c r="C621" s="74"/>
      <c r="D621" s="74"/>
      <c r="E621" s="74"/>
      <c r="F621" s="75"/>
      <c r="G621" s="76"/>
      <c r="H621" s="76"/>
      <c r="I621" s="76"/>
      <c r="J621" s="76"/>
      <c r="K621" s="271"/>
      <c r="L621" s="272"/>
      <c r="M621" s="273"/>
      <c r="N621" s="111"/>
      <c r="O621" s="111"/>
      <c r="P621" s="111"/>
      <c r="Q621" s="111"/>
      <c r="R621" s="111"/>
      <c r="S621" s="77"/>
      <c r="T621" s="77"/>
      <c r="U621" s="111"/>
      <c r="V621" s="111"/>
      <c r="W621" s="111"/>
      <c r="X621" s="111"/>
      <c r="Y621" s="111"/>
      <c r="Z621" s="77"/>
      <c r="AA621" s="77"/>
      <c r="AB621" s="111"/>
      <c r="AC621" s="111"/>
      <c r="AD621" s="111"/>
      <c r="AE621" s="111"/>
      <c r="AF621" s="111"/>
      <c r="AG621" s="77"/>
      <c r="AH621" s="77"/>
      <c r="AI621" s="78"/>
      <c r="AJ621" s="79"/>
      <c r="AK621" s="80"/>
      <c r="AL621" s="77"/>
      <c r="AM621" s="77"/>
      <c r="AN621" s="81"/>
      <c r="AO621" s="81"/>
      <c r="AP621" s="81"/>
      <c r="AQ621" s="81"/>
      <c r="AR621" s="81"/>
      <c r="AS621" s="81"/>
      <c r="AT621" s="81"/>
      <c r="AU621" s="81"/>
      <c r="AV621" s="81"/>
      <c r="AW621" s="82"/>
      <c r="AX621" s="83"/>
      <c r="AY621" s="150"/>
      <c r="AZ621" s="84"/>
      <c r="BA621" s="83"/>
      <c r="BB621" s="83"/>
      <c r="BC621" s="83"/>
      <c r="BD621" s="83"/>
      <c r="BE621" s="83"/>
      <c r="BF621" s="28"/>
      <c r="BG621" s="85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</row>
    <row r="622" spans="1:100" s="86" customFormat="1" ht="31.5" customHeight="1" x14ac:dyDescent="0.3">
      <c r="A622" s="73"/>
      <c r="B622" s="74"/>
      <c r="C622" s="74"/>
      <c r="D622" s="74"/>
      <c r="E622" s="74"/>
      <c r="F622" s="75"/>
      <c r="G622" s="76"/>
      <c r="H622" s="76"/>
      <c r="I622" s="76"/>
      <c r="J622" s="76"/>
      <c r="K622" s="271"/>
      <c r="L622" s="272"/>
      <c r="M622" s="273"/>
      <c r="N622" s="111"/>
      <c r="O622" s="111"/>
      <c r="P622" s="111"/>
      <c r="Q622" s="111"/>
      <c r="R622" s="111"/>
      <c r="S622" s="77"/>
      <c r="T622" s="77"/>
      <c r="U622" s="111"/>
      <c r="V622" s="111"/>
      <c r="W622" s="111"/>
      <c r="X622" s="111"/>
      <c r="Y622" s="111"/>
      <c r="Z622" s="77"/>
      <c r="AA622" s="77"/>
      <c r="AB622" s="111"/>
      <c r="AC622" s="111"/>
      <c r="AD622" s="111"/>
      <c r="AE622" s="111"/>
      <c r="AF622" s="111"/>
      <c r="AG622" s="77"/>
      <c r="AH622" s="77"/>
      <c r="AI622" s="78"/>
      <c r="AJ622" s="79"/>
      <c r="AK622" s="80"/>
      <c r="AL622" s="77"/>
      <c r="AM622" s="77"/>
      <c r="AN622" s="81"/>
      <c r="AO622" s="81"/>
      <c r="AP622" s="81"/>
      <c r="AQ622" s="81"/>
      <c r="AR622" s="81"/>
      <c r="AS622" s="81"/>
      <c r="AT622" s="81"/>
      <c r="AU622" s="81"/>
      <c r="AV622" s="81"/>
      <c r="AW622" s="82"/>
      <c r="AX622" s="83"/>
      <c r="AY622" s="150"/>
      <c r="AZ622" s="84"/>
      <c r="BA622" s="83"/>
      <c r="BB622" s="83"/>
      <c r="BC622" s="83"/>
      <c r="BD622" s="83"/>
      <c r="BE622" s="83"/>
      <c r="BF622" s="28"/>
      <c r="BG622" s="85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</row>
    <row r="623" spans="1:100" s="86" customFormat="1" ht="31.5" customHeight="1" x14ac:dyDescent="0.3">
      <c r="A623" s="73"/>
      <c r="B623" s="74"/>
      <c r="C623" s="74"/>
      <c r="D623" s="74"/>
      <c r="E623" s="74"/>
      <c r="F623" s="75"/>
      <c r="G623" s="76"/>
      <c r="H623" s="76"/>
      <c r="I623" s="76"/>
      <c r="J623" s="76"/>
      <c r="K623" s="271"/>
      <c r="L623" s="272"/>
      <c r="M623" s="273"/>
      <c r="N623" s="111"/>
      <c r="O623" s="111"/>
      <c r="P623" s="111"/>
      <c r="Q623" s="111"/>
      <c r="R623" s="111"/>
      <c r="S623" s="77"/>
      <c r="T623" s="77"/>
      <c r="U623" s="111"/>
      <c r="V623" s="111"/>
      <c r="W623" s="111"/>
      <c r="X623" s="111"/>
      <c r="Y623" s="111"/>
      <c r="Z623" s="77"/>
      <c r="AA623" s="77"/>
      <c r="AB623" s="111"/>
      <c r="AC623" s="111"/>
      <c r="AD623" s="111"/>
      <c r="AE623" s="111"/>
      <c r="AF623" s="111"/>
      <c r="AG623" s="77"/>
      <c r="AH623" s="77"/>
      <c r="AI623" s="78"/>
      <c r="AJ623" s="79"/>
      <c r="AK623" s="80"/>
      <c r="AL623" s="77"/>
      <c r="AM623" s="77"/>
      <c r="AN623" s="81"/>
      <c r="AO623" s="81"/>
      <c r="AP623" s="81"/>
      <c r="AQ623" s="81"/>
      <c r="AR623" s="81"/>
      <c r="AS623" s="81"/>
      <c r="AT623" s="81"/>
      <c r="AU623" s="81"/>
      <c r="AV623" s="81"/>
      <c r="AW623" s="82"/>
      <c r="AX623" s="83"/>
      <c r="AY623" s="150"/>
      <c r="AZ623" s="84"/>
      <c r="BA623" s="83"/>
      <c r="BB623" s="83"/>
      <c r="BC623" s="83"/>
      <c r="BD623" s="83"/>
      <c r="BE623" s="83"/>
      <c r="BF623" s="28"/>
      <c r="BG623" s="85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</row>
    <row r="624" spans="1:100" s="86" customFormat="1" ht="31.5" customHeight="1" x14ac:dyDescent="0.3">
      <c r="A624" s="73"/>
      <c r="B624" s="74"/>
      <c r="C624" s="74"/>
      <c r="D624" s="74"/>
      <c r="E624" s="74"/>
      <c r="F624" s="75"/>
      <c r="G624" s="76"/>
      <c r="H624" s="76"/>
      <c r="I624" s="76"/>
      <c r="J624" s="76"/>
      <c r="K624" s="271"/>
      <c r="L624" s="272"/>
      <c r="M624" s="273"/>
      <c r="N624" s="111"/>
      <c r="O624" s="111"/>
      <c r="P624" s="111"/>
      <c r="Q624" s="111"/>
      <c r="R624" s="111"/>
      <c r="S624" s="77"/>
      <c r="T624" s="77"/>
      <c r="U624" s="111"/>
      <c r="V624" s="111"/>
      <c r="W624" s="111"/>
      <c r="X624" s="111"/>
      <c r="Y624" s="111"/>
      <c r="Z624" s="77"/>
      <c r="AA624" s="77"/>
      <c r="AB624" s="111"/>
      <c r="AC624" s="111"/>
      <c r="AD624" s="111"/>
      <c r="AE624" s="111"/>
      <c r="AF624" s="111"/>
      <c r="AG624" s="77"/>
      <c r="AH624" s="77"/>
      <c r="AI624" s="78"/>
      <c r="AJ624" s="79"/>
      <c r="AK624" s="80"/>
      <c r="AL624" s="77"/>
      <c r="AM624" s="77"/>
      <c r="AN624" s="81"/>
      <c r="AO624" s="81"/>
      <c r="AP624" s="81"/>
      <c r="AQ624" s="81"/>
      <c r="AR624" s="81"/>
      <c r="AS624" s="81"/>
      <c r="AT624" s="81"/>
      <c r="AU624" s="81"/>
      <c r="AV624" s="81"/>
      <c r="AW624" s="82"/>
      <c r="AX624" s="83"/>
      <c r="AY624" s="150"/>
      <c r="AZ624" s="84"/>
      <c r="BA624" s="83"/>
      <c r="BB624" s="83"/>
      <c r="BC624" s="83"/>
      <c r="BD624" s="83"/>
      <c r="BE624" s="83"/>
      <c r="BF624" s="28"/>
      <c r="BG624" s="85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</row>
    <row r="625" spans="1:100" s="86" customFormat="1" ht="31.5" customHeight="1" x14ac:dyDescent="0.3">
      <c r="A625" s="73"/>
      <c r="B625" s="74"/>
      <c r="C625" s="74"/>
      <c r="D625" s="74"/>
      <c r="E625" s="74"/>
      <c r="F625" s="75"/>
      <c r="G625" s="76"/>
      <c r="H625" s="76"/>
      <c r="I625" s="76"/>
      <c r="J625" s="76"/>
      <c r="K625" s="271"/>
      <c r="L625" s="272"/>
      <c r="M625" s="273"/>
      <c r="N625" s="111"/>
      <c r="O625" s="111"/>
      <c r="P625" s="111"/>
      <c r="Q625" s="111"/>
      <c r="R625" s="111"/>
      <c r="S625" s="77"/>
      <c r="T625" s="77"/>
      <c r="U625" s="111"/>
      <c r="V625" s="111"/>
      <c r="W625" s="111"/>
      <c r="X625" s="111"/>
      <c r="Y625" s="111"/>
      <c r="Z625" s="77"/>
      <c r="AA625" s="77"/>
      <c r="AB625" s="111"/>
      <c r="AC625" s="111"/>
      <c r="AD625" s="111"/>
      <c r="AE625" s="111"/>
      <c r="AF625" s="111"/>
      <c r="AG625" s="77"/>
      <c r="AH625" s="77"/>
      <c r="AI625" s="78"/>
      <c r="AJ625" s="79"/>
      <c r="AK625" s="80"/>
      <c r="AL625" s="77"/>
      <c r="AM625" s="77"/>
      <c r="AN625" s="81"/>
      <c r="AO625" s="81"/>
      <c r="AP625" s="81"/>
      <c r="AQ625" s="81"/>
      <c r="AR625" s="81"/>
      <c r="AS625" s="81"/>
      <c r="AT625" s="81"/>
      <c r="AU625" s="81"/>
      <c r="AV625" s="81"/>
      <c r="AW625" s="82"/>
      <c r="AX625" s="83"/>
      <c r="AY625" s="150"/>
      <c r="AZ625" s="84"/>
      <c r="BA625" s="83"/>
      <c r="BB625" s="83"/>
      <c r="BC625" s="83"/>
      <c r="BD625" s="83"/>
      <c r="BE625" s="83"/>
      <c r="BF625" s="28"/>
      <c r="BG625" s="85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</row>
    <row r="626" spans="1:100" s="86" customFormat="1" ht="31.5" customHeight="1" x14ac:dyDescent="0.3">
      <c r="A626" s="73"/>
      <c r="B626" s="74"/>
      <c r="C626" s="74"/>
      <c r="D626" s="74"/>
      <c r="E626" s="74"/>
      <c r="F626" s="75"/>
      <c r="G626" s="76"/>
      <c r="H626" s="76"/>
      <c r="I626" s="76"/>
      <c r="J626" s="76"/>
      <c r="K626" s="271"/>
      <c r="L626" s="272"/>
      <c r="M626" s="273"/>
      <c r="N626" s="111"/>
      <c r="O626" s="111"/>
      <c r="P626" s="111"/>
      <c r="Q626" s="111"/>
      <c r="R626" s="111"/>
      <c r="S626" s="77"/>
      <c r="T626" s="77"/>
      <c r="U626" s="111"/>
      <c r="V626" s="111"/>
      <c r="W626" s="111"/>
      <c r="X626" s="111"/>
      <c r="Y626" s="111"/>
      <c r="Z626" s="77"/>
      <c r="AA626" s="77"/>
      <c r="AB626" s="111"/>
      <c r="AC626" s="111"/>
      <c r="AD626" s="111"/>
      <c r="AE626" s="111"/>
      <c r="AF626" s="111"/>
      <c r="AG626" s="77"/>
      <c r="AH626" s="77"/>
      <c r="AI626" s="78"/>
      <c r="AJ626" s="79"/>
      <c r="AK626" s="80"/>
      <c r="AL626" s="77"/>
      <c r="AM626" s="77"/>
      <c r="AN626" s="81"/>
      <c r="AO626" s="81"/>
      <c r="AP626" s="81"/>
      <c r="AQ626" s="81"/>
      <c r="AR626" s="81"/>
      <c r="AS626" s="81"/>
      <c r="AT626" s="81"/>
      <c r="AU626" s="81"/>
      <c r="AV626" s="81"/>
      <c r="AW626" s="82"/>
      <c r="AX626" s="83"/>
      <c r="AY626" s="150"/>
      <c r="AZ626" s="84"/>
      <c r="BA626" s="83"/>
      <c r="BB626" s="83"/>
      <c r="BC626" s="83"/>
      <c r="BD626" s="83"/>
      <c r="BE626" s="83"/>
      <c r="BF626" s="28"/>
      <c r="BG626" s="85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</row>
    <row r="627" spans="1:100" s="86" customFormat="1" ht="31.5" customHeight="1" x14ac:dyDescent="0.3">
      <c r="A627" s="73"/>
      <c r="B627" s="74"/>
      <c r="C627" s="74"/>
      <c r="D627" s="74"/>
      <c r="E627" s="74"/>
      <c r="F627" s="75"/>
      <c r="G627" s="76"/>
      <c r="H627" s="76"/>
      <c r="I627" s="76"/>
      <c r="J627" s="76"/>
      <c r="K627" s="271"/>
      <c r="L627" s="272"/>
      <c r="M627" s="273"/>
      <c r="N627" s="111"/>
      <c r="O627" s="111"/>
      <c r="P627" s="111"/>
      <c r="Q627" s="111"/>
      <c r="R627" s="111"/>
      <c r="S627" s="77"/>
      <c r="T627" s="77"/>
      <c r="U627" s="111"/>
      <c r="V627" s="111"/>
      <c r="W627" s="111"/>
      <c r="X627" s="111"/>
      <c r="Y627" s="111"/>
      <c r="Z627" s="77"/>
      <c r="AA627" s="77"/>
      <c r="AB627" s="111"/>
      <c r="AC627" s="111"/>
      <c r="AD627" s="111"/>
      <c r="AE627" s="111"/>
      <c r="AF627" s="111"/>
      <c r="AG627" s="77"/>
      <c r="AH627" s="77"/>
      <c r="AI627" s="78"/>
      <c r="AJ627" s="79"/>
      <c r="AK627" s="80"/>
      <c r="AL627" s="77"/>
      <c r="AM627" s="77"/>
      <c r="AN627" s="81"/>
      <c r="AO627" s="81"/>
      <c r="AP627" s="81"/>
      <c r="AQ627" s="81"/>
      <c r="AR627" s="81"/>
      <c r="AS627" s="81"/>
      <c r="AT627" s="81"/>
      <c r="AU627" s="81"/>
      <c r="AV627" s="81"/>
      <c r="AW627" s="82"/>
      <c r="AX627" s="83"/>
      <c r="AY627" s="150"/>
      <c r="AZ627" s="84"/>
      <c r="BA627" s="83"/>
      <c r="BB627" s="83"/>
      <c r="BC627" s="83"/>
      <c r="BD627" s="83"/>
      <c r="BE627" s="83"/>
      <c r="BF627" s="28"/>
      <c r="BG627" s="85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</row>
    <row r="628" spans="1:100" s="86" customFormat="1" ht="31.5" customHeight="1" x14ac:dyDescent="0.3">
      <c r="A628" s="73"/>
      <c r="B628" s="74"/>
      <c r="C628" s="74"/>
      <c r="D628" s="74"/>
      <c r="E628" s="74"/>
      <c r="F628" s="75"/>
      <c r="G628" s="76"/>
      <c r="H628" s="76"/>
      <c r="I628" s="76"/>
      <c r="J628" s="76"/>
      <c r="K628" s="271"/>
      <c r="L628" s="272"/>
      <c r="M628" s="273"/>
      <c r="N628" s="111"/>
      <c r="O628" s="111"/>
      <c r="P628" s="111"/>
      <c r="Q628" s="111"/>
      <c r="R628" s="111"/>
      <c r="S628" s="77"/>
      <c r="T628" s="77"/>
      <c r="U628" s="111"/>
      <c r="V628" s="111"/>
      <c r="W628" s="111"/>
      <c r="X628" s="111"/>
      <c r="Y628" s="111"/>
      <c r="Z628" s="77"/>
      <c r="AA628" s="77"/>
      <c r="AB628" s="111"/>
      <c r="AC628" s="111"/>
      <c r="AD628" s="111"/>
      <c r="AE628" s="111"/>
      <c r="AF628" s="111"/>
      <c r="AG628" s="77"/>
      <c r="AH628" s="77"/>
      <c r="AI628" s="78"/>
      <c r="AJ628" s="79"/>
      <c r="AK628" s="80"/>
      <c r="AL628" s="77"/>
      <c r="AM628" s="77"/>
      <c r="AN628" s="81"/>
      <c r="AO628" s="81"/>
      <c r="AP628" s="81"/>
      <c r="AQ628" s="81"/>
      <c r="AR628" s="81"/>
      <c r="AS628" s="81"/>
      <c r="AT628" s="81"/>
      <c r="AU628" s="81"/>
      <c r="AV628" s="81"/>
      <c r="AW628" s="82"/>
      <c r="AX628" s="83"/>
      <c r="AY628" s="150"/>
      <c r="AZ628" s="84"/>
      <c r="BA628" s="83"/>
      <c r="BB628" s="83"/>
      <c r="BC628" s="83"/>
      <c r="BD628" s="83"/>
      <c r="BE628" s="83"/>
      <c r="BF628" s="28"/>
      <c r="BG628" s="85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</row>
    <row r="629" spans="1:100" s="86" customFormat="1" ht="31.5" customHeight="1" x14ac:dyDescent="0.3">
      <c r="A629" s="73"/>
      <c r="B629" s="74"/>
      <c r="C629" s="74"/>
      <c r="D629" s="74"/>
      <c r="E629" s="74"/>
      <c r="F629" s="75"/>
      <c r="G629" s="76"/>
      <c r="H629" s="76"/>
      <c r="I629" s="76"/>
      <c r="J629" s="76"/>
      <c r="K629" s="271"/>
      <c r="L629" s="272"/>
      <c r="M629" s="273"/>
      <c r="N629" s="111"/>
      <c r="O629" s="111"/>
      <c r="P629" s="111"/>
      <c r="Q629" s="111"/>
      <c r="R629" s="111"/>
      <c r="S629" s="77"/>
      <c r="T629" s="77"/>
      <c r="U629" s="111"/>
      <c r="V629" s="111"/>
      <c r="W629" s="111"/>
      <c r="X629" s="111"/>
      <c r="Y629" s="111"/>
      <c r="Z629" s="77"/>
      <c r="AA629" s="77"/>
      <c r="AB629" s="111"/>
      <c r="AC629" s="111"/>
      <c r="AD629" s="111"/>
      <c r="AE629" s="111"/>
      <c r="AF629" s="111"/>
      <c r="AG629" s="77"/>
      <c r="AH629" s="77"/>
      <c r="AI629" s="78"/>
      <c r="AJ629" s="79"/>
      <c r="AK629" s="80"/>
      <c r="AL629" s="77"/>
      <c r="AM629" s="77"/>
      <c r="AN629" s="81"/>
      <c r="AO629" s="81"/>
      <c r="AP629" s="81"/>
      <c r="AQ629" s="81"/>
      <c r="AR629" s="81"/>
      <c r="AS629" s="81"/>
      <c r="AT629" s="81"/>
      <c r="AU629" s="81"/>
      <c r="AV629" s="81"/>
      <c r="AW629" s="82"/>
      <c r="AX629" s="83"/>
      <c r="AY629" s="150"/>
      <c r="AZ629" s="84"/>
      <c r="BA629" s="83"/>
      <c r="BB629" s="83"/>
      <c r="BC629" s="83"/>
      <c r="BD629" s="83"/>
      <c r="BE629" s="83"/>
      <c r="BF629" s="28"/>
      <c r="BG629" s="85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</row>
    <row r="630" spans="1:100" s="86" customFormat="1" ht="31.5" customHeight="1" x14ac:dyDescent="0.3">
      <c r="A630" s="73"/>
      <c r="B630" s="74"/>
      <c r="C630" s="74"/>
      <c r="D630" s="74"/>
      <c r="E630" s="74"/>
      <c r="F630" s="75"/>
      <c r="G630" s="76"/>
      <c r="H630" s="76"/>
      <c r="I630" s="76"/>
      <c r="J630" s="76"/>
      <c r="K630" s="271"/>
      <c r="L630" s="272"/>
      <c r="M630" s="273"/>
      <c r="N630" s="111"/>
      <c r="O630" s="111"/>
      <c r="P630" s="111"/>
      <c r="Q630" s="111"/>
      <c r="R630" s="111"/>
      <c r="S630" s="77"/>
      <c r="T630" s="77"/>
      <c r="U630" s="111"/>
      <c r="V630" s="111"/>
      <c r="W630" s="111"/>
      <c r="X630" s="111"/>
      <c r="Y630" s="111"/>
      <c r="Z630" s="77"/>
      <c r="AA630" s="77"/>
      <c r="AB630" s="111"/>
      <c r="AC630" s="111"/>
      <c r="AD630" s="111"/>
      <c r="AE630" s="111"/>
      <c r="AF630" s="111"/>
      <c r="AG630" s="77"/>
      <c r="AH630" s="77"/>
      <c r="AI630" s="78"/>
      <c r="AJ630" s="79"/>
      <c r="AK630" s="80"/>
      <c r="AL630" s="77"/>
      <c r="AM630" s="77"/>
      <c r="AN630" s="81"/>
      <c r="AO630" s="81"/>
      <c r="AP630" s="81"/>
      <c r="AQ630" s="81"/>
      <c r="AR630" s="81"/>
      <c r="AS630" s="81"/>
      <c r="AT630" s="81"/>
      <c r="AU630" s="81"/>
      <c r="AV630" s="81"/>
      <c r="AW630" s="82"/>
      <c r="AX630" s="83"/>
      <c r="AY630" s="150"/>
      <c r="AZ630" s="84"/>
      <c r="BA630" s="83"/>
      <c r="BB630" s="83"/>
      <c r="BC630" s="83"/>
      <c r="BD630" s="83"/>
      <c r="BE630" s="83"/>
      <c r="BF630" s="28"/>
      <c r="BG630" s="85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</row>
    <row r="631" spans="1:100" s="86" customFormat="1" ht="31.5" customHeight="1" x14ac:dyDescent="0.3">
      <c r="A631" s="73"/>
      <c r="B631" s="74"/>
      <c r="C631" s="74"/>
      <c r="D631" s="74"/>
      <c r="E631" s="74"/>
      <c r="F631" s="75"/>
      <c r="G631" s="76"/>
      <c r="H631" s="76"/>
      <c r="I631" s="76"/>
      <c r="J631" s="76"/>
      <c r="K631" s="271"/>
      <c r="L631" s="272"/>
      <c r="M631" s="273"/>
      <c r="N631" s="111"/>
      <c r="O631" s="111"/>
      <c r="P631" s="111"/>
      <c r="Q631" s="111"/>
      <c r="R631" s="111"/>
      <c r="S631" s="77"/>
      <c r="T631" s="77"/>
      <c r="U631" s="111"/>
      <c r="V631" s="111"/>
      <c r="W631" s="111"/>
      <c r="X631" s="111"/>
      <c r="Y631" s="111"/>
      <c r="Z631" s="77"/>
      <c r="AA631" s="77"/>
      <c r="AB631" s="111"/>
      <c r="AC631" s="111"/>
      <c r="AD631" s="111"/>
      <c r="AE631" s="111"/>
      <c r="AF631" s="111"/>
      <c r="AG631" s="77"/>
      <c r="AH631" s="77"/>
      <c r="AI631" s="78"/>
      <c r="AJ631" s="79"/>
      <c r="AK631" s="80"/>
      <c r="AL631" s="77"/>
      <c r="AM631" s="77"/>
      <c r="AN631" s="81"/>
      <c r="AO631" s="81"/>
      <c r="AP631" s="81"/>
      <c r="AQ631" s="81"/>
      <c r="AR631" s="81"/>
      <c r="AS631" s="81"/>
      <c r="AT631" s="81"/>
      <c r="AU631" s="81"/>
      <c r="AV631" s="81"/>
      <c r="AW631" s="82"/>
      <c r="AX631" s="83"/>
      <c r="AY631" s="150"/>
      <c r="AZ631" s="84"/>
      <c r="BA631" s="83"/>
      <c r="BB631" s="83"/>
      <c r="BC631" s="83"/>
      <c r="BD631" s="83"/>
      <c r="BE631" s="83"/>
      <c r="BF631" s="28"/>
      <c r="BG631" s="85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</row>
    <row r="632" spans="1:100" s="86" customFormat="1" ht="31.5" customHeight="1" x14ac:dyDescent="0.3">
      <c r="A632" s="73"/>
      <c r="B632" s="74"/>
      <c r="C632" s="74"/>
      <c r="D632" s="74"/>
      <c r="E632" s="74"/>
      <c r="F632" s="75"/>
      <c r="G632" s="76"/>
      <c r="H632" s="76"/>
      <c r="I632" s="76"/>
      <c r="J632" s="76"/>
      <c r="K632" s="271"/>
      <c r="L632" s="272"/>
      <c r="M632" s="273"/>
      <c r="N632" s="87"/>
      <c r="O632" s="87"/>
      <c r="P632" s="87"/>
      <c r="Q632" s="87"/>
      <c r="R632" s="87"/>
      <c r="S632" s="77"/>
      <c r="T632" s="110"/>
      <c r="U632" s="87"/>
      <c r="V632" s="87"/>
      <c r="W632" s="87"/>
      <c r="X632" s="87"/>
      <c r="Y632" s="87"/>
      <c r="Z632" s="88"/>
      <c r="AA632" s="89"/>
      <c r="AB632" s="87"/>
      <c r="AC632" s="87"/>
      <c r="AD632" s="87"/>
      <c r="AE632" s="87"/>
      <c r="AF632" s="87"/>
      <c r="AG632" s="77"/>
      <c r="AH632" s="110"/>
      <c r="AI632" s="78"/>
      <c r="AJ632" s="79"/>
      <c r="AK632" s="80"/>
      <c r="AL632" s="77"/>
      <c r="AM632" s="77"/>
      <c r="AN632" s="81"/>
      <c r="AO632" s="81"/>
      <c r="AP632" s="81"/>
      <c r="AQ632" s="81"/>
      <c r="AR632" s="81"/>
      <c r="AS632" s="81"/>
      <c r="AT632" s="81"/>
      <c r="AU632" s="81"/>
      <c r="AV632" s="81"/>
      <c r="AW632" s="82"/>
      <c r="AX632" s="83"/>
      <c r="AY632" s="150"/>
      <c r="AZ632" s="84"/>
      <c r="BA632" s="83"/>
      <c r="BB632" s="83"/>
      <c r="BC632" s="83"/>
      <c r="BD632" s="83"/>
      <c r="BE632" s="83"/>
      <c r="BF632" s="28"/>
      <c r="BG632" s="85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</row>
    <row r="633" spans="1:100" s="86" customFormat="1" ht="31.5" customHeight="1" x14ac:dyDescent="0.3">
      <c r="A633" s="73"/>
      <c r="B633" s="74"/>
      <c r="C633" s="74"/>
      <c r="D633" s="74"/>
      <c r="E633" s="74"/>
      <c r="F633" s="75"/>
      <c r="G633" s="76"/>
      <c r="H633" s="76"/>
      <c r="I633" s="76"/>
      <c r="J633" s="76"/>
      <c r="K633" s="271"/>
      <c r="L633" s="272"/>
      <c r="M633" s="273"/>
      <c r="N633" s="87"/>
      <c r="O633" s="87"/>
      <c r="P633" s="87"/>
      <c r="Q633" s="87"/>
      <c r="R633" s="87"/>
      <c r="S633" s="77"/>
      <c r="T633" s="110"/>
      <c r="U633" s="87"/>
      <c r="V633" s="87"/>
      <c r="W633" s="87"/>
      <c r="X633" s="87"/>
      <c r="Y633" s="87"/>
      <c r="Z633" s="88"/>
      <c r="AA633" s="89"/>
      <c r="AB633" s="87"/>
      <c r="AC633" s="87"/>
      <c r="AD633" s="87"/>
      <c r="AE633" s="87"/>
      <c r="AF633" s="87"/>
      <c r="AG633" s="77"/>
      <c r="AH633" s="110"/>
      <c r="AI633" s="78"/>
      <c r="AJ633" s="79"/>
      <c r="AK633" s="80"/>
      <c r="AL633" s="77"/>
      <c r="AM633" s="77"/>
      <c r="AN633" s="81"/>
      <c r="AO633" s="81"/>
      <c r="AP633" s="81"/>
      <c r="AQ633" s="81"/>
      <c r="AR633" s="81"/>
      <c r="AS633" s="81"/>
      <c r="AT633" s="81"/>
      <c r="AU633" s="81"/>
      <c r="AV633" s="81"/>
      <c r="AW633" s="82"/>
      <c r="AX633" s="83"/>
      <c r="AY633" s="150"/>
      <c r="AZ633" s="84"/>
      <c r="BA633" s="83"/>
      <c r="BB633" s="83"/>
      <c r="BC633" s="83"/>
      <c r="BD633" s="83"/>
      <c r="BE633" s="83"/>
      <c r="BF633" s="28"/>
      <c r="BG633" s="85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</row>
    <row r="634" spans="1:100" s="86" customFormat="1" ht="31.5" customHeight="1" x14ac:dyDescent="0.3">
      <c r="A634" s="73"/>
      <c r="B634" s="74"/>
      <c r="C634" s="74"/>
      <c r="D634" s="74"/>
      <c r="E634" s="74"/>
      <c r="F634" s="75"/>
      <c r="G634" s="76"/>
      <c r="H634" s="76"/>
      <c r="I634" s="76"/>
      <c r="J634" s="76"/>
      <c r="K634" s="271"/>
      <c r="L634" s="272"/>
      <c r="M634" s="273"/>
      <c r="N634" s="87"/>
      <c r="O634" s="87"/>
      <c r="P634" s="87"/>
      <c r="Q634" s="87"/>
      <c r="R634" s="87"/>
      <c r="S634" s="77"/>
      <c r="T634" s="110"/>
      <c r="U634" s="87"/>
      <c r="V634" s="87"/>
      <c r="W634" s="87"/>
      <c r="X634" s="87"/>
      <c r="Y634" s="87"/>
      <c r="Z634" s="88"/>
      <c r="AA634" s="89"/>
      <c r="AB634" s="87"/>
      <c r="AC634" s="87"/>
      <c r="AD634" s="87"/>
      <c r="AE634" s="87"/>
      <c r="AF634" s="87"/>
      <c r="AG634" s="77"/>
      <c r="AH634" s="110"/>
      <c r="AI634" s="78"/>
      <c r="AJ634" s="79"/>
      <c r="AK634" s="80"/>
      <c r="AL634" s="77"/>
      <c r="AM634" s="77"/>
      <c r="AN634" s="81"/>
      <c r="AO634" s="81"/>
      <c r="AP634" s="81"/>
      <c r="AQ634" s="81"/>
      <c r="AR634" s="81"/>
      <c r="AS634" s="81"/>
      <c r="AT634" s="81"/>
      <c r="AU634" s="81"/>
      <c r="AV634" s="81"/>
      <c r="AW634" s="82"/>
      <c r="AX634" s="83"/>
      <c r="AY634" s="150"/>
      <c r="AZ634" s="84"/>
      <c r="BA634" s="83"/>
      <c r="BB634" s="83"/>
      <c r="BC634" s="83"/>
      <c r="BD634" s="83"/>
      <c r="BE634" s="83"/>
      <c r="BF634" s="28"/>
      <c r="BG634" s="85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</row>
    <row r="635" spans="1:100" s="86" customFormat="1" ht="31.5" customHeight="1" x14ac:dyDescent="0.3">
      <c r="A635" s="73"/>
      <c r="B635" s="74"/>
      <c r="C635" s="74"/>
      <c r="D635" s="74"/>
      <c r="E635" s="74"/>
      <c r="F635" s="75"/>
      <c r="G635" s="76"/>
      <c r="H635" s="76"/>
      <c r="I635" s="76"/>
      <c r="J635" s="76"/>
      <c r="K635" s="271"/>
      <c r="L635" s="272"/>
      <c r="M635" s="273"/>
      <c r="N635" s="87"/>
      <c r="O635" s="87"/>
      <c r="P635" s="87"/>
      <c r="Q635" s="87"/>
      <c r="R635" s="87"/>
      <c r="S635" s="77"/>
      <c r="T635" s="110"/>
      <c r="U635" s="87"/>
      <c r="V635" s="87"/>
      <c r="W635" s="87"/>
      <c r="X635" s="87"/>
      <c r="Y635" s="87"/>
      <c r="Z635" s="88"/>
      <c r="AA635" s="89"/>
      <c r="AB635" s="87"/>
      <c r="AC635" s="87"/>
      <c r="AD635" s="87"/>
      <c r="AE635" s="87"/>
      <c r="AF635" s="87"/>
      <c r="AG635" s="77"/>
      <c r="AH635" s="110"/>
      <c r="AI635" s="78"/>
      <c r="AJ635" s="79"/>
      <c r="AK635" s="80"/>
      <c r="AL635" s="77"/>
      <c r="AM635" s="77"/>
      <c r="AN635" s="81"/>
      <c r="AO635" s="81"/>
      <c r="AP635" s="81"/>
      <c r="AQ635" s="81"/>
      <c r="AR635" s="81"/>
      <c r="AS635" s="81"/>
      <c r="AT635" s="81"/>
      <c r="AU635" s="81"/>
      <c r="AV635" s="81"/>
      <c r="AW635" s="82"/>
      <c r="AX635" s="83"/>
      <c r="AY635" s="150"/>
      <c r="AZ635" s="84"/>
      <c r="BA635" s="83"/>
      <c r="BB635" s="83"/>
      <c r="BC635" s="83"/>
      <c r="BD635" s="83"/>
      <c r="BE635" s="83"/>
      <c r="BF635" s="28"/>
      <c r="BG635" s="85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</row>
    <row r="636" spans="1:100" s="86" customFormat="1" ht="31.5" customHeight="1" x14ac:dyDescent="0.3">
      <c r="A636" s="73"/>
      <c r="B636" s="74"/>
      <c r="C636" s="74"/>
      <c r="D636" s="74"/>
      <c r="E636" s="74"/>
      <c r="F636" s="75"/>
      <c r="G636" s="76"/>
      <c r="H636" s="76"/>
      <c r="I636" s="76"/>
      <c r="J636" s="76"/>
      <c r="K636" s="271"/>
      <c r="L636" s="272"/>
      <c r="M636" s="273"/>
      <c r="N636" s="87"/>
      <c r="O636" s="87"/>
      <c r="P636" s="87"/>
      <c r="Q636" s="87"/>
      <c r="R636" s="87"/>
      <c r="S636" s="77"/>
      <c r="T636" s="110"/>
      <c r="U636" s="87"/>
      <c r="V636" s="87"/>
      <c r="W636" s="87"/>
      <c r="X636" s="87"/>
      <c r="Y636" s="87"/>
      <c r="Z636" s="88"/>
      <c r="AA636" s="89"/>
      <c r="AB636" s="87"/>
      <c r="AC636" s="87"/>
      <c r="AD636" s="87"/>
      <c r="AE636" s="87"/>
      <c r="AF636" s="87"/>
      <c r="AG636" s="77"/>
      <c r="AH636" s="110"/>
      <c r="AI636" s="78"/>
      <c r="AJ636" s="79"/>
      <c r="AK636" s="80"/>
      <c r="AL636" s="77"/>
      <c r="AM636" s="77"/>
      <c r="AN636" s="81"/>
      <c r="AO636" s="81"/>
      <c r="AP636" s="81"/>
      <c r="AQ636" s="81"/>
      <c r="AR636" s="81"/>
      <c r="AS636" s="81"/>
      <c r="AT636" s="81"/>
      <c r="AU636" s="81"/>
      <c r="AV636" s="81"/>
      <c r="AW636" s="82"/>
      <c r="AX636" s="83"/>
      <c r="AY636" s="150"/>
      <c r="AZ636" s="84"/>
      <c r="BA636" s="83"/>
      <c r="BB636" s="83"/>
      <c r="BC636" s="83"/>
      <c r="BD636" s="83"/>
      <c r="BE636" s="83"/>
      <c r="BF636" s="28"/>
      <c r="BG636" s="85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</row>
    <row r="637" spans="1:100" s="86" customFormat="1" ht="31.5" customHeight="1" x14ac:dyDescent="0.3">
      <c r="A637" s="73"/>
      <c r="B637" s="74"/>
      <c r="C637" s="74"/>
      <c r="D637" s="74"/>
      <c r="E637" s="74"/>
      <c r="F637" s="75"/>
      <c r="G637" s="76"/>
      <c r="H637" s="76"/>
      <c r="I637" s="76"/>
      <c r="J637" s="76"/>
      <c r="K637" s="271"/>
      <c r="L637" s="272"/>
      <c r="M637" s="273"/>
      <c r="N637" s="87"/>
      <c r="O637" s="87"/>
      <c r="P637" s="87"/>
      <c r="Q637" s="87"/>
      <c r="R637" s="87"/>
      <c r="S637" s="77"/>
      <c r="T637" s="110"/>
      <c r="U637" s="87"/>
      <c r="V637" s="87"/>
      <c r="W637" s="87"/>
      <c r="X637" s="87"/>
      <c r="Y637" s="87"/>
      <c r="Z637" s="88"/>
      <c r="AA637" s="89"/>
      <c r="AB637" s="87"/>
      <c r="AC637" s="87"/>
      <c r="AD637" s="87"/>
      <c r="AE637" s="87"/>
      <c r="AF637" s="87"/>
      <c r="AG637" s="77"/>
      <c r="AH637" s="110"/>
      <c r="AI637" s="78"/>
      <c r="AJ637" s="79"/>
      <c r="AK637" s="80"/>
      <c r="AL637" s="77"/>
      <c r="AM637" s="77"/>
      <c r="AN637" s="81"/>
      <c r="AO637" s="81"/>
      <c r="AP637" s="81"/>
      <c r="AQ637" s="81"/>
      <c r="AR637" s="81"/>
      <c r="AS637" s="81"/>
      <c r="AT637" s="81"/>
      <c r="AU637" s="81"/>
      <c r="AV637" s="81"/>
      <c r="AW637" s="82"/>
      <c r="AX637" s="83"/>
      <c r="AY637" s="150"/>
      <c r="AZ637" s="84"/>
      <c r="BA637" s="83"/>
      <c r="BB637" s="83"/>
      <c r="BC637" s="83"/>
      <c r="BD637" s="83"/>
      <c r="BE637" s="83"/>
      <c r="BF637" s="28"/>
      <c r="BG637" s="85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</row>
    <row r="638" spans="1:100" s="86" customFormat="1" ht="31.5" customHeight="1" x14ac:dyDescent="0.3">
      <c r="A638" s="73"/>
      <c r="B638" s="74"/>
      <c r="C638" s="74"/>
      <c r="D638" s="74"/>
      <c r="E638" s="74"/>
      <c r="F638" s="75"/>
      <c r="G638" s="76"/>
      <c r="H638" s="76"/>
      <c r="I638" s="76"/>
      <c r="J638" s="76"/>
      <c r="K638" s="271"/>
      <c r="L638" s="272"/>
      <c r="M638" s="273"/>
      <c r="N638" s="87"/>
      <c r="O638" s="87"/>
      <c r="P638" s="87"/>
      <c r="Q638" s="87"/>
      <c r="R638" s="87"/>
      <c r="S638" s="77"/>
      <c r="T638" s="110"/>
      <c r="U638" s="87"/>
      <c r="V638" s="87"/>
      <c r="W638" s="87"/>
      <c r="X638" s="87"/>
      <c r="Y638" s="87"/>
      <c r="Z638" s="88"/>
      <c r="AA638" s="89"/>
      <c r="AB638" s="87"/>
      <c r="AC638" s="87"/>
      <c r="AD638" s="87"/>
      <c r="AE638" s="87"/>
      <c r="AF638" s="87"/>
      <c r="AG638" s="77"/>
      <c r="AH638" s="110"/>
      <c r="AI638" s="78"/>
      <c r="AJ638" s="79"/>
      <c r="AK638" s="80"/>
      <c r="AL638" s="77"/>
      <c r="AM638" s="77"/>
      <c r="AN638" s="81"/>
      <c r="AO638" s="81"/>
      <c r="AP638" s="81"/>
      <c r="AQ638" s="81"/>
      <c r="AR638" s="81"/>
      <c r="AS638" s="81"/>
      <c r="AT638" s="81"/>
      <c r="AU638" s="81"/>
      <c r="AV638" s="81"/>
      <c r="AW638" s="82"/>
      <c r="AX638" s="83"/>
      <c r="AY638" s="150"/>
      <c r="AZ638" s="84"/>
      <c r="BA638" s="83"/>
      <c r="BB638" s="83"/>
      <c r="BC638" s="83"/>
      <c r="BD638" s="83"/>
      <c r="BE638" s="83"/>
      <c r="BF638" s="28"/>
      <c r="BG638" s="85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</row>
    <row r="639" spans="1:100" s="86" customFormat="1" ht="31.5" customHeight="1" x14ac:dyDescent="0.3">
      <c r="A639" s="73"/>
      <c r="B639" s="74"/>
      <c r="C639" s="74"/>
      <c r="D639" s="74"/>
      <c r="E639" s="74"/>
      <c r="F639" s="75"/>
      <c r="G639" s="76"/>
      <c r="H639" s="76"/>
      <c r="I639" s="76"/>
      <c r="J639" s="76"/>
      <c r="K639" s="271"/>
      <c r="L639" s="272"/>
      <c r="M639" s="273"/>
      <c r="N639" s="87"/>
      <c r="O639" s="87"/>
      <c r="P639" s="87"/>
      <c r="Q639" s="87"/>
      <c r="R639" s="87"/>
      <c r="S639" s="77"/>
      <c r="T639" s="110"/>
      <c r="U639" s="87"/>
      <c r="V639" s="87"/>
      <c r="W639" s="87"/>
      <c r="X639" s="87"/>
      <c r="Y639" s="87"/>
      <c r="Z639" s="88"/>
      <c r="AA639" s="89"/>
      <c r="AB639" s="87"/>
      <c r="AC639" s="87"/>
      <c r="AD639" s="87"/>
      <c r="AE639" s="87"/>
      <c r="AF639" s="87"/>
      <c r="AG639" s="77"/>
      <c r="AH639" s="110"/>
      <c r="AI639" s="78"/>
      <c r="AJ639" s="79"/>
      <c r="AK639" s="80"/>
      <c r="AL639" s="77"/>
      <c r="AM639" s="77"/>
      <c r="AN639" s="81"/>
      <c r="AO639" s="81"/>
      <c r="AP639" s="81"/>
      <c r="AQ639" s="81"/>
      <c r="AR639" s="81"/>
      <c r="AS639" s="81"/>
      <c r="AT639" s="81"/>
      <c r="AU639" s="81"/>
      <c r="AV639" s="81"/>
      <c r="AW639" s="82"/>
      <c r="AX639" s="83"/>
      <c r="AY639" s="150"/>
      <c r="AZ639" s="84"/>
      <c r="BA639" s="83"/>
      <c r="BB639" s="83"/>
      <c r="BC639" s="83"/>
      <c r="BD639" s="83"/>
      <c r="BE639" s="83"/>
      <c r="BF639" s="28"/>
      <c r="BG639" s="85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</row>
    <row r="640" spans="1:100" s="86" customFormat="1" ht="31.5" customHeight="1" x14ac:dyDescent="0.3">
      <c r="A640" s="73"/>
      <c r="B640" s="74"/>
      <c r="C640" s="74"/>
      <c r="D640" s="74"/>
      <c r="E640" s="74"/>
      <c r="F640" s="75"/>
      <c r="G640" s="76"/>
      <c r="H640" s="76"/>
      <c r="I640" s="76"/>
      <c r="J640" s="76"/>
      <c r="K640" s="271"/>
      <c r="L640" s="272"/>
      <c r="M640" s="273"/>
      <c r="N640" s="87"/>
      <c r="O640" s="87"/>
      <c r="P640" s="87"/>
      <c r="Q640" s="87"/>
      <c r="R640" s="87"/>
      <c r="S640" s="77"/>
      <c r="T640" s="110"/>
      <c r="U640" s="87"/>
      <c r="V640" s="87"/>
      <c r="W640" s="87"/>
      <c r="X640" s="87"/>
      <c r="Y640" s="87"/>
      <c r="Z640" s="88"/>
      <c r="AA640" s="89"/>
      <c r="AB640" s="87"/>
      <c r="AC640" s="87"/>
      <c r="AD640" s="87"/>
      <c r="AE640" s="87"/>
      <c r="AF640" s="87"/>
      <c r="AG640" s="77"/>
      <c r="AH640" s="110"/>
      <c r="AI640" s="78"/>
      <c r="AJ640" s="79"/>
      <c r="AK640" s="80"/>
      <c r="AL640" s="77"/>
      <c r="AM640" s="77"/>
      <c r="AN640" s="81"/>
      <c r="AO640" s="81"/>
      <c r="AP640" s="81"/>
      <c r="AQ640" s="81"/>
      <c r="AR640" s="81"/>
      <c r="AS640" s="81"/>
      <c r="AT640" s="81"/>
      <c r="AU640" s="81"/>
      <c r="AV640" s="81"/>
      <c r="AW640" s="82"/>
      <c r="AX640" s="83"/>
      <c r="AY640" s="150"/>
      <c r="AZ640" s="84"/>
      <c r="BA640" s="83"/>
      <c r="BB640" s="83"/>
      <c r="BC640" s="83"/>
      <c r="BD640" s="83"/>
      <c r="BE640" s="83"/>
      <c r="BF640" s="28"/>
      <c r="BG640" s="85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</row>
    <row r="641" spans="1:100" s="86" customFormat="1" ht="31.5" customHeight="1" x14ac:dyDescent="0.3">
      <c r="A641" s="73"/>
      <c r="B641" s="74"/>
      <c r="C641" s="74"/>
      <c r="D641" s="74"/>
      <c r="E641" s="74"/>
      <c r="F641" s="75"/>
      <c r="G641" s="76"/>
      <c r="H641" s="76"/>
      <c r="I641" s="76"/>
      <c r="J641" s="76"/>
      <c r="K641" s="271"/>
      <c r="L641" s="272"/>
      <c r="M641" s="273"/>
      <c r="N641" s="87"/>
      <c r="O641" s="87"/>
      <c r="P641" s="87"/>
      <c r="Q641" s="87"/>
      <c r="R641" s="87"/>
      <c r="S641" s="77"/>
      <c r="T641" s="110"/>
      <c r="U641" s="87"/>
      <c r="V641" s="87"/>
      <c r="W641" s="87"/>
      <c r="X641" s="87"/>
      <c r="Y641" s="87"/>
      <c r="Z641" s="88"/>
      <c r="AA641" s="89"/>
      <c r="AB641" s="87"/>
      <c r="AC641" s="87"/>
      <c r="AD641" s="87"/>
      <c r="AE641" s="87"/>
      <c r="AF641" s="87"/>
      <c r="AG641" s="77"/>
      <c r="AH641" s="110"/>
      <c r="AI641" s="78"/>
      <c r="AJ641" s="79"/>
      <c r="AK641" s="80"/>
      <c r="AL641" s="77"/>
      <c r="AM641" s="77"/>
      <c r="AN641" s="81"/>
      <c r="AO641" s="81"/>
      <c r="AP641" s="81"/>
      <c r="AQ641" s="81"/>
      <c r="AR641" s="81"/>
      <c r="AS641" s="81"/>
      <c r="AT641" s="81"/>
      <c r="AU641" s="81"/>
      <c r="AV641" s="81"/>
      <c r="AW641" s="82"/>
      <c r="AX641" s="83"/>
      <c r="AY641" s="150"/>
      <c r="AZ641" s="84"/>
      <c r="BA641" s="83"/>
      <c r="BB641" s="83"/>
      <c r="BC641" s="83"/>
      <c r="BD641" s="83"/>
      <c r="BE641" s="83"/>
      <c r="BF641" s="28"/>
      <c r="BG641" s="85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</row>
    <row r="642" spans="1:100" s="86" customFormat="1" ht="31.5" customHeight="1" x14ac:dyDescent="0.3">
      <c r="A642" s="73"/>
      <c r="B642" s="74"/>
      <c r="C642" s="74"/>
      <c r="D642" s="74"/>
      <c r="E642" s="74"/>
      <c r="F642" s="75"/>
      <c r="G642" s="76"/>
      <c r="H642" s="76"/>
      <c r="I642" s="76"/>
      <c r="J642" s="76"/>
      <c r="K642" s="271"/>
      <c r="L642" s="272"/>
      <c r="M642" s="273"/>
      <c r="N642" s="87"/>
      <c r="O642" s="87"/>
      <c r="P642" s="87"/>
      <c r="Q642" s="87"/>
      <c r="R642" s="87"/>
      <c r="S642" s="77"/>
      <c r="T642" s="110"/>
      <c r="U642" s="87"/>
      <c r="V642" s="87"/>
      <c r="W642" s="87"/>
      <c r="X642" s="87"/>
      <c r="Y642" s="87"/>
      <c r="Z642" s="88"/>
      <c r="AA642" s="89"/>
      <c r="AB642" s="87"/>
      <c r="AC642" s="87"/>
      <c r="AD642" s="87"/>
      <c r="AE642" s="87"/>
      <c r="AF642" s="87"/>
      <c r="AG642" s="77"/>
      <c r="AH642" s="110"/>
      <c r="AI642" s="78"/>
      <c r="AJ642" s="79"/>
      <c r="AK642" s="80"/>
      <c r="AL642" s="77"/>
      <c r="AM642" s="77"/>
      <c r="AN642" s="81"/>
      <c r="AO642" s="81"/>
      <c r="AP642" s="81"/>
      <c r="AQ642" s="81"/>
      <c r="AR642" s="81"/>
      <c r="AS642" s="81"/>
      <c r="AT642" s="81"/>
      <c r="AU642" s="81"/>
      <c r="AV642" s="81"/>
      <c r="AW642" s="82"/>
      <c r="AX642" s="83"/>
      <c r="AY642" s="150"/>
      <c r="AZ642" s="84"/>
      <c r="BA642" s="83"/>
      <c r="BB642" s="83"/>
      <c r="BC642" s="83"/>
      <c r="BD642" s="83"/>
      <c r="BE642" s="83"/>
      <c r="BF642" s="28"/>
      <c r="BG642" s="85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</row>
    <row r="643" spans="1:100" s="86" customFormat="1" ht="31.5" customHeight="1" x14ac:dyDescent="0.3">
      <c r="A643" s="73"/>
      <c r="B643" s="74"/>
      <c r="C643" s="74"/>
      <c r="D643" s="74"/>
      <c r="E643" s="74"/>
      <c r="F643" s="75"/>
      <c r="G643" s="76"/>
      <c r="H643" s="76"/>
      <c r="I643" s="76"/>
      <c r="J643" s="76"/>
      <c r="K643" s="271"/>
      <c r="L643" s="272"/>
      <c r="M643" s="273"/>
      <c r="N643" s="87"/>
      <c r="O643" s="87"/>
      <c r="P643" s="87"/>
      <c r="Q643" s="87"/>
      <c r="R643" s="87"/>
      <c r="S643" s="77"/>
      <c r="T643" s="110"/>
      <c r="U643" s="87"/>
      <c r="V643" s="87"/>
      <c r="W643" s="87"/>
      <c r="X643" s="87"/>
      <c r="Y643" s="87"/>
      <c r="Z643" s="88"/>
      <c r="AA643" s="89"/>
      <c r="AB643" s="87"/>
      <c r="AC643" s="87"/>
      <c r="AD643" s="87"/>
      <c r="AE643" s="87"/>
      <c r="AF643" s="87"/>
      <c r="AG643" s="77"/>
      <c r="AH643" s="110"/>
      <c r="AI643" s="78"/>
      <c r="AJ643" s="79"/>
      <c r="AK643" s="80"/>
      <c r="AL643" s="77"/>
      <c r="AM643" s="77"/>
      <c r="AN643" s="81"/>
      <c r="AO643" s="81"/>
      <c r="AP643" s="81"/>
      <c r="AQ643" s="81"/>
      <c r="AR643" s="81"/>
      <c r="AS643" s="81"/>
      <c r="AT643" s="81"/>
      <c r="AU643" s="81"/>
      <c r="AV643" s="81"/>
      <c r="AW643" s="82"/>
      <c r="AX643" s="83"/>
      <c r="AY643" s="150"/>
      <c r="AZ643" s="84"/>
      <c r="BA643" s="83"/>
      <c r="BB643" s="83"/>
      <c r="BC643" s="83"/>
      <c r="BD643" s="83"/>
      <c r="BE643" s="83"/>
      <c r="BF643" s="28"/>
      <c r="BG643" s="85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</row>
    <row r="644" spans="1:100" s="86" customFormat="1" ht="31.5" customHeight="1" x14ac:dyDescent="0.3">
      <c r="A644" s="73"/>
      <c r="B644" s="74"/>
      <c r="C644" s="74"/>
      <c r="D644" s="74"/>
      <c r="E644" s="74"/>
      <c r="F644" s="75"/>
      <c r="G644" s="76"/>
      <c r="H644" s="76"/>
      <c r="I644" s="76"/>
      <c r="J644" s="76"/>
      <c r="K644" s="271"/>
      <c r="L644" s="272"/>
      <c r="M644" s="273"/>
      <c r="N644" s="87"/>
      <c r="O644" s="87"/>
      <c r="P644" s="87"/>
      <c r="Q644" s="87"/>
      <c r="R644" s="87"/>
      <c r="S644" s="77"/>
      <c r="T644" s="110"/>
      <c r="U644" s="87"/>
      <c r="V644" s="87"/>
      <c r="W644" s="87"/>
      <c r="X644" s="87"/>
      <c r="Y644" s="87"/>
      <c r="Z644" s="88"/>
      <c r="AA644" s="89"/>
      <c r="AB644" s="87"/>
      <c r="AC644" s="87"/>
      <c r="AD644" s="87"/>
      <c r="AE644" s="87"/>
      <c r="AF644" s="87"/>
      <c r="AG644" s="77"/>
      <c r="AH644" s="110"/>
      <c r="AI644" s="78"/>
      <c r="AJ644" s="79"/>
      <c r="AK644" s="80"/>
      <c r="AL644" s="77"/>
      <c r="AM644" s="77"/>
      <c r="AN644" s="81"/>
      <c r="AO644" s="81"/>
      <c r="AP644" s="81"/>
      <c r="AQ644" s="81"/>
      <c r="AR644" s="81"/>
      <c r="AS644" s="81"/>
      <c r="AT644" s="81"/>
      <c r="AU644" s="81"/>
      <c r="AV644" s="81"/>
      <c r="AW644" s="82"/>
      <c r="AX644" s="83"/>
      <c r="AY644" s="150"/>
      <c r="AZ644" s="84"/>
      <c r="BA644" s="83"/>
      <c r="BB644" s="83"/>
      <c r="BC644" s="83"/>
      <c r="BD644" s="83"/>
      <c r="BE644" s="83"/>
      <c r="BF644" s="28"/>
      <c r="BG644" s="85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</row>
    <row r="645" spans="1:100" s="86" customFormat="1" ht="31.5" customHeight="1" x14ac:dyDescent="0.3">
      <c r="A645" s="73"/>
      <c r="B645" s="74"/>
      <c r="C645" s="74"/>
      <c r="D645" s="74"/>
      <c r="E645" s="74"/>
      <c r="F645" s="75"/>
      <c r="G645" s="76"/>
      <c r="H645" s="76"/>
      <c r="I645" s="76"/>
      <c r="J645" s="76"/>
      <c r="K645" s="271"/>
      <c r="L645" s="272"/>
      <c r="M645" s="273"/>
      <c r="N645" s="87"/>
      <c r="O645" s="87"/>
      <c r="P645" s="87"/>
      <c r="Q645" s="87"/>
      <c r="R645" s="87"/>
      <c r="S645" s="77"/>
      <c r="T645" s="110"/>
      <c r="U645" s="87"/>
      <c r="V645" s="87"/>
      <c r="W645" s="87"/>
      <c r="X645" s="87"/>
      <c r="Y645" s="87"/>
      <c r="Z645" s="88"/>
      <c r="AA645" s="89"/>
      <c r="AB645" s="87"/>
      <c r="AC645" s="87"/>
      <c r="AD645" s="87"/>
      <c r="AE645" s="87"/>
      <c r="AF645" s="87"/>
      <c r="AG645" s="77"/>
      <c r="AH645" s="110"/>
      <c r="AI645" s="78"/>
      <c r="AJ645" s="79"/>
      <c r="AK645" s="80"/>
      <c r="AL645" s="77"/>
      <c r="AM645" s="77"/>
      <c r="AN645" s="81"/>
      <c r="AO645" s="81"/>
      <c r="AP645" s="81"/>
      <c r="AQ645" s="81"/>
      <c r="AR645" s="81"/>
      <c r="AS645" s="81"/>
      <c r="AT645" s="81"/>
      <c r="AU645" s="81"/>
      <c r="AV645" s="81"/>
      <c r="AW645" s="82"/>
      <c r="AX645" s="83"/>
      <c r="AY645" s="150"/>
      <c r="AZ645" s="84"/>
      <c r="BA645" s="83"/>
      <c r="BB645" s="83"/>
      <c r="BC645" s="83"/>
      <c r="BD645" s="83"/>
      <c r="BE645" s="83"/>
      <c r="BF645" s="28"/>
      <c r="BG645" s="85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</row>
    <row r="646" spans="1:100" s="86" customFormat="1" ht="31.5" customHeight="1" x14ac:dyDescent="0.3">
      <c r="A646" s="73"/>
      <c r="B646" s="74"/>
      <c r="C646" s="74"/>
      <c r="D646" s="74"/>
      <c r="E646" s="74"/>
      <c r="F646" s="75"/>
      <c r="G646" s="76"/>
      <c r="H646" s="76"/>
      <c r="I646" s="76"/>
      <c r="J646" s="76"/>
      <c r="K646" s="271"/>
      <c r="L646" s="272"/>
      <c r="M646" s="273"/>
      <c r="N646" s="87"/>
      <c r="O646" s="87"/>
      <c r="P646" s="87"/>
      <c r="Q646" s="87"/>
      <c r="R646" s="87"/>
      <c r="S646" s="77"/>
      <c r="T646" s="110"/>
      <c r="U646" s="87"/>
      <c r="V646" s="87"/>
      <c r="W646" s="87"/>
      <c r="X646" s="87"/>
      <c r="Y646" s="87"/>
      <c r="Z646" s="88"/>
      <c r="AA646" s="89"/>
      <c r="AB646" s="87"/>
      <c r="AC646" s="87"/>
      <c r="AD646" s="87"/>
      <c r="AE646" s="87"/>
      <c r="AF646" s="87"/>
      <c r="AG646" s="77"/>
      <c r="AH646" s="110"/>
      <c r="AI646" s="78"/>
      <c r="AJ646" s="79"/>
      <c r="AK646" s="80"/>
      <c r="AL646" s="77"/>
      <c r="AM646" s="77"/>
      <c r="AN646" s="81"/>
      <c r="AO646" s="81"/>
      <c r="AP646" s="81"/>
      <c r="AQ646" s="81"/>
      <c r="AR646" s="81"/>
      <c r="AS646" s="81"/>
      <c r="AT646" s="81"/>
      <c r="AU646" s="81"/>
      <c r="AV646" s="81"/>
      <c r="AW646" s="82"/>
      <c r="AX646" s="83"/>
      <c r="AY646" s="150"/>
      <c r="AZ646" s="84"/>
      <c r="BA646" s="83"/>
      <c r="BB646" s="83"/>
      <c r="BC646" s="83"/>
      <c r="BD646" s="83"/>
      <c r="BE646" s="83"/>
      <c r="BF646" s="28"/>
      <c r="BG646" s="85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</row>
    <row r="647" spans="1:100" s="86" customFormat="1" ht="31.5" customHeight="1" x14ac:dyDescent="0.3">
      <c r="A647" s="73"/>
      <c r="B647" s="74"/>
      <c r="C647" s="74"/>
      <c r="D647" s="74"/>
      <c r="E647" s="74"/>
      <c r="F647" s="75"/>
      <c r="G647" s="76"/>
      <c r="H647" s="76"/>
      <c r="I647" s="76"/>
      <c r="J647" s="76"/>
      <c r="K647" s="271"/>
      <c r="L647" s="272"/>
      <c r="M647" s="273"/>
      <c r="N647" s="87"/>
      <c r="O647" s="87"/>
      <c r="P647" s="87"/>
      <c r="Q647" s="87"/>
      <c r="R647" s="87"/>
      <c r="S647" s="77"/>
      <c r="T647" s="110"/>
      <c r="U647" s="87"/>
      <c r="V647" s="87"/>
      <c r="W647" s="87"/>
      <c r="X647" s="87"/>
      <c r="Y647" s="87"/>
      <c r="Z647" s="88"/>
      <c r="AA647" s="89"/>
      <c r="AB647" s="87"/>
      <c r="AC647" s="87"/>
      <c r="AD647" s="87"/>
      <c r="AE647" s="87"/>
      <c r="AF647" s="87"/>
      <c r="AG647" s="77"/>
      <c r="AH647" s="110"/>
      <c r="AI647" s="78"/>
      <c r="AJ647" s="79"/>
      <c r="AK647" s="80"/>
      <c r="AL647" s="77"/>
      <c r="AM647" s="77"/>
      <c r="AN647" s="81"/>
      <c r="AO647" s="81"/>
      <c r="AP647" s="81"/>
      <c r="AQ647" s="81"/>
      <c r="AR647" s="81"/>
      <c r="AS647" s="81"/>
      <c r="AT647" s="81"/>
      <c r="AU647" s="81"/>
      <c r="AV647" s="81"/>
      <c r="AW647" s="82"/>
      <c r="AX647" s="83"/>
      <c r="AY647" s="150"/>
      <c r="AZ647" s="84"/>
      <c r="BA647" s="83"/>
      <c r="BB647" s="83"/>
      <c r="BC647" s="83"/>
      <c r="BD647" s="83"/>
      <c r="BE647" s="83"/>
      <c r="BF647" s="28"/>
      <c r="BG647" s="85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</row>
    <row r="648" spans="1:100" s="86" customFormat="1" ht="31.5" customHeight="1" x14ac:dyDescent="0.3">
      <c r="A648" s="73"/>
      <c r="B648" s="74"/>
      <c r="C648" s="74"/>
      <c r="D648" s="74"/>
      <c r="E648" s="74"/>
      <c r="F648" s="75"/>
      <c r="G648" s="76"/>
      <c r="H648" s="76"/>
      <c r="I648" s="76"/>
      <c r="J648" s="76"/>
      <c r="K648" s="271"/>
      <c r="L648" s="272"/>
      <c r="M648" s="273"/>
      <c r="N648" s="87"/>
      <c r="O648" s="87"/>
      <c r="P648" s="87"/>
      <c r="Q648" s="87"/>
      <c r="R648" s="87"/>
      <c r="S648" s="77"/>
      <c r="T648" s="110"/>
      <c r="U648" s="87"/>
      <c r="V648" s="87"/>
      <c r="W648" s="87"/>
      <c r="X648" s="87"/>
      <c r="Y648" s="87"/>
      <c r="Z648" s="88"/>
      <c r="AA648" s="89"/>
      <c r="AB648" s="87"/>
      <c r="AC648" s="87"/>
      <c r="AD648" s="87"/>
      <c r="AE648" s="87"/>
      <c r="AF648" s="87"/>
      <c r="AG648" s="77"/>
      <c r="AH648" s="110"/>
      <c r="AI648" s="78"/>
      <c r="AJ648" s="79"/>
      <c r="AK648" s="80"/>
      <c r="AL648" s="77"/>
      <c r="AM648" s="77"/>
      <c r="AN648" s="81"/>
      <c r="AO648" s="81"/>
      <c r="AP648" s="81"/>
      <c r="AQ648" s="81"/>
      <c r="AR648" s="81"/>
      <c r="AS648" s="81"/>
      <c r="AT648" s="81"/>
      <c r="AU648" s="81"/>
      <c r="AV648" s="81"/>
      <c r="AW648" s="82"/>
      <c r="AX648" s="83"/>
      <c r="AY648" s="150"/>
      <c r="AZ648" s="84"/>
      <c r="BA648" s="83"/>
      <c r="BB648" s="83"/>
      <c r="BC648" s="83"/>
      <c r="BD648" s="83"/>
      <c r="BE648" s="83"/>
      <c r="BF648" s="28"/>
      <c r="BG648" s="85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</row>
    <row r="649" spans="1:100" s="86" customFormat="1" ht="31.5" customHeight="1" x14ac:dyDescent="0.3">
      <c r="A649" s="73"/>
      <c r="B649" s="74"/>
      <c r="C649" s="74"/>
      <c r="D649" s="74"/>
      <c r="E649" s="74"/>
      <c r="F649" s="75"/>
      <c r="G649" s="76"/>
      <c r="H649" s="76"/>
      <c r="I649" s="76"/>
      <c r="J649" s="76"/>
      <c r="K649" s="271"/>
      <c r="L649" s="272"/>
      <c r="M649" s="273"/>
      <c r="N649" s="87"/>
      <c r="O649" s="87"/>
      <c r="P649" s="87"/>
      <c r="Q649" s="87"/>
      <c r="R649" s="87"/>
      <c r="S649" s="77"/>
      <c r="T649" s="110"/>
      <c r="U649" s="87"/>
      <c r="V649" s="87"/>
      <c r="W649" s="87"/>
      <c r="X649" s="87"/>
      <c r="Y649" s="87"/>
      <c r="Z649" s="88"/>
      <c r="AA649" s="89"/>
      <c r="AB649" s="87"/>
      <c r="AC649" s="87"/>
      <c r="AD649" s="87"/>
      <c r="AE649" s="87"/>
      <c r="AF649" s="87"/>
      <c r="AG649" s="77"/>
      <c r="AH649" s="110"/>
      <c r="AI649" s="78"/>
      <c r="AJ649" s="79"/>
      <c r="AK649" s="80"/>
      <c r="AL649" s="77"/>
      <c r="AM649" s="77"/>
      <c r="AN649" s="81"/>
      <c r="AO649" s="81"/>
      <c r="AP649" s="81"/>
      <c r="AQ649" s="81"/>
      <c r="AR649" s="81"/>
      <c r="AS649" s="81"/>
      <c r="AT649" s="81"/>
      <c r="AU649" s="81"/>
      <c r="AV649" s="81"/>
      <c r="AW649" s="82"/>
      <c r="AX649" s="83"/>
      <c r="AY649" s="150"/>
      <c r="AZ649" s="84"/>
      <c r="BA649" s="83"/>
      <c r="BB649" s="83"/>
      <c r="BC649" s="83"/>
      <c r="BD649" s="83"/>
      <c r="BE649" s="83"/>
      <c r="BF649" s="28"/>
      <c r="BG649" s="85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</row>
    <row r="650" spans="1:100" s="86" customFormat="1" ht="31.5" customHeight="1" x14ac:dyDescent="0.3">
      <c r="A650" s="73"/>
      <c r="B650" s="74"/>
      <c r="C650" s="74"/>
      <c r="D650" s="74"/>
      <c r="E650" s="74"/>
      <c r="F650" s="75"/>
      <c r="G650" s="76"/>
      <c r="H650" s="76"/>
      <c r="I650" s="76"/>
      <c r="J650" s="76"/>
      <c r="K650" s="271"/>
      <c r="L650" s="272"/>
      <c r="M650" s="273"/>
      <c r="N650" s="87"/>
      <c r="O650" s="87"/>
      <c r="P650" s="87"/>
      <c r="Q650" s="87"/>
      <c r="R650" s="87"/>
      <c r="S650" s="77"/>
      <c r="T650" s="110"/>
      <c r="U650" s="87"/>
      <c r="V650" s="87"/>
      <c r="W650" s="87"/>
      <c r="X650" s="87"/>
      <c r="Y650" s="87"/>
      <c r="Z650" s="88"/>
      <c r="AA650" s="89"/>
      <c r="AB650" s="87"/>
      <c r="AC650" s="87"/>
      <c r="AD650" s="87"/>
      <c r="AE650" s="87"/>
      <c r="AF650" s="87"/>
      <c r="AG650" s="77"/>
      <c r="AH650" s="110"/>
      <c r="AI650" s="78"/>
      <c r="AJ650" s="79"/>
      <c r="AK650" s="80"/>
      <c r="AL650" s="77"/>
      <c r="AM650" s="77"/>
      <c r="AN650" s="81"/>
      <c r="AO650" s="81"/>
      <c r="AP650" s="81"/>
      <c r="AQ650" s="81"/>
      <c r="AR650" s="81"/>
      <c r="AS650" s="81"/>
      <c r="AT650" s="81"/>
      <c r="AU650" s="81"/>
      <c r="AV650" s="81"/>
      <c r="AW650" s="82"/>
      <c r="AX650" s="83"/>
      <c r="AY650" s="150"/>
      <c r="AZ650" s="84"/>
      <c r="BA650" s="83"/>
      <c r="BB650" s="83"/>
      <c r="BC650" s="83"/>
      <c r="BD650" s="83"/>
      <c r="BE650" s="83"/>
      <c r="BF650" s="28"/>
      <c r="BG650" s="85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</row>
    <row r="651" spans="1:100" s="86" customFormat="1" ht="31.5" customHeight="1" x14ac:dyDescent="0.3">
      <c r="A651" s="73"/>
      <c r="B651" s="74"/>
      <c r="C651" s="74"/>
      <c r="D651" s="74"/>
      <c r="E651" s="74"/>
      <c r="F651" s="75"/>
      <c r="G651" s="76"/>
      <c r="H651" s="76"/>
      <c r="I651" s="76"/>
      <c r="J651" s="76"/>
      <c r="K651" s="271"/>
      <c r="L651" s="272"/>
      <c r="M651" s="273"/>
      <c r="N651" s="111"/>
      <c r="O651" s="111"/>
      <c r="P651" s="111"/>
      <c r="Q651" s="111"/>
      <c r="R651" s="111"/>
      <c r="S651" s="77"/>
      <c r="T651" s="77"/>
      <c r="U651" s="111"/>
      <c r="V651" s="111"/>
      <c r="W651" s="111"/>
      <c r="X651" s="111"/>
      <c r="Y651" s="111"/>
      <c r="Z651" s="77"/>
      <c r="AA651" s="77"/>
      <c r="AB651" s="111"/>
      <c r="AC651" s="111"/>
      <c r="AD651" s="111"/>
      <c r="AE651" s="111"/>
      <c r="AF651" s="111"/>
      <c r="AG651" s="77"/>
      <c r="AH651" s="77"/>
      <c r="AI651" s="78"/>
      <c r="AJ651" s="79"/>
      <c r="AK651" s="80"/>
      <c r="AL651" s="77"/>
      <c r="AM651" s="77"/>
      <c r="AN651" s="81"/>
      <c r="AO651" s="81"/>
      <c r="AP651" s="81"/>
      <c r="AQ651" s="81"/>
      <c r="AR651" s="81"/>
      <c r="AS651" s="81"/>
      <c r="AT651" s="81"/>
      <c r="AU651" s="81"/>
      <c r="AV651" s="81"/>
      <c r="AW651" s="82"/>
      <c r="AX651" s="83"/>
      <c r="AY651" s="150"/>
      <c r="AZ651" s="84"/>
      <c r="BA651" s="83"/>
      <c r="BB651" s="83"/>
      <c r="BC651" s="83"/>
      <c r="BD651" s="83"/>
      <c r="BE651" s="83"/>
      <c r="BF651" s="28"/>
      <c r="BG651" s="85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</row>
    <row r="652" spans="1:100" s="86" customFormat="1" ht="31.5" customHeight="1" x14ac:dyDescent="0.3">
      <c r="A652" s="73"/>
      <c r="B652" s="74"/>
      <c r="C652" s="74"/>
      <c r="D652" s="74"/>
      <c r="E652" s="74"/>
      <c r="F652" s="75"/>
      <c r="G652" s="76"/>
      <c r="H652" s="76"/>
      <c r="I652" s="76"/>
      <c r="J652" s="76"/>
      <c r="K652" s="271"/>
      <c r="L652" s="272"/>
      <c r="M652" s="273"/>
      <c r="N652" s="111"/>
      <c r="O652" s="111"/>
      <c r="P652" s="111"/>
      <c r="Q652" s="111"/>
      <c r="R652" s="111"/>
      <c r="S652" s="77"/>
      <c r="T652" s="77"/>
      <c r="U652" s="111"/>
      <c r="V652" s="111"/>
      <c r="W652" s="111"/>
      <c r="X652" s="111"/>
      <c r="Y652" s="111"/>
      <c r="Z652" s="77"/>
      <c r="AA652" s="77"/>
      <c r="AB652" s="111"/>
      <c r="AC652" s="111"/>
      <c r="AD652" s="111"/>
      <c r="AE652" s="111"/>
      <c r="AF652" s="111"/>
      <c r="AG652" s="77"/>
      <c r="AH652" s="77"/>
      <c r="AI652" s="78"/>
      <c r="AJ652" s="79"/>
      <c r="AK652" s="80"/>
      <c r="AL652" s="77"/>
      <c r="AM652" s="77"/>
      <c r="AN652" s="81"/>
      <c r="AO652" s="81"/>
      <c r="AP652" s="81"/>
      <c r="AQ652" s="81"/>
      <c r="AR652" s="81"/>
      <c r="AS652" s="81"/>
      <c r="AT652" s="81"/>
      <c r="AU652" s="81"/>
      <c r="AV652" s="81"/>
      <c r="AW652" s="82"/>
      <c r="AX652" s="83"/>
      <c r="AY652" s="150"/>
      <c r="AZ652" s="84"/>
      <c r="BA652" s="83"/>
      <c r="BB652" s="83"/>
      <c r="BC652" s="83"/>
      <c r="BD652" s="83"/>
      <c r="BE652" s="83"/>
      <c r="BF652" s="28"/>
      <c r="BG652" s="85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</row>
    <row r="653" spans="1:100" s="86" customFormat="1" ht="31.5" customHeight="1" x14ac:dyDescent="0.3">
      <c r="A653" s="73"/>
      <c r="B653" s="74"/>
      <c r="C653" s="74"/>
      <c r="D653" s="74"/>
      <c r="E653" s="74"/>
      <c r="F653" s="75"/>
      <c r="G653" s="76"/>
      <c r="H653" s="76"/>
      <c r="I653" s="76"/>
      <c r="J653" s="76"/>
      <c r="K653" s="271"/>
      <c r="L653" s="272"/>
      <c r="M653" s="273"/>
      <c r="N653" s="111"/>
      <c r="O653" s="111"/>
      <c r="P653" s="111"/>
      <c r="Q653" s="111"/>
      <c r="R653" s="111"/>
      <c r="S653" s="77"/>
      <c r="T653" s="77"/>
      <c r="U653" s="111"/>
      <c r="V653" s="111"/>
      <c r="W653" s="111"/>
      <c r="X653" s="111"/>
      <c r="Y653" s="111"/>
      <c r="Z653" s="77"/>
      <c r="AA653" s="77"/>
      <c r="AB653" s="111"/>
      <c r="AC653" s="111"/>
      <c r="AD653" s="111"/>
      <c r="AE653" s="111"/>
      <c r="AF653" s="111"/>
      <c r="AG653" s="77"/>
      <c r="AH653" s="77"/>
      <c r="AI653" s="78"/>
      <c r="AJ653" s="79"/>
      <c r="AK653" s="80"/>
      <c r="AL653" s="77"/>
      <c r="AM653" s="77"/>
      <c r="AN653" s="81"/>
      <c r="AO653" s="81"/>
      <c r="AP653" s="81"/>
      <c r="AQ653" s="81"/>
      <c r="AR653" s="81"/>
      <c r="AS653" s="81"/>
      <c r="AT653" s="81"/>
      <c r="AU653" s="81"/>
      <c r="AV653" s="81"/>
      <c r="AW653" s="82"/>
      <c r="AX653" s="83"/>
      <c r="AY653" s="150"/>
      <c r="AZ653" s="84"/>
      <c r="BA653" s="83"/>
      <c r="BB653" s="83"/>
      <c r="BC653" s="83"/>
      <c r="BD653" s="83"/>
      <c r="BE653" s="83"/>
      <c r="BF653" s="28"/>
      <c r="BG653" s="85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</row>
    <row r="654" spans="1:100" s="86" customFormat="1" ht="31.5" customHeight="1" x14ac:dyDescent="0.3">
      <c r="A654" s="73"/>
      <c r="B654" s="74"/>
      <c r="C654" s="74"/>
      <c r="D654" s="74"/>
      <c r="E654" s="74"/>
      <c r="F654" s="75"/>
      <c r="G654" s="76"/>
      <c r="H654" s="76"/>
      <c r="I654" s="76"/>
      <c r="J654" s="76"/>
      <c r="K654" s="271"/>
      <c r="L654" s="272"/>
      <c r="M654" s="273"/>
      <c r="N654" s="111"/>
      <c r="O654" s="111"/>
      <c r="P654" s="111"/>
      <c r="Q654" s="111"/>
      <c r="R654" s="111"/>
      <c r="S654" s="77"/>
      <c r="T654" s="77"/>
      <c r="U654" s="111"/>
      <c r="V654" s="111"/>
      <c r="W654" s="111"/>
      <c r="X654" s="111"/>
      <c r="Y654" s="111"/>
      <c r="Z654" s="77"/>
      <c r="AA654" s="77"/>
      <c r="AB654" s="111"/>
      <c r="AC654" s="111"/>
      <c r="AD654" s="111"/>
      <c r="AE654" s="111"/>
      <c r="AF654" s="111"/>
      <c r="AG654" s="77"/>
      <c r="AH654" s="77"/>
      <c r="AI654" s="78"/>
      <c r="AJ654" s="79"/>
      <c r="AK654" s="80"/>
      <c r="AL654" s="77"/>
      <c r="AM654" s="77"/>
      <c r="AN654" s="81"/>
      <c r="AO654" s="81"/>
      <c r="AP654" s="81"/>
      <c r="AQ654" s="81"/>
      <c r="AR654" s="81"/>
      <c r="AS654" s="81"/>
      <c r="AT654" s="81"/>
      <c r="AU654" s="81"/>
      <c r="AV654" s="81"/>
      <c r="AW654" s="82"/>
      <c r="AX654" s="83"/>
      <c r="AY654" s="150"/>
      <c r="AZ654" s="84"/>
      <c r="BA654" s="83"/>
      <c r="BB654" s="83"/>
      <c r="BC654" s="83"/>
      <c r="BD654" s="83"/>
      <c r="BE654" s="83"/>
      <c r="BF654" s="28"/>
      <c r="BG654" s="85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</row>
    <row r="655" spans="1:100" s="86" customFormat="1" ht="31.5" customHeight="1" x14ac:dyDescent="0.3">
      <c r="A655" s="73"/>
      <c r="B655" s="74"/>
      <c r="C655" s="74"/>
      <c r="D655" s="74"/>
      <c r="E655" s="74"/>
      <c r="F655" s="75"/>
      <c r="G655" s="76"/>
      <c r="H655" s="76"/>
      <c r="I655" s="76"/>
      <c r="J655" s="76"/>
      <c r="K655" s="271"/>
      <c r="L655" s="272"/>
      <c r="M655" s="273"/>
      <c r="N655" s="111"/>
      <c r="O655" s="111"/>
      <c r="P655" s="111"/>
      <c r="Q655" s="111"/>
      <c r="R655" s="111"/>
      <c r="S655" s="77"/>
      <c r="T655" s="77"/>
      <c r="U655" s="111"/>
      <c r="V655" s="111"/>
      <c r="W655" s="111"/>
      <c r="X655" s="111"/>
      <c r="Y655" s="111"/>
      <c r="Z655" s="77"/>
      <c r="AA655" s="77"/>
      <c r="AB655" s="111"/>
      <c r="AC655" s="111"/>
      <c r="AD655" s="111"/>
      <c r="AE655" s="111"/>
      <c r="AF655" s="111"/>
      <c r="AG655" s="77"/>
      <c r="AH655" s="77"/>
      <c r="AI655" s="78"/>
      <c r="AJ655" s="79"/>
      <c r="AK655" s="80"/>
      <c r="AL655" s="77"/>
      <c r="AM655" s="77"/>
      <c r="AN655" s="81"/>
      <c r="AO655" s="81"/>
      <c r="AP655" s="81"/>
      <c r="AQ655" s="81"/>
      <c r="AR655" s="81"/>
      <c r="AS655" s="81"/>
      <c r="AT655" s="81"/>
      <c r="AU655" s="81"/>
      <c r="AV655" s="81"/>
      <c r="AW655" s="82"/>
      <c r="AX655" s="83"/>
      <c r="AY655" s="150"/>
      <c r="AZ655" s="84"/>
      <c r="BA655" s="83"/>
      <c r="BB655" s="83"/>
      <c r="BC655" s="83"/>
      <c r="BD655" s="83"/>
      <c r="BE655" s="83"/>
      <c r="BF655" s="28"/>
      <c r="BG655" s="85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</row>
    <row r="656" spans="1:100" s="86" customFormat="1" ht="31.5" customHeight="1" x14ac:dyDescent="0.3">
      <c r="A656" s="73"/>
      <c r="B656" s="74"/>
      <c r="C656" s="74"/>
      <c r="D656" s="74"/>
      <c r="E656" s="74"/>
      <c r="F656" s="75"/>
      <c r="G656" s="76"/>
      <c r="H656" s="76"/>
      <c r="I656" s="76"/>
      <c r="J656" s="76"/>
      <c r="K656" s="271"/>
      <c r="L656" s="272"/>
      <c r="M656" s="273"/>
      <c r="N656" s="111"/>
      <c r="O656" s="111"/>
      <c r="P656" s="111"/>
      <c r="Q656" s="111"/>
      <c r="R656" s="111"/>
      <c r="S656" s="77"/>
      <c r="T656" s="77"/>
      <c r="U656" s="111"/>
      <c r="V656" s="111"/>
      <c r="W656" s="111"/>
      <c r="X656" s="111"/>
      <c r="Y656" s="111"/>
      <c r="Z656" s="77"/>
      <c r="AA656" s="77"/>
      <c r="AB656" s="111"/>
      <c r="AC656" s="111"/>
      <c r="AD656" s="111"/>
      <c r="AE656" s="111"/>
      <c r="AF656" s="111"/>
      <c r="AG656" s="77"/>
      <c r="AH656" s="77"/>
      <c r="AI656" s="78"/>
      <c r="AJ656" s="79"/>
      <c r="AK656" s="80"/>
      <c r="AL656" s="77"/>
      <c r="AM656" s="77"/>
      <c r="AN656" s="81"/>
      <c r="AO656" s="81"/>
      <c r="AP656" s="81"/>
      <c r="AQ656" s="81"/>
      <c r="AR656" s="81"/>
      <c r="AS656" s="81"/>
      <c r="AT656" s="81"/>
      <c r="AU656" s="81"/>
      <c r="AV656" s="81"/>
      <c r="AW656" s="82"/>
      <c r="AX656" s="83"/>
      <c r="AY656" s="150"/>
      <c r="AZ656" s="84"/>
      <c r="BA656" s="83"/>
      <c r="BB656" s="83"/>
      <c r="BC656" s="83"/>
      <c r="BD656" s="83"/>
      <c r="BE656" s="83"/>
      <c r="BF656" s="28"/>
      <c r="BG656" s="85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</row>
  </sheetData>
  <autoFilter ref="A2:CV2" xr:uid="{00000000-0009-0000-0000-000005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type="expression" priority="202" stopIfTrue="1">
      <formula>M4=""</formula>
    </cfRule>
    <cfRule type="cellIs" dxfId="349" priority="203" stopIfTrue="1" operator="lessThan">
      <formula>$L4</formula>
    </cfRule>
    <cfRule type="cellIs" dxfId="348" priority="204" stopIfTrue="1" operator="between">
      <formula>$L4</formula>
      <formula>L4</formula>
    </cfRule>
    <cfRule type="cellIs" dxfId="347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346" priority="199" stopIfTrue="1" operator="lessThan">
      <formula>$L4</formula>
    </cfRule>
    <cfRule type="cellIs" dxfId="345" priority="200" stopIfTrue="1" operator="between">
      <formula>$L4</formula>
      <formula>R4</formula>
    </cfRule>
    <cfRule type="cellIs" dxfId="344" priority="201" stopIfTrue="1" operator="greaterThan">
      <formula>$M4</formula>
    </cfRule>
  </conditionalFormatting>
  <conditionalFormatting sqref="Z4:AA4 Z464:AA631 AG464:AH631">
    <cfRule type="expression" dxfId="343" priority="182" stopIfTrue="1">
      <formula>Z4&lt;X4</formula>
    </cfRule>
    <cfRule type="expression" priority="183" stopIfTrue="1">
      <formula>Z4=""</formula>
    </cfRule>
    <cfRule type="expression" dxfId="342" priority="184" stopIfTrue="1">
      <formula>K4=X4</formula>
    </cfRule>
    <cfRule type="expression" dxfId="341" priority="185" stopIfTrue="1">
      <formula>Z4&gt;X4*1.05</formula>
    </cfRule>
    <cfRule type="expression" dxfId="340" priority="186" stopIfTrue="1">
      <formula>Z4&lt;X4</formula>
    </cfRule>
    <cfRule type="expression" priority="187" stopIfTrue="1">
      <formula>Z4=""</formula>
    </cfRule>
    <cfRule type="expression" dxfId="339" priority="188" stopIfTrue="1">
      <formula>K4=X4</formula>
    </cfRule>
    <cfRule type="expression" dxfId="338" priority="189" stopIfTrue="1">
      <formula>Z4&gt;X4*1.05</formula>
    </cfRule>
    <cfRule type="expression" priority="194" stopIfTrue="1">
      <formula>Z4=""</formula>
    </cfRule>
    <cfRule type="cellIs" dxfId="337" priority="195" stopIfTrue="1" operator="lessThan">
      <formula>$L4</formula>
    </cfRule>
    <cfRule type="cellIs" dxfId="336" priority="196" stopIfTrue="1" operator="between">
      <formula>$L4</formula>
      <formula>Y4</formula>
    </cfRule>
    <cfRule type="cellIs" dxfId="335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334" priority="191" stopIfTrue="1" operator="lessThan">
      <formula>$L4</formula>
    </cfRule>
    <cfRule type="cellIs" dxfId="333" priority="192" stopIfTrue="1" operator="between">
      <formula>$L4</formula>
      <formula>N4</formula>
    </cfRule>
    <cfRule type="cellIs" dxfId="332" priority="193" stopIfTrue="1" operator="greaterThan">
      <formula>$M4</formula>
    </cfRule>
  </conditionalFormatting>
  <conditionalFormatting sqref="AM4">
    <cfRule type="expression" dxfId="331" priority="174" stopIfTrue="1">
      <formula>AM4&lt;AK4</formula>
    </cfRule>
    <cfRule type="expression" priority="175" stopIfTrue="1">
      <formula>AM4=""</formula>
    </cfRule>
    <cfRule type="expression" dxfId="330" priority="176" stopIfTrue="1">
      <formula>X4=AK4</formula>
    </cfRule>
    <cfRule type="expression" dxfId="329" priority="177" stopIfTrue="1">
      <formula>AM4&gt;AK4*1.05</formula>
    </cfRule>
    <cfRule type="expression" dxfId="328" priority="178" stopIfTrue="1">
      <formula>AM4&lt;AK4</formula>
    </cfRule>
    <cfRule type="expression" priority="179" stopIfTrue="1">
      <formula>AM4=""</formula>
    </cfRule>
    <cfRule type="expression" dxfId="327" priority="180" stopIfTrue="1">
      <formula>X4=AK4</formula>
    </cfRule>
    <cfRule type="expression" dxfId="326" priority="181" stopIfTrue="1">
      <formula>AM4&gt;AK4*1.05</formula>
    </cfRule>
  </conditionalFormatting>
  <conditionalFormatting sqref="AG4:AH4">
    <cfRule type="expression" dxfId="325" priority="162" stopIfTrue="1">
      <formula>AG4&lt;AE4</formula>
    </cfRule>
    <cfRule type="expression" priority="163" stopIfTrue="1">
      <formula>AG4=""</formula>
    </cfRule>
    <cfRule type="expression" dxfId="324" priority="164" stopIfTrue="1">
      <formula>R4=AE4</formula>
    </cfRule>
    <cfRule type="expression" dxfId="323" priority="165" stopIfTrue="1">
      <formula>AG4&gt;AE4*1.05</formula>
    </cfRule>
    <cfRule type="expression" dxfId="322" priority="166" stopIfTrue="1">
      <formula>AG4&lt;AE4</formula>
    </cfRule>
    <cfRule type="expression" priority="167" stopIfTrue="1">
      <formula>AG4=""</formula>
    </cfRule>
    <cfRule type="expression" dxfId="321" priority="168" stopIfTrue="1">
      <formula>R4=AE4</formula>
    </cfRule>
    <cfRule type="expression" dxfId="320" priority="169" stopIfTrue="1">
      <formula>AG4&gt;AE4*1.05</formula>
    </cfRule>
    <cfRule type="expression" priority="170" stopIfTrue="1">
      <formula>AG4=""</formula>
    </cfRule>
    <cfRule type="cellIs" dxfId="319" priority="171" stopIfTrue="1" operator="lessThan">
      <formula>$L4</formula>
    </cfRule>
    <cfRule type="cellIs" dxfId="318" priority="172" stopIfTrue="1" operator="between">
      <formula>$L4</formula>
      <formula>AF4</formula>
    </cfRule>
    <cfRule type="cellIs" dxfId="317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316" priority="159" stopIfTrue="1">
      <formula>AL4=$AJ4</formula>
    </cfRule>
    <cfRule type="expression" dxfId="315" priority="160" stopIfTrue="1">
      <formula>AL4&lt;$AJ4*0.95</formula>
    </cfRule>
    <cfRule type="expression" dxfId="314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313" priority="155" stopIfTrue="1" operator="lessThan">
      <formula>$L4</formula>
    </cfRule>
    <cfRule type="cellIs" dxfId="312" priority="156" stopIfTrue="1" operator="between">
      <formula>$L4</formula>
      <formula>$M4</formula>
    </cfRule>
    <cfRule type="cellIs" dxfId="311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310" priority="151" stopIfTrue="1" operator="lessThan">
      <formula>$L4</formula>
    </cfRule>
    <cfRule type="cellIs" dxfId="309" priority="152" stopIfTrue="1" operator="between">
      <formula>$L4</formula>
      <formula>$M4</formula>
    </cfRule>
    <cfRule type="cellIs" dxfId="308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307" priority="147" stopIfTrue="1" operator="lessThan">
      <formula>$L4</formula>
    </cfRule>
    <cfRule type="cellIs" dxfId="306" priority="148" stopIfTrue="1" operator="between">
      <formula>$L4</formula>
      <formula>$M4</formula>
    </cfRule>
    <cfRule type="cellIs" dxfId="305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304" priority="143" stopIfTrue="1" operator="lessThan">
      <formula>$L4</formula>
    </cfRule>
    <cfRule type="cellIs" dxfId="303" priority="144" stopIfTrue="1" operator="between">
      <formula>$L4</formula>
      <formula>$M4</formula>
    </cfRule>
    <cfRule type="cellIs" dxfId="302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301" priority="139" stopIfTrue="1" operator="lessThan">
      <formula>$L5</formula>
    </cfRule>
    <cfRule type="cellIs" dxfId="300" priority="140" stopIfTrue="1" operator="between">
      <formula>$L5</formula>
      <formula>L5</formula>
    </cfRule>
    <cfRule type="cellIs" dxfId="299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298" priority="135" stopIfTrue="1" operator="lessThan">
      <formula>$L5</formula>
    </cfRule>
    <cfRule type="cellIs" dxfId="297" priority="136" stopIfTrue="1" operator="between">
      <formula>$L5</formula>
      <formula>R5</formula>
    </cfRule>
    <cfRule type="cellIs" dxfId="296" priority="137" stopIfTrue="1" operator="greaterThan">
      <formula>$M5</formula>
    </cfRule>
  </conditionalFormatting>
  <conditionalFormatting sqref="Z5:AA406">
    <cfRule type="expression" dxfId="295" priority="118" stopIfTrue="1">
      <formula>Z5&lt;X5</formula>
    </cfRule>
    <cfRule type="expression" priority="119" stopIfTrue="1">
      <formula>Z5=""</formula>
    </cfRule>
    <cfRule type="expression" dxfId="294" priority="120" stopIfTrue="1">
      <formula>K5=X5</formula>
    </cfRule>
    <cfRule type="expression" dxfId="293" priority="121" stopIfTrue="1">
      <formula>Z5&gt;X5*1.05</formula>
    </cfRule>
    <cfRule type="expression" dxfId="292" priority="122" stopIfTrue="1">
      <formula>Z5&lt;X5</formula>
    </cfRule>
    <cfRule type="expression" priority="123" stopIfTrue="1">
      <formula>Z5=""</formula>
    </cfRule>
    <cfRule type="expression" dxfId="291" priority="124" stopIfTrue="1">
      <formula>K5=X5</formula>
    </cfRule>
    <cfRule type="expression" dxfId="290" priority="125" stopIfTrue="1">
      <formula>Z5&gt;X5*1.05</formula>
    </cfRule>
    <cfRule type="expression" priority="130" stopIfTrue="1">
      <formula>Z5=""</formula>
    </cfRule>
    <cfRule type="cellIs" dxfId="289" priority="131" stopIfTrue="1" operator="lessThan">
      <formula>$L5</formula>
    </cfRule>
    <cfRule type="cellIs" dxfId="288" priority="132" stopIfTrue="1" operator="between">
      <formula>$L5</formula>
      <formula>Y5</formula>
    </cfRule>
    <cfRule type="cellIs" dxfId="287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286" priority="127" stopIfTrue="1" operator="lessThan">
      <formula>$L5</formula>
    </cfRule>
    <cfRule type="cellIs" dxfId="285" priority="128" stopIfTrue="1" operator="between">
      <formula>$L5</formula>
      <formula>N5</formula>
    </cfRule>
    <cfRule type="cellIs" dxfId="284" priority="129" stopIfTrue="1" operator="greaterThan">
      <formula>$M5</formula>
    </cfRule>
  </conditionalFormatting>
  <conditionalFormatting sqref="AM5:AM406 AM464:AM631">
    <cfRule type="expression" dxfId="283" priority="110" stopIfTrue="1">
      <formula>AM5&lt;AK5</formula>
    </cfRule>
    <cfRule type="expression" priority="111" stopIfTrue="1">
      <formula>AM5=""</formula>
    </cfRule>
    <cfRule type="expression" dxfId="282" priority="112" stopIfTrue="1">
      <formula>X5=AK5</formula>
    </cfRule>
    <cfRule type="expression" dxfId="281" priority="113" stopIfTrue="1">
      <formula>AM5&gt;AK5*1.05</formula>
    </cfRule>
    <cfRule type="expression" dxfId="280" priority="114" stopIfTrue="1">
      <formula>AM5&lt;AK5</formula>
    </cfRule>
    <cfRule type="expression" priority="115" stopIfTrue="1">
      <formula>AM5=""</formula>
    </cfRule>
    <cfRule type="expression" dxfId="279" priority="116" stopIfTrue="1">
      <formula>X5=AK5</formula>
    </cfRule>
    <cfRule type="expression" dxfId="278" priority="117" stopIfTrue="1">
      <formula>AM5&gt;AK5*1.05</formula>
    </cfRule>
  </conditionalFormatting>
  <conditionalFormatting sqref="AG5:AH406">
    <cfRule type="expression" dxfId="277" priority="98" stopIfTrue="1">
      <formula>AG5&lt;AE5</formula>
    </cfRule>
    <cfRule type="expression" priority="99" stopIfTrue="1">
      <formula>AG5=""</formula>
    </cfRule>
    <cfRule type="expression" dxfId="276" priority="100" stopIfTrue="1">
      <formula>R5=AE5</formula>
    </cfRule>
    <cfRule type="expression" dxfId="275" priority="101" stopIfTrue="1">
      <formula>AG5&gt;AE5*1.05</formula>
    </cfRule>
    <cfRule type="expression" dxfId="274" priority="102" stopIfTrue="1">
      <formula>AG5&lt;AE5</formula>
    </cfRule>
    <cfRule type="expression" priority="103" stopIfTrue="1">
      <formula>AG5=""</formula>
    </cfRule>
    <cfRule type="expression" dxfId="273" priority="104" stopIfTrue="1">
      <formula>R5=AE5</formula>
    </cfRule>
    <cfRule type="expression" dxfId="272" priority="105" stopIfTrue="1">
      <formula>AG5&gt;AE5*1.05</formula>
    </cfRule>
    <cfRule type="expression" priority="106" stopIfTrue="1">
      <formula>AG5=""</formula>
    </cfRule>
    <cfRule type="cellIs" dxfId="271" priority="107" stopIfTrue="1" operator="lessThan">
      <formula>$L5</formula>
    </cfRule>
    <cfRule type="cellIs" dxfId="270" priority="108" stopIfTrue="1" operator="between">
      <formula>$L5</formula>
      <formula>AF5</formula>
    </cfRule>
    <cfRule type="cellIs" dxfId="269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268" priority="95" stopIfTrue="1">
      <formula>AL5=$AJ5</formula>
    </cfRule>
    <cfRule type="expression" dxfId="267" priority="96" stopIfTrue="1">
      <formula>AL5&lt;$AJ5*0.95</formula>
    </cfRule>
    <cfRule type="expression" dxfId="266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265" priority="91" stopIfTrue="1" operator="lessThan">
      <formula>$L5</formula>
    </cfRule>
    <cfRule type="cellIs" dxfId="264" priority="92" stopIfTrue="1" operator="between">
      <formula>$L5</formula>
      <formula>$M5</formula>
    </cfRule>
    <cfRule type="cellIs" dxfId="263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262" priority="87" stopIfTrue="1" operator="lessThan">
      <formula>$L5</formula>
    </cfRule>
    <cfRule type="cellIs" dxfId="261" priority="88" stopIfTrue="1" operator="between">
      <formula>$L5</formula>
      <formula>$M5</formula>
    </cfRule>
    <cfRule type="cellIs" dxfId="260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259" priority="83" stopIfTrue="1" operator="lessThan">
      <formula>$L5</formula>
    </cfRule>
    <cfRule type="cellIs" dxfId="258" priority="84" stopIfTrue="1" operator="between">
      <formula>$L5</formula>
      <formula>$M5</formula>
    </cfRule>
    <cfRule type="cellIs" dxfId="257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256" priority="79" stopIfTrue="1" operator="lessThan">
      <formula>$L5</formula>
    </cfRule>
    <cfRule type="cellIs" dxfId="255" priority="80" stopIfTrue="1" operator="between">
      <formula>$L5</formula>
      <formula>$M5</formula>
    </cfRule>
    <cfRule type="cellIs" dxfId="254" priority="81" stopIfTrue="1" operator="greaterThan">
      <formula>$M5</formula>
    </cfRule>
  </conditionalFormatting>
  <conditionalFormatting sqref="AO4:AO406 AO464:AO631">
    <cfRule type="expression" dxfId="253" priority="210" stopIfTrue="1">
      <formula>AO4&lt;$AY4</formula>
    </cfRule>
    <cfRule type="expression" dxfId="252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251" priority="213" stopIfTrue="1" operator="lessThanOrEqual">
      <formula>AY4</formula>
    </cfRule>
    <cfRule type="cellIs" dxfId="250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249" priority="66" stopIfTrue="1" operator="lessThan">
      <formula>$L407</formula>
    </cfRule>
    <cfRule type="cellIs" dxfId="248" priority="67" stopIfTrue="1" operator="between">
      <formula>$L407</formula>
      <formula>N407</formula>
    </cfRule>
    <cfRule type="cellIs" dxfId="247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246" priority="62" stopIfTrue="1" operator="lessThan">
      <formula>$L407</formula>
    </cfRule>
    <cfRule type="cellIs" dxfId="245" priority="63" stopIfTrue="1" operator="between">
      <formula>$L407</formula>
      <formula>L407</formula>
    </cfRule>
    <cfRule type="cellIs" dxfId="244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243" priority="58" stopIfTrue="1" operator="lessThan">
      <formula>$L407</formula>
    </cfRule>
    <cfRule type="cellIs" dxfId="242" priority="59" stopIfTrue="1" operator="between">
      <formula>$L407</formula>
      <formula>R407</formula>
    </cfRule>
    <cfRule type="cellIs" dxfId="241" priority="60" stopIfTrue="1" operator="greaterThan">
      <formula>$M407</formula>
    </cfRule>
  </conditionalFormatting>
  <conditionalFormatting sqref="Z407:AA463">
    <cfRule type="expression" dxfId="240" priority="41" stopIfTrue="1">
      <formula>Z407&lt;X407</formula>
    </cfRule>
    <cfRule type="expression" priority="42" stopIfTrue="1">
      <formula>Z407=""</formula>
    </cfRule>
    <cfRule type="expression" dxfId="239" priority="43" stopIfTrue="1">
      <formula>K407=X407</formula>
    </cfRule>
    <cfRule type="expression" dxfId="238" priority="44" stopIfTrue="1">
      <formula>Z407&gt;X407*1.05</formula>
    </cfRule>
    <cfRule type="expression" dxfId="237" priority="45" stopIfTrue="1">
      <formula>Z407&lt;X407</formula>
    </cfRule>
    <cfRule type="expression" priority="46" stopIfTrue="1">
      <formula>Z407=""</formula>
    </cfRule>
    <cfRule type="expression" dxfId="236" priority="47" stopIfTrue="1">
      <formula>K407=X407</formula>
    </cfRule>
    <cfRule type="expression" dxfId="235" priority="48" stopIfTrue="1">
      <formula>Z407&gt;X407*1.05</formula>
    </cfRule>
    <cfRule type="expression" priority="53" stopIfTrue="1">
      <formula>Z407=""</formula>
    </cfRule>
    <cfRule type="cellIs" dxfId="234" priority="54" stopIfTrue="1" operator="lessThan">
      <formula>$L407</formula>
    </cfRule>
    <cfRule type="cellIs" dxfId="233" priority="55" stopIfTrue="1" operator="between">
      <formula>$L407</formula>
      <formula>Y407</formula>
    </cfRule>
    <cfRule type="cellIs" dxfId="232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231" priority="50" stopIfTrue="1" operator="lessThan">
      <formula>$L407</formula>
    </cfRule>
    <cfRule type="cellIs" dxfId="230" priority="51" stopIfTrue="1" operator="between">
      <formula>$L407</formula>
      <formula>N407</formula>
    </cfRule>
    <cfRule type="cellIs" dxfId="229" priority="52" stopIfTrue="1" operator="greaterThan">
      <formula>$M407</formula>
    </cfRule>
  </conditionalFormatting>
  <conditionalFormatting sqref="AM407:AM463">
    <cfRule type="expression" dxfId="228" priority="33" stopIfTrue="1">
      <formula>AM407&lt;AK407</formula>
    </cfRule>
    <cfRule type="expression" priority="34" stopIfTrue="1">
      <formula>AM407=""</formula>
    </cfRule>
    <cfRule type="expression" dxfId="227" priority="35" stopIfTrue="1">
      <formula>X407=AK407</formula>
    </cfRule>
    <cfRule type="expression" dxfId="226" priority="36" stopIfTrue="1">
      <formula>AM407&gt;AK407*1.05</formula>
    </cfRule>
    <cfRule type="expression" dxfId="225" priority="37" stopIfTrue="1">
      <formula>AM407&lt;AK407</formula>
    </cfRule>
    <cfRule type="expression" priority="38" stopIfTrue="1">
      <formula>AM407=""</formula>
    </cfRule>
    <cfRule type="expression" dxfId="224" priority="39" stopIfTrue="1">
      <formula>X407=AK407</formula>
    </cfRule>
    <cfRule type="expression" dxfId="223" priority="40" stopIfTrue="1">
      <formula>AM407&gt;AK407*1.05</formula>
    </cfRule>
  </conditionalFormatting>
  <conditionalFormatting sqref="AG407:AH463">
    <cfRule type="expression" dxfId="222" priority="21" stopIfTrue="1">
      <formula>AG407&lt;AE407</formula>
    </cfRule>
    <cfRule type="expression" priority="22" stopIfTrue="1">
      <formula>AG407=""</formula>
    </cfRule>
    <cfRule type="expression" dxfId="221" priority="23" stopIfTrue="1">
      <formula>R407=AE407</formula>
    </cfRule>
    <cfRule type="expression" dxfId="220" priority="24" stopIfTrue="1">
      <formula>AG407&gt;AE407*1.05</formula>
    </cfRule>
    <cfRule type="expression" dxfId="219" priority="25" stopIfTrue="1">
      <formula>AG407&lt;AE407</formula>
    </cfRule>
    <cfRule type="expression" priority="26" stopIfTrue="1">
      <formula>AG407=""</formula>
    </cfRule>
    <cfRule type="expression" dxfId="218" priority="27" stopIfTrue="1">
      <formula>R407=AE407</formula>
    </cfRule>
    <cfRule type="expression" dxfId="217" priority="28" stopIfTrue="1">
      <formula>AG407&gt;AE407*1.05</formula>
    </cfRule>
    <cfRule type="expression" priority="29" stopIfTrue="1">
      <formula>AG407=""</formula>
    </cfRule>
    <cfRule type="cellIs" dxfId="216" priority="30" stopIfTrue="1" operator="lessThan">
      <formula>$L407</formula>
    </cfRule>
    <cfRule type="cellIs" dxfId="215" priority="31" stopIfTrue="1" operator="between">
      <formula>$L407</formula>
      <formula>AF407</formula>
    </cfRule>
    <cfRule type="cellIs" dxfId="214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213" priority="18" stopIfTrue="1">
      <formula>AL407=$AJ407</formula>
    </cfRule>
    <cfRule type="expression" dxfId="212" priority="19" stopIfTrue="1">
      <formula>AL407&lt;$AJ407*0.95</formula>
    </cfRule>
    <cfRule type="expression" dxfId="211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210" priority="14" stopIfTrue="1" operator="lessThan">
      <formula>$L407</formula>
    </cfRule>
    <cfRule type="cellIs" dxfId="209" priority="15" stopIfTrue="1" operator="between">
      <formula>$L407</formula>
      <formula>$M407</formula>
    </cfRule>
    <cfRule type="cellIs" dxfId="208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207" priority="10" stopIfTrue="1" operator="lessThan">
      <formula>$L407</formula>
    </cfRule>
    <cfRule type="cellIs" dxfId="206" priority="11" stopIfTrue="1" operator="between">
      <formula>$L407</formula>
      <formula>$M407</formula>
    </cfRule>
    <cfRule type="cellIs" dxfId="205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204" priority="6" stopIfTrue="1" operator="lessThan">
      <formula>$L407</formula>
    </cfRule>
    <cfRule type="cellIs" dxfId="203" priority="7" stopIfTrue="1" operator="between">
      <formula>$L407</formula>
      <formula>$M407</formula>
    </cfRule>
    <cfRule type="cellIs" dxfId="202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201" priority="2" stopIfTrue="1" operator="lessThan">
      <formula>$L407</formula>
    </cfRule>
    <cfRule type="cellIs" dxfId="200" priority="3" stopIfTrue="1" operator="between">
      <formula>$L407</formula>
      <formula>$M407</formula>
    </cfRule>
    <cfRule type="cellIs" dxfId="199" priority="4" stopIfTrue="1" operator="greaterThan">
      <formula>$M407</formula>
    </cfRule>
  </conditionalFormatting>
  <conditionalFormatting sqref="AO407:AO463">
    <cfRule type="expression" dxfId="198" priority="73" stopIfTrue="1">
      <formula>AO407&lt;$AY407</formula>
    </cfRule>
    <cfRule type="expression" dxfId="197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196" priority="76" stopIfTrue="1" operator="lessThanOrEqual">
      <formula>AY407</formula>
    </cfRule>
    <cfRule type="cellIs" dxfId="195" priority="77" stopIfTrue="1" operator="greaterThanOrEqual">
      <formula>AY407</formula>
    </cfRule>
  </conditionalFormatting>
  <conditionalFormatting sqref="Q4:T631">
    <cfRule type="expression" dxfId="194" priority="350" stopIfTrue="1">
      <formula>Q4&lt;O4</formula>
    </cfRule>
    <cfRule type="expression" priority="351" stopIfTrue="1">
      <formula>Q4=""</formula>
    </cfRule>
    <cfRule type="expression" dxfId="193" priority="352" stopIfTrue="1">
      <formula>A4=O4</formula>
    </cfRule>
    <cfRule type="expression" dxfId="192" priority="353" stopIfTrue="1">
      <formula>Q4&gt;O4*1.05</formula>
    </cfRule>
  </conditionalFormatting>
  <hyperlinks>
    <hyperlink ref="AZ1" location="index!A1" display="العودة للفهرس" xr:uid="{00000000-0004-0000-0500-000000000000}"/>
  </hyperlinks>
  <pageMargins left="0.7" right="0.7" top="0.75" bottom="0.75" header="0.3" footer="0.3"/>
  <pageSetup paperSize="9" scale="77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242" hidden="1" customWidth="1"/>
    <col min="2" max="2" width="5.125" style="242" hidden="1" customWidth="1"/>
    <col min="3" max="3" width="8.25" style="242" hidden="1" customWidth="1"/>
    <col min="4" max="4" width="7.875" style="242" hidden="1" customWidth="1"/>
    <col min="5" max="5" width="16.375" style="242" customWidth="1"/>
    <col min="6" max="6" width="19.625" style="242" customWidth="1"/>
    <col min="7" max="7" width="10.25" style="254" customWidth="1"/>
    <col min="8" max="8" width="14.25" style="254" customWidth="1"/>
    <col min="9" max="9" width="10.625" style="254" customWidth="1"/>
    <col min="10" max="16" width="12.125" style="242" customWidth="1"/>
    <col min="17" max="25" width="12.125" style="242" hidden="1" customWidth="1"/>
    <col min="26" max="26" width="12.125" style="112" customWidth="1"/>
    <col min="27" max="28" width="12.125" style="242" customWidth="1"/>
    <col min="33" max="34" width="12.125" style="242" customWidth="1"/>
    <col min="35" max="35" width="12.125" style="151" customWidth="1"/>
    <col min="36" max="36" width="24" style="109" customWidth="1"/>
    <col min="37" max="38" width="23.125" style="74" customWidth="1"/>
    <col min="39" max="39" width="12.125" style="152" customWidth="1"/>
    <col min="40" max="40" width="9.125" style="235" hidden="1" customWidth="1"/>
  </cols>
  <sheetData>
    <row r="1" spans="1:40" ht="15" customHeight="1" x14ac:dyDescent="0.2">
      <c r="G1" s="242" t="s">
        <v>270</v>
      </c>
      <c r="I1" s="242" t="s">
        <v>393</v>
      </c>
      <c r="M1" s="254" t="s">
        <v>272</v>
      </c>
      <c r="N1" s="15"/>
      <c r="O1" s="254" t="s">
        <v>273</v>
      </c>
      <c r="P1" s="15"/>
      <c r="AA1" s="66" t="s">
        <v>80</v>
      </c>
      <c r="AJ1" s="192" t="s">
        <v>274</v>
      </c>
      <c r="AK1" s="85"/>
      <c r="AL1" s="85"/>
    </row>
    <row r="2" spans="1:40" s="3" customFormat="1" ht="43.5" customHeight="1" x14ac:dyDescent="0.2">
      <c r="A2" s="4" t="s">
        <v>394</v>
      </c>
      <c r="B2" s="4" t="s">
        <v>395</v>
      </c>
      <c r="C2" s="4" t="s">
        <v>276</v>
      </c>
      <c r="D2" s="4" t="s">
        <v>90</v>
      </c>
      <c r="E2" s="4" t="s">
        <v>396</v>
      </c>
      <c r="F2" s="4" t="s">
        <v>397</v>
      </c>
      <c r="G2" s="274" t="s">
        <v>398</v>
      </c>
      <c r="H2" s="274" t="s">
        <v>399</v>
      </c>
      <c r="I2" s="274" t="s">
        <v>400</v>
      </c>
      <c r="J2" s="4" t="s">
        <v>289</v>
      </c>
      <c r="K2" s="4" t="s">
        <v>290</v>
      </c>
      <c r="L2" s="4" t="s">
        <v>75</v>
      </c>
      <c r="M2" s="4" t="s">
        <v>401</v>
      </c>
      <c r="N2" s="4" t="s">
        <v>402</v>
      </c>
      <c r="O2" s="4" t="s">
        <v>403</v>
      </c>
      <c r="P2" s="4" t="s">
        <v>404</v>
      </c>
      <c r="Q2" s="4" t="s">
        <v>405</v>
      </c>
      <c r="R2" s="4" t="s">
        <v>406</v>
      </c>
      <c r="S2" s="4" t="s">
        <v>407</v>
      </c>
      <c r="T2" s="4" t="s">
        <v>408</v>
      </c>
      <c r="U2" s="4" t="s">
        <v>409</v>
      </c>
      <c r="V2" s="4" t="s">
        <v>410</v>
      </c>
      <c r="W2" s="4" t="s">
        <v>411</v>
      </c>
      <c r="X2" s="4" t="s">
        <v>412</v>
      </c>
      <c r="Y2" s="4" t="s">
        <v>413</v>
      </c>
      <c r="Z2" s="4" t="s">
        <v>414</v>
      </c>
      <c r="AA2" s="4" t="s">
        <v>415</v>
      </c>
      <c r="AB2" s="4" t="s">
        <v>416</v>
      </c>
      <c r="AC2" s="4" t="s">
        <v>296</v>
      </c>
      <c r="AD2" s="4" t="s">
        <v>297</v>
      </c>
      <c r="AE2" s="4" t="s">
        <v>298</v>
      </c>
      <c r="AF2" s="4" t="s">
        <v>299</v>
      </c>
      <c r="AG2" s="4" t="s">
        <v>417</v>
      </c>
      <c r="AH2" s="4" t="s">
        <v>418</v>
      </c>
      <c r="AI2" s="4" t="s">
        <v>71</v>
      </c>
      <c r="AJ2" s="4" t="s">
        <v>419</v>
      </c>
      <c r="AK2" s="4" t="s">
        <v>420</v>
      </c>
      <c r="AL2" s="4" t="s">
        <v>421</v>
      </c>
      <c r="AM2" s="153" t="s">
        <v>422</v>
      </c>
      <c r="AN2" s="3" t="s">
        <v>423</v>
      </c>
    </row>
    <row r="3" spans="1:40" ht="21" customHeight="1" x14ac:dyDescent="0.3">
      <c r="A3">
        <v>2021</v>
      </c>
      <c r="B3">
        <v>10</v>
      </c>
      <c r="C3">
        <v>377</v>
      </c>
      <c r="D3">
        <v>439</v>
      </c>
      <c r="E3" t="s">
        <v>167</v>
      </c>
      <c r="F3" t="s">
        <v>168</v>
      </c>
      <c r="G3">
        <v>343</v>
      </c>
      <c r="H3">
        <v>308.7</v>
      </c>
      <c r="I3">
        <v>377.3</v>
      </c>
      <c r="J3" s="275">
        <v>370.4</v>
      </c>
      <c r="K3" s="275">
        <v>334.7</v>
      </c>
      <c r="L3" s="178">
        <v>0.1</v>
      </c>
      <c r="M3">
        <v>45</v>
      </c>
      <c r="N3">
        <v>320</v>
      </c>
      <c r="O3" s="140">
        <v>64</v>
      </c>
      <c r="P3" s="140">
        <v>228</v>
      </c>
      <c r="Q3">
        <v>8</v>
      </c>
      <c r="R3">
        <v>11</v>
      </c>
      <c r="S3">
        <v>19</v>
      </c>
      <c r="Z3">
        <v>1.4999999999999999E-2</v>
      </c>
      <c r="AA3">
        <v>38</v>
      </c>
      <c r="AB3">
        <v>2558</v>
      </c>
      <c r="AC3">
        <v>0.1</v>
      </c>
      <c r="AD3">
        <v>7.5</v>
      </c>
      <c r="AE3">
        <v>0.1</v>
      </c>
      <c r="AF3">
        <v>7.6</v>
      </c>
      <c r="AG3">
        <v>3</v>
      </c>
      <c r="AH3">
        <v>0.6</v>
      </c>
      <c r="AI3">
        <v>0.86</v>
      </c>
      <c r="AJ3" s="28" t="s">
        <v>312</v>
      </c>
      <c r="AK3" s="85"/>
      <c r="AL3" s="85" t="s">
        <v>339</v>
      </c>
      <c r="AM3" s="154">
        <f t="shared" ref="AM3:AM34" si="0">IFERROR(AA3/AB3,"")</f>
        <v>1.4855355746677092E-2</v>
      </c>
    </row>
    <row r="4" spans="1:40" ht="21" customHeight="1" x14ac:dyDescent="0.3">
      <c r="A4" s="242">
        <v>2021</v>
      </c>
      <c r="B4" s="242">
        <v>10</v>
      </c>
      <c r="C4" s="242">
        <v>415</v>
      </c>
      <c r="D4" s="242">
        <v>655</v>
      </c>
      <c r="E4" t="s">
        <v>173</v>
      </c>
      <c r="F4" t="s">
        <v>174</v>
      </c>
      <c r="G4">
        <v>148</v>
      </c>
      <c r="H4">
        <v>137.63999999999999</v>
      </c>
      <c r="I4">
        <v>158.36000000000001</v>
      </c>
      <c r="J4" s="275">
        <v>156.9</v>
      </c>
      <c r="K4" s="275">
        <v>135.9</v>
      </c>
      <c r="L4" s="178">
        <v>0.1</v>
      </c>
      <c r="M4">
        <v>60</v>
      </c>
      <c r="N4">
        <v>180</v>
      </c>
      <c r="O4" s="140">
        <v>72</v>
      </c>
      <c r="P4" s="140">
        <v>154</v>
      </c>
      <c r="Q4">
        <v>7</v>
      </c>
      <c r="R4">
        <v>8</v>
      </c>
      <c r="S4">
        <v>6</v>
      </c>
      <c r="T4">
        <v>2</v>
      </c>
      <c r="Z4" s="151">
        <v>0.02</v>
      </c>
      <c r="AA4">
        <v>23</v>
      </c>
      <c r="AB4">
        <v>2133</v>
      </c>
      <c r="AC4">
        <v>0.2</v>
      </c>
      <c r="AD4">
        <v>14.4</v>
      </c>
      <c r="AE4">
        <v>0.2</v>
      </c>
      <c r="AF4">
        <v>12.8</v>
      </c>
      <c r="AG4">
        <v>5</v>
      </c>
      <c r="AH4">
        <v>0.3</v>
      </c>
      <c r="AI4">
        <v>0.32</v>
      </c>
      <c r="AJ4" s="28" t="s">
        <v>312</v>
      </c>
      <c r="AK4" s="85" t="s">
        <v>424</v>
      </c>
      <c r="AL4" s="85" t="s">
        <v>329</v>
      </c>
      <c r="AM4" s="154">
        <f t="shared" si="0"/>
        <v>1.0782934833567745E-2</v>
      </c>
      <c r="AN4">
        <f t="shared" ref="AN4:AN28" si="1">IFERROR(IF(AM4&gt;Z4,0,1),"")</f>
        <v>1</v>
      </c>
    </row>
    <row r="5" spans="1:40" ht="21" customHeight="1" x14ac:dyDescent="0.3">
      <c r="A5" s="242">
        <v>2021</v>
      </c>
      <c r="B5" s="242">
        <v>10</v>
      </c>
      <c r="C5" s="242">
        <v>227</v>
      </c>
      <c r="D5" s="242">
        <v>155</v>
      </c>
      <c r="E5" t="s">
        <v>164</v>
      </c>
      <c r="F5" t="s">
        <v>165</v>
      </c>
      <c r="G5">
        <v>122</v>
      </c>
      <c r="H5">
        <v>113.46</v>
      </c>
      <c r="I5">
        <v>130.54</v>
      </c>
      <c r="J5" s="275">
        <v>181.5</v>
      </c>
      <c r="K5" s="275">
        <v>127.7</v>
      </c>
      <c r="L5" s="178">
        <v>0.5</v>
      </c>
      <c r="M5">
        <v>61</v>
      </c>
      <c r="N5">
        <v>177</v>
      </c>
      <c r="O5" s="140">
        <v>81</v>
      </c>
      <c r="P5" s="140">
        <v>134</v>
      </c>
      <c r="Q5">
        <v>9</v>
      </c>
      <c r="R5">
        <v>20</v>
      </c>
      <c r="S5">
        <v>13</v>
      </c>
      <c r="T5">
        <v>3</v>
      </c>
      <c r="U5">
        <v>6</v>
      </c>
      <c r="Z5">
        <v>0.02</v>
      </c>
      <c r="AA5">
        <v>49</v>
      </c>
      <c r="AB5">
        <v>5377</v>
      </c>
      <c r="AC5">
        <v>0.4</v>
      </c>
      <c r="AD5">
        <v>44.1</v>
      </c>
      <c r="AE5">
        <v>0.4</v>
      </c>
      <c r="AF5">
        <v>40.799999999999997</v>
      </c>
      <c r="AG5">
        <v>5</v>
      </c>
      <c r="AH5">
        <v>0.6</v>
      </c>
      <c r="AI5">
        <v>0.78</v>
      </c>
      <c r="AJ5" s="28" t="s">
        <v>312</v>
      </c>
      <c r="AK5" s="85" t="s">
        <v>425</v>
      </c>
      <c r="AL5" s="85" t="s">
        <v>344</v>
      </c>
      <c r="AM5" s="154">
        <f t="shared" si="0"/>
        <v>9.1128882276362289E-3</v>
      </c>
      <c r="AN5">
        <f t="shared" si="1"/>
        <v>1</v>
      </c>
    </row>
    <row r="6" spans="1:40" ht="21" customHeight="1" x14ac:dyDescent="0.3">
      <c r="A6" s="242">
        <v>2021</v>
      </c>
      <c r="B6" s="242">
        <v>10</v>
      </c>
      <c r="C6" s="242">
        <v>143</v>
      </c>
      <c r="D6" s="242">
        <v>281</v>
      </c>
      <c r="E6" t="s">
        <v>144</v>
      </c>
      <c r="F6" t="s">
        <v>145</v>
      </c>
      <c r="G6">
        <v>315</v>
      </c>
      <c r="H6">
        <v>292.95</v>
      </c>
      <c r="I6">
        <v>337.05</v>
      </c>
      <c r="J6" s="275">
        <v>369.8</v>
      </c>
      <c r="K6" s="275">
        <v>301.5</v>
      </c>
      <c r="L6" s="178">
        <v>0.2</v>
      </c>
      <c r="M6">
        <v>120</v>
      </c>
      <c r="O6" s="140">
        <v>122</v>
      </c>
      <c r="P6" s="140">
        <v>118</v>
      </c>
      <c r="Q6">
        <v>24</v>
      </c>
      <c r="R6">
        <v>24</v>
      </c>
      <c r="S6">
        <v>36</v>
      </c>
      <c r="T6">
        <v>12</v>
      </c>
      <c r="U6">
        <v>12</v>
      </c>
      <c r="Z6">
        <v>1.4999999999999999E-2</v>
      </c>
      <c r="AA6">
        <v>102</v>
      </c>
      <c r="AB6">
        <v>8988</v>
      </c>
      <c r="AC6">
        <v>0.3</v>
      </c>
      <c r="AD6">
        <v>28.7</v>
      </c>
      <c r="AE6">
        <v>0.3</v>
      </c>
      <c r="AF6">
        <v>28.1</v>
      </c>
      <c r="AG6">
        <v>6</v>
      </c>
      <c r="AH6">
        <v>0.8</v>
      </c>
      <c r="AI6">
        <v>0.54</v>
      </c>
      <c r="AJ6" s="28"/>
      <c r="AK6" s="85"/>
      <c r="AL6" s="85"/>
      <c r="AM6" s="154">
        <f t="shared" si="0"/>
        <v>1.1348464619492658E-2</v>
      </c>
      <c r="AN6">
        <f t="shared" si="1"/>
        <v>1</v>
      </c>
    </row>
    <row r="7" spans="1:40" ht="21" customHeight="1" x14ac:dyDescent="0.3">
      <c r="A7" s="242">
        <v>2021</v>
      </c>
      <c r="B7" s="242">
        <v>10</v>
      </c>
      <c r="C7" s="242">
        <v>143</v>
      </c>
      <c r="D7" s="242">
        <v>281</v>
      </c>
      <c r="E7" t="s">
        <v>146</v>
      </c>
      <c r="F7" t="s">
        <v>147</v>
      </c>
      <c r="G7">
        <v>345</v>
      </c>
      <c r="H7">
        <v>320.85000000000002</v>
      </c>
      <c r="I7">
        <v>369.15</v>
      </c>
      <c r="J7" s="275">
        <v>369.8</v>
      </c>
      <c r="K7" s="275">
        <v>301.5</v>
      </c>
      <c r="L7" s="178">
        <v>0.1</v>
      </c>
      <c r="M7">
        <v>120</v>
      </c>
      <c r="O7" s="140">
        <v>122</v>
      </c>
      <c r="P7" s="140">
        <v>118</v>
      </c>
      <c r="Q7">
        <v>24</v>
      </c>
      <c r="R7">
        <v>24</v>
      </c>
      <c r="S7">
        <v>36</v>
      </c>
      <c r="T7">
        <v>12</v>
      </c>
      <c r="U7">
        <v>12</v>
      </c>
      <c r="Z7">
        <v>1.4999999999999999E-2</v>
      </c>
      <c r="AA7">
        <v>102</v>
      </c>
      <c r="AB7">
        <v>8988</v>
      </c>
      <c r="AC7">
        <v>0.3</v>
      </c>
      <c r="AD7">
        <v>28.7</v>
      </c>
      <c r="AE7">
        <v>0.3</v>
      </c>
      <c r="AF7">
        <v>28.1</v>
      </c>
      <c r="AG7">
        <v>6</v>
      </c>
      <c r="AH7">
        <v>0.8</v>
      </c>
      <c r="AI7">
        <v>0.54</v>
      </c>
      <c r="AJ7" s="28"/>
      <c r="AK7" s="85"/>
      <c r="AL7" s="85"/>
      <c r="AM7" s="154">
        <f t="shared" si="0"/>
        <v>1.1348464619492658E-2</v>
      </c>
      <c r="AN7">
        <f t="shared" si="1"/>
        <v>1</v>
      </c>
    </row>
    <row r="8" spans="1:40" ht="21" customHeight="1" x14ac:dyDescent="0.3">
      <c r="A8" s="242">
        <v>2021</v>
      </c>
      <c r="B8" s="242">
        <v>10</v>
      </c>
      <c r="C8" s="242">
        <v>425</v>
      </c>
      <c r="D8" s="242">
        <v>674</v>
      </c>
      <c r="E8" t="s">
        <v>155</v>
      </c>
      <c r="F8" t="s">
        <v>156</v>
      </c>
      <c r="G8">
        <v>256</v>
      </c>
      <c r="H8">
        <v>240.89599999999999</v>
      </c>
      <c r="I8">
        <v>274.17599999999999</v>
      </c>
      <c r="J8" s="275">
        <v>348.9</v>
      </c>
      <c r="K8" s="275">
        <v>263.89999999999998</v>
      </c>
      <c r="L8" s="178">
        <v>0.4</v>
      </c>
      <c r="M8">
        <v>40</v>
      </c>
      <c r="N8">
        <v>180</v>
      </c>
      <c r="O8" s="140">
        <v>67</v>
      </c>
      <c r="P8" s="140">
        <v>108</v>
      </c>
      <c r="Q8">
        <v>13</v>
      </c>
      <c r="R8">
        <v>14</v>
      </c>
      <c r="S8">
        <v>8</v>
      </c>
      <c r="T8">
        <v>2</v>
      </c>
      <c r="U8">
        <v>8</v>
      </c>
      <c r="Z8">
        <v>1.4999999999999999E-2</v>
      </c>
      <c r="AA8">
        <v>45</v>
      </c>
      <c r="AB8">
        <v>1410</v>
      </c>
      <c r="AC8">
        <v>0.2</v>
      </c>
      <c r="AD8">
        <v>5.5</v>
      </c>
      <c r="AE8">
        <v>0.1</v>
      </c>
      <c r="AF8">
        <v>1.7</v>
      </c>
      <c r="AG8">
        <v>3</v>
      </c>
      <c r="AH8">
        <v>0.7</v>
      </c>
      <c r="AI8">
        <v>0.17</v>
      </c>
      <c r="AJ8" s="28" t="s">
        <v>306</v>
      </c>
      <c r="AK8" s="85"/>
      <c r="AL8" s="85" t="s">
        <v>340</v>
      </c>
      <c r="AM8" s="154">
        <f t="shared" si="0"/>
        <v>3.1914893617021274E-2</v>
      </c>
      <c r="AN8">
        <f t="shared" si="1"/>
        <v>0</v>
      </c>
    </row>
    <row r="9" spans="1:40" ht="21" customHeight="1" x14ac:dyDescent="0.3">
      <c r="A9" s="242">
        <v>2021</v>
      </c>
      <c r="B9" s="242">
        <v>10</v>
      </c>
      <c r="C9" s="242">
        <v>415</v>
      </c>
      <c r="D9" s="242">
        <v>656</v>
      </c>
      <c r="E9" t="s">
        <v>176</v>
      </c>
      <c r="F9" t="s">
        <v>177</v>
      </c>
      <c r="G9">
        <v>148</v>
      </c>
      <c r="H9">
        <v>137.63999999999999</v>
      </c>
      <c r="I9">
        <v>158.36000000000001</v>
      </c>
      <c r="J9" s="275">
        <v>156.9</v>
      </c>
      <c r="K9" s="275">
        <v>135.9</v>
      </c>
      <c r="L9" s="178">
        <v>0.1</v>
      </c>
      <c r="M9">
        <v>60</v>
      </c>
      <c r="N9">
        <v>180</v>
      </c>
      <c r="O9" s="140">
        <v>72</v>
      </c>
      <c r="P9" s="140">
        <v>154</v>
      </c>
      <c r="Q9">
        <v>6</v>
      </c>
      <c r="R9">
        <v>9</v>
      </c>
      <c r="S9">
        <v>6</v>
      </c>
      <c r="T9">
        <v>3</v>
      </c>
      <c r="Z9">
        <v>0.02</v>
      </c>
      <c r="AA9">
        <v>24</v>
      </c>
      <c r="AB9">
        <v>2134</v>
      </c>
      <c r="AC9">
        <v>0.2</v>
      </c>
      <c r="AD9">
        <v>14.4</v>
      </c>
      <c r="AE9">
        <v>0.2</v>
      </c>
      <c r="AF9">
        <v>12.8</v>
      </c>
      <c r="AG9">
        <v>5</v>
      </c>
      <c r="AH9">
        <v>0.3</v>
      </c>
      <c r="AI9">
        <v>0.32</v>
      </c>
      <c r="AJ9" s="28" t="s">
        <v>312</v>
      </c>
      <c r="AK9" s="85" t="s">
        <v>426</v>
      </c>
      <c r="AL9" s="85" t="s">
        <v>330</v>
      </c>
      <c r="AM9" s="154">
        <f t="shared" si="0"/>
        <v>1.1246485473289597E-2</v>
      </c>
      <c r="AN9">
        <f t="shared" si="1"/>
        <v>1</v>
      </c>
    </row>
    <row r="10" spans="1:40" ht="21" customHeight="1" x14ac:dyDescent="0.3">
      <c r="A10" s="242">
        <v>2021</v>
      </c>
      <c r="B10" s="242">
        <v>10</v>
      </c>
      <c r="C10" s="242">
        <v>372</v>
      </c>
      <c r="D10" s="242">
        <v>647</v>
      </c>
      <c r="E10" t="s">
        <v>198</v>
      </c>
      <c r="F10" t="s">
        <v>199</v>
      </c>
      <c r="G10">
        <v>212</v>
      </c>
      <c r="H10">
        <v>197.16</v>
      </c>
      <c r="I10">
        <v>226.84</v>
      </c>
      <c r="J10" s="275">
        <v>262</v>
      </c>
      <c r="K10" s="275">
        <v>214.8</v>
      </c>
      <c r="L10" s="178">
        <v>0.2</v>
      </c>
      <c r="M10">
        <v>37</v>
      </c>
      <c r="N10">
        <v>195</v>
      </c>
      <c r="O10" s="140">
        <v>50</v>
      </c>
      <c r="P10" s="140">
        <v>145</v>
      </c>
      <c r="Q10">
        <v>5</v>
      </c>
      <c r="R10">
        <v>8</v>
      </c>
      <c r="S10">
        <v>7</v>
      </c>
      <c r="Z10">
        <v>0.02</v>
      </c>
      <c r="AA10">
        <v>20</v>
      </c>
      <c r="AB10">
        <v>1324</v>
      </c>
      <c r="AC10">
        <v>0.1</v>
      </c>
      <c r="AD10">
        <v>6.2</v>
      </c>
      <c r="AE10">
        <v>0.1</v>
      </c>
      <c r="AF10">
        <v>6.2</v>
      </c>
      <c r="AG10">
        <v>2</v>
      </c>
      <c r="AH10">
        <v>0.4</v>
      </c>
      <c r="AI10">
        <v>0.81</v>
      </c>
      <c r="AJ10" s="28" t="s">
        <v>312</v>
      </c>
      <c r="AK10" s="85"/>
      <c r="AL10" s="85" t="s">
        <v>334</v>
      </c>
      <c r="AM10" s="154">
        <f t="shared" si="0"/>
        <v>1.5105740181268883E-2</v>
      </c>
      <c r="AN10">
        <f t="shared" si="1"/>
        <v>1</v>
      </c>
    </row>
    <row r="11" spans="1:40" ht="21" customHeight="1" x14ac:dyDescent="0.3">
      <c r="A11" s="242">
        <v>2021</v>
      </c>
      <c r="B11" s="242">
        <v>10</v>
      </c>
      <c r="C11" s="242">
        <v>142</v>
      </c>
      <c r="D11" s="242">
        <v>280</v>
      </c>
      <c r="E11" t="s">
        <v>219</v>
      </c>
      <c r="F11" t="s">
        <v>220</v>
      </c>
      <c r="G11">
        <v>323</v>
      </c>
      <c r="H11">
        <v>300.39</v>
      </c>
      <c r="I11">
        <v>345.61</v>
      </c>
      <c r="J11" s="275"/>
      <c r="K11" s="275"/>
      <c r="L11" s="178"/>
      <c r="M11">
        <v>105</v>
      </c>
      <c r="N11">
        <v>103</v>
      </c>
      <c r="O11" s="140"/>
      <c r="P11" s="140"/>
      <c r="Z11">
        <v>1.4999999999999999E-2</v>
      </c>
      <c r="AG11">
        <v>0</v>
      </c>
      <c r="AJ11" s="28" t="s">
        <v>318</v>
      </c>
      <c r="AK11" s="85"/>
      <c r="AL11" s="85"/>
      <c r="AM11" s="154" t="str">
        <f t="shared" si="0"/>
        <v/>
      </c>
      <c r="AN11">
        <f t="shared" si="1"/>
        <v>0</v>
      </c>
    </row>
    <row r="12" spans="1:40" ht="21" customHeight="1" x14ac:dyDescent="0.3">
      <c r="A12" s="242">
        <v>2021</v>
      </c>
      <c r="B12" s="242">
        <v>10</v>
      </c>
      <c r="C12" s="242">
        <v>372</v>
      </c>
      <c r="D12" s="242">
        <v>646</v>
      </c>
      <c r="E12" t="s">
        <v>195</v>
      </c>
      <c r="F12" t="s">
        <v>196</v>
      </c>
      <c r="G12">
        <v>212</v>
      </c>
      <c r="H12">
        <v>197.16</v>
      </c>
      <c r="I12">
        <v>226.84</v>
      </c>
      <c r="J12" s="275">
        <v>259.39999999999998</v>
      </c>
      <c r="K12" s="275">
        <v>214.9</v>
      </c>
      <c r="L12" s="178">
        <v>0.2</v>
      </c>
      <c r="M12">
        <v>37</v>
      </c>
      <c r="N12">
        <v>195</v>
      </c>
      <c r="O12" s="140">
        <v>50</v>
      </c>
      <c r="P12" s="140">
        <v>145</v>
      </c>
      <c r="Q12">
        <v>8</v>
      </c>
      <c r="R12">
        <v>7</v>
      </c>
      <c r="S12">
        <v>7</v>
      </c>
      <c r="Z12">
        <v>0.02</v>
      </c>
      <c r="AA12">
        <v>22</v>
      </c>
      <c r="AB12">
        <v>1326</v>
      </c>
      <c r="AC12">
        <v>0.1</v>
      </c>
      <c r="AD12">
        <v>6.3</v>
      </c>
      <c r="AE12">
        <v>0.1</v>
      </c>
      <c r="AF12">
        <v>6.2</v>
      </c>
      <c r="AG12">
        <v>2</v>
      </c>
      <c r="AH12">
        <v>0.4</v>
      </c>
      <c r="AI12">
        <v>0.81</v>
      </c>
      <c r="AJ12" s="28" t="s">
        <v>312</v>
      </c>
      <c r="AK12" s="85"/>
      <c r="AL12" s="85" t="s">
        <v>333</v>
      </c>
      <c r="AM12" s="154">
        <f t="shared" si="0"/>
        <v>1.6591251885369532E-2</v>
      </c>
      <c r="AN12">
        <f t="shared" si="1"/>
        <v>1</v>
      </c>
    </row>
    <row r="13" spans="1:40" ht="21" customHeight="1" x14ac:dyDescent="0.3">
      <c r="A13" s="242">
        <v>2021</v>
      </c>
      <c r="B13" s="242">
        <v>10</v>
      </c>
      <c r="C13" s="242">
        <v>417</v>
      </c>
      <c r="D13" s="242">
        <v>660</v>
      </c>
      <c r="E13" t="s">
        <v>201</v>
      </c>
      <c r="F13" t="s">
        <v>202</v>
      </c>
      <c r="G13">
        <v>1265</v>
      </c>
      <c r="H13">
        <v>1190.365</v>
      </c>
      <c r="I13">
        <v>1354.8150000000001</v>
      </c>
      <c r="J13" s="275">
        <v>1615</v>
      </c>
      <c r="K13" s="275">
        <v>1457.5</v>
      </c>
      <c r="L13" s="178">
        <v>0.3</v>
      </c>
      <c r="M13">
        <v>20</v>
      </c>
      <c r="N13">
        <v>180</v>
      </c>
      <c r="O13" s="140">
        <v>22</v>
      </c>
      <c r="P13" s="140">
        <v>167</v>
      </c>
      <c r="Q13">
        <v>7</v>
      </c>
      <c r="R13">
        <v>8</v>
      </c>
      <c r="S13">
        <v>11</v>
      </c>
      <c r="T13">
        <v>0</v>
      </c>
      <c r="U13">
        <v>2</v>
      </c>
      <c r="Z13">
        <v>1.4999999999999999E-2</v>
      </c>
      <c r="AA13">
        <v>29</v>
      </c>
      <c r="AB13">
        <v>1541</v>
      </c>
      <c r="AC13">
        <v>0</v>
      </c>
      <c r="AD13">
        <v>1.2</v>
      </c>
      <c r="AE13">
        <v>0.1</v>
      </c>
      <c r="AF13">
        <v>3.3</v>
      </c>
      <c r="AG13">
        <v>5</v>
      </c>
      <c r="AH13">
        <v>1.3</v>
      </c>
      <c r="AI13">
        <v>0.14000000000000001</v>
      </c>
      <c r="AJ13" s="28" t="s">
        <v>306</v>
      </c>
      <c r="AK13" s="85"/>
      <c r="AL13" s="85" t="s">
        <v>325</v>
      </c>
      <c r="AM13" s="154">
        <f t="shared" si="0"/>
        <v>1.8818948734587931E-2</v>
      </c>
      <c r="AN13">
        <f t="shared" si="1"/>
        <v>0</v>
      </c>
    </row>
    <row r="14" spans="1:40" ht="21" customHeight="1" x14ac:dyDescent="0.3">
      <c r="A14" s="242">
        <v>2021</v>
      </c>
      <c r="B14" s="242">
        <v>10</v>
      </c>
      <c r="C14" s="242">
        <v>212</v>
      </c>
      <c r="D14" s="242">
        <v>140</v>
      </c>
      <c r="E14" t="s">
        <v>207</v>
      </c>
      <c r="F14" t="s">
        <v>208</v>
      </c>
      <c r="G14">
        <v>485</v>
      </c>
      <c r="H14">
        <v>451.05</v>
      </c>
      <c r="I14">
        <v>518.95000000000005</v>
      </c>
      <c r="J14" s="275">
        <v>607.1</v>
      </c>
      <c r="K14" s="275">
        <v>467.1</v>
      </c>
      <c r="L14" s="178">
        <v>0.3</v>
      </c>
      <c r="M14">
        <v>60</v>
      </c>
      <c r="N14">
        <v>120</v>
      </c>
      <c r="O14" s="140">
        <v>60</v>
      </c>
      <c r="P14" s="140">
        <v>122</v>
      </c>
      <c r="Q14">
        <v>14</v>
      </c>
      <c r="R14">
        <v>20</v>
      </c>
      <c r="S14">
        <v>23</v>
      </c>
      <c r="Z14">
        <v>1.4999999999999999E-2</v>
      </c>
      <c r="AA14">
        <v>57</v>
      </c>
      <c r="AB14">
        <v>3032</v>
      </c>
      <c r="AC14">
        <v>0.1</v>
      </c>
      <c r="AD14">
        <v>6.3</v>
      </c>
      <c r="AE14">
        <v>0.1</v>
      </c>
      <c r="AF14">
        <v>6.5</v>
      </c>
      <c r="AG14">
        <v>3</v>
      </c>
      <c r="AH14">
        <v>1</v>
      </c>
      <c r="AI14">
        <v>0.77</v>
      </c>
      <c r="AJ14" s="28" t="s">
        <v>312</v>
      </c>
      <c r="AK14" s="85"/>
      <c r="AL14" s="85" t="s">
        <v>319</v>
      </c>
      <c r="AM14" s="154">
        <f t="shared" si="0"/>
        <v>1.8799472295514513E-2</v>
      </c>
      <c r="AN14">
        <f t="shared" si="1"/>
        <v>0</v>
      </c>
    </row>
    <row r="15" spans="1:40" ht="21" customHeight="1" x14ac:dyDescent="0.3">
      <c r="A15" s="242">
        <v>2021</v>
      </c>
      <c r="B15" s="242">
        <v>10</v>
      </c>
      <c r="C15" s="242">
        <v>47</v>
      </c>
      <c r="D15" s="242">
        <v>122</v>
      </c>
      <c r="E15" t="s">
        <v>158</v>
      </c>
      <c r="F15" t="s">
        <v>159</v>
      </c>
      <c r="G15">
        <v>280</v>
      </c>
      <c r="H15">
        <v>267.39999999999998</v>
      </c>
      <c r="I15">
        <v>292.60000000000002</v>
      </c>
      <c r="J15" s="275">
        <v>373.9</v>
      </c>
      <c r="K15" s="275">
        <v>285.60000000000002</v>
      </c>
      <c r="L15" s="178">
        <v>0.3</v>
      </c>
      <c r="M15">
        <v>63</v>
      </c>
      <c r="N15">
        <v>115</v>
      </c>
      <c r="O15" s="140">
        <v>65</v>
      </c>
      <c r="P15" s="140">
        <v>111</v>
      </c>
      <c r="Q15">
        <v>13</v>
      </c>
      <c r="R15">
        <v>21</v>
      </c>
      <c r="S15">
        <v>25</v>
      </c>
      <c r="T15">
        <v>4</v>
      </c>
      <c r="U15">
        <v>9</v>
      </c>
      <c r="Z15">
        <v>1.4999999999999999E-2</v>
      </c>
      <c r="AA15">
        <v>72</v>
      </c>
      <c r="AB15">
        <v>3172</v>
      </c>
      <c r="AC15">
        <v>0.3</v>
      </c>
      <c r="AD15">
        <v>11.3</v>
      </c>
      <c r="AE15">
        <v>0.3</v>
      </c>
      <c r="AF15">
        <v>9</v>
      </c>
      <c r="AG15">
        <v>5</v>
      </c>
      <c r="AH15">
        <v>1.1000000000000001</v>
      </c>
      <c r="AI15">
        <v>0.37</v>
      </c>
      <c r="AJ15" s="28" t="s">
        <v>306</v>
      </c>
      <c r="AK15" s="85"/>
      <c r="AL15" s="85" t="s">
        <v>336</v>
      </c>
      <c r="AM15" s="154">
        <f t="shared" si="0"/>
        <v>2.269861286254729E-2</v>
      </c>
      <c r="AN15">
        <f t="shared" si="1"/>
        <v>0</v>
      </c>
    </row>
    <row r="16" spans="1:40" ht="21" customHeight="1" x14ac:dyDescent="0.3">
      <c r="A16">
        <v>2021</v>
      </c>
      <c r="B16">
        <v>10</v>
      </c>
      <c r="C16">
        <v>375</v>
      </c>
      <c r="D16">
        <v>437</v>
      </c>
      <c r="E16" t="s">
        <v>152</v>
      </c>
      <c r="F16" t="s">
        <v>153</v>
      </c>
      <c r="G16">
        <v>168</v>
      </c>
      <c r="H16">
        <v>158.08799999999999</v>
      </c>
      <c r="I16">
        <v>179.928</v>
      </c>
      <c r="J16" s="275">
        <v>212.4</v>
      </c>
      <c r="K16" s="275">
        <v>159.4</v>
      </c>
      <c r="L16" s="178">
        <v>0.3</v>
      </c>
      <c r="M16">
        <v>120</v>
      </c>
      <c r="N16">
        <v>120</v>
      </c>
      <c r="O16" s="140">
        <v>126</v>
      </c>
      <c r="P16" s="140">
        <v>115</v>
      </c>
      <c r="Q16">
        <v>9</v>
      </c>
      <c r="R16">
        <v>19</v>
      </c>
      <c r="S16">
        <v>18</v>
      </c>
      <c r="T16">
        <v>4</v>
      </c>
      <c r="U16">
        <v>9</v>
      </c>
      <c r="Z16">
        <v>1.4999999999999999E-2</v>
      </c>
      <c r="AA16">
        <v>56</v>
      </c>
      <c r="AB16">
        <v>6106</v>
      </c>
      <c r="AC16">
        <v>0.3</v>
      </c>
      <c r="AD16">
        <v>36.299999999999997</v>
      </c>
      <c r="AE16">
        <v>0.6</v>
      </c>
      <c r="AF16">
        <v>65.8</v>
      </c>
      <c r="AG16">
        <v>3</v>
      </c>
      <c r="AH16">
        <v>0.4</v>
      </c>
      <c r="AI16">
        <v>0.28999999999999998</v>
      </c>
      <c r="AJ16" s="28" t="s">
        <v>306</v>
      </c>
      <c r="AK16" s="85" t="s">
        <v>427</v>
      </c>
      <c r="AL16" s="85" t="s">
        <v>345</v>
      </c>
      <c r="AM16" s="154">
        <f t="shared" si="0"/>
        <v>9.1713069112348503E-3</v>
      </c>
      <c r="AN16">
        <f t="shared" si="1"/>
        <v>1</v>
      </c>
    </row>
    <row r="17" spans="1:40" ht="21" customHeight="1" x14ac:dyDescent="0.3">
      <c r="A17">
        <v>2021</v>
      </c>
      <c r="B17">
        <v>10</v>
      </c>
      <c r="C17">
        <v>407</v>
      </c>
      <c r="D17">
        <v>628</v>
      </c>
      <c r="E17" t="s">
        <v>235</v>
      </c>
      <c r="F17" t="s">
        <v>236</v>
      </c>
      <c r="G17">
        <v>330</v>
      </c>
      <c r="H17">
        <v>303.99599999999998</v>
      </c>
      <c r="I17">
        <v>356.00400000000002</v>
      </c>
      <c r="J17" s="275">
        <v>442.5</v>
      </c>
      <c r="K17" s="275">
        <v>325.5</v>
      </c>
      <c r="L17" s="178">
        <v>0.3</v>
      </c>
      <c r="M17">
        <v>18</v>
      </c>
      <c r="N17">
        <v>200</v>
      </c>
      <c r="O17" s="140">
        <v>25</v>
      </c>
      <c r="P17" s="140">
        <v>146</v>
      </c>
      <c r="Q17">
        <v>6</v>
      </c>
      <c r="R17">
        <v>9</v>
      </c>
      <c r="S17">
        <v>9</v>
      </c>
      <c r="Z17">
        <v>1.4999999999999999E-2</v>
      </c>
      <c r="AA17">
        <v>24</v>
      </c>
      <c r="AB17">
        <v>789</v>
      </c>
      <c r="AC17">
        <v>0.1</v>
      </c>
      <c r="AD17">
        <v>2.4</v>
      </c>
      <c r="AE17">
        <v>0.1</v>
      </c>
      <c r="AF17">
        <v>1.9</v>
      </c>
      <c r="AG17">
        <v>2</v>
      </c>
      <c r="AH17">
        <v>1</v>
      </c>
      <c r="AI17">
        <v>0.79</v>
      </c>
      <c r="AJ17" s="28" t="s">
        <v>312</v>
      </c>
      <c r="AK17" s="85"/>
      <c r="AL17" s="85" t="s">
        <v>323</v>
      </c>
      <c r="AM17" s="154">
        <f t="shared" si="0"/>
        <v>3.0418250950570342E-2</v>
      </c>
      <c r="AN17">
        <f t="shared" si="1"/>
        <v>0</v>
      </c>
    </row>
    <row r="18" spans="1:40" ht="21" customHeight="1" x14ac:dyDescent="0.3">
      <c r="A18">
        <v>2021</v>
      </c>
      <c r="B18">
        <v>10</v>
      </c>
      <c r="C18">
        <v>407</v>
      </c>
      <c r="D18">
        <v>627</v>
      </c>
      <c r="E18" t="s">
        <v>232</v>
      </c>
      <c r="F18" t="s">
        <v>233</v>
      </c>
      <c r="G18">
        <v>418.5</v>
      </c>
      <c r="H18">
        <v>384.97815000000003</v>
      </c>
      <c r="I18">
        <v>452.02184999999997</v>
      </c>
      <c r="J18" s="275">
        <v>570.1</v>
      </c>
      <c r="K18" s="275">
        <v>428.6</v>
      </c>
      <c r="L18" s="178">
        <v>0.4</v>
      </c>
      <c r="M18">
        <v>18</v>
      </c>
      <c r="N18">
        <v>200</v>
      </c>
      <c r="O18" s="140">
        <v>25</v>
      </c>
      <c r="P18" s="140">
        <v>146</v>
      </c>
      <c r="Q18">
        <v>6</v>
      </c>
      <c r="R18">
        <v>6</v>
      </c>
      <c r="S18">
        <v>11</v>
      </c>
      <c r="Z18">
        <v>1.4999999999999999E-2</v>
      </c>
      <c r="AA18">
        <v>23</v>
      </c>
      <c r="AB18">
        <v>788</v>
      </c>
      <c r="AC18">
        <v>0.1</v>
      </c>
      <c r="AD18">
        <v>1.9</v>
      </c>
      <c r="AE18">
        <v>0.1</v>
      </c>
      <c r="AF18">
        <v>1.5</v>
      </c>
      <c r="AG18">
        <v>2</v>
      </c>
      <c r="AH18">
        <v>0.9</v>
      </c>
      <c r="AI18">
        <v>0.79</v>
      </c>
      <c r="AJ18" s="28" t="s">
        <v>312</v>
      </c>
      <c r="AK18" s="85"/>
      <c r="AL18" s="85" t="s">
        <v>322</v>
      </c>
      <c r="AM18" s="154">
        <f t="shared" si="0"/>
        <v>2.9187817258883249E-2</v>
      </c>
      <c r="AN18">
        <f t="shared" si="1"/>
        <v>0</v>
      </c>
    </row>
    <row r="19" spans="1:40" ht="21" customHeight="1" x14ac:dyDescent="0.3">
      <c r="A19">
        <v>2021</v>
      </c>
      <c r="B19">
        <v>10</v>
      </c>
      <c r="C19">
        <v>334</v>
      </c>
      <c r="D19">
        <v>254</v>
      </c>
      <c r="E19" t="s">
        <v>263</v>
      </c>
      <c r="F19" t="s">
        <v>136</v>
      </c>
      <c r="G19">
        <v>203</v>
      </c>
      <c r="H19">
        <v>188.79</v>
      </c>
      <c r="I19">
        <v>217.21</v>
      </c>
      <c r="J19" s="275">
        <v>301.2</v>
      </c>
      <c r="K19" s="275">
        <v>209.2</v>
      </c>
      <c r="L19" s="178">
        <v>0.5</v>
      </c>
      <c r="M19">
        <v>88</v>
      </c>
      <c r="N19">
        <v>164</v>
      </c>
      <c r="O19" s="140">
        <v>104</v>
      </c>
      <c r="P19" s="140">
        <v>139</v>
      </c>
      <c r="Q19">
        <v>27</v>
      </c>
      <c r="R19">
        <v>44</v>
      </c>
      <c r="S19">
        <v>47</v>
      </c>
      <c r="T19">
        <v>9</v>
      </c>
      <c r="U19">
        <v>9</v>
      </c>
      <c r="Z19">
        <v>0.02</v>
      </c>
      <c r="AA19">
        <v>128</v>
      </c>
      <c r="AB19">
        <v>17584</v>
      </c>
      <c r="AC19">
        <v>0.6</v>
      </c>
      <c r="AD19">
        <v>86.6</v>
      </c>
      <c r="AE19">
        <v>0.6</v>
      </c>
      <c r="AF19">
        <v>84.3</v>
      </c>
      <c r="AG19">
        <v>8</v>
      </c>
      <c r="AH19">
        <v>1.2</v>
      </c>
      <c r="AI19">
        <v>1.1399999999999999</v>
      </c>
      <c r="AJ19" s="28" t="s">
        <v>312</v>
      </c>
      <c r="AK19" s="85"/>
      <c r="AL19" s="85" t="s">
        <v>316</v>
      </c>
      <c r="AM19" s="154">
        <f t="shared" si="0"/>
        <v>7.2793448589626936E-3</v>
      </c>
      <c r="AN19">
        <f t="shared" si="1"/>
        <v>1</v>
      </c>
    </row>
    <row r="20" spans="1:40" ht="21" customHeight="1" x14ac:dyDescent="0.3">
      <c r="A20">
        <v>2021</v>
      </c>
      <c r="B20">
        <v>10</v>
      </c>
      <c r="C20">
        <v>419</v>
      </c>
      <c r="D20">
        <v>670</v>
      </c>
      <c r="E20" t="s">
        <v>254</v>
      </c>
      <c r="F20" t="s">
        <v>255</v>
      </c>
      <c r="G20">
        <v>298</v>
      </c>
      <c r="H20">
        <v>280.41800000000001</v>
      </c>
      <c r="I20">
        <v>319.15800000000002</v>
      </c>
      <c r="J20" s="275"/>
      <c r="K20" s="275"/>
      <c r="L20" s="178"/>
      <c r="M20">
        <v>96</v>
      </c>
      <c r="N20">
        <v>150</v>
      </c>
      <c r="O20" s="140"/>
      <c r="P20" s="140"/>
      <c r="Z20">
        <v>1.4999999999999999E-2</v>
      </c>
      <c r="AB20">
        <v>120</v>
      </c>
      <c r="AD20">
        <v>0.4</v>
      </c>
      <c r="AG20">
        <v>0</v>
      </c>
      <c r="AJ20" s="28" t="s">
        <v>306</v>
      </c>
      <c r="AK20" s="85" t="s">
        <v>427</v>
      </c>
      <c r="AL20" s="85" t="s">
        <v>317</v>
      </c>
      <c r="AM20" s="154">
        <f t="shared" si="0"/>
        <v>0</v>
      </c>
      <c r="AN20">
        <f t="shared" si="1"/>
        <v>1</v>
      </c>
    </row>
    <row r="21" spans="1:40" ht="21" customHeight="1" x14ac:dyDescent="0.3">
      <c r="A21">
        <v>2021</v>
      </c>
      <c r="B21">
        <v>10</v>
      </c>
      <c r="C21">
        <v>395</v>
      </c>
      <c r="D21">
        <v>608</v>
      </c>
      <c r="E21" t="s">
        <v>188</v>
      </c>
      <c r="F21" t="s">
        <v>189</v>
      </c>
      <c r="G21">
        <v>110</v>
      </c>
      <c r="H21">
        <v>102.3</v>
      </c>
      <c r="I21">
        <v>117.7</v>
      </c>
      <c r="J21" s="275">
        <v>145.19999999999999</v>
      </c>
      <c r="K21" s="275">
        <v>106.4</v>
      </c>
      <c r="L21" s="178">
        <v>0.3</v>
      </c>
      <c r="M21">
        <v>90</v>
      </c>
      <c r="N21">
        <v>120</v>
      </c>
      <c r="O21" s="140">
        <v>93</v>
      </c>
      <c r="P21" s="140">
        <v>117</v>
      </c>
      <c r="Q21">
        <v>17</v>
      </c>
      <c r="R21">
        <v>29</v>
      </c>
      <c r="S21">
        <v>31</v>
      </c>
      <c r="T21" s="242">
        <v>5</v>
      </c>
      <c r="U21">
        <v>4</v>
      </c>
      <c r="Z21">
        <v>1.4999999999999999E-2</v>
      </c>
      <c r="AA21">
        <v>86</v>
      </c>
      <c r="AB21">
        <v>9374</v>
      </c>
      <c r="AC21">
        <v>0.8</v>
      </c>
      <c r="AD21">
        <v>85.2</v>
      </c>
      <c r="AE21">
        <v>0.8</v>
      </c>
      <c r="AF21">
        <v>84.3</v>
      </c>
      <c r="AG21">
        <v>6</v>
      </c>
      <c r="AH21">
        <v>0.9</v>
      </c>
      <c r="AI21">
        <v>0.76</v>
      </c>
      <c r="AJ21" s="28" t="s">
        <v>338</v>
      </c>
      <c r="AK21" s="85"/>
      <c r="AL21" s="85"/>
      <c r="AM21" s="154">
        <f t="shared" si="0"/>
        <v>9.1743119266055051E-3</v>
      </c>
      <c r="AN21">
        <f t="shared" si="1"/>
        <v>1</v>
      </c>
    </row>
    <row r="22" spans="1:40" ht="21" customHeight="1" x14ac:dyDescent="0.3">
      <c r="A22">
        <v>2021</v>
      </c>
      <c r="B22">
        <v>10</v>
      </c>
      <c r="C22">
        <v>331</v>
      </c>
      <c r="D22">
        <v>253</v>
      </c>
      <c r="E22" t="s">
        <v>135</v>
      </c>
      <c r="F22" t="s">
        <v>136</v>
      </c>
      <c r="G22">
        <v>203</v>
      </c>
      <c r="H22">
        <v>188.79</v>
      </c>
      <c r="I22">
        <v>217.21</v>
      </c>
      <c r="J22" s="275">
        <v>294.39999999999998</v>
      </c>
      <c r="K22" s="275">
        <v>201.3</v>
      </c>
      <c r="L22" s="178">
        <v>0.5</v>
      </c>
      <c r="M22">
        <v>121</v>
      </c>
      <c r="N22">
        <v>89</v>
      </c>
      <c r="O22" s="140">
        <v>116</v>
      </c>
      <c r="P22" s="140">
        <v>94</v>
      </c>
      <c r="Q22">
        <v>20</v>
      </c>
      <c r="R22">
        <v>34</v>
      </c>
      <c r="S22">
        <v>33</v>
      </c>
      <c r="T22">
        <v>5</v>
      </c>
      <c r="U22">
        <v>2</v>
      </c>
      <c r="Z22">
        <v>1.4999999999999999E-2</v>
      </c>
      <c r="AA22">
        <v>89</v>
      </c>
      <c r="AB22">
        <v>11089</v>
      </c>
      <c r="AC22">
        <v>0.4</v>
      </c>
      <c r="AD22">
        <v>54.6</v>
      </c>
      <c r="AE22">
        <v>0.4</v>
      </c>
      <c r="AF22">
        <v>55.4</v>
      </c>
      <c r="AG22">
        <v>7</v>
      </c>
      <c r="AH22">
        <v>0.8</v>
      </c>
      <c r="AI22">
        <v>0.6</v>
      </c>
      <c r="AJ22" s="28" t="s">
        <v>312</v>
      </c>
      <c r="AK22" s="85"/>
      <c r="AL22" s="85" t="s">
        <v>316</v>
      </c>
      <c r="AM22" s="154">
        <f t="shared" si="0"/>
        <v>8.0259716836504642E-3</v>
      </c>
      <c r="AN22">
        <f t="shared" si="1"/>
        <v>1</v>
      </c>
    </row>
    <row r="23" spans="1:40" ht="21" customHeight="1" x14ac:dyDescent="0.3">
      <c r="A23">
        <v>2021</v>
      </c>
      <c r="B23">
        <v>10</v>
      </c>
      <c r="C23">
        <v>135</v>
      </c>
      <c r="D23">
        <v>271</v>
      </c>
      <c r="E23" t="s">
        <v>149</v>
      </c>
      <c r="F23" t="s">
        <v>150</v>
      </c>
      <c r="G23">
        <v>161</v>
      </c>
      <c r="H23">
        <v>149.72999999999999</v>
      </c>
      <c r="I23">
        <v>172.27</v>
      </c>
      <c r="J23" s="275">
        <v>217</v>
      </c>
      <c r="K23" s="275">
        <v>162.80000000000001</v>
      </c>
      <c r="L23" s="178">
        <v>0.3</v>
      </c>
      <c r="M23">
        <v>151</v>
      </c>
      <c r="N23">
        <v>95</v>
      </c>
      <c r="O23" s="140">
        <v>149</v>
      </c>
      <c r="P23" s="140">
        <v>97</v>
      </c>
      <c r="Q23">
        <v>2</v>
      </c>
      <c r="R23">
        <v>6</v>
      </c>
      <c r="S23">
        <v>7</v>
      </c>
      <c r="T23">
        <v>2</v>
      </c>
      <c r="U23">
        <v>14</v>
      </c>
      <c r="X23">
        <v>1</v>
      </c>
      <c r="Z23">
        <v>1.4999999999999999E-2</v>
      </c>
      <c r="AA23">
        <v>30</v>
      </c>
      <c r="AB23">
        <v>3670</v>
      </c>
      <c r="AC23">
        <v>0.2</v>
      </c>
      <c r="AD23">
        <v>22.8</v>
      </c>
      <c r="AE23">
        <v>0.2</v>
      </c>
      <c r="AF23">
        <v>22.5</v>
      </c>
      <c r="AG23">
        <v>2</v>
      </c>
      <c r="AH23">
        <v>0.2</v>
      </c>
      <c r="AI23">
        <v>0.55000000000000004</v>
      </c>
      <c r="AJ23" s="28" t="s">
        <v>318</v>
      </c>
      <c r="AK23" s="85"/>
      <c r="AL23" s="85"/>
      <c r="AM23" s="154">
        <f t="shared" si="0"/>
        <v>8.1743869209809257E-3</v>
      </c>
      <c r="AN23">
        <f t="shared" si="1"/>
        <v>1</v>
      </c>
    </row>
    <row r="24" spans="1:40" ht="21" customHeight="1" x14ac:dyDescent="0.3">
      <c r="A24">
        <v>2021</v>
      </c>
      <c r="B24">
        <v>10</v>
      </c>
      <c r="C24">
        <v>384</v>
      </c>
      <c r="D24">
        <v>556</v>
      </c>
      <c r="E24" t="s">
        <v>123</v>
      </c>
      <c r="F24" t="s">
        <v>124</v>
      </c>
      <c r="G24">
        <v>1066</v>
      </c>
      <c r="H24">
        <v>1003.106</v>
      </c>
      <c r="I24">
        <v>1141.6859999999999</v>
      </c>
      <c r="J24" s="275">
        <v>1384.2</v>
      </c>
      <c r="K24" s="275">
        <v>1127.5999999999999</v>
      </c>
      <c r="L24" s="178">
        <v>0.3</v>
      </c>
      <c r="M24">
        <v>20</v>
      </c>
      <c r="N24">
        <v>180</v>
      </c>
      <c r="O24" s="140">
        <v>21</v>
      </c>
      <c r="P24" s="140">
        <v>175</v>
      </c>
      <c r="Q24">
        <v>7</v>
      </c>
      <c r="R24">
        <v>8</v>
      </c>
      <c r="S24">
        <v>8</v>
      </c>
      <c r="T24">
        <v>2</v>
      </c>
      <c r="U24">
        <v>1</v>
      </c>
      <c r="Z24">
        <v>1.4999999999999999E-2</v>
      </c>
      <c r="AA24">
        <v>26</v>
      </c>
      <c r="AB24">
        <v>986</v>
      </c>
      <c r="AC24">
        <v>0</v>
      </c>
      <c r="AD24">
        <v>0.9</v>
      </c>
      <c r="AE24">
        <v>0.1</v>
      </c>
      <c r="AF24">
        <v>3.5</v>
      </c>
      <c r="AG24">
        <v>3</v>
      </c>
      <c r="AH24">
        <v>1.3</v>
      </c>
      <c r="AI24">
        <v>0.19</v>
      </c>
      <c r="AJ24" s="28" t="s">
        <v>306</v>
      </c>
      <c r="AK24" s="85" t="s">
        <v>428</v>
      </c>
      <c r="AL24" s="85" t="s">
        <v>308</v>
      </c>
      <c r="AM24" s="154">
        <f t="shared" si="0"/>
        <v>2.6369168356997971E-2</v>
      </c>
      <c r="AN24">
        <f t="shared" si="1"/>
        <v>0</v>
      </c>
    </row>
    <row r="25" spans="1:40" ht="21" customHeight="1" x14ac:dyDescent="0.3">
      <c r="A25">
        <v>2021</v>
      </c>
      <c r="B25">
        <v>10</v>
      </c>
      <c r="C25">
        <v>212</v>
      </c>
      <c r="D25">
        <v>178</v>
      </c>
      <c r="E25" t="s">
        <v>213</v>
      </c>
      <c r="F25" t="s">
        <v>214</v>
      </c>
      <c r="G25">
        <v>50</v>
      </c>
      <c r="H25">
        <v>46.5</v>
      </c>
      <c r="I25">
        <v>53.5</v>
      </c>
      <c r="J25" s="275">
        <v>71.3</v>
      </c>
      <c r="K25" s="275">
        <v>51.3</v>
      </c>
      <c r="L25" s="178">
        <v>0.4</v>
      </c>
      <c r="M25">
        <v>60</v>
      </c>
      <c r="N25">
        <v>120</v>
      </c>
      <c r="O25" s="140">
        <v>60</v>
      </c>
      <c r="P25" s="140">
        <v>122</v>
      </c>
      <c r="Q25">
        <v>16</v>
      </c>
      <c r="R25">
        <v>27</v>
      </c>
      <c r="S25">
        <v>26</v>
      </c>
      <c r="Z25">
        <v>1.4999999999999999E-2</v>
      </c>
      <c r="AA25">
        <v>69</v>
      </c>
      <c r="AB25">
        <v>2939</v>
      </c>
      <c r="AC25">
        <v>1.4</v>
      </c>
      <c r="AD25">
        <v>58.8</v>
      </c>
      <c r="AE25">
        <v>1.4</v>
      </c>
      <c r="AF25">
        <v>57.3</v>
      </c>
      <c r="AG25">
        <v>3</v>
      </c>
      <c r="AH25">
        <v>1.2</v>
      </c>
      <c r="AI25">
        <v>0.74</v>
      </c>
      <c r="AJ25" s="28" t="s">
        <v>312</v>
      </c>
      <c r="AK25" s="85"/>
      <c r="AL25" s="85" t="s">
        <v>320</v>
      </c>
      <c r="AM25" s="154">
        <f t="shared" si="0"/>
        <v>2.3477373256209595E-2</v>
      </c>
      <c r="AN25">
        <f t="shared" si="1"/>
        <v>0</v>
      </c>
    </row>
    <row r="26" spans="1:40" ht="21" customHeight="1" x14ac:dyDescent="0.3">
      <c r="A26">
        <v>2021</v>
      </c>
      <c r="B26">
        <v>10</v>
      </c>
      <c r="C26">
        <v>137</v>
      </c>
      <c r="D26">
        <v>168</v>
      </c>
      <c r="E26" t="s">
        <v>210</v>
      </c>
      <c r="F26" t="s">
        <v>211</v>
      </c>
      <c r="G26">
        <v>619</v>
      </c>
      <c r="H26">
        <v>575.66999999999996</v>
      </c>
      <c r="I26">
        <v>662.33</v>
      </c>
      <c r="J26" s="275"/>
      <c r="K26" s="275"/>
      <c r="L26" s="178"/>
      <c r="M26">
        <v>90</v>
      </c>
      <c r="N26">
        <v>116</v>
      </c>
      <c r="O26" s="140"/>
      <c r="P26" s="140"/>
      <c r="Z26">
        <v>1.4999999999999999E-2</v>
      </c>
      <c r="AG26">
        <v>0</v>
      </c>
      <c r="AJ26" s="28" t="s">
        <v>318</v>
      </c>
      <c r="AK26" s="85"/>
      <c r="AL26" s="85"/>
      <c r="AM26" s="154" t="str">
        <f t="shared" si="0"/>
        <v/>
      </c>
      <c r="AN26">
        <f t="shared" si="1"/>
        <v>0</v>
      </c>
    </row>
    <row r="27" spans="1:40" ht="21" customHeight="1" x14ac:dyDescent="0.3">
      <c r="A27">
        <v>2021</v>
      </c>
      <c r="B27">
        <v>10</v>
      </c>
      <c r="C27">
        <v>243</v>
      </c>
      <c r="D27">
        <v>167</v>
      </c>
      <c r="E27" t="s">
        <v>132</v>
      </c>
      <c r="F27" t="s">
        <v>133</v>
      </c>
      <c r="G27">
        <v>888</v>
      </c>
      <c r="H27">
        <v>825.84</v>
      </c>
      <c r="I27">
        <v>950.16</v>
      </c>
      <c r="J27" s="275">
        <v>1048.2</v>
      </c>
      <c r="K27" s="275">
        <v>941.8</v>
      </c>
      <c r="L27" s="178">
        <v>0.2</v>
      </c>
      <c r="M27">
        <v>55</v>
      </c>
      <c r="N27">
        <v>131</v>
      </c>
      <c r="O27" s="140">
        <v>54</v>
      </c>
      <c r="P27" s="140">
        <v>134</v>
      </c>
      <c r="Q27">
        <v>4</v>
      </c>
      <c r="R27">
        <v>8</v>
      </c>
      <c r="S27">
        <v>5</v>
      </c>
      <c r="T27">
        <v>3</v>
      </c>
      <c r="U27">
        <v>1</v>
      </c>
      <c r="Z27">
        <v>1.4999999999999999E-2</v>
      </c>
      <c r="AA27">
        <v>18</v>
      </c>
      <c r="AB27">
        <v>1482</v>
      </c>
      <c r="AC27">
        <v>0</v>
      </c>
      <c r="AD27">
        <v>1.7</v>
      </c>
      <c r="AE27">
        <v>0</v>
      </c>
      <c r="AF27">
        <v>1.6</v>
      </c>
      <c r="AG27">
        <v>2</v>
      </c>
      <c r="AH27">
        <v>0.3</v>
      </c>
      <c r="AI27">
        <v>0.61</v>
      </c>
      <c r="AJ27" s="28" t="s">
        <v>318</v>
      </c>
      <c r="AK27" s="85"/>
      <c r="AL27" s="85"/>
      <c r="AM27" s="154">
        <f t="shared" si="0"/>
        <v>1.2145748987854251E-2</v>
      </c>
      <c r="AN27">
        <f t="shared" si="1"/>
        <v>1</v>
      </c>
    </row>
    <row r="28" spans="1:40" ht="21" customHeight="1" x14ac:dyDescent="0.3">
      <c r="A28">
        <v>2021</v>
      </c>
      <c r="B28">
        <v>10</v>
      </c>
      <c r="C28">
        <v>395</v>
      </c>
      <c r="D28">
        <v>609</v>
      </c>
      <c r="E28" t="s">
        <v>191</v>
      </c>
      <c r="F28" t="s">
        <v>192</v>
      </c>
      <c r="G28">
        <v>50</v>
      </c>
      <c r="H28">
        <v>46.5</v>
      </c>
      <c r="I28">
        <v>53.5</v>
      </c>
      <c r="J28" s="275">
        <v>62.8</v>
      </c>
      <c r="K28" s="275">
        <v>51.6</v>
      </c>
      <c r="L28" s="178">
        <v>0.3</v>
      </c>
      <c r="M28">
        <v>90</v>
      </c>
      <c r="N28">
        <v>120</v>
      </c>
      <c r="O28" s="140">
        <v>94</v>
      </c>
      <c r="P28" s="140">
        <v>116</v>
      </c>
      <c r="Q28">
        <v>15</v>
      </c>
      <c r="R28">
        <v>22</v>
      </c>
      <c r="S28">
        <v>33</v>
      </c>
      <c r="T28">
        <v>2</v>
      </c>
      <c r="U28">
        <v>7</v>
      </c>
      <c r="Z28">
        <v>1.4999999999999999E-2</v>
      </c>
      <c r="AA28">
        <v>79</v>
      </c>
      <c r="AB28">
        <v>9367</v>
      </c>
      <c r="AC28">
        <v>1.6</v>
      </c>
      <c r="AD28">
        <v>187.3</v>
      </c>
      <c r="AE28">
        <v>1.5</v>
      </c>
      <c r="AF28">
        <v>170.1</v>
      </c>
      <c r="AG28">
        <v>6</v>
      </c>
      <c r="AH28">
        <v>0.8</v>
      </c>
      <c r="AI28">
        <v>0.76</v>
      </c>
      <c r="AJ28" s="28" t="s">
        <v>338</v>
      </c>
      <c r="AK28" s="85"/>
      <c r="AL28" s="85"/>
      <c r="AM28" s="154">
        <f t="shared" si="0"/>
        <v>8.4338635635742495E-3</v>
      </c>
      <c r="AN28">
        <f t="shared" si="1"/>
        <v>1</v>
      </c>
    </row>
    <row r="29" spans="1:40" ht="21" customHeight="1" x14ac:dyDescent="0.3">
      <c r="A29">
        <v>2021</v>
      </c>
      <c r="B29">
        <v>10</v>
      </c>
      <c r="C29">
        <v>395</v>
      </c>
      <c r="D29">
        <v>607</v>
      </c>
      <c r="E29" t="s">
        <v>185</v>
      </c>
      <c r="F29" t="s">
        <v>186</v>
      </c>
      <c r="G29">
        <v>120</v>
      </c>
      <c r="H29">
        <v>111.6</v>
      </c>
      <c r="I29">
        <v>128.4</v>
      </c>
      <c r="J29" s="275">
        <v>165.4</v>
      </c>
      <c r="K29" s="275">
        <v>119.1</v>
      </c>
      <c r="L29" s="178">
        <v>0.4</v>
      </c>
      <c r="M29">
        <v>90</v>
      </c>
      <c r="N29">
        <v>120</v>
      </c>
      <c r="O29" s="140">
        <v>93</v>
      </c>
      <c r="P29" s="140">
        <v>117</v>
      </c>
      <c r="Q29">
        <v>21</v>
      </c>
      <c r="R29" s="242">
        <v>25</v>
      </c>
      <c r="S29">
        <v>32</v>
      </c>
      <c r="T29">
        <v>4</v>
      </c>
      <c r="U29">
        <v>4</v>
      </c>
      <c r="Z29">
        <v>1.4999999999999999E-2</v>
      </c>
      <c r="AA29">
        <v>86</v>
      </c>
      <c r="AB29">
        <v>9374</v>
      </c>
      <c r="AC29">
        <v>0.7</v>
      </c>
      <c r="AD29">
        <v>78.099999999999994</v>
      </c>
      <c r="AE29">
        <v>0.7</v>
      </c>
      <c r="AF29">
        <v>74.3</v>
      </c>
      <c r="AG29">
        <v>6</v>
      </c>
      <c r="AH29">
        <v>0.9</v>
      </c>
      <c r="AI29">
        <v>0.76</v>
      </c>
      <c r="AJ29" s="28" t="s">
        <v>338</v>
      </c>
      <c r="AK29" s="85"/>
      <c r="AL29" s="85"/>
      <c r="AM29" s="154">
        <f t="shared" si="0"/>
        <v>9.1743119266055051E-3</v>
      </c>
    </row>
    <row r="30" spans="1:40" ht="21" customHeight="1" x14ac:dyDescent="0.3">
      <c r="A30">
        <v>2021</v>
      </c>
      <c r="B30">
        <v>10</v>
      </c>
      <c r="C30">
        <v>164</v>
      </c>
      <c r="D30">
        <v>652</v>
      </c>
      <c r="E30" t="s">
        <v>268</v>
      </c>
      <c r="F30" t="s">
        <v>269</v>
      </c>
      <c r="G30">
        <v>17.100000000000001</v>
      </c>
      <c r="H30">
        <v>15.903</v>
      </c>
      <c r="I30">
        <v>18.297000000000001</v>
      </c>
      <c r="J30" s="275"/>
      <c r="K30" s="275"/>
      <c r="L30" s="178"/>
      <c r="M30">
        <v>20</v>
      </c>
      <c r="O30" s="140">
        <v>22</v>
      </c>
      <c r="P30" s="140">
        <v>165</v>
      </c>
      <c r="Q30">
        <v>2</v>
      </c>
      <c r="R30" s="242">
        <v>6</v>
      </c>
      <c r="S30">
        <v>3</v>
      </c>
      <c r="T30">
        <v>2</v>
      </c>
      <c r="U30" s="242">
        <v>1</v>
      </c>
      <c r="Z30">
        <v>0.02</v>
      </c>
      <c r="AA30">
        <v>14</v>
      </c>
      <c r="AB30">
        <v>154</v>
      </c>
      <c r="AC30">
        <v>0.8</v>
      </c>
      <c r="AD30">
        <v>9</v>
      </c>
      <c r="AG30">
        <v>1</v>
      </c>
      <c r="AH30">
        <v>0.6</v>
      </c>
      <c r="AI30">
        <v>0.35</v>
      </c>
      <c r="AJ30" s="28"/>
      <c r="AK30" s="85"/>
      <c r="AL30" s="85" t="s">
        <v>348</v>
      </c>
      <c r="AM30" s="154">
        <f t="shared" si="0"/>
        <v>9.0909090909090912E-2</v>
      </c>
    </row>
    <row r="31" spans="1:40" ht="21" customHeight="1" x14ac:dyDescent="0.3">
      <c r="A31">
        <v>2021</v>
      </c>
      <c r="B31">
        <v>10</v>
      </c>
      <c r="C31">
        <v>29</v>
      </c>
      <c r="D31">
        <v>81</v>
      </c>
      <c r="E31" t="s">
        <v>250</v>
      </c>
      <c r="F31" t="s">
        <v>251</v>
      </c>
      <c r="G31">
        <v>388</v>
      </c>
      <c r="H31">
        <v>360.84</v>
      </c>
      <c r="I31">
        <v>415.16</v>
      </c>
      <c r="J31" s="275">
        <v>505</v>
      </c>
      <c r="K31" s="275">
        <v>405.3</v>
      </c>
      <c r="L31" s="178">
        <v>0.3</v>
      </c>
      <c r="M31">
        <v>60</v>
      </c>
      <c r="N31">
        <v>120</v>
      </c>
      <c r="O31" s="140">
        <v>62</v>
      </c>
      <c r="P31" s="140">
        <v>117</v>
      </c>
      <c r="Q31">
        <v>2</v>
      </c>
      <c r="R31">
        <v>2</v>
      </c>
      <c r="S31">
        <v>8</v>
      </c>
      <c r="Z31">
        <v>1.4999999999999999E-2</v>
      </c>
      <c r="AA31">
        <v>12</v>
      </c>
      <c r="AB31">
        <v>382</v>
      </c>
      <c r="AC31">
        <v>0</v>
      </c>
      <c r="AD31">
        <v>1</v>
      </c>
      <c r="AE31">
        <v>0</v>
      </c>
      <c r="AF31">
        <v>0.9</v>
      </c>
      <c r="AG31">
        <v>1</v>
      </c>
      <c r="AH31">
        <v>0.2</v>
      </c>
      <c r="AI31">
        <v>0.28999999999999998</v>
      </c>
      <c r="AJ31" s="28" t="s">
        <v>312</v>
      </c>
      <c r="AK31" s="85"/>
      <c r="AL31" s="85" t="s">
        <v>314</v>
      </c>
      <c r="AM31" s="154">
        <f t="shared" si="0"/>
        <v>3.1413612565445025E-2</v>
      </c>
      <c r="AN31">
        <f>IFERROR(IF(AM31&gt;Z31,0,1),"")</f>
        <v>0</v>
      </c>
    </row>
    <row r="32" spans="1:40" ht="21" customHeight="1" x14ac:dyDescent="0.3">
      <c r="A32">
        <v>2021</v>
      </c>
      <c r="B32">
        <v>10</v>
      </c>
      <c r="C32">
        <v>241</v>
      </c>
      <c r="D32">
        <v>165</v>
      </c>
      <c r="E32" t="s">
        <v>265</v>
      </c>
      <c r="F32" t="s">
        <v>266</v>
      </c>
      <c r="G32">
        <v>706</v>
      </c>
      <c r="H32">
        <v>656.58</v>
      </c>
      <c r="I32">
        <v>755.42</v>
      </c>
      <c r="J32" s="275">
        <v>936.5</v>
      </c>
      <c r="K32" s="275">
        <v>709.5</v>
      </c>
      <c r="L32" s="178">
        <v>0.3</v>
      </c>
      <c r="M32">
        <v>60</v>
      </c>
      <c r="N32">
        <v>120</v>
      </c>
      <c r="O32" s="140">
        <v>48</v>
      </c>
      <c r="P32" s="140">
        <v>150</v>
      </c>
      <c r="Q32">
        <v>2</v>
      </c>
      <c r="R32" s="242">
        <v>5</v>
      </c>
      <c r="S32">
        <v>3</v>
      </c>
      <c r="Z32">
        <v>1.4999999999999999E-2</v>
      </c>
      <c r="AA32">
        <v>8</v>
      </c>
      <c r="AB32">
        <v>983</v>
      </c>
      <c r="AC32">
        <v>0</v>
      </c>
      <c r="AD32">
        <v>1.4</v>
      </c>
      <c r="AE32">
        <v>0</v>
      </c>
      <c r="AF32">
        <v>1.4</v>
      </c>
      <c r="AG32">
        <v>2</v>
      </c>
      <c r="AH32">
        <v>0.2</v>
      </c>
      <c r="AI32">
        <v>0.37</v>
      </c>
      <c r="AJ32" s="28" t="s">
        <v>318</v>
      </c>
      <c r="AK32" s="85"/>
      <c r="AL32" s="85"/>
      <c r="AM32" s="154">
        <f t="shared" si="0"/>
        <v>8.1383519837232958E-3</v>
      </c>
    </row>
    <row r="33" spans="1:40" ht="21" customHeight="1" x14ac:dyDescent="0.3">
      <c r="A33">
        <v>2021</v>
      </c>
      <c r="B33">
        <v>10</v>
      </c>
      <c r="C33">
        <v>423</v>
      </c>
      <c r="D33">
        <v>669</v>
      </c>
      <c r="E33" t="s">
        <v>138</v>
      </c>
      <c r="F33" t="s">
        <v>139</v>
      </c>
      <c r="G33">
        <v>954</v>
      </c>
      <c r="H33">
        <v>897.71400000000006</v>
      </c>
      <c r="I33">
        <v>1021.734</v>
      </c>
      <c r="J33" s="275">
        <v>666</v>
      </c>
      <c r="K33" s="275">
        <v>516.79999999999995</v>
      </c>
      <c r="L33" s="178">
        <v>-0.3</v>
      </c>
      <c r="M33">
        <v>40</v>
      </c>
      <c r="N33">
        <v>180</v>
      </c>
      <c r="O33" s="140">
        <v>38</v>
      </c>
      <c r="P33" s="140">
        <v>193</v>
      </c>
      <c r="Q33">
        <v>5</v>
      </c>
      <c r="R33">
        <v>10</v>
      </c>
      <c r="S33">
        <v>8</v>
      </c>
      <c r="T33">
        <v>5</v>
      </c>
      <c r="U33">
        <v>2</v>
      </c>
      <c r="Z33">
        <v>1.4999999999999999E-2</v>
      </c>
      <c r="AA33">
        <v>29</v>
      </c>
      <c r="AB33">
        <v>413</v>
      </c>
      <c r="AC33">
        <v>0</v>
      </c>
      <c r="AD33">
        <v>0.4</v>
      </c>
      <c r="AE33">
        <v>0.1</v>
      </c>
      <c r="AF33">
        <v>0.8</v>
      </c>
      <c r="AG33">
        <v>4</v>
      </c>
      <c r="AH33">
        <v>0.8</v>
      </c>
      <c r="AI33">
        <v>0.23</v>
      </c>
      <c r="AJ33" s="28" t="s">
        <v>306</v>
      </c>
      <c r="AK33" s="85"/>
      <c r="AL33" s="85" t="s">
        <v>346</v>
      </c>
      <c r="AM33" s="154">
        <f t="shared" si="0"/>
        <v>7.0217917675544791E-2</v>
      </c>
      <c r="AN33">
        <f t="shared" ref="AN33:AN68" si="2">IFERROR(IF(AM33&gt;Z33,0,1),"")</f>
        <v>0</v>
      </c>
    </row>
    <row r="34" spans="1:40" ht="21" customHeight="1" x14ac:dyDescent="0.3">
      <c r="A34">
        <v>2021</v>
      </c>
      <c r="B34">
        <v>10</v>
      </c>
      <c r="C34">
        <v>18</v>
      </c>
      <c r="D34">
        <v>49</v>
      </c>
      <c r="E34" t="s">
        <v>170</v>
      </c>
      <c r="F34" t="s">
        <v>171</v>
      </c>
      <c r="G34">
        <v>100</v>
      </c>
      <c r="H34">
        <v>95.5</v>
      </c>
      <c r="I34">
        <v>104.5</v>
      </c>
      <c r="J34" s="275">
        <v>132.30000000000001</v>
      </c>
      <c r="K34" s="275">
        <v>102.2</v>
      </c>
      <c r="L34" s="178">
        <v>0.3</v>
      </c>
      <c r="M34">
        <v>101</v>
      </c>
      <c r="N34">
        <v>107</v>
      </c>
      <c r="O34" s="140">
        <v>68</v>
      </c>
      <c r="P34" s="140">
        <v>105</v>
      </c>
      <c r="Q34">
        <v>27</v>
      </c>
      <c r="R34">
        <v>29</v>
      </c>
      <c r="S34">
        <v>26</v>
      </c>
      <c r="T34">
        <v>8</v>
      </c>
      <c r="U34">
        <v>5</v>
      </c>
      <c r="Z34">
        <v>1.4999999999999999E-2</v>
      </c>
      <c r="AA34">
        <v>95</v>
      </c>
      <c r="AB34">
        <v>9475</v>
      </c>
      <c r="AC34">
        <v>1</v>
      </c>
      <c r="AD34">
        <v>94.8</v>
      </c>
      <c r="AE34">
        <v>0.9</v>
      </c>
      <c r="AF34">
        <v>92.1</v>
      </c>
      <c r="AG34">
        <v>5</v>
      </c>
      <c r="AH34">
        <v>1.4</v>
      </c>
      <c r="AI34">
        <v>0.85</v>
      </c>
      <c r="AJ34" s="28" t="s">
        <v>306</v>
      </c>
      <c r="AK34" s="85" t="s">
        <v>429</v>
      </c>
      <c r="AL34" s="85" t="s">
        <v>341</v>
      </c>
      <c r="AM34" s="154">
        <f t="shared" si="0"/>
        <v>1.0026385224274407E-2</v>
      </c>
      <c r="AN34">
        <f t="shared" si="2"/>
        <v>1</v>
      </c>
    </row>
    <row r="35" spans="1:40" ht="21" customHeight="1" x14ac:dyDescent="0.3">
      <c r="A35">
        <v>2021</v>
      </c>
      <c r="B35">
        <v>10</v>
      </c>
      <c r="C35">
        <v>416</v>
      </c>
      <c r="D35">
        <v>659</v>
      </c>
      <c r="E35" t="s">
        <v>129</v>
      </c>
      <c r="F35" t="s">
        <v>130</v>
      </c>
      <c r="G35">
        <v>301</v>
      </c>
      <c r="H35">
        <v>283.24099999999999</v>
      </c>
      <c r="I35">
        <v>322.37099999999998</v>
      </c>
      <c r="J35" s="275">
        <v>456.4</v>
      </c>
      <c r="K35" s="275">
        <v>317.8</v>
      </c>
      <c r="L35" s="178">
        <v>0.5</v>
      </c>
      <c r="M35">
        <v>40</v>
      </c>
      <c r="N35">
        <v>180</v>
      </c>
      <c r="O35" s="140">
        <v>58</v>
      </c>
      <c r="P35" s="140">
        <v>123</v>
      </c>
      <c r="Q35">
        <v>4</v>
      </c>
      <c r="R35">
        <v>5</v>
      </c>
      <c r="S35">
        <v>4</v>
      </c>
      <c r="T35">
        <v>4</v>
      </c>
      <c r="U35">
        <v>2</v>
      </c>
      <c r="Z35">
        <v>1.4999999999999999E-2</v>
      </c>
      <c r="AA35">
        <v>19</v>
      </c>
      <c r="AB35">
        <v>649</v>
      </c>
      <c r="AC35">
        <v>0.1</v>
      </c>
      <c r="AD35">
        <v>2.2000000000000002</v>
      </c>
      <c r="AE35">
        <v>0.1</v>
      </c>
      <c r="AF35">
        <v>2</v>
      </c>
      <c r="AG35">
        <v>1</v>
      </c>
      <c r="AH35">
        <v>0.3</v>
      </c>
      <c r="AI35">
        <v>0.74</v>
      </c>
      <c r="AJ35" s="28" t="s">
        <v>306</v>
      </c>
      <c r="AK35" s="85"/>
      <c r="AL35" s="85" t="s">
        <v>347</v>
      </c>
      <c r="AM35" s="154">
        <f t="shared" ref="AM35:AM66" si="3">IFERROR(AA35/AB35,"")</f>
        <v>2.9275808936825885E-2</v>
      </c>
      <c r="AN35">
        <f t="shared" si="2"/>
        <v>0</v>
      </c>
    </row>
    <row r="36" spans="1:40" ht="21" customHeight="1" x14ac:dyDescent="0.3">
      <c r="A36">
        <v>2021</v>
      </c>
      <c r="B36">
        <v>10</v>
      </c>
      <c r="C36">
        <v>415</v>
      </c>
      <c r="D36">
        <v>658</v>
      </c>
      <c r="E36" t="s">
        <v>182</v>
      </c>
      <c r="F36" t="s">
        <v>183</v>
      </c>
      <c r="G36">
        <v>90</v>
      </c>
      <c r="H36">
        <v>83.7</v>
      </c>
      <c r="I36">
        <v>96.3</v>
      </c>
      <c r="J36" s="275">
        <v>121</v>
      </c>
      <c r="K36" s="275">
        <v>101.1</v>
      </c>
      <c r="L36" s="178">
        <v>0.3</v>
      </c>
      <c r="M36">
        <v>60</v>
      </c>
      <c r="N36">
        <v>180</v>
      </c>
      <c r="O36" s="140">
        <v>72</v>
      </c>
      <c r="P36" s="140">
        <v>154</v>
      </c>
      <c r="Q36">
        <v>7</v>
      </c>
      <c r="R36">
        <v>7</v>
      </c>
      <c r="S36">
        <v>8</v>
      </c>
      <c r="Z36">
        <v>0.02</v>
      </c>
      <c r="AA36">
        <v>22</v>
      </c>
      <c r="AB36">
        <v>2392</v>
      </c>
      <c r="AC36">
        <v>0.2</v>
      </c>
      <c r="AD36">
        <v>26.6</v>
      </c>
      <c r="AE36">
        <v>0.2</v>
      </c>
      <c r="AF36">
        <v>20.8</v>
      </c>
      <c r="AG36">
        <v>5</v>
      </c>
      <c r="AH36">
        <v>0.3</v>
      </c>
      <c r="AI36">
        <v>0.32</v>
      </c>
      <c r="AJ36" s="28" t="s">
        <v>312</v>
      </c>
      <c r="AK36" s="85" t="s">
        <v>426</v>
      </c>
      <c r="AL36" s="85" t="s">
        <v>332</v>
      </c>
      <c r="AM36" s="154">
        <f t="shared" si="3"/>
        <v>9.1973244147157199E-3</v>
      </c>
      <c r="AN36">
        <f t="shared" si="2"/>
        <v>1</v>
      </c>
    </row>
    <row r="37" spans="1:40" ht="21" customHeight="1" x14ac:dyDescent="0.3">
      <c r="A37">
        <v>2021</v>
      </c>
      <c r="B37">
        <v>10</v>
      </c>
      <c r="C37">
        <v>165</v>
      </c>
      <c r="D37">
        <v>306</v>
      </c>
      <c r="E37" t="s">
        <v>120</v>
      </c>
      <c r="F37" t="s">
        <v>121</v>
      </c>
      <c r="G37">
        <v>196</v>
      </c>
      <c r="H37">
        <v>182.28</v>
      </c>
      <c r="I37">
        <v>209.72</v>
      </c>
      <c r="J37" s="275">
        <v>226.8</v>
      </c>
      <c r="K37" s="275">
        <v>189.4</v>
      </c>
      <c r="L37" s="178">
        <v>0.2</v>
      </c>
      <c r="M37">
        <v>20</v>
      </c>
      <c r="N37">
        <v>180</v>
      </c>
      <c r="O37" s="140">
        <v>22</v>
      </c>
      <c r="P37" s="140">
        <v>165</v>
      </c>
      <c r="Q37">
        <v>2</v>
      </c>
      <c r="R37">
        <v>6</v>
      </c>
      <c r="S37">
        <v>3</v>
      </c>
      <c r="T37">
        <v>2</v>
      </c>
      <c r="U37">
        <v>1</v>
      </c>
      <c r="Z37">
        <v>0.02</v>
      </c>
      <c r="AA37">
        <v>14</v>
      </c>
      <c r="AB37">
        <v>154</v>
      </c>
      <c r="AC37">
        <v>0.1</v>
      </c>
      <c r="AD37">
        <v>0.8</v>
      </c>
      <c r="AE37">
        <v>0.1</v>
      </c>
      <c r="AF37">
        <v>0.8</v>
      </c>
      <c r="AG37">
        <v>1</v>
      </c>
      <c r="AH37">
        <v>0.6</v>
      </c>
      <c r="AI37">
        <v>0.35</v>
      </c>
      <c r="AJ37" s="28"/>
      <c r="AK37" s="85"/>
      <c r="AL37" s="85"/>
      <c r="AM37" s="154">
        <f t="shared" si="3"/>
        <v>9.0909090909090912E-2</v>
      </c>
      <c r="AN37">
        <f t="shared" si="2"/>
        <v>0</v>
      </c>
    </row>
    <row r="38" spans="1:40" ht="21" customHeight="1" x14ac:dyDescent="0.3">
      <c r="A38">
        <v>2021</v>
      </c>
      <c r="B38">
        <v>10</v>
      </c>
      <c r="C38">
        <v>376</v>
      </c>
      <c r="D38">
        <v>438</v>
      </c>
      <c r="E38" t="s">
        <v>222</v>
      </c>
      <c r="F38" t="s">
        <v>223</v>
      </c>
      <c r="G38">
        <v>335</v>
      </c>
      <c r="H38">
        <v>315.23500000000001</v>
      </c>
      <c r="I38">
        <v>358.78500000000003</v>
      </c>
      <c r="J38" s="275">
        <v>472.1</v>
      </c>
      <c r="K38" s="275">
        <v>350.2</v>
      </c>
      <c r="L38" s="178">
        <v>0.4</v>
      </c>
      <c r="M38">
        <v>67</v>
      </c>
      <c r="N38">
        <v>161</v>
      </c>
      <c r="O38" s="140">
        <v>74</v>
      </c>
      <c r="P38" s="140">
        <v>147</v>
      </c>
      <c r="Q38">
        <v>14</v>
      </c>
      <c r="R38">
        <v>17</v>
      </c>
      <c r="S38">
        <v>19</v>
      </c>
      <c r="T38">
        <v>2</v>
      </c>
      <c r="U38">
        <v>1</v>
      </c>
      <c r="Z38">
        <v>1.4999999999999999E-2</v>
      </c>
      <c r="AA38">
        <v>52</v>
      </c>
      <c r="AB38">
        <v>6292</v>
      </c>
      <c r="AC38">
        <v>0.2</v>
      </c>
      <c r="AD38">
        <v>18.8</v>
      </c>
      <c r="AE38">
        <v>0.3</v>
      </c>
      <c r="AF38">
        <v>35.9</v>
      </c>
      <c r="AG38">
        <v>4</v>
      </c>
      <c r="AH38">
        <v>0.7</v>
      </c>
      <c r="AI38">
        <v>0.53</v>
      </c>
      <c r="AJ38" s="28" t="s">
        <v>306</v>
      </c>
      <c r="AK38" s="85" t="s">
        <v>430</v>
      </c>
      <c r="AL38" s="85" t="s">
        <v>324</v>
      </c>
      <c r="AM38" s="154">
        <f t="shared" si="3"/>
        <v>8.2644628099173556E-3</v>
      </c>
      <c r="AN38">
        <f t="shared" si="2"/>
        <v>1</v>
      </c>
    </row>
    <row r="39" spans="1:40" ht="21" customHeight="1" x14ac:dyDescent="0.3">
      <c r="A39">
        <v>2021</v>
      </c>
      <c r="B39">
        <v>10</v>
      </c>
      <c r="C39">
        <v>143</v>
      </c>
      <c r="D39">
        <v>281</v>
      </c>
      <c r="E39" t="s">
        <v>142</v>
      </c>
      <c r="F39" t="s">
        <v>143</v>
      </c>
      <c r="G39">
        <v>285</v>
      </c>
      <c r="H39">
        <v>265.05</v>
      </c>
      <c r="I39">
        <v>304.95</v>
      </c>
      <c r="J39" s="275">
        <v>369.8</v>
      </c>
      <c r="K39" s="275">
        <v>301.5</v>
      </c>
      <c r="L39" s="178">
        <v>0.3</v>
      </c>
      <c r="M39">
        <v>120</v>
      </c>
      <c r="N39">
        <v>120</v>
      </c>
      <c r="O39" s="140">
        <v>122</v>
      </c>
      <c r="P39" s="140">
        <v>118</v>
      </c>
      <c r="Q39">
        <v>24</v>
      </c>
      <c r="R39">
        <v>24</v>
      </c>
      <c r="S39">
        <v>36</v>
      </c>
      <c r="T39">
        <v>12</v>
      </c>
      <c r="U39">
        <v>12</v>
      </c>
      <c r="Z39">
        <v>1.4999999999999999E-2</v>
      </c>
      <c r="AA39">
        <v>102</v>
      </c>
      <c r="AB39">
        <v>8988</v>
      </c>
      <c r="AC39">
        <v>0.3</v>
      </c>
      <c r="AD39">
        <v>28.7</v>
      </c>
      <c r="AE39">
        <v>0.3</v>
      </c>
      <c r="AF39">
        <v>28.1</v>
      </c>
      <c r="AG39">
        <v>6</v>
      </c>
      <c r="AH39">
        <v>0.8</v>
      </c>
      <c r="AI39">
        <v>0.54</v>
      </c>
      <c r="AJ39" s="28" t="s">
        <v>318</v>
      </c>
      <c r="AK39" s="85"/>
      <c r="AL39" s="85"/>
      <c r="AM39" s="154">
        <f t="shared" si="3"/>
        <v>1.1348464619492658E-2</v>
      </c>
      <c r="AN39">
        <f t="shared" si="2"/>
        <v>1</v>
      </c>
    </row>
    <row r="40" spans="1:40" ht="21" customHeight="1" x14ac:dyDescent="0.3">
      <c r="A40">
        <v>2021</v>
      </c>
      <c r="B40">
        <v>10</v>
      </c>
      <c r="C40">
        <v>382</v>
      </c>
      <c r="D40">
        <v>449</v>
      </c>
      <c r="E40" t="s">
        <v>247</v>
      </c>
      <c r="F40" t="s">
        <v>248</v>
      </c>
      <c r="G40">
        <v>46</v>
      </c>
      <c r="H40">
        <v>40.985999999999997</v>
      </c>
      <c r="I40">
        <v>50.048000000000002</v>
      </c>
      <c r="J40" s="275">
        <v>77</v>
      </c>
      <c r="K40" s="275">
        <v>46.4</v>
      </c>
      <c r="L40" s="178">
        <v>0.7</v>
      </c>
      <c r="M40">
        <v>108</v>
      </c>
      <c r="N40">
        <v>100</v>
      </c>
      <c r="O40" s="140">
        <v>114</v>
      </c>
      <c r="P40" s="140">
        <v>95</v>
      </c>
      <c r="Q40">
        <v>20</v>
      </c>
      <c r="R40">
        <v>21</v>
      </c>
      <c r="S40">
        <v>33</v>
      </c>
      <c r="T40">
        <v>2</v>
      </c>
      <c r="Z40">
        <v>1.4999999999999999E-2</v>
      </c>
      <c r="AA40">
        <v>76</v>
      </c>
      <c r="AB40">
        <v>9976</v>
      </c>
      <c r="AC40">
        <v>1.7</v>
      </c>
      <c r="AD40">
        <v>216.9</v>
      </c>
      <c r="AE40">
        <v>1.6</v>
      </c>
      <c r="AF40">
        <v>205.9</v>
      </c>
      <c r="AG40">
        <v>4</v>
      </c>
      <c r="AH40">
        <v>0.7</v>
      </c>
      <c r="AI40">
        <v>1</v>
      </c>
      <c r="AJ40" s="28" t="s">
        <v>306</v>
      </c>
      <c r="AK40" s="85" t="s">
        <v>431</v>
      </c>
      <c r="AL40" s="85" t="s">
        <v>310</v>
      </c>
      <c r="AM40" s="154">
        <f t="shared" si="3"/>
        <v>7.6182838813151563E-3</v>
      </c>
      <c r="AN40">
        <f t="shared" si="2"/>
        <v>1</v>
      </c>
    </row>
    <row r="41" spans="1:40" ht="21" customHeight="1" x14ac:dyDescent="0.3">
      <c r="A41">
        <v>2021</v>
      </c>
      <c r="B41">
        <v>10</v>
      </c>
      <c r="C41">
        <v>407</v>
      </c>
      <c r="D41">
        <v>630</v>
      </c>
      <c r="E41" t="s">
        <v>241</v>
      </c>
      <c r="F41" t="s">
        <v>242</v>
      </c>
      <c r="G41">
        <v>214</v>
      </c>
      <c r="H41">
        <v>197.84299999999999</v>
      </c>
      <c r="I41">
        <v>230.15700000000001</v>
      </c>
      <c r="J41" s="275">
        <v>311.5</v>
      </c>
      <c r="K41" s="275">
        <v>222.3</v>
      </c>
      <c r="L41" s="178">
        <v>0.5</v>
      </c>
      <c r="M41">
        <v>18</v>
      </c>
      <c r="N41">
        <v>200</v>
      </c>
      <c r="O41" s="140">
        <v>25</v>
      </c>
      <c r="P41" s="140">
        <v>146</v>
      </c>
      <c r="Q41">
        <v>6</v>
      </c>
      <c r="R41">
        <v>11</v>
      </c>
      <c r="S41">
        <v>21</v>
      </c>
      <c r="Z41">
        <v>1.4999999999999999E-2</v>
      </c>
      <c r="AA41">
        <v>38</v>
      </c>
      <c r="AB41">
        <v>803</v>
      </c>
      <c r="AC41">
        <v>0.2</v>
      </c>
      <c r="AD41">
        <v>3.8</v>
      </c>
      <c r="AE41">
        <v>0.3</v>
      </c>
      <c r="AF41">
        <v>5.7</v>
      </c>
      <c r="AG41">
        <v>2</v>
      </c>
      <c r="AH41">
        <v>1.5</v>
      </c>
      <c r="AI41">
        <v>0.4</v>
      </c>
      <c r="AJ41" s="28" t="s">
        <v>312</v>
      </c>
      <c r="AK41" s="85"/>
      <c r="AL41" s="85" t="s">
        <v>323</v>
      </c>
      <c r="AM41" s="154">
        <f t="shared" si="3"/>
        <v>4.7322540473225407E-2</v>
      </c>
      <c r="AN41">
        <f t="shared" si="2"/>
        <v>0</v>
      </c>
    </row>
    <row r="42" spans="1:40" ht="21" customHeight="1" x14ac:dyDescent="0.3">
      <c r="A42">
        <v>2021</v>
      </c>
      <c r="B42">
        <v>10</v>
      </c>
      <c r="C42">
        <v>159</v>
      </c>
      <c r="D42">
        <v>299</v>
      </c>
      <c r="E42" t="s">
        <v>244</v>
      </c>
      <c r="F42" t="s">
        <v>245</v>
      </c>
      <c r="G42">
        <v>115</v>
      </c>
      <c r="H42">
        <v>106.95</v>
      </c>
      <c r="I42">
        <v>123.05</v>
      </c>
      <c r="J42" s="275">
        <v>140.5</v>
      </c>
      <c r="K42" s="275">
        <v>110.3</v>
      </c>
      <c r="L42" s="178">
        <v>0.2</v>
      </c>
      <c r="M42">
        <v>70</v>
      </c>
      <c r="N42">
        <v>154</v>
      </c>
      <c r="O42" s="140">
        <v>87</v>
      </c>
      <c r="P42" s="140">
        <v>126</v>
      </c>
      <c r="Q42">
        <v>23</v>
      </c>
      <c r="R42">
        <v>31</v>
      </c>
      <c r="S42">
        <v>30</v>
      </c>
      <c r="T42">
        <v>9</v>
      </c>
      <c r="U42">
        <v>12</v>
      </c>
      <c r="Z42">
        <v>0.02</v>
      </c>
      <c r="AA42">
        <v>102</v>
      </c>
      <c r="AB42">
        <v>10590</v>
      </c>
      <c r="AC42">
        <v>0.9</v>
      </c>
      <c r="AD42">
        <v>92.1</v>
      </c>
      <c r="AE42">
        <v>0.9</v>
      </c>
      <c r="AF42">
        <v>96.7</v>
      </c>
      <c r="AG42">
        <v>8</v>
      </c>
      <c r="AH42">
        <v>1.2</v>
      </c>
      <c r="AI42">
        <v>0.86</v>
      </c>
      <c r="AJ42" s="28" t="s">
        <v>312</v>
      </c>
      <c r="AK42" s="85" t="s">
        <v>432</v>
      </c>
      <c r="AL42" s="85"/>
      <c r="AM42" s="154">
        <f t="shared" si="3"/>
        <v>9.6317280453257787E-3</v>
      </c>
      <c r="AN42">
        <f t="shared" si="2"/>
        <v>1</v>
      </c>
    </row>
    <row r="43" spans="1:40" ht="21" customHeight="1" x14ac:dyDescent="0.3">
      <c r="A43">
        <v>2021</v>
      </c>
      <c r="B43">
        <v>10</v>
      </c>
      <c r="C43">
        <v>415</v>
      </c>
      <c r="D43">
        <v>657</v>
      </c>
      <c r="E43" t="s">
        <v>179</v>
      </c>
      <c r="F43" t="s">
        <v>180</v>
      </c>
      <c r="G43">
        <v>90</v>
      </c>
      <c r="H43">
        <v>83.7</v>
      </c>
      <c r="I43">
        <v>96.3</v>
      </c>
      <c r="J43" s="275">
        <v>121</v>
      </c>
      <c r="K43" s="275">
        <v>101.1</v>
      </c>
      <c r="L43" s="178">
        <v>0.3</v>
      </c>
      <c r="M43">
        <v>60</v>
      </c>
      <c r="N43">
        <v>180</v>
      </c>
      <c r="O43" s="140">
        <v>72</v>
      </c>
      <c r="P43" s="140">
        <v>154</v>
      </c>
      <c r="Q43">
        <v>7</v>
      </c>
      <c r="R43">
        <v>7</v>
      </c>
      <c r="S43">
        <v>8</v>
      </c>
      <c r="Z43">
        <v>0.02</v>
      </c>
      <c r="AA43">
        <v>22</v>
      </c>
      <c r="AB43">
        <v>2392</v>
      </c>
      <c r="AC43">
        <v>0.2</v>
      </c>
      <c r="AD43">
        <v>26.6</v>
      </c>
      <c r="AE43">
        <v>0.2</v>
      </c>
      <c r="AF43">
        <v>20.8</v>
      </c>
      <c r="AG43">
        <v>5</v>
      </c>
      <c r="AH43">
        <v>0.3</v>
      </c>
      <c r="AI43">
        <v>0.32</v>
      </c>
      <c r="AJ43" s="28" t="s">
        <v>312</v>
      </c>
      <c r="AK43" s="85" t="s">
        <v>424</v>
      </c>
      <c r="AL43" s="85" t="s">
        <v>331</v>
      </c>
      <c r="AM43" s="154">
        <f t="shared" si="3"/>
        <v>9.1973244147157199E-3</v>
      </c>
      <c r="AN43">
        <f t="shared" si="2"/>
        <v>1</v>
      </c>
    </row>
    <row r="44" spans="1:40" ht="21" customHeight="1" x14ac:dyDescent="0.3">
      <c r="A44">
        <v>2021</v>
      </c>
      <c r="B44">
        <v>10</v>
      </c>
      <c r="C44">
        <v>295</v>
      </c>
      <c r="D44">
        <v>219</v>
      </c>
      <c r="E44" t="s">
        <v>216</v>
      </c>
      <c r="F44" t="s">
        <v>217</v>
      </c>
      <c r="G44">
        <v>114.16666669999999</v>
      </c>
      <c r="H44">
        <v>106.175</v>
      </c>
      <c r="I44">
        <v>122.1583333</v>
      </c>
      <c r="J44" s="275">
        <v>155.19999999999999</v>
      </c>
      <c r="K44" s="275">
        <v>124.5</v>
      </c>
      <c r="L44" s="178">
        <v>0.4</v>
      </c>
      <c r="M44">
        <v>238</v>
      </c>
      <c r="N44">
        <v>91</v>
      </c>
      <c r="O44" s="140">
        <v>215</v>
      </c>
      <c r="P44" s="140">
        <v>101</v>
      </c>
      <c r="Q44">
        <v>8</v>
      </c>
      <c r="R44">
        <v>3</v>
      </c>
      <c r="S44">
        <v>11</v>
      </c>
      <c r="T44">
        <v>3</v>
      </c>
      <c r="U44">
        <v>2</v>
      </c>
      <c r="Z44">
        <v>1.4999999999999999E-2</v>
      </c>
      <c r="AA44">
        <v>27</v>
      </c>
      <c r="AB44">
        <v>2646</v>
      </c>
      <c r="AC44">
        <v>0.2</v>
      </c>
      <c r="AD44">
        <v>23.2</v>
      </c>
      <c r="AE44">
        <v>0.2</v>
      </c>
      <c r="AF44">
        <v>21.3</v>
      </c>
      <c r="AG44">
        <v>1</v>
      </c>
      <c r="AH44">
        <v>0.1</v>
      </c>
      <c r="AI44">
        <v>0.51</v>
      </c>
      <c r="AJ44" s="28" t="s">
        <v>318</v>
      </c>
      <c r="AK44" s="85"/>
      <c r="AL44" s="85"/>
      <c r="AM44" s="154">
        <f t="shared" si="3"/>
        <v>1.020408163265306E-2</v>
      </c>
      <c r="AN44">
        <f t="shared" si="2"/>
        <v>1</v>
      </c>
    </row>
    <row r="45" spans="1:40" ht="21" customHeight="1" x14ac:dyDescent="0.3">
      <c r="A45">
        <v>2021</v>
      </c>
      <c r="B45">
        <v>10</v>
      </c>
      <c r="C45">
        <v>18</v>
      </c>
      <c r="D45">
        <v>50</v>
      </c>
      <c r="E45" t="s">
        <v>161</v>
      </c>
      <c r="F45" t="s">
        <v>162</v>
      </c>
      <c r="G45">
        <v>54</v>
      </c>
      <c r="H45">
        <v>51.57</v>
      </c>
      <c r="I45">
        <v>56.43</v>
      </c>
      <c r="J45" s="275">
        <v>73.099999999999994</v>
      </c>
      <c r="K45" s="275">
        <v>55</v>
      </c>
      <c r="L45" s="178">
        <v>0.4</v>
      </c>
      <c r="M45">
        <v>101</v>
      </c>
      <c r="N45">
        <v>107</v>
      </c>
      <c r="O45" s="140">
        <v>68</v>
      </c>
      <c r="P45" s="140">
        <v>105</v>
      </c>
      <c r="Q45">
        <v>30</v>
      </c>
      <c r="R45">
        <v>33</v>
      </c>
      <c r="S45">
        <v>28</v>
      </c>
      <c r="T45">
        <v>4</v>
      </c>
      <c r="U45">
        <v>6</v>
      </c>
      <c r="Z45">
        <v>1.4999999999999999E-2</v>
      </c>
      <c r="AA45">
        <v>101</v>
      </c>
      <c r="AB45">
        <v>9341</v>
      </c>
      <c r="AC45">
        <v>1.9</v>
      </c>
      <c r="AD45">
        <v>173</v>
      </c>
      <c r="AE45">
        <v>1.8</v>
      </c>
      <c r="AF45">
        <v>169</v>
      </c>
      <c r="AG45">
        <v>5</v>
      </c>
      <c r="AH45">
        <v>1.5</v>
      </c>
      <c r="AI45">
        <v>0.84</v>
      </c>
      <c r="AJ45" s="28" t="s">
        <v>306</v>
      </c>
      <c r="AK45" s="85" t="s">
        <v>429</v>
      </c>
      <c r="AL45" s="85" t="s">
        <v>342</v>
      </c>
      <c r="AM45" s="154">
        <f t="shared" si="3"/>
        <v>1.0812546836527138E-2</v>
      </c>
      <c r="AN45">
        <f t="shared" si="2"/>
        <v>1</v>
      </c>
    </row>
    <row r="46" spans="1:40" ht="21" customHeight="1" x14ac:dyDescent="0.3">
      <c r="A46">
        <v>2021</v>
      </c>
      <c r="B46">
        <v>10</v>
      </c>
      <c r="C46">
        <v>301</v>
      </c>
      <c r="D46">
        <v>225</v>
      </c>
      <c r="E46" t="s">
        <v>229</v>
      </c>
      <c r="F46" t="s">
        <v>230</v>
      </c>
      <c r="G46">
        <v>372</v>
      </c>
      <c r="H46">
        <v>345.96</v>
      </c>
      <c r="I46">
        <v>398.04</v>
      </c>
      <c r="J46" s="275"/>
      <c r="K46" s="275"/>
      <c r="L46" s="178"/>
      <c r="M46">
        <v>169</v>
      </c>
      <c r="N46">
        <v>128</v>
      </c>
      <c r="O46" s="140"/>
      <c r="P46" s="140"/>
      <c r="Z46">
        <v>1.4999999999999999E-2</v>
      </c>
      <c r="AG46">
        <v>0</v>
      </c>
      <c r="AJ46" s="28" t="s">
        <v>318</v>
      </c>
      <c r="AK46" s="85"/>
      <c r="AL46" s="85"/>
      <c r="AM46" s="154" t="str">
        <f t="shared" si="3"/>
        <v/>
      </c>
      <c r="AN46">
        <f t="shared" si="2"/>
        <v>0</v>
      </c>
    </row>
    <row r="47" spans="1:40" ht="21" customHeight="1" x14ac:dyDescent="0.3">
      <c r="A47">
        <v>2021</v>
      </c>
      <c r="B47">
        <v>10</v>
      </c>
      <c r="C47">
        <v>407</v>
      </c>
      <c r="D47">
        <v>629</v>
      </c>
      <c r="E47" t="s">
        <v>238</v>
      </c>
      <c r="F47" t="s">
        <v>239</v>
      </c>
      <c r="G47">
        <v>221</v>
      </c>
      <c r="H47">
        <v>203.983</v>
      </c>
      <c r="I47">
        <v>238.017</v>
      </c>
      <c r="J47" s="275">
        <v>309.5</v>
      </c>
      <c r="K47" s="275">
        <v>229.5</v>
      </c>
      <c r="L47" s="178">
        <v>0.4</v>
      </c>
      <c r="M47">
        <v>18</v>
      </c>
      <c r="N47">
        <v>200</v>
      </c>
      <c r="O47" s="140">
        <v>25</v>
      </c>
      <c r="P47" s="140">
        <v>146</v>
      </c>
      <c r="Q47">
        <v>6</v>
      </c>
      <c r="R47">
        <v>6</v>
      </c>
      <c r="S47">
        <v>11</v>
      </c>
      <c r="Z47">
        <v>1.4999999999999999E-2</v>
      </c>
      <c r="AA47">
        <v>23</v>
      </c>
      <c r="AB47">
        <v>788</v>
      </c>
      <c r="AC47">
        <v>0.1</v>
      </c>
      <c r="AD47">
        <v>3.6</v>
      </c>
      <c r="AE47">
        <v>0.1</v>
      </c>
      <c r="AF47">
        <v>2.7</v>
      </c>
      <c r="AG47">
        <v>2</v>
      </c>
      <c r="AH47">
        <v>0.9</v>
      </c>
      <c r="AI47">
        <v>0.79</v>
      </c>
      <c r="AJ47" s="28" t="s">
        <v>312</v>
      </c>
      <c r="AK47" s="85"/>
      <c r="AL47" s="85" t="s">
        <v>323</v>
      </c>
      <c r="AM47" s="154">
        <f t="shared" si="3"/>
        <v>2.9187817258883249E-2</v>
      </c>
      <c r="AN47">
        <f t="shared" si="2"/>
        <v>0</v>
      </c>
    </row>
    <row r="48" spans="1:40" ht="21" customHeight="1" x14ac:dyDescent="0.3">
      <c r="A48">
        <v>2021</v>
      </c>
      <c r="B48">
        <v>10</v>
      </c>
      <c r="C48">
        <v>137</v>
      </c>
      <c r="D48">
        <v>273</v>
      </c>
      <c r="E48" t="s">
        <v>257</v>
      </c>
      <c r="F48" t="s">
        <v>258</v>
      </c>
      <c r="G48">
        <v>564</v>
      </c>
      <c r="H48">
        <v>524.52</v>
      </c>
      <c r="I48">
        <v>603.48</v>
      </c>
      <c r="J48" s="275"/>
      <c r="K48" s="275"/>
      <c r="L48" s="178"/>
      <c r="M48">
        <v>93</v>
      </c>
      <c r="N48">
        <v>116</v>
      </c>
      <c r="O48" s="140"/>
      <c r="P48" s="140"/>
      <c r="Z48">
        <v>1.4999999999999999E-2</v>
      </c>
      <c r="AG48">
        <v>0</v>
      </c>
      <c r="AJ48" s="28" t="s">
        <v>318</v>
      </c>
      <c r="AK48" s="85"/>
      <c r="AL48" s="85"/>
      <c r="AM48" s="154" t="str">
        <f t="shared" si="3"/>
        <v/>
      </c>
      <c r="AN48">
        <f t="shared" si="2"/>
        <v>0</v>
      </c>
    </row>
    <row r="49" spans="1:40" ht="21" customHeight="1" x14ac:dyDescent="0.3">
      <c r="A49">
        <v>2021</v>
      </c>
      <c r="B49">
        <v>10</v>
      </c>
      <c r="C49">
        <v>384</v>
      </c>
      <c r="D49">
        <v>557</v>
      </c>
      <c r="E49" t="s">
        <v>126</v>
      </c>
      <c r="F49" t="s">
        <v>127</v>
      </c>
      <c r="G49">
        <v>182</v>
      </c>
      <c r="H49">
        <v>171.262</v>
      </c>
      <c r="I49">
        <v>194.922</v>
      </c>
      <c r="J49" s="275">
        <v>245.7</v>
      </c>
      <c r="K49" s="275">
        <v>193.5</v>
      </c>
      <c r="L49" s="178">
        <v>0.4</v>
      </c>
      <c r="M49">
        <v>20</v>
      </c>
      <c r="N49">
        <v>180</v>
      </c>
      <c r="O49" s="140">
        <v>21</v>
      </c>
      <c r="P49" s="140">
        <v>175</v>
      </c>
      <c r="Q49">
        <v>4</v>
      </c>
      <c r="R49">
        <v>7</v>
      </c>
      <c r="S49">
        <v>6</v>
      </c>
      <c r="T49">
        <v>4</v>
      </c>
      <c r="U49">
        <v>1</v>
      </c>
      <c r="Z49">
        <v>1.4999999999999999E-2</v>
      </c>
      <c r="AA49">
        <v>19</v>
      </c>
      <c r="AB49">
        <v>667</v>
      </c>
      <c r="AC49">
        <v>0.1</v>
      </c>
      <c r="AD49">
        <v>3.7</v>
      </c>
      <c r="AE49">
        <v>0.2</v>
      </c>
      <c r="AF49">
        <v>7</v>
      </c>
      <c r="AG49">
        <v>3</v>
      </c>
      <c r="AH49">
        <v>0.9</v>
      </c>
      <c r="AI49">
        <v>0.25</v>
      </c>
      <c r="AJ49" s="28" t="s">
        <v>306</v>
      </c>
      <c r="AK49" s="85"/>
      <c r="AL49" s="85" t="s">
        <v>308</v>
      </c>
      <c r="AM49" s="154">
        <f t="shared" si="3"/>
        <v>2.8485757121439279E-2</v>
      </c>
      <c r="AN49">
        <f t="shared" si="2"/>
        <v>0</v>
      </c>
    </row>
    <row r="50" spans="1:40" ht="21" customHeight="1" x14ac:dyDescent="0.3">
      <c r="A50">
        <v>2021</v>
      </c>
      <c r="B50">
        <v>10</v>
      </c>
      <c r="C50">
        <v>417</v>
      </c>
      <c r="D50">
        <v>661</v>
      </c>
      <c r="E50" t="s">
        <v>204</v>
      </c>
      <c r="F50" t="s">
        <v>205</v>
      </c>
      <c r="G50">
        <v>138</v>
      </c>
      <c r="H50">
        <v>129.858</v>
      </c>
      <c r="I50">
        <v>147.798</v>
      </c>
      <c r="J50" s="275">
        <v>189.2</v>
      </c>
      <c r="K50" s="275">
        <v>143.5</v>
      </c>
      <c r="L50" s="178">
        <v>0.4</v>
      </c>
      <c r="M50">
        <v>20</v>
      </c>
      <c r="N50">
        <v>180</v>
      </c>
      <c r="O50" s="140">
        <v>21</v>
      </c>
      <c r="P50" s="140">
        <v>170</v>
      </c>
      <c r="Q50">
        <v>4</v>
      </c>
      <c r="R50">
        <v>4</v>
      </c>
      <c r="S50">
        <v>6</v>
      </c>
      <c r="U50">
        <v>1</v>
      </c>
      <c r="Z50">
        <v>1.4999999999999999E-2</v>
      </c>
      <c r="AA50">
        <v>15</v>
      </c>
      <c r="AB50">
        <v>1068</v>
      </c>
      <c r="AC50">
        <v>0.1</v>
      </c>
      <c r="AD50">
        <v>7.7</v>
      </c>
      <c r="AE50">
        <v>0.1</v>
      </c>
      <c r="AF50">
        <v>5.4</v>
      </c>
      <c r="AG50">
        <v>5</v>
      </c>
      <c r="AH50">
        <v>0.7</v>
      </c>
      <c r="AI50">
        <v>0.44</v>
      </c>
      <c r="AJ50" s="28" t="s">
        <v>306</v>
      </c>
      <c r="AK50" s="85"/>
      <c r="AL50" s="85" t="s">
        <v>326</v>
      </c>
      <c r="AM50" s="154">
        <f t="shared" si="3"/>
        <v>1.4044943820224719E-2</v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J51" s="275"/>
      <c r="K51" s="275"/>
      <c r="L51" s="178"/>
      <c r="O51" s="140"/>
      <c r="P51" s="140"/>
      <c r="AJ51" s="28"/>
      <c r="AK51" s="85"/>
      <c r="AL51" s="85"/>
      <c r="AM51" s="154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J52" s="275"/>
      <c r="K52" s="275"/>
      <c r="L52" s="178"/>
      <c r="O52" s="140"/>
      <c r="P52" s="140"/>
      <c r="AJ52" s="28"/>
      <c r="AK52" s="85"/>
      <c r="AL52" s="85"/>
      <c r="AM52" s="154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J53" s="275"/>
      <c r="K53" s="275"/>
      <c r="L53" s="178"/>
      <c r="O53" s="140"/>
      <c r="P53" s="140"/>
      <c r="AJ53" s="28"/>
      <c r="AK53" s="85"/>
      <c r="AL53" s="85"/>
      <c r="AM53" s="154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J54" s="275"/>
      <c r="K54" s="275"/>
      <c r="L54" s="178"/>
      <c r="O54" s="140"/>
      <c r="P54" s="140"/>
      <c r="AJ54" s="28"/>
      <c r="AK54" s="85"/>
      <c r="AL54" s="85"/>
      <c r="AM54" s="154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J55" s="275"/>
      <c r="K55" s="275"/>
      <c r="L55" s="178"/>
      <c r="O55" s="140"/>
      <c r="P55" s="140"/>
      <c r="AJ55" s="28"/>
      <c r="AK55" s="85"/>
      <c r="AL55" s="85"/>
      <c r="AM55" s="154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J56" s="275"/>
      <c r="K56" s="275"/>
      <c r="L56" s="178"/>
      <c r="O56" s="140"/>
      <c r="P56" s="140"/>
      <c r="AJ56" s="28"/>
      <c r="AK56" s="85"/>
      <c r="AL56" s="85"/>
      <c r="AM56" s="154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J57" s="275"/>
      <c r="K57" s="275"/>
      <c r="L57" s="178"/>
      <c r="O57" s="140"/>
      <c r="P57" s="140"/>
      <c r="AJ57" s="28"/>
      <c r="AK57" s="85"/>
      <c r="AL57" s="85"/>
      <c r="AM57" s="154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J58" s="275"/>
      <c r="K58" s="275"/>
      <c r="L58" s="178"/>
      <c r="O58" s="140"/>
      <c r="P58" s="140"/>
      <c r="AJ58" s="28"/>
      <c r="AK58" s="85"/>
      <c r="AL58" s="85"/>
      <c r="AM58" s="154" t="str">
        <f t="shared" si="3"/>
        <v/>
      </c>
      <c r="AN58">
        <f t="shared" si="2"/>
        <v>1</v>
      </c>
    </row>
    <row r="59" spans="1:40" ht="21" customHeight="1" x14ac:dyDescent="0.3">
      <c r="A59" s="242">
        <v>2021</v>
      </c>
      <c r="B59" s="242">
        <v>2</v>
      </c>
      <c r="C59" s="242">
        <v>181</v>
      </c>
      <c r="D59" s="242">
        <v>330</v>
      </c>
      <c r="J59" s="275"/>
      <c r="K59" s="275"/>
      <c r="L59" s="178"/>
      <c r="O59" s="140"/>
      <c r="P59" s="140"/>
      <c r="Z59" s="151"/>
      <c r="AJ59" s="28"/>
      <c r="AK59" s="85"/>
      <c r="AL59" s="85"/>
      <c r="AM59" s="154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J60" s="275"/>
      <c r="K60" s="275"/>
      <c r="L60" s="178"/>
      <c r="O60" s="140"/>
      <c r="P60" s="140"/>
      <c r="AJ60" s="28"/>
      <c r="AK60" s="85"/>
      <c r="AL60" s="85"/>
      <c r="AM60" s="154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J61" s="275"/>
      <c r="K61" s="275"/>
      <c r="L61" s="178"/>
      <c r="O61" s="140"/>
      <c r="P61" s="140"/>
      <c r="AJ61" s="28"/>
      <c r="AK61" s="85"/>
      <c r="AL61" s="85"/>
      <c r="AM61" s="154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J62" s="275"/>
      <c r="K62" s="275"/>
      <c r="L62" s="178"/>
      <c r="O62" s="140"/>
      <c r="P62" s="140"/>
      <c r="AJ62" s="28"/>
      <c r="AK62" s="85"/>
      <c r="AL62" s="85"/>
      <c r="AM62" s="154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J63" s="275"/>
      <c r="K63" s="275"/>
      <c r="L63" s="178"/>
      <c r="O63" s="140"/>
      <c r="P63" s="140"/>
      <c r="AJ63" s="28"/>
      <c r="AK63" s="85"/>
      <c r="AL63" s="85"/>
      <c r="AM63" s="154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J64" s="275"/>
      <c r="K64" s="275"/>
      <c r="L64" s="178"/>
      <c r="O64" s="140"/>
      <c r="P64" s="140"/>
      <c r="AJ64" s="28"/>
      <c r="AK64" s="85"/>
      <c r="AL64" s="85"/>
      <c r="AM64" s="154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J65" s="275"/>
      <c r="K65" s="275"/>
      <c r="L65" s="178"/>
      <c r="O65" s="140"/>
      <c r="P65" s="140"/>
      <c r="AJ65" s="28"/>
      <c r="AK65" s="85"/>
      <c r="AL65" s="85"/>
      <c r="AM65" s="154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J66" s="275"/>
      <c r="K66" s="275"/>
      <c r="L66" s="178"/>
      <c r="O66" s="140"/>
      <c r="P66" s="140"/>
      <c r="AJ66" s="28"/>
      <c r="AK66" s="85"/>
      <c r="AL66" s="85"/>
      <c r="AM66" s="154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J67" s="275"/>
      <c r="K67" s="275"/>
      <c r="L67" s="178"/>
      <c r="O67" s="140"/>
      <c r="P67" s="140"/>
      <c r="AJ67" s="28"/>
      <c r="AK67" s="85"/>
      <c r="AL67" s="85"/>
      <c r="AM67" s="154" t="str">
        <f t="shared" ref="AM67:AM98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J68" s="275"/>
      <c r="K68" s="275"/>
      <c r="L68" s="178"/>
      <c r="O68" s="140"/>
      <c r="P68" s="140"/>
      <c r="AJ68" s="28"/>
      <c r="AK68" s="85"/>
      <c r="AL68" s="85"/>
      <c r="AM68" s="154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J69" s="275"/>
      <c r="K69" s="275"/>
      <c r="L69" s="178"/>
      <c r="O69" s="140"/>
      <c r="P69" s="140"/>
      <c r="AJ69" s="28"/>
      <c r="AK69" s="85"/>
      <c r="AL69" s="85"/>
      <c r="AM69" s="154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J70" s="275"/>
      <c r="K70" s="275"/>
      <c r="L70" s="178"/>
      <c r="O70" s="140"/>
      <c r="P70" s="140"/>
      <c r="AJ70" s="28"/>
      <c r="AK70" s="85"/>
      <c r="AL70" s="85"/>
      <c r="AM70" s="154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J71" s="275"/>
      <c r="K71" s="275"/>
      <c r="L71" s="178"/>
      <c r="O71" s="140"/>
      <c r="P71" s="140"/>
      <c r="AJ71" s="28"/>
      <c r="AK71" s="85"/>
      <c r="AL71" s="85"/>
      <c r="AM71" s="154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J72" s="275"/>
      <c r="K72" s="275"/>
      <c r="L72" s="178"/>
      <c r="O72" s="140"/>
      <c r="P72" s="140"/>
      <c r="AJ72" s="28"/>
      <c r="AK72" s="85"/>
      <c r="AL72" s="85"/>
      <c r="AM72" s="154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J73" s="275"/>
      <c r="K73" s="275"/>
      <c r="L73" s="178"/>
      <c r="O73" s="140"/>
      <c r="P73" s="140"/>
      <c r="AJ73" s="28"/>
      <c r="AK73" s="85"/>
      <c r="AL73" s="85"/>
      <c r="AM73" s="154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J74" s="275"/>
      <c r="K74" s="275"/>
      <c r="L74" s="178"/>
      <c r="O74" s="140"/>
      <c r="P74" s="140"/>
      <c r="AJ74" s="28"/>
      <c r="AK74" s="85"/>
      <c r="AL74" s="85"/>
      <c r="AM74" s="154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J75" s="275"/>
      <c r="K75" s="275"/>
      <c r="L75" s="178"/>
      <c r="O75" s="140"/>
      <c r="P75" s="140"/>
      <c r="AJ75" s="28"/>
      <c r="AK75" s="85"/>
      <c r="AL75" s="85"/>
      <c r="AM75" s="154" t="str">
        <f t="shared" si="4"/>
        <v/>
      </c>
      <c r="AN7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J76" s="275"/>
      <c r="K76" s="275"/>
      <c r="L76" s="178"/>
      <c r="O76" s="140"/>
      <c r="P76" s="140"/>
      <c r="AJ76" s="28"/>
      <c r="AK76" s="85"/>
      <c r="AL76" s="85"/>
      <c r="AM76" s="154" t="str">
        <f t="shared" si="4"/>
        <v/>
      </c>
      <c r="AN7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J77" s="275"/>
      <c r="K77" s="275"/>
      <c r="L77" s="178"/>
      <c r="O77" s="140"/>
      <c r="P77" s="140"/>
      <c r="AJ77" s="28"/>
      <c r="AK77" s="85"/>
      <c r="AL77" s="85"/>
      <c r="AM77" s="154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J78" s="275"/>
      <c r="K78" s="275"/>
      <c r="L78" s="178"/>
      <c r="O78" s="140"/>
      <c r="P78" s="140"/>
      <c r="AJ78" s="28"/>
      <c r="AK78" s="85"/>
      <c r="AL78" s="85"/>
      <c r="AM78" s="154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J79" s="275"/>
      <c r="K79" s="275"/>
      <c r="L79" s="178"/>
      <c r="O79" s="140"/>
      <c r="P79" s="140"/>
      <c r="AJ79" s="28"/>
      <c r="AK79" s="85"/>
      <c r="AL79" s="85"/>
      <c r="AM79" s="154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J80" s="275"/>
      <c r="K80" s="275"/>
      <c r="L80" s="178"/>
      <c r="O80" s="140"/>
      <c r="P80" s="140"/>
      <c r="AJ80" s="28"/>
      <c r="AK80" s="85"/>
      <c r="AL80" s="85"/>
      <c r="AM80" s="154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J81" s="275"/>
      <c r="K81" s="275"/>
      <c r="L81" s="178"/>
      <c r="O81" s="140"/>
      <c r="P81" s="140"/>
      <c r="AJ81" s="28"/>
      <c r="AK81" s="85"/>
      <c r="AL81" s="85"/>
      <c r="AM81" s="154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J82" s="275"/>
      <c r="K82" s="275"/>
      <c r="L82" s="178"/>
      <c r="O82" s="140"/>
      <c r="P82" s="140"/>
      <c r="AJ82" s="28"/>
      <c r="AK82" s="85"/>
      <c r="AL82" s="85"/>
      <c r="AM82" s="154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J83" s="275"/>
      <c r="K83" s="275"/>
      <c r="L83" s="178"/>
      <c r="O83" s="140"/>
      <c r="P83" s="140"/>
      <c r="AJ83" s="28"/>
      <c r="AK83" s="85"/>
      <c r="AL83" s="85"/>
      <c r="AM83" s="154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J84" s="275"/>
      <c r="K84" s="275"/>
      <c r="L84" s="178"/>
      <c r="O84" s="140"/>
      <c r="P84" s="140"/>
      <c r="AJ84" s="28"/>
      <c r="AK84" s="85"/>
      <c r="AL84" s="85"/>
      <c r="AM84" s="154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J85" s="275"/>
      <c r="K85" s="275"/>
      <c r="L85" s="178"/>
      <c r="O85" s="140"/>
      <c r="P85" s="140"/>
      <c r="AJ85" s="28"/>
      <c r="AK85" s="85"/>
      <c r="AL85" s="85"/>
      <c r="AM85" s="154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J86" s="275"/>
      <c r="K86" s="275"/>
      <c r="L86" s="178"/>
      <c r="O86" s="140"/>
      <c r="P86" s="140"/>
      <c r="AJ86" s="28"/>
      <c r="AK86" s="85"/>
      <c r="AL86" s="85"/>
      <c r="AM86" s="154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J87" s="275"/>
      <c r="K87" s="275"/>
      <c r="L87" s="178"/>
      <c r="O87" s="140"/>
      <c r="P87" s="140"/>
      <c r="AJ87" s="28"/>
      <c r="AK87" s="85"/>
      <c r="AL87" s="85"/>
      <c r="AM87" s="154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J88" s="275"/>
      <c r="K88" s="275"/>
      <c r="L88" s="178"/>
      <c r="O88" s="140"/>
      <c r="P88" s="140"/>
      <c r="AJ88" s="28"/>
      <c r="AK88" s="85"/>
      <c r="AL88" s="85"/>
      <c r="AM88" s="154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J89" s="275"/>
      <c r="K89" s="275"/>
      <c r="L89" s="178"/>
      <c r="O89" s="140"/>
      <c r="P89" s="140"/>
      <c r="AJ89" s="28"/>
      <c r="AK89" s="85"/>
      <c r="AL89" s="85"/>
      <c r="AM89" s="154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J90" s="275"/>
      <c r="K90" s="275"/>
      <c r="L90" s="178"/>
      <c r="O90" s="140"/>
      <c r="P90" s="140"/>
      <c r="AJ90" s="28"/>
      <c r="AK90" s="85"/>
      <c r="AL90" s="85"/>
      <c r="AM90" s="154" t="str">
        <f t="shared" si="4"/>
        <v/>
      </c>
      <c r="AN90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J91" s="275"/>
      <c r="K91" s="275"/>
      <c r="L91" s="178"/>
      <c r="O91" s="140"/>
      <c r="P91" s="140"/>
      <c r="AJ91" s="28"/>
      <c r="AK91" s="85"/>
      <c r="AL91" s="85"/>
      <c r="AM91" s="154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J92" s="275"/>
      <c r="K92" s="275"/>
      <c r="L92" s="178"/>
      <c r="O92" s="140"/>
      <c r="P92" s="140"/>
      <c r="AJ92" s="28"/>
      <c r="AK92" s="85"/>
      <c r="AL92" s="85"/>
      <c r="AM92" s="154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J93" s="275"/>
      <c r="K93" s="275"/>
      <c r="L93" s="178"/>
      <c r="O93" s="140"/>
      <c r="P93" s="140"/>
      <c r="AJ93" s="28"/>
      <c r="AK93" s="85"/>
      <c r="AL93" s="85"/>
      <c r="AM93" s="154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J94" s="275"/>
      <c r="K94" s="275"/>
      <c r="L94" s="178"/>
      <c r="O94" s="140"/>
      <c r="P94" s="140"/>
      <c r="AJ94" s="28"/>
      <c r="AK94" s="85"/>
      <c r="AL94" s="85"/>
      <c r="AM94" s="154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J95" s="275"/>
      <c r="K95" s="275"/>
      <c r="L95" s="178"/>
      <c r="O95" s="140"/>
      <c r="P95" s="140"/>
      <c r="AJ95" s="28"/>
      <c r="AK95" s="85"/>
      <c r="AL95" s="85"/>
      <c r="AM95" s="154" t="str">
        <f t="shared" si="4"/>
        <v/>
      </c>
      <c r="AN9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J96" s="275"/>
      <c r="K96" s="275"/>
      <c r="L96" s="178"/>
      <c r="O96" s="140"/>
      <c r="P96" s="140"/>
      <c r="AJ96" s="28"/>
      <c r="AK96" s="85"/>
      <c r="AL96" s="85"/>
      <c r="AM96" s="154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J97" s="275"/>
      <c r="K97" s="275"/>
      <c r="L97" s="178"/>
      <c r="O97" s="140"/>
      <c r="P97" s="140"/>
      <c r="AJ97" s="28"/>
      <c r="AK97" s="85"/>
      <c r="AL97" s="85"/>
      <c r="AM97" s="154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J98" s="275"/>
      <c r="K98" s="275"/>
      <c r="L98" s="178"/>
      <c r="O98" s="140"/>
      <c r="P98" s="140"/>
      <c r="AJ98" s="28"/>
      <c r="AK98" s="85"/>
      <c r="AL98" s="85"/>
      <c r="AM98" s="154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J99" s="275"/>
      <c r="K99" s="275"/>
      <c r="L99" s="178"/>
      <c r="O99" s="140"/>
      <c r="P99" s="140"/>
      <c r="AJ99" s="28"/>
      <c r="AK99" s="85"/>
      <c r="AL99" s="85"/>
      <c r="AM99" s="154" t="str">
        <f t="shared" ref="AM99:AM135" si="5">IFERROR(AA99/AB99,"")</f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J100" s="275"/>
      <c r="K100" s="275"/>
      <c r="L100" s="178"/>
      <c r="O100" s="140"/>
      <c r="P100" s="140"/>
      <c r="AJ100" s="28"/>
      <c r="AK100" s="85"/>
      <c r="AL100" s="85"/>
      <c r="AM100" s="154" t="str">
        <f t="shared" si="5"/>
        <v/>
      </c>
    </row>
    <row r="101" spans="1:39" ht="21" customHeight="1" x14ac:dyDescent="0.3">
      <c r="J101" s="275"/>
      <c r="K101" s="275"/>
      <c r="L101" s="178"/>
      <c r="O101" s="140"/>
      <c r="P101" s="140"/>
      <c r="AJ101" s="28"/>
      <c r="AK101" s="85"/>
      <c r="AL101" s="85"/>
      <c r="AM101" s="154" t="str">
        <f t="shared" si="5"/>
        <v/>
      </c>
    </row>
    <row r="102" spans="1:39" ht="21" customHeight="1" x14ac:dyDescent="0.3">
      <c r="J102" s="275"/>
      <c r="K102" s="275"/>
      <c r="L102" s="178"/>
      <c r="O102" s="140"/>
      <c r="P102" s="140"/>
      <c r="AJ102" s="28"/>
      <c r="AK102" s="85"/>
      <c r="AL102" s="85"/>
      <c r="AM102" s="154" t="str">
        <f t="shared" si="5"/>
        <v/>
      </c>
    </row>
    <row r="103" spans="1:39" ht="21" customHeight="1" x14ac:dyDescent="0.3">
      <c r="J103" s="275"/>
      <c r="K103" s="275"/>
      <c r="L103" s="178"/>
      <c r="O103" s="140"/>
      <c r="P103" s="140"/>
      <c r="AJ103" s="28"/>
      <c r="AK103" s="85"/>
      <c r="AL103" s="85"/>
      <c r="AM103" s="154" t="str">
        <f t="shared" si="5"/>
        <v/>
      </c>
    </row>
    <row r="104" spans="1:39" ht="21" customHeight="1" x14ac:dyDescent="0.3">
      <c r="J104" s="275"/>
      <c r="K104" s="275"/>
      <c r="L104" s="178"/>
      <c r="O104" s="140"/>
      <c r="P104" s="140"/>
      <c r="AJ104" s="28"/>
      <c r="AK104" s="85"/>
      <c r="AL104" s="85"/>
      <c r="AM104" s="154" t="str">
        <f t="shared" si="5"/>
        <v/>
      </c>
    </row>
    <row r="105" spans="1:39" ht="21" customHeight="1" x14ac:dyDescent="0.3">
      <c r="J105" s="275"/>
      <c r="K105" s="275"/>
      <c r="L105" s="178"/>
      <c r="O105" s="140"/>
      <c r="P105" s="140"/>
      <c r="AJ105" s="28"/>
      <c r="AK105" s="85"/>
      <c r="AL105" s="85"/>
      <c r="AM105" s="154" t="str">
        <f t="shared" si="5"/>
        <v/>
      </c>
    </row>
    <row r="106" spans="1:39" ht="21" customHeight="1" x14ac:dyDescent="0.3">
      <c r="J106" s="275"/>
      <c r="K106" s="275"/>
      <c r="L106" s="178"/>
      <c r="O106" s="140"/>
      <c r="P106" s="140"/>
      <c r="AJ106" s="28"/>
      <c r="AK106" s="85"/>
      <c r="AL106" s="85"/>
      <c r="AM106" s="154" t="str">
        <f t="shared" si="5"/>
        <v/>
      </c>
    </row>
    <row r="107" spans="1:39" ht="21" customHeight="1" x14ac:dyDescent="0.3">
      <c r="J107" s="275"/>
      <c r="K107" s="275"/>
      <c r="L107" s="178"/>
      <c r="O107" s="140"/>
      <c r="P107" s="140"/>
      <c r="AJ107" s="28"/>
      <c r="AK107" s="85"/>
      <c r="AL107" s="85"/>
      <c r="AM107" s="154" t="str">
        <f t="shared" si="5"/>
        <v/>
      </c>
    </row>
    <row r="108" spans="1:39" ht="21" customHeight="1" x14ac:dyDescent="0.3">
      <c r="J108" s="275"/>
      <c r="K108" s="275"/>
      <c r="L108" s="178"/>
      <c r="O108" s="140"/>
      <c r="P108" s="140"/>
      <c r="AJ108" s="28"/>
      <c r="AK108" s="85"/>
      <c r="AL108" s="85"/>
      <c r="AM108" s="154" t="str">
        <f t="shared" si="5"/>
        <v/>
      </c>
    </row>
    <row r="109" spans="1:39" ht="21" customHeight="1" x14ac:dyDescent="0.3">
      <c r="J109" s="275"/>
      <c r="K109" s="275"/>
      <c r="L109" s="178"/>
      <c r="O109" s="140"/>
      <c r="P109" s="140"/>
      <c r="AJ109" s="28"/>
      <c r="AK109" s="85"/>
      <c r="AL109" s="85"/>
      <c r="AM109" s="154" t="str">
        <f t="shared" si="5"/>
        <v/>
      </c>
    </row>
    <row r="110" spans="1:39" ht="21" customHeight="1" x14ac:dyDescent="0.3">
      <c r="J110" s="275"/>
      <c r="K110" s="275"/>
      <c r="L110" s="178"/>
      <c r="O110" s="140"/>
      <c r="P110" s="140"/>
      <c r="AJ110" s="28"/>
      <c r="AK110" s="85"/>
      <c r="AL110" s="85"/>
      <c r="AM110" s="154" t="str">
        <f t="shared" si="5"/>
        <v/>
      </c>
    </row>
    <row r="111" spans="1:39" ht="21" customHeight="1" x14ac:dyDescent="0.3">
      <c r="J111" s="275"/>
      <c r="K111" s="275"/>
      <c r="L111" s="178"/>
      <c r="O111" s="140"/>
      <c r="P111" s="140"/>
      <c r="AJ111" s="28"/>
      <c r="AK111" s="85"/>
      <c r="AL111" s="85"/>
      <c r="AM111" s="154" t="str">
        <f t="shared" si="5"/>
        <v/>
      </c>
    </row>
    <row r="112" spans="1:39" ht="21" customHeight="1" x14ac:dyDescent="0.3">
      <c r="J112" s="275"/>
      <c r="K112" s="275"/>
      <c r="L112" s="178"/>
      <c r="O112" s="140"/>
      <c r="P112" s="140"/>
      <c r="AJ112" s="28"/>
      <c r="AK112" s="85"/>
      <c r="AL112" s="85"/>
      <c r="AM112" s="154" t="str">
        <f t="shared" si="5"/>
        <v/>
      </c>
    </row>
    <row r="113" spans="10:39" ht="21" customHeight="1" x14ac:dyDescent="0.3">
      <c r="J113" s="275"/>
      <c r="K113" s="275"/>
      <c r="L113" s="178"/>
      <c r="O113" s="140"/>
      <c r="P113" s="140"/>
      <c r="AJ113" s="28"/>
      <c r="AK113" s="85"/>
      <c r="AL113" s="85"/>
      <c r="AM113" s="154" t="str">
        <f t="shared" si="5"/>
        <v/>
      </c>
    </row>
    <row r="114" spans="10:39" ht="21" customHeight="1" x14ac:dyDescent="0.3">
      <c r="J114" s="275"/>
      <c r="K114" s="275"/>
      <c r="L114" s="178"/>
      <c r="O114" s="140"/>
      <c r="P114" s="140"/>
      <c r="AJ114" s="28"/>
      <c r="AK114" s="85"/>
      <c r="AL114" s="85"/>
      <c r="AM114" s="154" t="str">
        <f t="shared" si="5"/>
        <v/>
      </c>
    </row>
    <row r="115" spans="10:39" ht="21" customHeight="1" x14ac:dyDescent="0.3">
      <c r="J115" s="275"/>
      <c r="K115" s="275"/>
      <c r="L115" s="178"/>
      <c r="O115" s="140"/>
      <c r="P115" s="140"/>
      <c r="AJ115" s="28"/>
      <c r="AK115" s="85"/>
      <c r="AL115" s="85"/>
      <c r="AM115" s="154" t="str">
        <f t="shared" si="5"/>
        <v/>
      </c>
    </row>
    <row r="116" spans="10:39" ht="21" customHeight="1" x14ac:dyDescent="0.3">
      <c r="J116" s="275"/>
      <c r="K116" s="275"/>
      <c r="L116" s="178"/>
      <c r="O116" s="140"/>
      <c r="P116" s="140"/>
      <c r="AJ116" s="28"/>
      <c r="AK116" s="85"/>
      <c r="AL116" s="85"/>
      <c r="AM116" s="154" t="str">
        <f t="shared" si="5"/>
        <v/>
      </c>
    </row>
    <row r="117" spans="10:39" ht="21" customHeight="1" x14ac:dyDescent="0.3">
      <c r="J117" s="275"/>
      <c r="K117" s="275"/>
      <c r="L117" s="178"/>
      <c r="O117" s="140"/>
      <c r="P117" s="140"/>
      <c r="AJ117" s="28"/>
      <c r="AK117" s="85"/>
      <c r="AL117" s="85"/>
      <c r="AM117" s="154" t="str">
        <f t="shared" si="5"/>
        <v/>
      </c>
    </row>
    <row r="118" spans="10:39" ht="21" customHeight="1" x14ac:dyDescent="0.3">
      <c r="O118" s="140"/>
      <c r="P118" s="140"/>
      <c r="AJ118" s="28"/>
      <c r="AK118" s="85"/>
      <c r="AL118" s="85"/>
      <c r="AM118" s="154" t="str">
        <f t="shared" si="5"/>
        <v/>
      </c>
    </row>
    <row r="119" spans="10:39" ht="21" customHeight="1" x14ac:dyDescent="0.3">
      <c r="O119" s="140"/>
      <c r="P119" s="140"/>
      <c r="AJ119" s="28"/>
      <c r="AK119" s="85"/>
      <c r="AL119" s="85"/>
      <c r="AM119" s="154" t="str">
        <f t="shared" si="5"/>
        <v/>
      </c>
    </row>
    <row r="120" spans="10:39" ht="21" customHeight="1" x14ac:dyDescent="0.3">
      <c r="O120" s="140"/>
      <c r="P120" s="140"/>
      <c r="AJ120" s="28"/>
      <c r="AK120" s="85"/>
      <c r="AL120" s="85"/>
      <c r="AM120" s="154" t="str">
        <f t="shared" si="5"/>
        <v/>
      </c>
    </row>
    <row r="121" spans="10:39" ht="21" customHeight="1" x14ac:dyDescent="0.3">
      <c r="O121" s="140"/>
      <c r="P121" s="140"/>
      <c r="AJ121" s="28"/>
      <c r="AK121" s="85"/>
      <c r="AL121" s="85"/>
      <c r="AM121" s="154" t="str">
        <f t="shared" si="5"/>
        <v/>
      </c>
    </row>
    <row r="122" spans="10:39" ht="21" customHeight="1" x14ac:dyDescent="0.3">
      <c r="O122" s="140"/>
      <c r="P122" s="140"/>
      <c r="AJ122" s="28"/>
      <c r="AK122" s="85"/>
      <c r="AL122" s="85"/>
      <c r="AM122" s="154" t="str">
        <f t="shared" si="5"/>
        <v/>
      </c>
    </row>
    <row r="123" spans="10:39" ht="21" customHeight="1" x14ac:dyDescent="0.3">
      <c r="O123" s="140"/>
      <c r="P123" s="140"/>
      <c r="AJ123" s="28"/>
      <c r="AK123" s="85"/>
      <c r="AL123" s="85"/>
      <c r="AM123" s="154" t="str">
        <f t="shared" si="5"/>
        <v/>
      </c>
    </row>
    <row r="124" spans="10:39" ht="21" customHeight="1" x14ac:dyDescent="0.3">
      <c r="O124" s="140"/>
      <c r="P124" s="140"/>
      <c r="AJ124" s="28"/>
      <c r="AK124" s="85"/>
      <c r="AL124" s="85"/>
      <c r="AM124" s="154" t="str">
        <f t="shared" si="5"/>
        <v/>
      </c>
    </row>
    <row r="125" spans="10:39" ht="21" customHeight="1" x14ac:dyDescent="0.3">
      <c r="O125" s="140"/>
      <c r="P125" s="140"/>
      <c r="AJ125" s="28"/>
      <c r="AK125" s="85"/>
      <c r="AL125" s="85"/>
      <c r="AM125" s="154" t="str">
        <f t="shared" si="5"/>
        <v/>
      </c>
    </row>
    <row r="126" spans="10:39" ht="21" customHeight="1" x14ac:dyDescent="0.3">
      <c r="O126" s="140"/>
      <c r="P126" s="140"/>
      <c r="AJ126" s="28"/>
      <c r="AK126" s="85"/>
      <c r="AL126" s="85"/>
      <c r="AM126" s="154" t="str">
        <f t="shared" si="5"/>
        <v/>
      </c>
    </row>
    <row r="127" spans="10:39" ht="21" customHeight="1" x14ac:dyDescent="0.3">
      <c r="O127" s="140"/>
      <c r="P127" s="140"/>
      <c r="AJ127" s="28"/>
      <c r="AK127" s="85"/>
      <c r="AL127" s="85"/>
      <c r="AM127" s="154" t="str">
        <f t="shared" si="5"/>
        <v/>
      </c>
    </row>
    <row r="128" spans="10:39" ht="21" customHeight="1" x14ac:dyDescent="0.3">
      <c r="O128" s="140"/>
      <c r="P128" s="140"/>
      <c r="AJ128" s="28"/>
      <c r="AK128" s="85"/>
      <c r="AL128" s="85"/>
      <c r="AM128" s="154" t="str">
        <f t="shared" si="5"/>
        <v/>
      </c>
    </row>
    <row r="129" spans="15:39" ht="21" customHeight="1" x14ac:dyDescent="0.3">
      <c r="O129" s="140"/>
      <c r="P129" s="140"/>
      <c r="AJ129" s="28"/>
      <c r="AK129" s="85"/>
      <c r="AL129" s="85"/>
      <c r="AM129" s="154" t="str">
        <f t="shared" si="5"/>
        <v/>
      </c>
    </row>
    <row r="130" spans="15:39" ht="21" customHeight="1" x14ac:dyDescent="0.3">
      <c r="O130" s="140"/>
      <c r="P130" s="140"/>
      <c r="AJ130" s="28"/>
      <c r="AK130" s="85"/>
      <c r="AL130" s="85"/>
      <c r="AM130" s="154" t="str">
        <f t="shared" si="5"/>
        <v/>
      </c>
    </row>
    <row r="131" spans="15:39" ht="21" customHeight="1" x14ac:dyDescent="0.3">
      <c r="O131" s="140"/>
      <c r="P131" s="140"/>
      <c r="AJ131" s="28"/>
      <c r="AK131" s="85"/>
      <c r="AL131" s="85"/>
      <c r="AM131" s="154" t="str">
        <f t="shared" si="5"/>
        <v/>
      </c>
    </row>
    <row r="132" spans="15:39" ht="21" customHeight="1" x14ac:dyDescent="0.3">
      <c r="O132" s="140"/>
      <c r="P132" s="140"/>
      <c r="AJ132" s="28"/>
      <c r="AK132" s="85"/>
      <c r="AL132" s="85"/>
      <c r="AM132" s="154" t="str">
        <f t="shared" si="5"/>
        <v/>
      </c>
    </row>
    <row r="133" spans="15:39" ht="21" customHeight="1" x14ac:dyDescent="0.3">
      <c r="O133" s="140"/>
      <c r="P133" s="140"/>
      <c r="AJ133" s="28"/>
      <c r="AK133" s="85"/>
      <c r="AL133" s="85"/>
      <c r="AM133" s="154" t="str">
        <f t="shared" si="5"/>
        <v/>
      </c>
    </row>
    <row r="134" spans="15:39" ht="21" customHeight="1" x14ac:dyDescent="0.3">
      <c r="O134" s="140"/>
      <c r="P134" s="140"/>
      <c r="AJ134" s="28"/>
      <c r="AK134" s="85"/>
      <c r="AL134" s="85"/>
      <c r="AM134" s="154" t="str">
        <f t="shared" si="5"/>
        <v/>
      </c>
    </row>
    <row r="135" spans="15:39" ht="21" customHeight="1" x14ac:dyDescent="0.3">
      <c r="O135" s="140"/>
      <c r="P135" s="140"/>
      <c r="AJ135" s="28"/>
      <c r="AK135" s="85"/>
      <c r="AL135" s="85"/>
      <c r="AM135" s="154" t="str">
        <f t="shared" si="5"/>
        <v/>
      </c>
    </row>
    <row r="136" spans="15:39" ht="21" customHeight="1" x14ac:dyDescent="0.3">
      <c r="AJ136" s="28"/>
      <c r="AK136" s="85"/>
      <c r="AL136" s="85"/>
    </row>
    <row r="137" spans="15:39" ht="21" customHeight="1" x14ac:dyDescent="0.3">
      <c r="AJ137" s="28"/>
      <c r="AK137" s="85"/>
      <c r="AL137" s="85"/>
    </row>
    <row r="138" spans="15:39" ht="21" customHeight="1" x14ac:dyDescent="0.3">
      <c r="AJ138" s="28"/>
      <c r="AK138" s="85"/>
      <c r="AL138" s="85"/>
    </row>
    <row r="139" spans="15:39" ht="21" customHeight="1" x14ac:dyDescent="0.3">
      <c r="AJ139" s="28"/>
      <c r="AK139" s="85"/>
      <c r="AL139" s="85"/>
    </row>
    <row r="140" spans="15:39" ht="21" customHeight="1" x14ac:dyDescent="0.3">
      <c r="AJ140" s="28"/>
      <c r="AK140" s="85"/>
      <c r="AL140" s="85"/>
    </row>
    <row r="141" spans="15:39" ht="21" customHeight="1" x14ac:dyDescent="0.3">
      <c r="AJ141" s="28"/>
      <c r="AK141" s="85"/>
      <c r="AL141" s="85"/>
    </row>
    <row r="142" spans="15:39" ht="21" customHeight="1" x14ac:dyDescent="0.3">
      <c r="AJ142" s="28"/>
      <c r="AK142" s="85"/>
      <c r="AL142" s="85"/>
    </row>
    <row r="143" spans="15:39" ht="21" customHeight="1" x14ac:dyDescent="0.3">
      <c r="AJ143" s="28"/>
      <c r="AK143" s="85"/>
      <c r="AL143" s="85"/>
    </row>
    <row r="144" spans="15:39" ht="21" customHeight="1" x14ac:dyDescent="0.3">
      <c r="AJ144" s="28"/>
      <c r="AK144" s="85"/>
      <c r="AL144" s="85"/>
    </row>
    <row r="145" spans="36:38" ht="21" customHeight="1" x14ac:dyDescent="0.3">
      <c r="AJ145" s="28"/>
      <c r="AK145" s="85"/>
      <c r="AL145" s="85"/>
    </row>
    <row r="146" spans="36:38" ht="21" customHeight="1" x14ac:dyDescent="0.3">
      <c r="AJ146" s="28"/>
      <c r="AK146" s="85"/>
      <c r="AL146" s="85"/>
    </row>
    <row r="147" spans="36:38" ht="21" customHeight="1" x14ac:dyDescent="0.3">
      <c r="AJ147" s="28"/>
      <c r="AK147" s="85"/>
      <c r="AL147" s="85"/>
    </row>
    <row r="148" spans="36:38" ht="21" customHeight="1" x14ac:dyDescent="0.3">
      <c r="AJ148" s="28"/>
      <c r="AK148" s="85"/>
      <c r="AL148" s="85"/>
    </row>
    <row r="149" spans="36:38" ht="21" customHeight="1" x14ac:dyDescent="0.3">
      <c r="AJ149" s="28"/>
      <c r="AK149" s="85"/>
      <c r="AL149" s="85"/>
    </row>
    <row r="150" spans="36:38" ht="21" customHeight="1" x14ac:dyDescent="0.3">
      <c r="AJ150" s="28"/>
      <c r="AK150" s="85"/>
      <c r="AL150" s="85"/>
    </row>
    <row r="151" spans="36:38" ht="21" customHeight="1" x14ac:dyDescent="0.3">
      <c r="AJ151" s="28"/>
      <c r="AK151" s="85"/>
      <c r="AL151" s="85"/>
    </row>
    <row r="152" spans="36:38" ht="21" customHeight="1" x14ac:dyDescent="0.3">
      <c r="AJ152" s="28"/>
      <c r="AK152" s="85"/>
      <c r="AL152" s="85"/>
    </row>
    <row r="153" spans="36:38" ht="21" customHeight="1" x14ac:dyDescent="0.3">
      <c r="AJ153" s="28"/>
      <c r="AK153" s="85"/>
      <c r="AL153" s="85"/>
    </row>
    <row r="154" spans="36:38" ht="21" customHeight="1" x14ac:dyDescent="0.3">
      <c r="AJ154" s="28"/>
      <c r="AK154" s="85"/>
      <c r="AL154" s="85"/>
    </row>
    <row r="155" spans="36:38" ht="21" customHeight="1" x14ac:dyDescent="0.3">
      <c r="AJ155" s="28"/>
      <c r="AK155" s="85"/>
      <c r="AL155" s="85"/>
    </row>
    <row r="156" spans="36:38" ht="21" customHeight="1" x14ac:dyDescent="0.3">
      <c r="AJ156" s="28"/>
      <c r="AK156" s="85"/>
      <c r="AL156" s="85"/>
    </row>
    <row r="157" spans="36:38" ht="21" customHeight="1" x14ac:dyDescent="0.3">
      <c r="AJ157" s="28"/>
      <c r="AK157" s="85"/>
      <c r="AL157" s="85"/>
    </row>
    <row r="158" spans="36:38" ht="21" customHeight="1" x14ac:dyDescent="0.3">
      <c r="AJ158" s="28"/>
      <c r="AK158" s="85"/>
      <c r="AL158" s="85"/>
    </row>
    <row r="159" spans="36:38" ht="21" customHeight="1" x14ac:dyDescent="0.3">
      <c r="AJ159" s="28"/>
      <c r="AK159" s="85"/>
      <c r="AL159" s="85"/>
    </row>
    <row r="160" spans="36:38" ht="21" customHeight="1" x14ac:dyDescent="0.3">
      <c r="AJ160" s="28"/>
      <c r="AK160" s="85"/>
      <c r="AL160" s="85"/>
    </row>
    <row r="161" spans="36:38" ht="21" customHeight="1" x14ac:dyDescent="0.3">
      <c r="AJ161" s="28"/>
      <c r="AK161" s="85"/>
      <c r="AL161" s="85"/>
    </row>
    <row r="162" spans="36:38" ht="21" customHeight="1" x14ac:dyDescent="0.3">
      <c r="AJ162" s="28"/>
      <c r="AK162" s="85"/>
      <c r="AL162" s="85"/>
    </row>
    <row r="163" spans="36:38" ht="21" customHeight="1" x14ac:dyDescent="0.3">
      <c r="AJ163" s="28"/>
      <c r="AK163" s="85"/>
      <c r="AL163" s="85"/>
    </row>
    <row r="164" spans="36:38" ht="21" customHeight="1" x14ac:dyDescent="0.3">
      <c r="AJ164" s="28"/>
      <c r="AK164" s="85"/>
      <c r="AL164" s="85"/>
    </row>
    <row r="165" spans="36:38" ht="21" customHeight="1" x14ac:dyDescent="0.3">
      <c r="AJ165" s="28"/>
      <c r="AK165" s="85"/>
      <c r="AL165" s="85"/>
    </row>
    <row r="166" spans="36:38" ht="21" customHeight="1" x14ac:dyDescent="0.3">
      <c r="AJ166" s="28"/>
      <c r="AK166" s="85"/>
      <c r="AL166" s="85"/>
    </row>
    <row r="167" spans="36:38" ht="21" customHeight="1" x14ac:dyDescent="0.3">
      <c r="AJ167" s="28"/>
      <c r="AK167" s="85"/>
      <c r="AL167" s="85"/>
    </row>
    <row r="168" spans="36:38" ht="21" customHeight="1" x14ac:dyDescent="0.3">
      <c r="AJ168" s="28"/>
      <c r="AK168" s="85"/>
      <c r="AL168" s="85"/>
    </row>
    <row r="169" spans="36:38" ht="21" customHeight="1" x14ac:dyDescent="0.3">
      <c r="AJ169" s="28"/>
      <c r="AK169" s="85"/>
      <c r="AL169" s="85"/>
    </row>
    <row r="170" spans="36:38" ht="21" customHeight="1" x14ac:dyDescent="0.3">
      <c r="AJ170" s="28"/>
      <c r="AK170" s="85"/>
      <c r="AL170" s="85"/>
    </row>
    <row r="171" spans="36:38" ht="21" customHeight="1" x14ac:dyDescent="0.3">
      <c r="AJ171" s="28"/>
      <c r="AK171" s="85"/>
      <c r="AL171" s="85"/>
    </row>
    <row r="172" spans="36:38" ht="21" customHeight="1" x14ac:dyDescent="0.3">
      <c r="AJ172" s="28"/>
      <c r="AK172" s="85"/>
      <c r="AL172" s="85"/>
    </row>
    <row r="173" spans="36:38" ht="21" customHeight="1" x14ac:dyDescent="0.3">
      <c r="AJ173" s="28"/>
      <c r="AK173" s="85"/>
      <c r="AL173" s="85"/>
    </row>
    <row r="174" spans="36:38" ht="21" customHeight="1" x14ac:dyDescent="0.3">
      <c r="AJ174" s="28"/>
      <c r="AK174" s="85"/>
      <c r="AL174" s="85"/>
    </row>
    <row r="175" spans="36:38" ht="21" customHeight="1" x14ac:dyDescent="0.3">
      <c r="AJ175" s="28"/>
      <c r="AK175" s="85"/>
      <c r="AL175" s="85"/>
    </row>
    <row r="176" spans="36:38" ht="21" customHeight="1" x14ac:dyDescent="0.3">
      <c r="AJ176" s="28"/>
      <c r="AK176" s="85"/>
      <c r="AL176" s="85"/>
    </row>
    <row r="177" spans="36:38" ht="21" customHeight="1" x14ac:dyDescent="0.3">
      <c r="AJ177" s="28"/>
      <c r="AK177" s="85"/>
      <c r="AL177" s="85"/>
    </row>
    <row r="178" spans="36:38" ht="21" customHeight="1" x14ac:dyDescent="0.3">
      <c r="AJ178" s="28"/>
      <c r="AK178" s="85"/>
      <c r="AL178" s="85"/>
    </row>
    <row r="179" spans="36:38" ht="21" customHeight="1" x14ac:dyDescent="0.3">
      <c r="AJ179" s="28"/>
      <c r="AK179" s="85"/>
      <c r="AL179" s="85"/>
    </row>
    <row r="180" spans="36:38" ht="21" customHeight="1" x14ac:dyDescent="0.3">
      <c r="AJ180" s="28"/>
      <c r="AK180" s="85"/>
      <c r="AL180" s="85"/>
    </row>
    <row r="181" spans="36:38" ht="21" customHeight="1" x14ac:dyDescent="0.3">
      <c r="AJ181" s="28"/>
      <c r="AK181" s="85"/>
      <c r="AL181" s="85"/>
    </row>
    <row r="182" spans="36:38" ht="21" customHeight="1" x14ac:dyDescent="0.3">
      <c r="AJ182" s="28"/>
      <c r="AK182" s="85"/>
      <c r="AL182" s="85"/>
    </row>
    <row r="183" spans="36:38" ht="21" customHeight="1" x14ac:dyDescent="0.3">
      <c r="AJ183" s="28"/>
      <c r="AK183" s="85"/>
      <c r="AL183" s="85"/>
    </row>
    <row r="184" spans="36:38" ht="21" customHeight="1" x14ac:dyDescent="0.3">
      <c r="AJ184" s="28"/>
      <c r="AK184" s="85"/>
      <c r="AL184" s="85"/>
    </row>
    <row r="185" spans="36:38" ht="21" customHeight="1" x14ac:dyDescent="0.3">
      <c r="AJ185" s="28"/>
      <c r="AK185" s="85"/>
      <c r="AL185" s="85"/>
    </row>
    <row r="186" spans="36:38" ht="21" customHeight="1" x14ac:dyDescent="0.3">
      <c r="AJ186" s="28"/>
      <c r="AK186" s="85"/>
      <c r="AL186" s="85"/>
    </row>
    <row r="187" spans="36:38" ht="21" customHeight="1" x14ac:dyDescent="0.3">
      <c r="AJ187" s="28"/>
      <c r="AK187" s="85"/>
      <c r="AL187" s="85"/>
    </row>
    <row r="188" spans="36:38" ht="21" customHeight="1" x14ac:dyDescent="0.3">
      <c r="AJ188" s="28"/>
      <c r="AK188" s="85"/>
      <c r="AL188" s="85"/>
    </row>
    <row r="189" spans="36:38" ht="21" customHeight="1" x14ac:dyDescent="0.3">
      <c r="AJ189" s="28"/>
      <c r="AK189" s="85"/>
      <c r="AL189" s="85"/>
    </row>
    <row r="190" spans="36:38" ht="21" customHeight="1" x14ac:dyDescent="0.3">
      <c r="AJ190" s="28"/>
      <c r="AK190" s="85"/>
      <c r="AL190" s="85"/>
    </row>
    <row r="191" spans="36:38" ht="21" customHeight="1" x14ac:dyDescent="0.3">
      <c r="AJ191" s="28"/>
      <c r="AK191" s="85"/>
      <c r="AL191" s="85"/>
    </row>
    <row r="192" spans="36:38" ht="21" customHeight="1" x14ac:dyDescent="0.3">
      <c r="AJ192" s="28"/>
      <c r="AK192" s="85"/>
      <c r="AL192" s="85"/>
    </row>
    <row r="193" spans="36:38" ht="21" customHeight="1" x14ac:dyDescent="0.3">
      <c r="AJ193" s="28"/>
      <c r="AK193" s="85"/>
      <c r="AL193" s="85"/>
    </row>
    <row r="194" spans="36:38" ht="21" customHeight="1" x14ac:dyDescent="0.3">
      <c r="AJ194" s="28"/>
      <c r="AK194" s="85"/>
      <c r="AL194" s="85"/>
    </row>
    <row r="195" spans="36:38" ht="21" customHeight="1" x14ac:dyDescent="0.3">
      <c r="AJ195" s="28"/>
      <c r="AK195" s="85"/>
      <c r="AL195" s="85"/>
    </row>
    <row r="196" spans="36:38" ht="21" customHeight="1" x14ac:dyDescent="0.3">
      <c r="AJ196" s="28"/>
      <c r="AK196" s="85"/>
      <c r="AL196" s="85"/>
    </row>
    <row r="197" spans="36:38" ht="21" customHeight="1" x14ac:dyDescent="0.3">
      <c r="AJ197" s="28"/>
      <c r="AK197" s="85"/>
      <c r="AL197" s="85"/>
    </row>
    <row r="198" spans="36:38" ht="21" customHeight="1" x14ac:dyDescent="0.3">
      <c r="AJ198" s="28"/>
      <c r="AK198" s="85"/>
      <c r="AL198" s="85"/>
    </row>
    <row r="199" spans="36:38" ht="21" customHeight="1" x14ac:dyDescent="0.3">
      <c r="AJ199" s="28"/>
      <c r="AK199" s="85"/>
      <c r="AL199" s="85"/>
    </row>
    <row r="200" spans="36:38" ht="21" customHeight="1" x14ac:dyDescent="0.3">
      <c r="AJ200" s="28"/>
      <c r="AK200" s="85"/>
      <c r="AL200" s="85"/>
    </row>
    <row r="201" spans="36:38" ht="21" customHeight="1" x14ac:dyDescent="0.3">
      <c r="AJ201" s="28"/>
      <c r="AK201" s="85"/>
      <c r="AL201" s="85"/>
    </row>
    <row r="202" spans="36:38" ht="21" customHeight="1" x14ac:dyDescent="0.3">
      <c r="AJ202" s="28"/>
      <c r="AK202" s="85"/>
      <c r="AL202" s="85"/>
    </row>
    <row r="203" spans="36:38" ht="21" customHeight="1" x14ac:dyDescent="0.3">
      <c r="AJ203" s="28"/>
      <c r="AK203" s="85"/>
      <c r="AL203" s="85"/>
    </row>
    <row r="204" spans="36:38" ht="21" customHeight="1" x14ac:dyDescent="0.3">
      <c r="AJ204" s="28"/>
      <c r="AK204" s="85"/>
      <c r="AL204" s="85"/>
    </row>
    <row r="205" spans="36:38" ht="21" customHeight="1" x14ac:dyDescent="0.3">
      <c r="AJ205" s="28"/>
      <c r="AK205" s="85"/>
      <c r="AL205" s="85"/>
    </row>
    <row r="206" spans="36:38" ht="21" customHeight="1" x14ac:dyDescent="0.3">
      <c r="AJ206" s="28"/>
      <c r="AK206" s="85"/>
      <c r="AL206" s="85"/>
    </row>
    <row r="207" spans="36:38" ht="21" customHeight="1" x14ac:dyDescent="0.3">
      <c r="AJ207" s="28"/>
      <c r="AK207" s="85"/>
      <c r="AL207" s="85"/>
    </row>
    <row r="208" spans="36:38" ht="21" customHeight="1" x14ac:dyDescent="0.3">
      <c r="AJ208" s="28"/>
      <c r="AK208" s="85"/>
      <c r="AL208" s="85"/>
    </row>
    <row r="209" spans="36:38" ht="21" customHeight="1" x14ac:dyDescent="0.3">
      <c r="AJ209" s="28"/>
      <c r="AK209" s="85"/>
      <c r="AL209" s="85"/>
    </row>
    <row r="210" spans="36:38" ht="21" customHeight="1" x14ac:dyDescent="0.3">
      <c r="AJ210" s="28"/>
      <c r="AK210" s="85"/>
      <c r="AL210" s="85"/>
    </row>
    <row r="211" spans="36:38" ht="21" customHeight="1" x14ac:dyDescent="0.3">
      <c r="AJ211" s="28"/>
      <c r="AK211" s="85"/>
      <c r="AL211" s="85"/>
    </row>
    <row r="212" spans="36:38" ht="21" customHeight="1" x14ac:dyDescent="0.3">
      <c r="AJ212" s="28"/>
      <c r="AK212" s="85"/>
      <c r="AL212" s="85"/>
    </row>
    <row r="213" spans="36:38" ht="21" customHeight="1" x14ac:dyDescent="0.3">
      <c r="AJ213" s="28"/>
      <c r="AK213" s="85"/>
      <c r="AL213" s="85"/>
    </row>
    <row r="214" spans="36:38" ht="21" customHeight="1" x14ac:dyDescent="0.3">
      <c r="AJ214" s="28"/>
      <c r="AK214" s="85"/>
      <c r="AL214" s="85"/>
    </row>
    <row r="215" spans="36:38" ht="21" customHeight="1" x14ac:dyDescent="0.3">
      <c r="AJ215" s="28"/>
      <c r="AK215" s="85"/>
      <c r="AL215" s="85"/>
    </row>
    <row r="216" spans="36:38" ht="21" customHeight="1" x14ac:dyDescent="0.3">
      <c r="AJ216" s="28"/>
      <c r="AK216" s="85"/>
      <c r="AL216" s="85"/>
    </row>
    <row r="217" spans="36:38" ht="21" customHeight="1" x14ac:dyDescent="0.3">
      <c r="AJ217" s="28"/>
      <c r="AK217" s="85"/>
      <c r="AL217" s="85"/>
    </row>
    <row r="218" spans="36:38" ht="21" customHeight="1" x14ac:dyDescent="0.3">
      <c r="AJ218" s="28"/>
      <c r="AK218" s="85"/>
      <c r="AL218" s="85"/>
    </row>
    <row r="219" spans="36:38" ht="21" customHeight="1" x14ac:dyDescent="0.3">
      <c r="AJ219" s="28"/>
      <c r="AK219" s="85"/>
      <c r="AL219" s="85"/>
    </row>
    <row r="220" spans="36:38" ht="21" customHeight="1" x14ac:dyDescent="0.3">
      <c r="AJ220" s="28"/>
      <c r="AK220" s="85"/>
      <c r="AL220" s="85"/>
    </row>
    <row r="221" spans="36:38" ht="21" customHeight="1" x14ac:dyDescent="0.3">
      <c r="AJ221" s="28"/>
      <c r="AK221" s="85"/>
      <c r="AL221" s="85"/>
    </row>
    <row r="222" spans="36:38" ht="21" customHeight="1" x14ac:dyDescent="0.3">
      <c r="AJ222" s="28"/>
      <c r="AK222" s="85"/>
      <c r="AL222" s="85"/>
    </row>
    <row r="223" spans="36:38" ht="21" customHeight="1" x14ac:dyDescent="0.3">
      <c r="AJ223" s="28"/>
      <c r="AK223" s="85"/>
      <c r="AL223" s="85"/>
    </row>
    <row r="224" spans="36:38" ht="21" customHeight="1" x14ac:dyDescent="0.3">
      <c r="AJ224" s="28"/>
      <c r="AK224" s="85"/>
      <c r="AL224" s="85"/>
    </row>
    <row r="225" spans="36:38" ht="21" customHeight="1" x14ac:dyDescent="0.3">
      <c r="AJ225" s="28"/>
      <c r="AK225" s="85"/>
      <c r="AL225" s="85"/>
    </row>
    <row r="226" spans="36:38" ht="21" customHeight="1" x14ac:dyDescent="0.3">
      <c r="AJ226" s="28"/>
      <c r="AK226" s="85"/>
      <c r="AL226" s="85"/>
    </row>
    <row r="227" spans="36:38" ht="21" customHeight="1" x14ac:dyDescent="0.3">
      <c r="AJ227" s="28"/>
      <c r="AK227" s="85"/>
      <c r="AL227" s="85"/>
    </row>
    <row r="228" spans="36:38" ht="21" customHeight="1" x14ac:dyDescent="0.3">
      <c r="AJ228" s="28"/>
      <c r="AK228" s="85"/>
      <c r="AL228" s="85"/>
    </row>
    <row r="229" spans="36:38" ht="21" customHeight="1" x14ac:dyDescent="0.3">
      <c r="AJ229" s="28"/>
      <c r="AK229" s="85"/>
      <c r="AL229" s="85"/>
    </row>
    <row r="230" spans="36:38" ht="21" customHeight="1" x14ac:dyDescent="0.3">
      <c r="AJ230" s="28"/>
      <c r="AK230" s="85"/>
      <c r="AL230" s="85"/>
    </row>
    <row r="231" spans="36:38" ht="21" customHeight="1" x14ac:dyDescent="0.3">
      <c r="AJ231" s="28"/>
      <c r="AK231" s="85"/>
      <c r="AL231" s="85"/>
    </row>
    <row r="232" spans="36:38" ht="21" customHeight="1" x14ac:dyDescent="0.3">
      <c r="AJ232" s="28"/>
      <c r="AK232" s="85"/>
      <c r="AL232" s="85"/>
    </row>
    <row r="233" spans="36:38" ht="21" customHeight="1" x14ac:dyDescent="0.3">
      <c r="AJ233" s="28"/>
      <c r="AK233" s="85"/>
      <c r="AL233" s="85"/>
    </row>
    <row r="234" spans="36:38" ht="21" customHeight="1" x14ac:dyDescent="0.3">
      <c r="AJ234" s="28"/>
      <c r="AK234" s="85"/>
      <c r="AL234" s="85"/>
    </row>
    <row r="235" spans="36:38" ht="21" customHeight="1" x14ac:dyDescent="0.3">
      <c r="AJ235" s="28"/>
      <c r="AK235" s="85"/>
      <c r="AL235" s="85"/>
    </row>
    <row r="236" spans="36:38" ht="21" customHeight="1" x14ac:dyDescent="0.3">
      <c r="AJ236" s="28"/>
      <c r="AK236" s="85"/>
      <c r="AL236" s="85"/>
    </row>
    <row r="237" spans="36:38" ht="21" customHeight="1" x14ac:dyDescent="0.3">
      <c r="AJ237" s="28"/>
      <c r="AK237" s="85"/>
      <c r="AL237" s="85"/>
    </row>
    <row r="238" spans="36:38" ht="21" customHeight="1" x14ac:dyDescent="0.3">
      <c r="AJ238" s="28"/>
      <c r="AK238" s="85"/>
      <c r="AL238" s="85"/>
    </row>
    <row r="239" spans="36:38" ht="21" customHeight="1" x14ac:dyDescent="0.3">
      <c r="AJ239" s="28"/>
      <c r="AK239" s="85"/>
      <c r="AL239" s="85"/>
    </row>
    <row r="240" spans="36:38" ht="21" customHeight="1" x14ac:dyDescent="0.3">
      <c r="AJ240" s="28"/>
      <c r="AK240" s="85"/>
      <c r="AL240" s="85"/>
    </row>
    <row r="241" spans="36:38" ht="21" customHeight="1" x14ac:dyDescent="0.3">
      <c r="AJ241" s="28"/>
      <c r="AK241" s="85"/>
      <c r="AL241" s="85"/>
    </row>
    <row r="242" spans="36:38" ht="21" customHeight="1" x14ac:dyDescent="0.3">
      <c r="AJ242" s="28"/>
      <c r="AK242" s="85"/>
      <c r="AL242" s="85"/>
    </row>
    <row r="243" spans="36:38" ht="21" customHeight="1" x14ac:dyDescent="0.3">
      <c r="AJ243" s="28"/>
      <c r="AK243" s="85"/>
      <c r="AL243" s="85"/>
    </row>
    <row r="244" spans="36:38" ht="21" customHeight="1" x14ac:dyDescent="0.3">
      <c r="AJ244" s="28"/>
      <c r="AK244" s="85"/>
      <c r="AL244" s="85"/>
    </row>
    <row r="245" spans="36:38" ht="21" customHeight="1" x14ac:dyDescent="0.3">
      <c r="AJ245" s="28"/>
      <c r="AK245" s="85"/>
      <c r="AL245" s="85"/>
    </row>
    <row r="246" spans="36:38" ht="21" customHeight="1" x14ac:dyDescent="0.3">
      <c r="AJ246" s="28"/>
      <c r="AK246" s="85"/>
      <c r="AL246" s="85"/>
    </row>
    <row r="247" spans="36:38" ht="21" customHeight="1" x14ac:dyDescent="0.3">
      <c r="AJ247" s="28"/>
      <c r="AK247" s="85"/>
      <c r="AL247" s="85"/>
    </row>
    <row r="248" spans="36:38" ht="21" customHeight="1" x14ac:dyDescent="0.3">
      <c r="AJ248" s="28"/>
      <c r="AK248" s="85"/>
      <c r="AL248" s="85"/>
    </row>
    <row r="249" spans="36:38" ht="21" customHeight="1" x14ac:dyDescent="0.3">
      <c r="AJ249" s="28"/>
      <c r="AK249" s="85"/>
      <c r="AL249" s="85"/>
    </row>
    <row r="250" spans="36:38" ht="21" customHeight="1" x14ac:dyDescent="0.3">
      <c r="AJ250" s="28"/>
      <c r="AK250" s="85"/>
      <c r="AL250" s="85"/>
    </row>
    <row r="251" spans="36:38" ht="21" customHeight="1" x14ac:dyDescent="0.3">
      <c r="AJ251" s="28"/>
      <c r="AK251" s="85"/>
      <c r="AL251" s="85"/>
    </row>
    <row r="252" spans="36:38" ht="21" customHeight="1" x14ac:dyDescent="0.3">
      <c r="AJ252" s="28"/>
      <c r="AK252" s="85"/>
      <c r="AL252" s="85"/>
    </row>
    <row r="253" spans="36:38" ht="21" customHeight="1" x14ac:dyDescent="0.3">
      <c r="AJ253" s="28"/>
      <c r="AK253" s="85"/>
      <c r="AL253" s="85"/>
    </row>
    <row r="254" spans="36:38" ht="21" customHeight="1" x14ac:dyDescent="0.3">
      <c r="AJ254" s="28"/>
      <c r="AK254" s="85"/>
      <c r="AL254" s="85"/>
    </row>
    <row r="255" spans="36:38" ht="21" customHeight="1" x14ac:dyDescent="0.3">
      <c r="AJ255" s="28"/>
      <c r="AK255" s="85"/>
      <c r="AL255" s="85"/>
    </row>
    <row r="256" spans="36:38" ht="21" customHeight="1" x14ac:dyDescent="0.3">
      <c r="AJ256" s="28"/>
      <c r="AK256" s="85"/>
      <c r="AL256" s="85"/>
    </row>
    <row r="257" spans="36:38" ht="21" customHeight="1" x14ac:dyDescent="0.3">
      <c r="AJ257" s="28"/>
      <c r="AK257" s="85"/>
      <c r="AL257" s="85"/>
    </row>
    <row r="258" spans="36:38" ht="21" customHeight="1" x14ac:dyDescent="0.3">
      <c r="AJ258" s="28"/>
      <c r="AK258" s="85"/>
      <c r="AL258" s="85"/>
    </row>
    <row r="259" spans="36:38" ht="21" customHeight="1" x14ac:dyDescent="0.3">
      <c r="AJ259" s="28"/>
      <c r="AK259" s="85"/>
      <c r="AL259" s="85"/>
    </row>
    <row r="260" spans="36:38" ht="21" customHeight="1" x14ac:dyDescent="0.3">
      <c r="AJ260" s="28"/>
      <c r="AK260" s="85"/>
      <c r="AL260" s="85"/>
    </row>
    <row r="261" spans="36:38" ht="21" customHeight="1" x14ac:dyDescent="0.3">
      <c r="AJ261" s="28"/>
      <c r="AK261" s="85"/>
      <c r="AL261" s="85"/>
    </row>
    <row r="262" spans="36:38" ht="21" customHeight="1" x14ac:dyDescent="0.3">
      <c r="AJ262" s="28"/>
      <c r="AK262" s="85"/>
      <c r="AL262" s="85"/>
    </row>
    <row r="263" spans="36:38" ht="21" customHeight="1" x14ac:dyDescent="0.3">
      <c r="AJ263" s="28"/>
      <c r="AK263" s="85"/>
      <c r="AL263" s="85"/>
    </row>
    <row r="264" spans="36:38" ht="21" customHeight="1" x14ac:dyDescent="0.3">
      <c r="AJ264" s="28"/>
      <c r="AK264" s="85"/>
      <c r="AL264" s="85"/>
    </row>
    <row r="265" spans="36:38" ht="21" customHeight="1" x14ac:dyDescent="0.3">
      <c r="AJ265" s="28"/>
      <c r="AK265" s="85"/>
      <c r="AL265" s="85"/>
    </row>
    <row r="266" spans="36:38" ht="21" customHeight="1" x14ac:dyDescent="0.3">
      <c r="AJ266" s="28"/>
      <c r="AK266" s="85"/>
      <c r="AL266" s="85"/>
    </row>
    <row r="267" spans="36:38" ht="21" customHeight="1" x14ac:dyDescent="0.3">
      <c r="AJ267" s="28"/>
      <c r="AK267" s="85"/>
      <c r="AL267" s="85"/>
    </row>
    <row r="268" spans="36:38" ht="21" customHeight="1" x14ac:dyDescent="0.3">
      <c r="AJ268" s="28"/>
      <c r="AK268" s="85"/>
      <c r="AL268" s="85"/>
    </row>
    <row r="269" spans="36:38" ht="21" customHeight="1" x14ac:dyDescent="0.3">
      <c r="AJ269" s="28"/>
      <c r="AK269" s="85"/>
      <c r="AL269" s="85"/>
    </row>
    <row r="270" spans="36:38" ht="21" customHeight="1" x14ac:dyDescent="0.3">
      <c r="AJ270" s="28"/>
      <c r="AK270" s="85"/>
      <c r="AL270" s="85"/>
    </row>
    <row r="271" spans="36:38" ht="21" customHeight="1" x14ac:dyDescent="0.3">
      <c r="AJ271" s="28"/>
      <c r="AK271" s="85"/>
      <c r="AL271" s="85"/>
    </row>
    <row r="272" spans="36:38" ht="21" customHeight="1" x14ac:dyDescent="0.3">
      <c r="AJ272" s="28"/>
      <c r="AK272" s="85"/>
      <c r="AL272" s="85"/>
    </row>
    <row r="273" spans="36:38" ht="21" customHeight="1" x14ac:dyDescent="0.3">
      <c r="AJ273" s="28"/>
      <c r="AK273" s="85"/>
      <c r="AL273" s="85"/>
    </row>
    <row r="274" spans="36:38" ht="21" customHeight="1" x14ac:dyDescent="0.3">
      <c r="AJ274" s="28"/>
      <c r="AK274" s="85"/>
      <c r="AL274" s="85"/>
    </row>
    <row r="275" spans="36:38" ht="21" customHeight="1" x14ac:dyDescent="0.3">
      <c r="AJ275" s="28"/>
      <c r="AK275" s="85"/>
      <c r="AL275" s="85"/>
    </row>
    <row r="276" spans="36:38" ht="21" customHeight="1" x14ac:dyDescent="0.3">
      <c r="AJ276" s="28"/>
      <c r="AK276" s="85"/>
      <c r="AL276" s="85"/>
    </row>
    <row r="277" spans="36:38" ht="21" customHeight="1" x14ac:dyDescent="0.3">
      <c r="AJ277" s="28"/>
      <c r="AK277" s="85"/>
      <c r="AL277" s="85"/>
    </row>
    <row r="278" spans="36:38" ht="21" customHeight="1" x14ac:dyDescent="0.3">
      <c r="AJ278" s="28"/>
      <c r="AK278" s="85"/>
      <c r="AL278" s="85"/>
    </row>
    <row r="279" spans="36:38" ht="21" customHeight="1" x14ac:dyDescent="0.3">
      <c r="AJ279" s="28"/>
      <c r="AK279" s="85"/>
      <c r="AL279" s="85"/>
    </row>
    <row r="280" spans="36:38" ht="21" customHeight="1" x14ac:dyDescent="0.3">
      <c r="AJ280" s="28"/>
      <c r="AK280" s="85"/>
      <c r="AL280" s="85"/>
    </row>
    <row r="281" spans="36:38" ht="21" customHeight="1" x14ac:dyDescent="0.3">
      <c r="AJ281" s="28"/>
      <c r="AK281" s="85"/>
      <c r="AL281" s="85"/>
    </row>
    <row r="282" spans="36:38" ht="21" customHeight="1" x14ac:dyDescent="0.3">
      <c r="AJ282" s="28"/>
      <c r="AK282" s="85"/>
      <c r="AL282" s="85"/>
    </row>
    <row r="283" spans="36:38" ht="21" customHeight="1" x14ac:dyDescent="0.3">
      <c r="AJ283" s="28"/>
      <c r="AK283" s="85"/>
      <c r="AL283" s="85"/>
    </row>
    <row r="284" spans="36:38" ht="21" customHeight="1" x14ac:dyDescent="0.3">
      <c r="AJ284" s="28"/>
      <c r="AK284" s="85"/>
      <c r="AL284" s="85"/>
    </row>
    <row r="285" spans="36:38" ht="21" customHeight="1" x14ac:dyDescent="0.3">
      <c r="AJ285" s="28"/>
      <c r="AK285" s="85"/>
      <c r="AL285" s="85"/>
    </row>
    <row r="286" spans="36:38" ht="21" customHeight="1" x14ac:dyDescent="0.3">
      <c r="AJ286" s="28"/>
      <c r="AK286" s="85"/>
      <c r="AL286" s="85"/>
    </row>
    <row r="287" spans="36:38" ht="21" customHeight="1" x14ac:dyDescent="0.3">
      <c r="AJ287" s="28"/>
      <c r="AK287" s="85"/>
      <c r="AL287" s="85"/>
    </row>
    <row r="288" spans="36:38" ht="21" customHeight="1" x14ac:dyDescent="0.3">
      <c r="AJ288" s="28"/>
      <c r="AK288" s="85"/>
      <c r="AL288" s="85"/>
    </row>
    <row r="289" spans="36:38" ht="21" customHeight="1" x14ac:dyDescent="0.3">
      <c r="AJ289" s="28"/>
      <c r="AK289" s="85"/>
      <c r="AL289" s="85"/>
    </row>
    <row r="290" spans="36:38" ht="21" customHeight="1" x14ac:dyDescent="0.3">
      <c r="AJ290" s="28"/>
      <c r="AK290" s="85"/>
      <c r="AL290" s="85"/>
    </row>
    <row r="291" spans="36:38" ht="21" customHeight="1" x14ac:dyDescent="0.3">
      <c r="AJ291" s="28"/>
      <c r="AK291" s="85"/>
      <c r="AL291" s="85"/>
    </row>
    <row r="292" spans="36:38" ht="21" customHeight="1" x14ac:dyDescent="0.3">
      <c r="AJ292" s="28"/>
      <c r="AK292" s="85"/>
      <c r="AL292" s="85"/>
    </row>
    <row r="293" spans="36:38" ht="21" customHeight="1" x14ac:dyDescent="0.3">
      <c r="AJ293" s="28"/>
      <c r="AK293" s="85"/>
      <c r="AL293" s="85"/>
    </row>
    <row r="294" spans="36:38" ht="21" customHeight="1" x14ac:dyDescent="0.3">
      <c r="AJ294" s="28"/>
      <c r="AK294" s="85"/>
      <c r="AL294" s="85"/>
    </row>
    <row r="295" spans="36:38" ht="21" customHeight="1" x14ac:dyDescent="0.3">
      <c r="AJ295" s="28"/>
      <c r="AK295" s="85"/>
      <c r="AL295" s="85"/>
    </row>
    <row r="296" spans="36:38" ht="21" customHeight="1" x14ac:dyDescent="0.3">
      <c r="AJ296" s="28"/>
      <c r="AK296" s="85"/>
      <c r="AL296" s="85"/>
    </row>
    <row r="297" spans="36:38" ht="21" customHeight="1" x14ac:dyDescent="0.3">
      <c r="AJ297" s="28"/>
      <c r="AK297" s="85"/>
      <c r="AL297" s="85"/>
    </row>
    <row r="298" spans="36:38" ht="21" customHeight="1" x14ac:dyDescent="0.3">
      <c r="AJ298" s="28"/>
      <c r="AK298" s="85"/>
      <c r="AL298" s="85"/>
    </row>
    <row r="299" spans="36:38" ht="21" customHeight="1" x14ac:dyDescent="0.3">
      <c r="AJ299" s="28"/>
      <c r="AK299" s="85"/>
      <c r="AL299" s="85"/>
    </row>
    <row r="300" spans="36:38" ht="21" customHeight="1" x14ac:dyDescent="0.3">
      <c r="AJ300" s="28"/>
      <c r="AK300" s="85"/>
      <c r="AL300" s="85"/>
    </row>
    <row r="301" spans="36:38" ht="21" customHeight="1" x14ac:dyDescent="0.3">
      <c r="AJ301" s="28"/>
      <c r="AK301" s="85"/>
      <c r="AL301" s="85"/>
    </row>
    <row r="302" spans="36:38" ht="21" customHeight="1" x14ac:dyDescent="0.3">
      <c r="AJ302" s="28"/>
      <c r="AK302" s="85"/>
      <c r="AL302" s="85"/>
    </row>
    <row r="303" spans="36:38" ht="21" customHeight="1" x14ac:dyDescent="0.3">
      <c r="AJ303" s="28"/>
      <c r="AK303" s="85"/>
      <c r="AL303" s="85"/>
    </row>
    <row r="304" spans="36:38" ht="21" customHeight="1" x14ac:dyDescent="0.3">
      <c r="AJ304" s="28"/>
      <c r="AK304" s="85"/>
      <c r="AL304" s="85"/>
    </row>
    <row r="305" spans="36:38" ht="21" customHeight="1" x14ac:dyDescent="0.3">
      <c r="AJ305" s="28"/>
      <c r="AK305" s="85"/>
      <c r="AL305" s="85"/>
    </row>
    <row r="306" spans="36:38" ht="21" customHeight="1" x14ac:dyDescent="0.3">
      <c r="AJ306" s="28"/>
      <c r="AK306" s="85"/>
      <c r="AL306" s="85"/>
    </row>
    <row r="307" spans="36:38" ht="21" customHeight="1" x14ac:dyDescent="0.3">
      <c r="AJ307" s="28"/>
      <c r="AK307" s="85"/>
      <c r="AL307" s="85"/>
    </row>
    <row r="308" spans="36:38" ht="21" customHeight="1" x14ac:dyDescent="0.3">
      <c r="AJ308" s="28"/>
      <c r="AK308" s="85"/>
      <c r="AL308" s="85"/>
    </row>
    <row r="309" spans="36:38" ht="21" customHeight="1" x14ac:dyDescent="0.3">
      <c r="AJ309" s="28"/>
      <c r="AK309" s="85"/>
      <c r="AL309" s="85"/>
    </row>
    <row r="310" spans="36:38" ht="21" customHeight="1" x14ac:dyDescent="0.3">
      <c r="AJ310" s="28"/>
      <c r="AK310" s="85"/>
      <c r="AL310" s="85"/>
    </row>
    <row r="311" spans="36:38" ht="21" customHeight="1" x14ac:dyDescent="0.3">
      <c r="AJ311" s="28"/>
      <c r="AK311" s="85"/>
      <c r="AL311" s="85"/>
    </row>
    <row r="312" spans="36:38" ht="21" customHeight="1" x14ac:dyDescent="0.3">
      <c r="AJ312" s="28"/>
      <c r="AK312" s="85"/>
      <c r="AL312" s="85"/>
    </row>
    <row r="313" spans="36:38" ht="21" customHeight="1" x14ac:dyDescent="0.3">
      <c r="AJ313" s="28"/>
      <c r="AK313" s="85"/>
      <c r="AL313" s="85"/>
    </row>
    <row r="314" spans="36:38" ht="21" customHeight="1" x14ac:dyDescent="0.3">
      <c r="AJ314" s="28"/>
      <c r="AK314" s="85"/>
      <c r="AL314" s="85"/>
    </row>
    <row r="315" spans="36:38" ht="21" customHeight="1" x14ac:dyDescent="0.3">
      <c r="AJ315" s="28"/>
      <c r="AK315" s="85"/>
      <c r="AL315" s="85"/>
    </row>
    <row r="316" spans="36:38" ht="21" customHeight="1" x14ac:dyDescent="0.3">
      <c r="AJ316" s="28"/>
      <c r="AK316" s="85"/>
      <c r="AL316" s="85"/>
    </row>
    <row r="317" spans="36:38" ht="21" customHeight="1" x14ac:dyDescent="0.3">
      <c r="AJ317" s="28"/>
      <c r="AK317" s="85"/>
      <c r="AL317" s="85"/>
    </row>
    <row r="318" spans="36:38" ht="21" customHeight="1" x14ac:dyDescent="0.3">
      <c r="AJ318" s="28"/>
      <c r="AK318" s="85"/>
      <c r="AL318" s="85"/>
    </row>
    <row r="319" spans="36:38" ht="21" customHeight="1" x14ac:dyDescent="0.3">
      <c r="AJ319" s="28"/>
      <c r="AK319" s="85"/>
      <c r="AL319" s="85"/>
    </row>
    <row r="320" spans="36:38" ht="21" customHeight="1" x14ac:dyDescent="0.3">
      <c r="AJ320" s="28"/>
      <c r="AK320" s="85"/>
      <c r="AL320" s="85"/>
    </row>
    <row r="321" spans="36:38" ht="21" customHeight="1" x14ac:dyDescent="0.3">
      <c r="AJ321" s="28"/>
      <c r="AK321" s="85"/>
      <c r="AL321" s="85"/>
    </row>
    <row r="322" spans="36:38" ht="21" customHeight="1" x14ac:dyDescent="0.3">
      <c r="AJ322" s="28"/>
      <c r="AK322" s="85"/>
      <c r="AL322" s="85"/>
    </row>
    <row r="323" spans="36:38" ht="21" customHeight="1" x14ac:dyDescent="0.3">
      <c r="AJ323" s="28"/>
      <c r="AK323" s="85"/>
      <c r="AL323" s="85"/>
    </row>
    <row r="324" spans="36:38" ht="21" customHeight="1" x14ac:dyDescent="0.3">
      <c r="AJ324" s="28"/>
      <c r="AK324" s="85"/>
      <c r="AL324" s="85"/>
    </row>
    <row r="325" spans="36:38" ht="21" customHeight="1" x14ac:dyDescent="0.3">
      <c r="AJ325" s="28"/>
      <c r="AK325" s="85"/>
      <c r="AL325" s="85"/>
    </row>
    <row r="326" spans="36:38" ht="21" customHeight="1" x14ac:dyDescent="0.3">
      <c r="AJ326" s="28"/>
      <c r="AK326" s="85"/>
      <c r="AL326" s="85"/>
    </row>
    <row r="327" spans="36:38" ht="21" customHeight="1" x14ac:dyDescent="0.3">
      <c r="AJ327" s="28"/>
      <c r="AK327" s="85"/>
      <c r="AL327" s="85"/>
    </row>
    <row r="328" spans="36:38" ht="21" customHeight="1" x14ac:dyDescent="0.3">
      <c r="AJ328" s="28"/>
      <c r="AK328" s="85"/>
      <c r="AL328" s="85"/>
    </row>
    <row r="329" spans="36:38" ht="21" customHeight="1" x14ac:dyDescent="0.3">
      <c r="AJ329" s="28"/>
      <c r="AK329" s="85"/>
      <c r="AL329" s="85"/>
    </row>
    <row r="330" spans="36:38" ht="21" customHeight="1" x14ac:dyDescent="0.3">
      <c r="AJ330" s="28"/>
      <c r="AK330" s="85"/>
      <c r="AL330" s="85"/>
    </row>
    <row r="331" spans="36:38" ht="21" customHeight="1" x14ac:dyDescent="0.3">
      <c r="AJ331" s="28"/>
      <c r="AK331" s="85"/>
      <c r="AL331" s="85"/>
    </row>
    <row r="332" spans="36:38" ht="21" customHeight="1" x14ac:dyDescent="0.3">
      <c r="AJ332" s="28"/>
      <c r="AK332" s="85"/>
      <c r="AL332" s="85"/>
    </row>
    <row r="333" spans="36:38" ht="21" customHeight="1" x14ac:dyDescent="0.3">
      <c r="AJ333" s="28"/>
      <c r="AK333" s="85"/>
      <c r="AL333" s="85"/>
    </row>
    <row r="334" spans="36:38" ht="21" customHeight="1" x14ac:dyDescent="0.3">
      <c r="AJ334" s="28"/>
      <c r="AK334" s="85"/>
      <c r="AL334" s="85"/>
    </row>
    <row r="335" spans="36:38" ht="21" customHeight="1" x14ac:dyDescent="0.3">
      <c r="AJ335" s="28"/>
      <c r="AK335" s="85"/>
      <c r="AL335" s="85"/>
    </row>
    <row r="336" spans="36:38" ht="21" customHeight="1" x14ac:dyDescent="0.3">
      <c r="AJ336" s="28"/>
      <c r="AK336" s="85"/>
      <c r="AL336" s="85"/>
    </row>
    <row r="337" spans="36:38" ht="21" customHeight="1" x14ac:dyDescent="0.3">
      <c r="AJ337" s="28"/>
      <c r="AK337" s="85"/>
      <c r="AL337" s="85"/>
    </row>
    <row r="338" spans="36:38" ht="21" customHeight="1" x14ac:dyDescent="0.3">
      <c r="AJ338" s="28"/>
      <c r="AK338" s="85"/>
      <c r="AL338" s="85"/>
    </row>
    <row r="339" spans="36:38" ht="21" customHeight="1" x14ac:dyDescent="0.3">
      <c r="AJ339" s="28"/>
      <c r="AK339" s="85"/>
      <c r="AL339" s="85"/>
    </row>
    <row r="340" spans="36:38" ht="21" customHeight="1" x14ac:dyDescent="0.3">
      <c r="AJ340" s="28"/>
      <c r="AK340" s="85"/>
      <c r="AL340" s="85"/>
    </row>
    <row r="341" spans="36:38" ht="21" customHeight="1" x14ac:dyDescent="0.3">
      <c r="AJ341" s="28"/>
      <c r="AK341" s="85"/>
      <c r="AL341" s="85"/>
    </row>
    <row r="342" spans="36:38" ht="21" customHeight="1" x14ac:dyDescent="0.3">
      <c r="AJ342" s="28"/>
      <c r="AK342" s="85"/>
      <c r="AL342" s="85"/>
    </row>
    <row r="343" spans="36:38" ht="21" customHeight="1" x14ac:dyDescent="0.3">
      <c r="AJ343" s="28"/>
      <c r="AK343" s="85"/>
      <c r="AL343" s="85"/>
    </row>
    <row r="344" spans="36:38" ht="21" customHeight="1" x14ac:dyDescent="0.3">
      <c r="AJ344" s="28"/>
      <c r="AK344" s="85"/>
      <c r="AL344" s="85"/>
    </row>
    <row r="345" spans="36:38" ht="21" customHeight="1" x14ac:dyDescent="0.3">
      <c r="AJ345" s="28"/>
      <c r="AK345" s="85"/>
      <c r="AL345" s="85"/>
    </row>
    <row r="346" spans="36:38" ht="21" customHeight="1" x14ac:dyDescent="0.3">
      <c r="AJ346" s="28"/>
      <c r="AK346" s="85"/>
      <c r="AL346" s="85"/>
    </row>
    <row r="347" spans="36:38" ht="21" customHeight="1" x14ac:dyDescent="0.3">
      <c r="AJ347" s="28"/>
      <c r="AK347" s="85"/>
      <c r="AL347" s="85"/>
    </row>
    <row r="348" spans="36:38" ht="21" customHeight="1" x14ac:dyDescent="0.3">
      <c r="AJ348" s="28"/>
      <c r="AK348" s="85"/>
      <c r="AL348" s="85"/>
    </row>
    <row r="349" spans="36:38" ht="21" customHeight="1" x14ac:dyDescent="0.3">
      <c r="AJ349" s="28"/>
      <c r="AK349" s="85"/>
      <c r="AL349" s="85"/>
    </row>
    <row r="350" spans="36:38" ht="21" customHeight="1" x14ac:dyDescent="0.3">
      <c r="AJ350" s="28"/>
      <c r="AK350" s="85"/>
      <c r="AL350" s="85"/>
    </row>
    <row r="351" spans="36:38" ht="21" customHeight="1" x14ac:dyDescent="0.3">
      <c r="AJ351" s="28"/>
      <c r="AK351" s="85"/>
      <c r="AL351" s="85"/>
    </row>
    <row r="352" spans="36:38" ht="21" customHeight="1" x14ac:dyDescent="0.3">
      <c r="AJ352" s="28"/>
      <c r="AK352" s="85"/>
      <c r="AL352" s="85"/>
    </row>
    <row r="353" spans="36:38" ht="21" customHeight="1" x14ac:dyDescent="0.3">
      <c r="AJ353" s="28"/>
      <c r="AK353" s="85"/>
      <c r="AL353" s="85"/>
    </row>
    <row r="354" spans="36:38" ht="21" customHeight="1" x14ac:dyDescent="0.3">
      <c r="AJ354" s="28"/>
      <c r="AK354" s="85"/>
      <c r="AL354" s="85"/>
    </row>
    <row r="355" spans="36:38" ht="21" customHeight="1" x14ac:dyDescent="0.3">
      <c r="AJ355" s="28"/>
      <c r="AK355" s="85"/>
      <c r="AL355" s="85"/>
    </row>
    <row r="356" spans="36:38" ht="21" customHeight="1" x14ac:dyDescent="0.3">
      <c r="AJ356" s="28"/>
      <c r="AK356" s="85"/>
      <c r="AL356" s="85"/>
    </row>
    <row r="357" spans="36:38" ht="21" customHeight="1" x14ac:dyDescent="0.3">
      <c r="AJ357" s="28"/>
      <c r="AK357" s="85"/>
      <c r="AL357" s="85"/>
    </row>
    <row r="358" spans="36:38" ht="21" customHeight="1" x14ac:dyDescent="0.3">
      <c r="AJ358" s="28"/>
      <c r="AK358" s="85"/>
      <c r="AL358" s="85"/>
    </row>
    <row r="359" spans="36:38" ht="21" customHeight="1" x14ac:dyDescent="0.3">
      <c r="AJ359" s="28"/>
      <c r="AK359" s="85"/>
      <c r="AL359" s="85"/>
    </row>
    <row r="360" spans="36:38" ht="21" customHeight="1" x14ac:dyDescent="0.3">
      <c r="AJ360" s="28"/>
      <c r="AK360" s="85"/>
      <c r="AL360" s="85"/>
    </row>
    <row r="361" spans="36:38" ht="21" customHeight="1" x14ac:dyDescent="0.3">
      <c r="AJ361" s="28"/>
      <c r="AK361" s="85"/>
      <c r="AL361" s="85"/>
    </row>
    <row r="362" spans="36:38" ht="21" customHeight="1" x14ac:dyDescent="0.3">
      <c r="AJ362" s="28"/>
      <c r="AK362" s="85"/>
      <c r="AL362" s="85"/>
    </row>
    <row r="363" spans="36:38" ht="21" customHeight="1" x14ac:dyDescent="0.3">
      <c r="AJ363" s="28"/>
      <c r="AK363" s="85"/>
      <c r="AL363" s="85"/>
    </row>
    <row r="364" spans="36:38" ht="21" customHeight="1" x14ac:dyDescent="0.3">
      <c r="AJ364" s="28"/>
      <c r="AK364" s="85"/>
      <c r="AL364" s="85"/>
    </row>
    <row r="365" spans="36:38" ht="21" customHeight="1" x14ac:dyDescent="0.3">
      <c r="AJ365" s="28"/>
      <c r="AK365" s="85"/>
      <c r="AL365" s="85"/>
    </row>
    <row r="366" spans="36:38" ht="21" customHeight="1" x14ac:dyDescent="0.3">
      <c r="AJ366" s="28"/>
      <c r="AK366" s="85"/>
      <c r="AL366" s="85"/>
    </row>
    <row r="367" spans="36:38" ht="21" customHeight="1" x14ac:dyDescent="0.3">
      <c r="AJ367" s="28"/>
      <c r="AK367" s="85"/>
      <c r="AL367" s="85"/>
    </row>
    <row r="368" spans="36:38" ht="21" customHeight="1" x14ac:dyDescent="0.3">
      <c r="AJ368" s="28"/>
      <c r="AK368" s="85"/>
      <c r="AL368" s="85"/>
    </row>
    <row r="369" spans="36:38" ht="21" customHeight="1" x14ac:dyDescent="0.3">
      <c r="AJ369" s="28"/>
      <c r="AK369" s="85"/>
      <c r="AL369" s="85"/>
    </row>
    <row r="370" spans="36:38" ht="21" customHeight="1" x14ac:dyDescent="0.3">
      <c r="AJ370" s="28"/>
      <c r="AK370" s="85"/>
      <c r="AL370" s="85"/>
    </row>
    <row r="371" spans="36:38" ht="21" customHeight="1" x14ac:dyDescent="0.3">
      <c r="AJ371" s="28"/>
      <c r="AK371" s="85"/>
      <c r="AL371" s="85"/>
    </row>
    <row r="372" spans="36:38" ht="21" customHeight="1" x14ac:dyDescent="0.3">
      <c r="AJ372" s="28"/>
      <c r="AK372" s="85"/>
      <c r="AL372" s="85"/>
    </row>
    <row r="373" spans="36:38" ht="21" customHeight="1" x14ac:dyDescent="0.3">
      <c r="AJ373" s="28"/>
      <c r="AK373" s="85"/>
      <c r="AL373" s="85"/>
    </row>
    <row r="374" spans="36:38" ht="21" customHeight="1" x14ac:dyDescent="0.3">
      <c r="AJ374" s="28"/>
      <c r="AK374" s="85"/>
      <c r="AL374" s="85"/>
    </row>
    <row r="375" spans="36:38" ht="21" customHeight="1" x14ac:dyDescent="0.3">
      <c r="AJ375" s="28"/>
      <c r="AK375" s="85"/>
      <c r="AL375" s="85"/>
    </row>
    <row r="376" spans="36:38" ht="21" customHeight="1" x14ac:dyDescent="0.3">
      <c r="AJ376" s="28"/>
      <c r="AK376" s="85"/>
      <c r="AL376" s="85"/>
    </row>
    <row r="377" spans="36:38" ht="21" customHeight="1" x14ac:dyDescent="0.3">
      <c r="AJ377" s="28"/>
      <c r="AK377" s="85"/>
      <c r="AL377" s="85"/>
    </row>
    <row r="378" spans="36:38" ht="21" customHeight="1" x14ac:dyDescent="0.3">
      <c r="AJ378" s="28"/>
      <c r="AK378" s="85"/>
      <c r="AL378" s="85"/>
    </row>
    <row r="379" spans="36:38" ht="21" customHeight="1" x14ac:dyDescent="0.3">
      <c r="AJ379" s="28"/>
      <c r="AK379" s="85"/>
      <c r="AL379" s="85"/>
    </row>
    <row r="380" spans="36:38" ht="21" customHeight="1" x14ac:dyDescent="0.3">
      <c r="AJ380" s="28"/>
      <c r="AK380" s="85"/>
      <c r="AL380" s="85"/>
    </row>
    <row r="381" spans="36:38" ht="21" customHeight="1" x14ac:dyDescent="0.3">
      <c r="AJ381" s="28"/>
      <c r="AK381" s="85"/>
      <c r="AL381" s="85"/>
    </row>
    <row r="382" spans="36:38" ht="21" customHeight="1" x14ac:dyDescent="0.3">
      <c r="AJ382" s="28"/>
      <c r="AK382" s="85"/>
      <c r="AL382" s="85"/>
    </row>
    <row r="383" spans="36:38" ht="21" customHeight="1" x14ac:dyDescent="0.3">
      <c r="AJ383" s="28"/>
      <c r="AK383" s="85"/>
      <c r="AL383" s="85"/>
    </row>
    <row r="384" spans="36:38" ht="21" customHeight="1" x14ac:dyDescent="0.3">
      <c r="AJ384" s="28"/>
      <c r="AK384" s="85"/>
      <c r="AL384" s="85"/>
    </row>
    <row r="385" spans="36:38" ht="21" customHeight="1" x14ac:dyDescent="0.3">
      <c r="AJ385" s="28"/>
      <c r="AK385" s="85"/>
      <c r="AL385" s="85"/>
    </row>
    <row r="386" spans="36:38" ht="21" customHeight="1" x14ac:dyDescent="0.3">
      <c r="AJ386" s="28"/>
      <c r="AK386" s="85"/>
      <c r="AL386" s="85"/>
    </row>
    <row r="387" spans="36:38" ht="21" customHeight="1" x14ac:dyDescent="0.3">
      <c r="AJ387" s="28"/>
      <c r="AK387" s="85"/>
      <c r="AL387" s="85"/>
    </row>
    <row r="388" spans="36:38" ht="21" customHeight="1" x14ac:dyDescent="0.3">
      <c r="AJ388" s="28"/>
      <c r="AK388" s="85"/>
      <c r="AL388" s="85"/>
    </row>
    <row r="389" spans="36:38" ht="21" customHeight="1" x14ac:dyDescent="0.3">
      <c r="AJ389" s="28"/>
      <c r="AK389" s="85"/>
      <c r="AL389" s="85"/>
    </row>
    <row r="390" spans="36:38" ht="21" customHeight="1" x14ac:dyDescent="0.3">
      <c r="AJ390" s="28"/>
      <c r="AK390" s="85"/>
      <c r="AL390" s="85"/>
    </row>
    <row r="391" spans="36:38" ht="21" customHeight="1" x14ac:dyDescent="0.3">
      <c r="AJ391" s="28"/>
      <c r="AK391" s="85"/>
      <c r="AL391" s="85"/>
    </row>
    <row r="392" spans="36:38" ht="21" customHeight="1" x14ac:dyDescent="0.3">
      <c r="AJ392" s="28"/>
      <c r="AK392" s="85"/>
      <c r="AL392" s="85"/>
    </row>
    <row r="393" spans="36:38" ht="21" customHeight="1" x14ac:dyDescent="0.3">
      <c r="AJ393" s="28"/>
      <c r="AK393" s="85"/>
      <c r="AL393" s="85"/>
    </row>
    <row r="394" spans="36:38" ht="21" customHeight="1" x14ac:dyDescent="0.3">
      <c r="AJ394" s="28"/>
      <c r="AK394" s="85"/>
      <c r="AL394" s="85"/>
    </row>
    <row r="395" spans="36:38" ht="21" customHeight="1" x14ac:dyDescent="0.3">
      <c r="AJ395" s="28"/>
      <c r="AK395" s="85"/>
      <c r="AL395" s="85"/>
    </row>
    <row r="396" spans="36:38" ht="21" customHeight="1" x14ac:dyDescent="0.3">
      <c r="AJ396" s="28"/>
      <c r="AK396" s="85"/>
      <c r="AL396" s="85"/>
    </row>
    <row r="397" spans="36:38" ht="21" customHeight="1" x14ac:dyDescent="0.3">
      <c r="AJ397" s="28"/>
      <c r="AK397" s="85"/>
      <c r="AL397" s="85"/>
    </row>
    <row r="398" spans="36:38" ht="21" customHeight="1" x14ac:dyDescent="0.3">
      <c r="AJ398" s="28"/>
      <c r="AK398" s="85"/>
      <c r="AL398" s="85"/>
    </row>
    <row r="399" spans="36:38" ht="21" customHeight="1" x14ac:dyDescent="0.3">
      <c r="AJ399" s="28"/>
      <c r="AK399" s="85"/>
      <c r="AL399" s="85"/>
    </row>
    <row r="400" spans="36:38" ht="21" customHeight="1" x14ac:dyDescent="0.3">
      <c r="AJ400" s="28"/>
      <c r="AK400" s="85"/>
      <c r="AL400" s="85"/>
    </row>
    <row r="401" spans="36:38" ht="21" customHeight="1" x14ac:dyDescent="0.3">
      <c r="AJ401" s="28"/>
      <c r="AK401" s="85"/>
      <c r="AL401" s="85"/>
    </row>
    <row r="402" spans="36:38" ht="21" customHeight="1" x14ac:dyDescent="0.3">
      <c r="AJ402" s="28"/>
      <c r="AK402" s="85"/>
      <c r="AL402" s="85"/>
    </row>
    <row r="403" spans="36:38" ht="21" customHeight="1" x14ac:dyDescent="0.3">
      <c r="AJ403" s="28"/>
      <c r="AK403" s="85"/>
      <c r="AL403" s="85"/>
    </row>
    <row r="404" spans="36:38" ht="21" customHeight="1" x14ac:dyDescent="0.3">
      <c r="AJ404" s="28"/>
      <c r="AK404" s="85"/>
      <c r="AL404" s="85"/>
    </row>
    <row r="405" spans="36:38" ht="21" customHeight="1" x14ac:dyDescent="0.3">
      <c r="AJ405" s="28"/>
      <c r="AK405" s="85"/>
      <c r="AL405" s="85"/>
    </row>
    <row r="406" spans="36:38" ht="21" customHeight="1" x14ac:dyDescent="0.3">
      <c r="AJ406" s="28"/>
      <c r="AK406" s="85"/>
      <c r="AL406" s="85"/>
    </row>
    <row r="407" spans="36:38" ht="21" customHeight="1" x14ac:dyDescent="0.3">
      <c r="AJ407" s="28"/>
      <c r="AK407" s="85"/>
      <c r="AL407" s="85"/>
    </row>
    <row r="408" spans="36:38" ht="21" customHeight="1" x14ac:dyDescent="0.3">
      <c r="AJ408" s="28"/>
      <c r="AK408" s="85"/>
      <c r="AL408" s="85"/>
    </row>
    <row r="409" spans="36:38" ht="21" customHeight="1" x14ac:dyDescent="0.3">
      <c r="AJ409" s="28"/>
      <c r="AK409" s="85"/>
      <c r="AL409" s="85"/>
    </row>
    <row r="410" spans="36:38" ht="21" customHeight="1" x14ac:dyDescent="0.3">
      <c r="AJ410" s="28"/>
      <c r="AK410" s="85"/>
      <c r="AL410" s="85"/>
    </row>
    <row r="411" spans="36:38" ht="21" customHeight="1" x14ac:dyDescent="0.3">
      <c r="AJ411" s="28"/>
      <c r="AK411" s="85"/>
      <c r="AL411" s="85"/>
    </row>
    <row r="412" spans="36:38" ht="21" customHeight="1" x14ac:dyDescent="0.3">
      <c r="AJ412" s="28"/>
      <c r="AK412" s="85"/>
      <c r="AL412" s="85"/>
    </row>
    <row r="413" spans="36:38" ht="21" customHeight="1" x14ac:dyDescent="0.3">
      <c r="AJ413" s="28"/>
      <c r="AK413" s="85"/>
      <c r="AL413" s="85"/>
    </row>
    <row r="414" spans="36:38" ht="21" customHeight="1" x14ac:dyDescent="0.3">
      <c r="AJ414" s="28"/>
      <c r="AK414" s="85"/>
      <c r="AL414" s="85"/>
    </row>
    <row r="415" spans="36:38" ht="21" customHeight="1" x14ac:dyDescent="0.3">
      <c r="AJ415" s="28"/>
      <c r="AK415" s="85"/>
      <c r="AL415" s="85"/>
    </row>
    <row r="416" spans="36:38" ht="21" customHeight="1" x14ac:dyDescent="0.3">
      <c r="AJ416" s="28"/>
      <c r="AK416" s="85"/>
      <c r="AL416" s="85"/>
    </row>
    <row r="417" spans="36:38" ht="21" customHeight="1" x14ac:dyDescent="0.3">
      <c r="AJ417" s="28"/>
      <c r="AK417" s="85"/>
      <c r="AL417" s="85"/>
    </row>
    <row r="418" spans="36:38" ht="21" customHeight="1" x14ac:dyDescent="0.3">
      <c r="AJ418" s="28"/>
      <c r="AK418" s="85"/>
      <c r="AL418" s="85"/>
    </row>
    <row r="419" spans="36:38" ht="21" customHeight="1" x14ac:dyDescent="0.3">
      <c r="AJ419" s="28"/>
      <c r="AK419" s="85"/>
      <c r="AL419" s="85"/>
    </row>
    <row r="420" spans="36:38" ht="21" customHeight="1" x14ac:dyDescent="0.3">
      <c r="AJ420" s="28"/>
      <c r="AK420" s="85"/>
      <c r="AL420" s="85"/>
    </row>
    <row r="421" spans="36:38" ht="21" customHeight="1" x14ac:dyDescent="0.3">
      <c r="AJ421" s="28"/>
      <c r="AK421" s="85"/>
      <c r="AL421" s="85"/>
    </row>
    <row r="422" spans="36:38" ht="21" customHeight="1" x14ac:dyDescent="0.3">
      <c r="AJ422" s="28"/>
      <c r="AK422" s="85"/>
      <c r="AL422" s="85"/>
    </row>
    <row r="423" spans="36:38" ht="21" customHeight="1" x14ac:dyDescent="0.3">
      <c r="AJ423" s="28"/>
      <c r="AK423" s="85"/>
      <c r="AL423" s="85"/>
    </row>
    <row r="424" spans="36:38" ht="21" customHeight="1" x14ac:dyDescent="0.3">
      <c r="AJ424" s="28"/>
      <c r="AK424" s="85"/>
      <c r="AL424" s="85"/>
    </row>
    <row r="425" spans="36:38" ht="21" customHeight="1" x14ac:dyDescent="0.3">
      <c r="AJ425" s="28"/>
      <c r="AK425" s="85"/>
      <c r="AL425" s="85"/>
    </row>
    <row r="426" spans="36:38" ht="21" customHeight="1" x14ac:dyDescent="0.3">
      <c r="AJ426" s="28"/>
      <c r="AK426" s="85"/>
      <c r="AL426" s="85"/>
    </row>
    <row r="427" spans="36:38" ht="21" customHeight="1" x14ac:dyDescent="0.3">
      <c r="AJ427" s="28"/>
      <c r="AK427" s="85"/>
      <c r="AL427" s="85"/>
    </row>
    <row r="428" spans="36:38" ht="21" customHeight="1" x14ac:dyDescent="0.3">
      <c r="AJ428" s="28"/>
      <c r="AK428" s="85"/>
      <c r="AL428" s="85"/>
    </row>
    <row r="429" spans="36:38" ht="21" customHeight="1" x14ac:dyDescent="0.3">
      <c r="AJ429" s="28"/>
      <c r="AK429" s="85"/>
      <c r="AL429" s="85"/>
    </row>
    <row r="430" spans="36:38" ht="21" customHeight="1" x14ac:dyDescent="0.3">
      <c r="AJ430" s="28"/>
      <c r="AK430" s="85"/>
      <c r="AL430" s="85"/>
    </row>
    <row r="431" spans="36:38" ht="21" customHeight="1" x14ac:dyDescent="0.3">
      <c r="AJ431" s="28"/>
      <c r="AK431" s="85"/>
      <c r="AL431" s="85"/>
    </row>
    <row r="432" spans="36:38" ht="21" customHeight="1" x14ac:dyDescent="0.3">
      <c r="AJ432" s="28"/>
      <c r="AK432" s="85"/>
      <c r="AL432" s="85"/>
    </row>
    <row r="433" spans="36:38" ht="21" customHeight="1" x14ac:dyDescent="0.3">
      <c r="AJ433" s="28"/>
      <c r="AK433" s="85"/>
      <c r="AL433" s="85"/>
    </row>
    <row r="434" spans="36:38" ht="21" customHeight="1" x14ac:dyDescent="0.3">
      <c r="AJ434" s="28"/>
      <c r="AK434" s="85"/>
      <c r="AL434" s="85"/>
    </row>
    <row r="435" spans="36:38" ht="21" customHeight="1" x14ac:dyDescent="0.3">
      <c r="AJ435" s="28"/>
      <c r="AK435" s="85"/>
      <c r="AL435" s="85"/>
    </row>
    <row r="436" spans="36:38" ht="21" customHeight="1" x14ac:dyDescent="0.3">
      <c r="AJ436" s="28"/>
      <c r="AK436" s="85"/>
      <c r="AL436" s="85"/>
    </row>
    <row r="437" spans="36:38" ht="21" customHeight="1" x14ac:dyDescent="0.3">
      <c r="AJ437" s="28"/>
      <c r="AK437" s="85"/>
      <c r="AL437" s="85"/>
    </row>
    <row r="438" spans="36:38" ht="21" customHeight="1" x14ac:dyDescent="0.3">
      <c r="AJ438" s="28"/>
      <c r="AK438" s="85"/>
      <c r="AL438" s="85"/>
    </row>
    <row r="439" spans="36:38" ht="21" customHeight="1" x14ac:dyDescent="0.3">
      <c r="AJ439" s="28"/>
      <c r="AK439" s="85"/>
      <c r="AL439" s="85"/>
    </row>
    <row r="440" spans="36:38" ht="21" customHeight="1" x14ac:dyDescent="0.3">
      <c r="AJ440" s="28"/>
      <c r="AK440" s="85"/>
      <c r="AL440" s="85"/>
    </row>
    <row r="441" spans="36:38" ht="21" customHeight="1" x14ac:dyDescent="0.3">
      <c r="AJ441" s="28"/>
      <c r="AK441" s="85"/>
      <c r="AL441" s="85"/>
    </row>
    <row r="442" spans="36:38" ht="21" customHeight="1" x14ac:dyDescent="0.3">
      <c r="AJ442" s="28"/>
      <c r="AK442" s="85"/>
      <c r="AL442" s="85"/>
    </row>
    <row r="443" spans="36:38" ht="21" customHeight="1" x14ac:dyDescent="0.3">
      <c r="AJ443" s="28"/>
      <c r="AK443" s="85"/>
      <c r="AL443" s="85"/>
    </row>
    <row r="444" spans="36:38" ht="21" customHeight="1" x14ac:dyDescent="0.3">
      <c r="AJ444" s="28"/>
      <c r="AK444" s="85"/>
      <c r="AL444" s="85"/>
    </row>
    <row r="445" spans="36:38" ht="21" customHeight="1" x14ac:dyDescent="0.3">
      <c r="AJ445" s="28"/>
      <c r="AK445" s="85"/>
      <c r="AL445" s="85"/>
    </row>
    <row r="446" spans="36:38" ht="21" customHeight="1" x14ac:dyDescent="0.3">
      <c r="AJ446" s="28"/>
      <c r="AK446" s="85"/>
      <c r="AL446" s="85"/>
    </row>
    <row r="447" spans="36:38" ht="21" customHeight="1" x14ac:dyDescent="0.3">
      <c r="AJ447" s="28"/>
      <c r="AK447" s="85"/>
      <c r="AL447" s="85"/>
    </row>
    <row r="448" spans="36:38" ht="21" customHeight="1" x14ac:dyDescent="0.3">
      <c r="AJ448" s="28"/>
      <c r="AK448" s="85"/>
      <c r="AL448" s="85"/>
    </row>
    <row r="449" spans="36:38" ht="21" customHeight="1" x14ac:dyDescent="0.3">
      <c r="AJ449" s="28"/>
      <c r="AK449" s="85"/>
      <c r="AL449" s="85"/>
    </row>
    <row r="450" spans="36:38" ht="21" customHeight="1" x14ac:dyDescent="0.3">
      <c r="AJ450" s="28"/>
      <c r="AK450" s="85"/>
      <c r="AL450" s="85"/>
    </row>
    <row r="451" spans="36:38" ht="21" customHeight="1" x14ac:dyDescent="0.3">
      <c r="AJ451" s="28"/>
      <c r="AK451" s="85"/>
      <c r="AL451" s="85"/>
    </row>
    <row r="452" spans="36:38" ht="21" customHeight="1" x14ac:dyDescent="0.3">
      <c r="AJ452" s="28"/>
      <c r="AK452" s="85"/>
      <c r="AL452" s="85"/>
    </row>
    <row r="453" spans="36:38" ht="21" customHeight="1" x14ac:dyDescent="0.3">
      <c r="AJ453" s="28"/>
      <c r="AK453" s="85"/>
      <c r="AL453" s="85"/>
    </row>
    <row r="454" spans="36:38" ht="21" customHeight="1" x14ac:dyDescent="0.3">
      <c r="AJ454" s="28"/>
      <c r="AK454" s="85"/>
      <c r="AL454" s="85"/>
    </row>
    <row r="455" spans="36:38" ht="21" customHeight="1" x14ac:dyDescent="0.3">
      <c r="AJ455" s="28"/>
      <c r="AK455" s="85"/>
      <c r="AL455" s="85"/>
    </row>
    <row r="456" spans="36:38" ht="21" customHeight="1" x14ac:dyDescent="0.3">
      <c r="AJ456" s="28"/>
      <c r="AK456" s="85"/>
      <c r="AL456" s="85"/>
    </row>
    <row r="457" spans="36:38" ht="21" customHeight="1" x14ac:dyDescent="0.3">
      <c r="AJ457" s="28"/>
      <c r="AK457" s="85"/>
      <c r="AL457" s="85"/>
    </row>
    <row r="458" spans="36:38" ht="21" customHeight="1" x14ac:dyDescent="0.3">
      <c r="AJ458" s="28"/>
      <c r="AK458" s="85"/>
      <c r="AL458" s="85"/>
    </row>
    <row r="459" spans="36:38" ht="21" customHeight="1" x14ac:dyDescent="0.3">
      <c r="AJ459" s="28"/>
      <c r="AK459" s="85"/>
      <c r="AL459" s="85"/>
    </row>
    <row r="460" spans="36:38" ht="21" customHeight="1" x14ac:dyDescent="0.3">
      <c r="AJ460" s="28"/>
      <c r="AK460" s="85"/>
      <c r="AL460" s="85"/>
    </row>
    <row r="461" spans="36:38" ht="21" customHeight="1" x14ac:dyDescent="0.3">
      <c r="AJ461" s="28"/>
      <c r="AK461" s="85"/>
      <c r="AL461" s="85"/>
    </row>
    <row r="462" spans="36:38" ht="21" customHeight="1" x14ac:dyDescent="0.3">
      <c r="AJ462" s="28"/>
      <c r="AK462" s="85"/>
      <c r="AL462" s="85"/>
    </row>
    <row r="463" spans="36:38" ht="21" customHeight="1" x14ac:dyDescent="0.3">
      <c r="AJ463" s="28"/>
      <c r="AK463" s="85"/>
      <c r="AL463" s="85"/>
    </row>
    <row r="464" spans="36:38" ht="21" customHeight="1" x14ac:dyDescent="0.3">
      <c r="AJ464" s="28"/>
      <c r="AK464" s="85"/>
      <c r="AL464" s="85"/>
    </row>
    <row r="465" spans="36:38" ht="21" customHeight="1" x14ac:dyDescent="0.3">
      <c r="AJ465" s="28"/>
      <c r="AK465" s="85"/>
      <c r="AL465" s="85"/>
    </row>
    <row r="466" spans="36:38" ht="21" customHeight="1" x14ac:dyDescent="0.3">
      <c r="AJ466" s="28"/>
      <c r="AK466" s="85"/>
      <c r="AL466" s="85"/>
    </row>
    <row r="467" spans="36:38" ht="21" customHeight="1" x14ac:dyDescent="0.3">
      <c r="AJ467" s="28"/>
      <c r="AK467" s="85"/>
      <c r="AL467" s="85"/>
    </row>
    <row r="468" spans="36:38" ht="21" customHeight="1" x14ac:dyDescent="0.3">
      <c r="AJ468" s="28"/>
      <c r="AK468" s="85"/>
      <c r="AL468" s="85"/>
    </row>
    <row r="469" spans="36:38" ht="21" customHeight="1" x14ac:dyDescent="0.3">
      <c r="AJ469" s="28"/>
      <c r="AK469" s="85"/>
      <c r="AL469" s="85"/>
    </row>
    <row r="470" spans="36:38" ht="21" customHeight="1" x14ac:dyDescent="0.3">
      <c r="AJ470" s="28"/>
      <c r="AK470" s="85"/>
      <c r="AL470" s="85"/>
    </row>
    <row r="471" spans="36:38" ht="21" customHeight="1" x14ac:dyDescent="0.3">
      <c r="AJ471" s="28"/>
      <c r="AK471" s="85"/>
      <c r="AL471" s="85"/>
    </row>
    <row r="472" spans="36:38" ht="21" customHeight="1" x14ac:dyDescent="0.3">
      <c r="AJ472" s="28"/>
      <c r="AK472" s="85"/>
      <c r="AL472" s="85"/>
    </row>
    <row r="473" spans="36:38" ht="21" customHeight="1" x14ac:dyDescent="0.3">
      <c r="AJ473" s="28"/>
      <c r="AK473" s="85"/>
      <c r="AL473" s="85"/>
    </row>
    <row r="474" spans="36:38" ht="21" customHeight="1" x14ac:dyDescent="0.3">
      <c r="AJ474" s="28"/>
      <c r="AK474" s="85"/>
      <c r="AL474" s="85"/>
    </row>
    <row r="475" spans="36:38" ht="21" customHeight="1" x14ac:dyDescent="0.3">
      <c r="AJ475" s="28"/>
      <c r="AK475" s="85"/>
      <c r="AL475" s="85"/>
    </row>
    <row r="476" spans="36:38" ht="21" customHeight="1" x14ac:dyDescent="0.3">
      <c r="AJ476" s="28"/>
      <c r="AK476" s="85"/>
      <c r="AL476" s="85"/>
    </row>
    <row r="477" spans="36:38" ht="21" customHeight="1" x14ac:dyDescent="0.3">
      <c r="AJ477" s="28"/>
      <c r="AK477" s="85"/>
      <c r="AL477" s="85"/>
    </row>
    <row r="478" spans="36:38" ht="21" customHeight="1" x14ac:dyDescent="0.3">
      <c r="AJ478" s="28"/>
      <c r="AK478" s="85"/>
      <c r="AL478" s="85"/>
    </row>
    <row r="479" spans="36:38" ht="21" customHeight="1" x14ac:dyDescent="0.3">
      <c r="AJ479" s="28"/>
      <c r="AK479" s="85"/>
      <c r="AL479" s="85"/>
    </row>
    <row r="480" spans="36:38" ht="21" customHeight="1" x14ac:dyDescent="0.3">
      <c r="AJ480" s="28"/>
      <c r="AK480" s="85"/>
      <c r="AL480" s="85"/>
    </row>
    <row r="481" spans="36:38" ht="21" customHeight="1" x14ac:dyDescent="0.3">
      <c r="AJ481" s="28"/>
      <c r="AK481" s="85"/>
      <c r="AL481" s="85"/>
    </row>
    <row r="482" spans="36:38" ht="21" customHeight="1" x14ac:dyDescent="0.3">
      <c r="AJ482" s="28"/>
      <c r="AK482" s="85"/>
      <c r="AL482" s="85"/>
    </row>
    <row r="483" spans="36:38" ht="21" customHeight="1" x14ac:dyDescent="0.3">
      <c r="AJ483" s="28"/>
      <c r="AK483" s="85"/>
      <c r="AL483" s="85"/>
    </row>
    <row r="484" spans="36:38" ht="21" customHeight="1" x14ac:dyDescent="0.3">
      <c r="AJ484" s="28"/>
      <c r="AK484" s="85"/>
      <c r="AL484" s="85"/>
    </row>
    <row r="485" spans="36:38" ht="21" customHeight="1" x14ac:dyDescent="0.3">
      <c r="AJ485" s="28"/>
      <c r="AK485" s="85"/>
      <c r="AL485" s="85"/>
    </row>
    <row r="486" spans="36:38" ht="21" customHeight="1" x14ac:dyDescent="0.3">
      <c r="AJ486" s="28"/>
      <c r="AK486" s="85"/>
      <c r="AL486" s="85"/>
    </row>
    <row r="487" spans="36:38" ht="21" customHeight="1" x14ac:dyDescent="0.3">
      <c r="AJ487" s="28"/>
      <c r="AK487" s="85"/>
      <c r="AL487" s="85"/>
    </row>
    <row r="488" spans="36:38" ht="21" customHeight="1" x14ac:dyDescent="0.3">
      <c r="AJ488" s="28"/>
      <c r="AK488" s="85"/>
      <c r="AL488" s="85"/>
    </row>
    <row r="489" spans="36:38" ht="21" customHeight="1" x14ac:dyDescent="0.3">
      <c r="AJ489" s="28"/>
      <c r="AK489" s="85"/>
      <c r="AL489" s="85"/>
    </row>
    <row r="490" spans="36:38" ht="21" customHeight="1" x14ac:dyDescent="0.3">
      <c r="AJ490" s="28"/>
      <c r="AK490" s="85"/>
      <c r="AL490" s="85"/>
    </row>
    <row r="491" spans="36:38" ht="21" customHeight="1" x14ac:dyDescent="0.3">
      <c r="AJ491" s="28"/>
      <c r="AK491" s="85"/>
      <c r="AL491" s="85"/>
    </row>
    <row r="492" spans="36:38" ht="21" customHeight="1" x14ac:dyDescent="0.3">
      <c r="AJ492" s="28"/>
      <c r="AK492" s="85"/>
      <c r="AL492" s="85"/>
    </row>
    <row r="493" spans="36:38" ht="21" customHeight="1" x14ac:dyDescent="0.3">
      <c r="AJ493" s="28"/>
      <c r="AK493" s="85"/>
      <c r="AL493" s="85"/>
    </row>
    <row r="494" spans="36:38" ht="21" customHeight="1" x14ac:dyDescent="0.3">
      <c r="AJ494" s="28"/>
      <c r="AK494" s="85"/>
      <c r="AL494" s="85"/>
    </row>
    <row r="495" spans="36:38" ht="21" customHeight="1" x14ac:dyDescent="0.3">
      <c r="AJ495" s="28"/>
      <c r="AK495" s="85"/>
      <c r="AL495" s="85"/>
    </row>
    <row r="496" spans="36:38" ht="21" customHeight="1" x14ac:dyDescent="0.3">
      <c r="AJ496" s="28"/>
      <c r="AK496" s="85"/>
      <c r="AL496" s="85"/>
    </row>
    <row r="497" spans="36:38" ht="21" customHeight="1" x14ac:dyDescent="0.3">
      <c r="AJ497" s="28"/>
      <c r="AK497" s="85"/>
      <c r="AL497" s="85"/>
    </row>
    <row r="498" spans="36:38" ht="21" customHeight="1" x14ac:dyDescent="0.3">
      <c r="AJ498" s="28"/>
      <c r="AK498" s="85"/>
      <c r="AL498" s="85"/>
    </row>
    <row r="499" spans="36:38" ht="21" customHeight="1" x14ac:dyDescent="0.3">
      <c r="AJ499" s="28"/>
      <c r="AK499" s="85"/>
      <c r="AL499" s="85"/>
    </row>
    <row r="500" spans="36:38" ht="21" customHeight="1" x14ac:dyDescent="0.3">
      <c r="AJ500" s="28"/>
      <c r="AK500" s="85"/>
      <c r="AL500" s="85"/>
    </row>
    <row r="501" spans="36:38" ht="21" customHeight="1" x14ac:dyDescent="0.3">
      <c r="AJ501" s="28"/>
      <c r="AK501" s="85"/>
      <c r="AL501" s="85"/>
    </row>
    <row r="502" spans="36:38" ht="21" customHeight="1" x14ac:dyDescent="0.3">
      <c r="AJ502" s="28"/>
      <c r="AK502" s="85"/>
      <c r="AL502" s="85"/>
    </row>
    <row r="503" spans="36:38" ht="21" customHeight="1" x14ac:dyDescent="0.3">
      <c r="AJ503" s="28"/>
      <c r="AK503" s="85"/>
      <c r="AL503" s="85"/>
    </row>
    <row r="504" spans="36:38" ht="21" customHeight="1" x14ac:dyDescent="0.3">
      <c r="AJ504" s="28"/>
      <c r="AK504" s="85"/>
      <c r="AL504" s="85"/>
    </row>
    <row r="505" spans="36:38" ht="21" customHeight="1" x14ac:dyDescent="0.3">
      <c r="AJ505" s="28"/>
      <c r="AK505" s="85"/>
      <c r="AL505" s="85"/>
    </row>
    <row r="506" spans="36:38" ht="21" customHeight="1" x14ac:dyDescent="0.3">
      <c r="AJ506" s="28"/>
      <c r="AK506" s="85"/>
      <c r="AL506" s="85"/>
    </row>
    <row r="507" spans="36:38" ht="21" customHeight="1" x14ac:dyDescent="0.3">
      <c r="AJ507" s="28"/>
      <c r="AK507" s="85"/>
      <c r="AL507" s="85"/>
    </row>
    <row r="508" spans="36:38" ht="21" customHeight="1" x14ac:dyDescent="0.3">
      <c r="AJ508" s="28"/>
      <c r="AK508" s="85"/>
      <c r="AL508" s="85"/>
    </row>
    <row r="509" spans="36:38" ht="21" customHeight="1" x14ac:dyDescent="0.3">
      <c r="AJ509" s="28"/>
      <c r="AK509" s="85"/>
      <c r="AL509" s="85"/>
    </row>
    <row r="510" spans="36:38" ht="21" customHeight="1" x14ac:dyDescent="0.3">
      <c r="AJ510" s="28"/>
      <c r="AK510" s="85"/>
      <c r="AL510" s="85"/>
    </row>
    <row r="511" spans="36:38" ht="21" customHeight="1" x14ac:dyDescent="0.3">
      <c r="AJ511" s="28"/>
      <c r="AK511" s="85"/>
      <c r="AL511" s="85"/>
    </row>
    <row r="512" spans="36:38" ht="21" customHeight="1" x14ac:dyDescent="0.3">
      <c r="AJ512" s="28"/>
      <c r="AK512" s="85"/>
      <c r="AL512" s="85"/>
    </row>
    <row r="513" spans="36:38" ht="21" customHeight="1" x14ac:dyDescent="0.3">
      <c r="AJ513" s="28"/>
      <c r="AK513" s="85"/>
      <c r="AL513" s="85"/>
    </row>
    <row r="514" spans="36:38" ht="21" customHeight="1" x14ac:dyDescent="0.3">
      <c r="AJ514" s="28"/>
      <c r="AK514" s="85"/>
      <c r="AL514" s="85"/>
    </row>
    <row r="515" spans="36:38" ht="21" customHeight="1" x14ac:dyDescent="0.3">
      <c r="AJ515" s="28"/>
      <c r="AK515" s="85"/>
      <c r="AL515" s="85"/>
    </row>
    <row r="516" spans="36:38" ht="21" customHeight="1" x14ac:dyDescent="0.3">
      <c r="AJ516" s="28"/>
      <c r="AK516" s="85"/>
      <c r="AL516" s="85"/>
    </row>
    <row r="517" spans="36:38" ht="21" customHeight="1" x14ac:dyDescent="0.3">
      <c r="AJ517" s="28"/>
      <c r="AK517" s="85"/>
      <c r="AL517" s="85"/>
    </row>
    <row r="518" spans="36:38" ht="21" customHeight="1" x14ac:dyDescent="0.3">
      <c r="AJ518" s="28"/>
      <c r="AK518" s="85"/>
      <c r="AL518" s="85"/>
    </row>
    <row r="519" spans="36:38" ht="21" customHeight="1" x14ac:dyDescent="0.3">
      <c r="AJ519" s="28"/>
      <c r="AK519" s="85"/>
      <c r="AL519" s="85"/>
    </row>
    <row r="520" spans="36:38" ht="21" customHeight="1" x14ac:dyDescent="0.3">
      <c r="AJ520" s="28"/>
      <c r="AK520" s="85"/>
      <c r="AL520" s="85"/>
    </row>
    <row r="521" spans="36:38" ht="21" customHeight="1" x14ac:dyDescent="0.3">
      <c r="AJ521" s="28"/>
      <c r="AK521" s="85"/>
      <c r="AL521" s="85"/>
    </row>
    <row r="522" spans="36:38" ht="21" customHeight="1" x14ac:dyDescent="0.3">
      <c r="AJ522" s="28"/>
      <c r="AK522" s="85"/>
      <c r="AL522" s="85"/>
    </row>
    <row r="523" spans="36:38" ht="21" customHeight="1" x14ac:dyDescent="0.3">
      <c r="AJ523" s="28"/>
      <c r="AK523" s="85"/>
      <c r="AL523" s="85"/>
    </row>
    <row r="524" spans="36:38" ht="21" customHeight="1" x14ac:dyDescent="0.3">
      <c r="AJ524" s="28"/>
      <c r="AK524" s="85"/>
      <c r="AL524" s="85"/>
    </row>
    <row r="525" spans="36:38" ht="21" customHeight="1" x14ac:dyDescent="0.3">
      <c r="AJ525" s="28"/>
      <c r="AK525" s="85"/>
      <c r="AL525" s="85"/>
    </row>
    <row r="526" spans="36:38" ht="21" customHeight="1" x14ac:dyDescent="0.3">
      <c r="AJ526" s="28"/>
      <c r="AK526" s="85"/>
      <c r="AL526" s="85"/>
    </row>
    <row r="527" spans="36:38" ht="21" customHeight="1" x14ac:dyDescent="0.3">
      <c r="AJ527" s="28"/>
      <c r="AK527" s="85"/>
      <c r="AL527" s="85"/>
    </row>
    <row r="528" spans="36:38" ht="21" customHeight="1" x14ac:dyDescent="0.3">
      <c r="AJ528" s="28"/>
      <c r="AK528" s="85"/>
      <c r="AL528" s="85"/>
    </row>
    <row r="529" spans="36:38" ht="21" customHeight="1" x14ac:dyDescent="0.3">
      <c r="AJ529" s="28"/>
      <c r="AK529" s="85"/>
      <c r="AL529" s="85"/>
    </row>
    <row r="530" spans="36:38" ht="21" customHeight="1" x14ac:dyDescent="0.3">
      <c r="AJ530" s="28"/>
      <c r="AK530" s="85"/>
      <c r="AL530" s="85"/>
    </row>
    <row r="531" spans="36:38" ht="21" customHeight="1" x14ac:dyDescent="0.3">
      <c r="AJ531" s="28"/>
      <c r="AK531" s="85"/>
      <c r="AL531" s="85"/>
    </row>
    <row r="532" spans="36:38" ht="21" customHeight="1" x14ac:dyDescent="0.3">
      <c r="AJ532" s="28"/>
      <c r="AK532" s="85"/>
      <c r="AL532" s="85"/>
    </row>
    <row r="533" spans="36:38" ht="21" customHeight="1" x14ac:dyDescent="0.3">
      <c r="AJ533" s="28"/>
      <c r="AK533" s="85"/>
      <c r="AL533" s="85"/>
    </row>
    <row r="534" spans="36:38" ht="21" customHeight="1" x14ac:dyDescent="0.3">
      <c r="AJ534" s="28"/>
      <c r="AK534" s="85"/>
      <c r="AL534" s="85"/>
    </row>
    <row r="535" spans="36:38" ht="21" customHeight="1" x14ac:dyDescent="0.3">
      <c r="AJ535" s="28"/>
      <c r="AK535" s="85"/>
      <c r="AL535" s="85"/>
    </row>
    <row r="536" spans="36:38" ht="21" customHeight="1" x14ac:dyDescent="0.3">
      <c r="AJ536" s="28"/>
      <c r="AK536" s="85"/>
      <c r="AL536" s="85"/>
    </row>
    <row r="537" spans="36:38" ht="21" customHeight="1" x14ac:dyDescent="0.3">
      <c r="AJ537" s="28"/>
      <c r="AK537" s="85"/>
      <c r="AL537" s="85"/>
    </row>
    <row r="538" spans="36:38" ht="21" customHeight="1" x14ac:dyDescent="0.3">
      <c r="AJ538" s="28"/>
      <c r="AK538" s="85"/>
      <c r="AL538" s="85"/>
    </row>
    <row r="539" spans="36:38" ht="21" customHeight="1" x14ac:dyDescent="0.3">
      <c r="AJ539" s="28"/>
      <c r="AK539" s="85"/>
      <c r="AL539" s="85"/>
    </row>
    <row r="540" spans="36:38" ht="21" customHeight="1" x14ac:dyDescent="0.3">
      <c r="AJ540" s="28"/>
      <c r="AK540" s="85"/>
      <c r="AL540" s="85"/>
    </row>
    <row r="541" spans="36:38" ht="21" customHeight="1" x14ac:dyDescent="0.3">
      <c r="AJ541" s="28"/>
      <c r="AK541" s="85"/>
      <c r="AL541" s="85"/>
    </row>
    <row r="542" spans="36:38" ht="21" customHeight="1" x14ac:dyDescent="0.3">
      <c r="AJ542" s="28"/>
      <c r="AK542" s="85"/>
      <c r="AL542" s="85"/>
    </row>
    <row r="543" spans="36:38" ht="21" customHeight="1" x14ac:dyDescent="0.3">
      <c r="AJ543" s="28"/>
      <c r="AK543" s="85"/>
      <c r="AL543" s="85"/>
    </row>
    <row r="544" spans="36:38" ht="21" customHeight="1" x14ac:dyDescent="0.3">
      <c r="AJ544" s="28"/>
      <c r="AK544" s="85"/>
      <c r="AL544" s="85"/>
    </row>
    <row r="545" spans="36:38" ht="21" customHeight="1" x14ac:dyDescent="0.3">
      <c r="AJ545" s="28"/>
      <c r="AK545" s="85"/>
      <c r="AL545" s="85"/>
    </row>
    <row r="546" spans="36:38" ht="21" customHeight="1" x14ac:dyDescent="0.3">
      <c r="AJ546" s="28"/>
      <c r="AK546" s="85"/>
      <c r="AL546" s="85"/>
    </row>
    <row r="547" spans="36:38" ht="21" customHeight="1" x14ac:dyDescent="0.3">
      <c r="AJ547" s="28"/>
      <c r="AK547" s="85"/>
      <c r="AL547" s="85"/>
    </row>
    <row r="548" spans="36:38" ht="21" customHeight="1" x14ac:dyDescent="0.3">
      <c r="AJ548" s="28"/>
      <c r="AK548" s="85"/>
      <c r="AL548" s="85"/>
    </row>
    <row r="549" spans="36:38" ht="21" customHeight="1" x14ac:dyDescent="0.3">
      <c r="AJ549" s="28"/>
      <c r="AK549" s="85"/>
      <c r="AL549" s="85"/>
    </row>
    <row r="550" spans="36:38" ht="21" customHeight="1" x14ac:dyDescent="0.3">
      <c r="AJ550" s="28"/>
      <c r="AK550" s="85"/>
      <c r="AL550" s="85"/>
    </row>
    <row r="551" spans="36:38" ht="21" customHeight="1" x14ac:dyDescent="0.3">
      <c r="AJ551" s="28"/>
      <c r="AK551" s="85"/>
      <c r="AL551" s="85"/>
    </row>
    <row r="552" spans="36:38" ht="21" customHeight="1" x14ac:dyDescent="0.3">
      <c r="AJ552" s="28"/>
      <c r="AK552" s="85"/>
      <c r="AL552" s="85"/>
    </row>
    <row r="553" spans="36:38" ht="21" customHeight="1" x14ac:dyDescent="0.3">
      <c r="AJ553" s="28"/>
      <c r="AK553" s="85"/>
      <c r="AL553" s="85"/>
    </row>
    <row r="554" spans="36:38" ht="21" customHeight="1" x14ac:dyDescent="0.3">
      <c r="AJ554" s="28"/>
      <c r="AK554" s="85"/>
      <c r="AL554" s="85"/>
    </row>
    <row r="555" spans="36:38" ht="21" customHeight="1" x14ac:dyDescent="0.3">
      <c r="AJ555" s="28"/>
      <c r="AK555" s="85"/>
      <c r="AL555" s="85"/>
    </row>
    <row r="556" spans="36:38" ht="21" customHeight="1" x14ac:dyDescent="0.3">
      <c r="AJ556" s="28"/>
      <c r="AK556" s="85"/>
      <c r="AL556" s="85"/>
    </row>
    <row r="557" spans="36:38" ht="21" customHeight="1" x14ac:dyDescent="0.3">
      <c r="AJ557" s="28"/>
      <c r="AK557" s="85"/>
      <c r="AL557" s="85"/>
    </row>
    <row r="558" spans="36:38" ht="21" customHeight="1" x14ac:dyDescent="0.3">
      <c r="AJ558" s="28"/>
      <c r="AK558" s="85"/>
      <c r="AL558" s="85"/>
    </row>
    <row r="559" spans="36:38" ht="21" customHeight="1" x14ac:dyDescent="0.3">
      <c r="AJ559" s="28"/>
      <c r="AK559" s="85"/>
      <c r="AL559" s="85"/>
    </row>
    <row r="560" spans="36:38" ht="21" customHeight="1" x14ac:dyDescent="0.3">
      <c r="AJ560" s="28"/>
      <c r="AK560" s="85"/>
      <c r="AL560" s="85"/>
    </row>
    <row r="561" spans="36:38" ht="21" customHeight="1" x14ac:dyDescent="0.3">
      <c r="AJ561" s="28"/>
      <c r="AK561" s="85"/>
      <c r="AL561" s="85"/>
    </row>
    <row r="562" spans="36:38" ht="21" customHeight="1" x14ac:dyDescent="0.3">
      <c r="AJ562" s="28"/>
      <c r="AK562" s="85"/>
      <c r="AL562" s="85"/>
    </row>
    <row r="563" spans="36:38" ht="21" customHeight="1" x14ac:dyDescent="0.3">
      <c r="AJ563" s="28"/>
      <c r="AK563" s="85"/>
      <c r="AL563" s="85"/>
    </row>
    <row r="564" spans="36:38" ht="21" customHeight="1" x14ac:dyDescent="0.3">
      <c r="AJ564" s="28"/>
      <c r="AK564" s="85"/>
      <c r="AL564" s="85"/>
    </row>
    <row r="565" spans="36:38" ht="21" customHeight="1" x14ac:dyDescent="0.3">
      <c r="AJ565" s="28"/>
      <c r="AK565" s="85"/>
      <c r="AL565" s="85"/>
    </row>
    <row r="566" spans="36:38" ht="21" customHeight="1" x14ac:dyDescent="0.3">
      <c r="AJ566" s="28"/>
      <c r="AK566" s="85"/>
      <c r="AL566" s="85"/>
    </row>
    <row r="567" spans="36:38" ht="21" customHeight="1" x14ac:dyDescent="0.3">
      <c r="AJ567" s="28"/>
      <c r="AK567" s="85"/>
      <c r="AL567" s="85"/>
    </row>
    <row r="568" spans="36:38" ht="21" customHeight="1" x14ac:dyDescent="0.3">
      <c r="AJ568" s="28"/>
      <c r="AK568" s="85"/>
      <c r="AL568" s="85"/>
    </row>
    <row r="569" spans="36:38" ht="21" customHeight="1" x14ac:dyDescent="0.3">
      <c r="AJ569" s="28"/>
      <c r="AK569" s="85"/>
      <c r="AL569" s="85"/>
    </row>
    <row r="570" spans="36:38" ht="21" customHeight="1" x14ac:dyDescent="0.3">
      <c r="AJ570" s="28"/>
      <c r="AK570" s="85"/>
      <c r="AL570" s="85"/>
    </row>
    <row r="571" spans="36:38" ht="21" customHeight="1" x14ac:dyDescent="0.3">
      <c r="AJ571" s="28"/>
      <c r="AK571" s="85"/>
      <c r="AL571" s="85"/>
    </row>
    <row r="572" spans="36:38" ht="21" customHeight="1" x14ac:dyDescent="0.3">
      <c r="AJ572" s="28"/>
      <c r="AK572" s="85"/>
      <c r="AL572" s="85"/>
    </row>
    <row r="573" spans="36:38" ht="21" customHeight="1" x14ac:dyDescent="0.3">
      <c r="AJ573" s="28"/>
      <c r="AK573" s="85"/>
      <c r="AL573" s="85"/>
    </row>
    <row r="574" spans="36:38" ht="21" customHeight="1" x14ac:dyDescent="0.3">
      <c r="AJ574" s="28"/>
      <c r="AK574" s="85"/>
      <c r="AL574" s="85"/>
    </row>
    <row r="575" spans="36:38" ht="21" customHeight="1" x14ac:dyDescent="0.3">
      <c r="AJ575" s="28"/>
      <c r="AK575" s="85"/>
      <c r="AL575" s="85"/>
    </row>
    <row r="576" spans="36:38" ht="21" customHeight="1" x14ac:dyDescent="0.3">
      <c r="AJ576" s="28"/>
      <c r="AK576" s="85"/>
      <c r="AL576" s="85"/>
    </row>
    <row r="577" spans="36:38" ht="21" customHeight="1" x14ac:dyDescent="0.3">
      <c r="AJ577" s="28"/>
      <c r="AK577" s="85"/>
      <c r="AL577" s="85"/>
    </row>
    <row r="578" spans="36:38" ht="21" customHeight="1" x14ac:dyDescent="0.3">
      <c r="AJ578" s="28"/>
      <c r="AK578" s="85"/>
      <c r="AL578" s="85"/>
    </row>
    <row r="579" spans="36:38" ht="21" customHeight="1" x14ac:dyDescent="0.3">
      <c r="AJ579" s="28"/>
      <c r="AK579" s="85"/>
      <c r="AL579" s="85"/>
    </row>
    <row r="580" spans="36:38" ht="21" customHeight="1" x14ac:dyDescent="0.3">
      <c r="AJ580" s="28"/>
      <c r="AK580" s="85"/>
      <c r="AL580" s="85"/>
    </row>
    <row r="581" spans="36:38" ht="21" customHeight="1" x14ac:dyDescent="0.3">
      <c r="AJ581" s="28"/>
      <c r="AK581" s="85"/>
      <c r="AL581" s="85"/>
    </row>
    <row r="582" spans="36:38" ht="21" customHeight="1" x14ac:dyDescent="0.3">
      <c r="AJ582" s="28"/>
      <c r="AK582" s="85"/>
      <c r="AL582" s="85"/>
    </row>
    <row r="583" spans="36:38" ht="21" customHeight="1" x14ac:dyDescent="0.3">
      <c r="AJ583" s="28"/>
      <c r="AK583" s="85"/>
      <c r="AL583" s="85"/>
    </row>
    <row r="584" spans="36:38" ht="21" customHeight="1" x14ac:dyDescent="0.3">
      <c r="AJ584" s="28"/>
      <c r="AK584" s="85"/>
      <c r="AL584" s="85"/>
    </row>
    <row r="585" spans="36:38" ht="21" customHeight="1" x14ac:dyDescent="0.3">
      <c r="AJ585" s="28"/>
      <c r="AK585" s="85"/>
      <c r="AL585" s="85"/>
    </row>
    <row r="586" spans="36:38" ht="21" customHeight="1" x14ac:dyDescent="0.3">
      <c r="AJ586" s="28"/>
      <c r="AK586" s="85"/>
      <c r="AL586" s="85"/>
    </row>
    <row r="587" spans="36:38" ht="21" customHeight="1" x14ac:dyDescent="0.3">
      <c r="AJ587" s="28"/>
      <c r="AK587" s="85"/>
      <c r="AL587" s="85"/>
    </row>
    <row r="588" spans="36:38" ht="21" customHeight="1" x14ac:dyDescent="0.3">
      <c r="AJ588" s="28"/>
      <c r="AK588" s="85"/>
      <c r="AL588" s="85"/>
    </row>
    <row r="589" spans="36:38" ht="21" customHeight="1" x14ac:dyDescent="0.3">
      <c r="AJ589" s="28"/>
      <c r="AK589" s="85"/>
      <c r="AL589" s="85"/>
    </row>
    <row r="590" spans="36:38" ht="21" customHeight="1" x14ac:dyDescent="0.3">
      <c r="AJ590" s="28"/>
      <c r="AK590" s="85"/>
      <c r="AL590" s="85"/>
    </row>
    <row r="591" spans="36:38" ht="21" customHeight="1" x14ac:dyDescent="0.3">
      <c r="AJ591" s="28"/>
      <c r="AK591" s="85"/>
      <c r="AL591" s="85"/>
    </row>
    <row r="592" spans="36:38" ht="21" customHeight="1" x14ac:dyDescent="0.3">
      <c r="AJ592" s="28"/>
      <c r="AK592" s="85"/>
      <c r="AL592" s="85"/>
    </row>
    <row r="593" spans="36:38" ht="21" customHeight="1" x14ac:dyDescent="0.3">
      <c r="AJ593" s="28"/>
      <c r="AK593" s="85"/>
      <c r="AL593" s="85"/>
    </row>
    <row r="594" spans="36:38" ht="21" customHeight="1" x14ac:dyDescent="0.3">
      <c r="AJ594" s="28"/>
      <c r="AK594" s="85"/>
      <c r="AL594" s="85"/>
    </row>
    <row r="595" spans="36:38" ht="21" customHeight="1" x14ac:dyDescent="0.3">
      <c r="AJ595" s="28"/>
      <c r="AK595" s="85"/>
      <c r="AL595" s="85"/>
    </row>
    <row r="596" spans="36:38" ht="21" customHeight="1" x14ac:dyDescent="0.3">
      <c r="AJ596" s="28"/>
      <c r="AK596" s="85"/>
      <c r="AL596" s="85"/>
    </row>
    <row r="597" spans="36:38" ht="21" customHeight="1" x14ac:dyDescent="0.3">
      <c r="AJ597" s="28"/>
      <c r="AK597" s="85"/>
      <c r="AL597" s="85"/>
    </row>
    <row r="598" spans="36:38" ht="21" customHeight="1" x14ac:dyDescent="0.3">
      <c r="AJ598" s="28"/>
      <c r="AK598" s="85"/>
      <c r="AL598" s="85"/>
    </row>
    <row r="599" spans="36:38" ht="21" customHeight="1" x14ac:dyDescent="0.3">
      <c r="AJ599" s="28"/>
      <c r="AK599" s="85"/>
      <c r="AL599" s="85"/>
    </row>
    <row r="600" spans="36:38" ht="21" customHeight="1" x14ac:dyDescent="0.3">
      <c r="AJ600" s="28"/>
      <c r="AK600" s="85"/>
      <c r="AL600" s="85"/>
    </row>
    <row r="601" spans="36:38" ht="21" customHeight="1" x14ac:dyDescent="0.3">
      <c r="AJ601" s="28"/>
      <c r="AK601" s="85"/>
      <c r="AL601" s="85"/>
    </row>
    <row r="602" spans="36:38" ht="21" customHeight="1" x14ac:dyDescent="0.3">
      <c r="AJ602" s="28"/>
      <c r="AK602" s="85"/>
      <c r="AL602" s="85"/>
    </row>
    <row r="603" spans="36:38" ht="21" customHeight="1" x14ac:dyDescent="0.3">
      <c r="AJ603" s="28"/>
      <c r="AK603" s="85"/>
      <c r="AL603" s="85"/>
    </row>
    <row r="604" spans="36:38" ht="21" customHeight="1" x14ac:dyDescent="0.3">
      <c r="AJ604" s="28"/>
      <c r="AK604" s="85"/>
      <c r="AL604" s="85"/>
    </row>
    <row r="605" spans="36:38" ht="21" customHeight="1" x14ac:dyDescent="0.3">
      <c r="AJ605" s="28"/>
      <c r="AK605" s="85"/>
      <c r="AL605" s="85"/>
    </row>
    <row r="606" spans="36:38" ht="21" customHeight="1" x14ac:dyDescent="0.3">
      <c r="AJ606" s="28"/>
      <c r="AK606" s="85"/>
      <c r="AL606" s="85"/>
    </row>
    <row r="607" spans="36:38" ht="21" customHeight="1" x14ac:dyDescent="0.3">
      <c r="AJ607" s="28"/>
      <c r="AK607" s="85"/>
      <c r="AL607" s="85"/>
    </row>
    <row r="608" spans="36:38" ht="21" customHeight="1" x14ac:dyDescent="0.3">
      <c r="AJ608" s="28"/>
      <c r="AK608" s="85"/>
      <c r="AL608" s="85"/>
    </row>
    <row r="609" spans="36:38" ht="21" customHeight="1" x14ac:dyDescent="0.3">
      <c r="AJ609" s="28"/>
      <c r="AK609" s="85"/>
      <c r="AL609" s="85"/>
    </row>
    <row r="610" spans="36:38" ht="21" customHeight="1" x14ac:dyDescent="0.3">
      <c r="AJ610" s="28"/>
      <c r="AK610" s="85"/>
      <c r="AL610" s="85"/>
    </row>
    <row r="611" spans="36:38" ht="21" customHeight="1" x14ac:dyDescent="0.3">
      <c r="AJ611" s="28"/>
      <c r="AK611" s="85"/>
      <c r="AL611" s="85"/>
    </row>
    <row r="612" spans="36:38" ht="21" customHeight="1" x14ac:dyDescent="0.3">
      <c r="AJ612" s="28"/>
      <c r="AK612" s="85"/>
      <c r="AL612" s="85"/>
    </row>
    <row r="613" spans="36:38" ht="21" customHeight="1" x14ac:dyDescent="0.3">
      <c r="AJ613" s="28"/>
      <c r="AK613" s="85"/>
      <c r="AL613" s="85"/>
    </row>
    <row r="614" spans="36:38" ht="21" customHeight="1" x14ac:dyDescent="0.3">
      <c r="AJ614" s="28"/>
      <c r="AK614" s="85"/>
      <c r="AL614" s="85"/>
    </row>
    <row r="615" spans="36:38" ht="21" customHeight="1" x14ac:dyDescent="0.3">
      <c r="AJ615" s="28"/>
      <c r="AK615" s="85"/>
      <c r="AL615" s="85"/>
    </row>
    <row r="616" spans="36:38" ht="21" customHeight="1" x14ac:dyDescent="0.3">
      <c r="AJ616" s="28"/>
      <c r="AK616" s="85"/>
      <c r="AL616" s="85"/>
    </row>
    <row r="617" spans="36:38" ht="21" customHeight="1" x14ac:dyDescent="0.3">
      <c r="AJ617" s="28"/>
      <c r="AK617" s="85"/>
      <c r="AL617" s="85"/>
    </row>
    <row r="618" spans="36:38" ht="21" customHeight="1" x14ac:dyDescent="0.3">
      <c r="AJ618" s="28"/>
      <c r="AK618" s="85"/>
      <c r="AL618" s="85"/>
    </row>
    <row r="619" spans="36:38" ht="21" customHeight="1" x14ac:dyDescent="0.3">
      <c r="AJ619" s="28"/>
      <c r="AK619" s="85"/>
      <c r="AL619" s="85"/>
    </row>
    <row r="620" spans="36:38" ht="21" customHeight="1" x14ac:dyDescent="0.3">
      <c r="AJ620" s="28"/>
      <c r="AK620" s="85"/>
      <c r="AL620" s="85"/>
    </row>
    <row r="621" spans="36:38" ht="21" customHeight="1" x14ac:dyDescent="0.3">
      <c r="AJ621" s="28"/>
      <c r="AK621" s="85"/>
      <c r="AL621" s="85"/>
    </row>
    <row r="622" spans="36:38" ht="21" customHeight="1" x14ac:dyDescent="0.3">
      <c r="AJ622" s="28"/>
      <c r="AK622" s="85"/>
      <c r="AL622" s="85"/>
    </row>
    <row r="623" spans="36:38" ht="21" customHeight="1" x14ac:dyDescent="0.3">
      <c r="AJ623" s="28"/>
      <c r="AK623" s="85"/>
      <c r="AL623" s="85"/>
    </row>
    <row r="624" spans="36:38" ht="21" customHeight="1" x14ac:dyDescent="0.3">
      <c r="AJ624" s="28"/>
      <c r="AK624" s="85"/>
      <c r="AL624" s="85"/>
    </row>
    <row r="625" spans="36:38" ht="21" customHeight="1" x14ac:dyDescent="0.3">
      <c r="AJ625" s="28"/>
      <c r="AK625" s="85"/>
      <c r="AL625" s="85"/>
    </row>
    <row r="626" spans="36:38" ht="21" customHeight="1" x14ac:dyDescent="0.3">
      <c r="AJ626" s="28"/>
      <c r="AK626" s="85"/>
      <c r="AL626" s="85"/>
    </row>
    <row r="627" spans="36:38" ht="21" customHeight="1" x14ac:dyDescent="0.3">
      <c r="AJ627" s="28"/>
      <c r="AK627" s="85"/>
      <c r="AL627" s="85"/>
    </row>
    <row r="628" spans="36:38" ht="21" customHeight="1" x14ac:dyDescent="0.3">
      <c r="AJ628" s="28"/>
      <c r="AK628" s="85"/>
      <c r="AL628" s="85"/>
    </row>
    <row r="629" spans="36:38" ht="21" customHeight="1" x14ac:dyDescent="0.3">
      <c r="AJ629" s="28"/>
      <c r="AK629" s="85"/>
      <c r="AL629" s="85"/>
    </row>
    <row r="630" spans="36:38" ht="21" customHeight="1" x14ac:dyDescent="0.3">
      <c r="AJ630" s="28"/>
      <c r="AK630" s="85"/>
      <c r="AL630" s="85"/>
    </row>
    <row r="631" spans="36:38" ht="21" customHeight="1" x14ac:dyDescent="0.3">
      <c r="AJ631" s="28"/>
      <c r="AK631" s="85"/>
      <c r="AL631" s="85"/>
    </row>
    <row r="632" spans="36:38" ht="21" customHeight="1" x14ac:dyDescent="0.3">
      <c r="AJ632" s="28"/>
      <c r="AK632" s="85"/>
      <c r="AL632" s="85"/>
    </row>
    <row r="633" spans="36:38" ht="21" customHeight="1" x14ac:dyDescent="0.3">
      <c r="AJ633" s="28"/>
      <c r="AK633" s="85"/>
      <c r="AL633" s="85"/>
    </row>
    <row r="634" spans="36:38" ht="21" customHeight="1" x14ac:dyDescent="0.3">
      <c r="AJ634" s="28"/>
      <c r="AK634" s="85"/>
      <c r="AL634" s="85"/>
    </row>
    <row r="635" spans="36:38" ht="21" customHeight="1" x14ac:dyDescent="0.3">
      <c r="AJ635" s="28"/>
      <c r="AK635" s="85"/>
      <c r="AL635" s="85"/>
    </row>
    <row r="636" spans="36:38" ht="21" customHeight="1" x14ac:dyDescent="0.3">
      <c r="AJ636" s="28"/>
      <c r="AK636" s="85"/>
      <c r="AL636" s="85"/>
    </row>
    <row r="637" spans="36:38" ht="21" customHeight="1" x14ac:dyDescent="0.3">
      <c r="AJ637" s="28"/>
      <c r="AK637" s="85"/>
      <c r="AL637" s="85"/>
    </row>
    <row r="638" spans="36:38" ht="21" customHeight="1" x14ac:dyDescent="0.3">
      <c r="AJ638" s="28"/>
      <c r="AK638" s="85"/>
      <c r="AL638" s="85"/>
    </row>
    <row r="639" spans="36:38" ht="21" customHeight="1" x14ac:dyDescent="0.3">
      <c r="AJ639" s="28"/>
      <c r="AK639" s="85"/>
      <c r="AL639" s="85"/>
    </row>
    <row r="640" spans="36:38" ht="21" customHeight="1" x14ac:dyDescent="0.3">
      <c r="AJ640" s="28"/>
      <c r="AK640" s="85"/>
      <c r="AL640" s="85"/>
    </row>
    <row r="641" spans="36:38" ht="21" customHeight="1" x14ac:dyDescent="0.3">
      <c r="AJ641" s="28"/>
      <c r="AK641" s="85"/>
      <c r="AL641" s="85"/>
    </row>
    <row r="642" spans="36:38" ht="21" customHeight="1" x14ac:dyDescent="0.3">
      <c r="AJ642" s="28"/>
      <c r="AK642" s="85"/>
      <c r="AL642" s="85"/>
    </row>
    <row r="643" spans="36:38" ht="21" customHeight="1" x14ac:dyDescent="0.3">
      <c r="AJ643" s="28"/>
      <c r="AK643" s="85"/>
      <c r="AL643" s="85"/>
    </row>
    <row r="644" spans="36:38" ht="21" customHeight="1" x14ac:dyDescent="0.3">
      <c r="AJ644" s="28"/>
      <c r="AK644" s="85"/>
      <c r="AL644" s="85"/>
    </row>
    <row r="645" spans="36:38" ht="21" customHeight="1" x14ac:dyDescent="0.3">
      <c r="AJ645" s="28"/>
      <c r="AK645" s="85"/>
      <c r="AL645" s="85"/>
    </row>
    <row r="646" spans="36:38" ht="21" customHeight="1" x14ac:dyDescent="0.3">
      <c r="AJ646" s="28"/>
      <c r="AK646" s="85"/>
      <c r="AL646" s="85"/>
    </row>
    <row r="647" spans="36:38" ht="21" customHeight="1" x14ac:dyDescent="0.3">
      <c r="AJ647" s="28"/>
      <c r="AK647" s="85"/>
      <c r="AL647" s="85"/>
    </row>
    <row r="648" spans="36:38" ht="21" customHeight="1" x14ac:dyDescent="0.3">
      <c r="AJ648" s="28"/>
      <c r="AK648" s="85"/>
      <c r="AL648" s="85"/>
    </row>
    <row r="649" spans="36:38" ht="21" customHeight="1" x14ac:dyDescent="0.3">
      <c r="AJ649" s="28"/>
      <c r="AK649" s="85"/>
      <c r="AL649" s="85"/>
    </row>
    <row r="650" spans="36:38" ht="21" customHeight="1" x14ac:dyDescent="0.3">
      <c r="AJ650" s="28"/>
      <c r="AK650" s="85"/>
      <c r="AL650" s="85"/>
    </row>
    <row r="651" spans="36:38" ht="21" customHeight="1" x14ac:dyDescent="0.3">
      <c r="AJ651" s="28"/>
      <c r="AK651" s="85"/>
      <c r="AL651" s="85"/>
    </row>
    <row r="652" spans="36:38" ht="21" customHeight="1" x14ac:dyDescent="0.3">
      <c r="AJ652" s="28"/>
      <c r="AK652" s="85"/>
      <c r="AL652" s="85"/>
    </row>
    <row r="653" spans="36:38" ht="21" customHeight="1" x14ac:dyDescent="0.3">
      <c r="AJ653" s="28"/>
      <c r="AK653" s="85"/>
      <c r="AL653" s="85"/>
    </row>
    <row r="654" spans="36:38" ht="21" customHeight="1" x14ac:dyDescent="0.3">
      <c r="AJ654" s="28"/>
      <c r="AK654" s="85"/>
      <c r="AL654" s="85"/>
    </row>
    <row r="655" spans="36:38" ht="21" customHeight="1" x14ac:dyDescent="0.3">
      <c r="AJ655" s="28"/>
      <c r="AK655" s="85"/>
      <c r="AL655" s="85"/>
    </row>
    <row r="656" spans="36:38" ht="21" customHeight="1" x14ac:dyDescent="0.3">
      <c r="AJ656" s="28"/>
      <c r="AK656" s="85"/>
      <c r="AL656" s="85"/>
    </row>
  </sheetData>
  <autoFilter ref="A2:AN2" xr:uid="{00000000-0009-0000-0000-000006000000}"/>
  <conditionalFormatting sqref="K4:K6">
    <cfRule type="cellIs" dxfId="191" priority="70" stopIfTrue="1" operator="between">
      <formula>$G4</formula>
      <formula>$H4</formula>
    </cfRule>
    <cfRule type="expression" dxfId="190" priority="71" stopIfTrue="1">
      <formula>K4&lt;$H4</formula>
    </cfRule>
    <cfRule type="expression" dxfId="189" priority="72" stopIfTrue="1">
      <formula>K4&gt;$I4</formula>
    </cfRule>
  </conditionalFormatting>
  <conditionalFormatting sqref="K7:K117">
    <cfRule type="cellIs" dxfId="188" priority="56" stopIfTrue="1" operator="between">
      <formula>$G7</formula>
      <formula>$H7</formula>
    </cfRule>
    <cfRule type="expression" dxfId="187" priority="57" stopIfTrue="1">
      <formula>K7&lt;$H7</formula>
    </cfRule>
    <cfRule type="expression" dxfId="186" priority="58" stopIfTrue="1">
      <formula>K7&gt;$I7</formula>
    </cfRule>
  </conditionalFormatting>
  <conditionalFormatting sqref="AM4:AM135">
    <cfRule type="cellIs" dxfId="185" priority="37" operator="greaterThan">
      <formula>$Z4</formula>
    </cfRule>
    <cfRule type="cellIs" dxfId="184" priority="38" stopIfTrue="1" operator="lessThan">
      <formula>$Z4</formula>
    </cfRule>
    <cfRule type="cellIs" dxfId="183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182" priority="31" stopIfTrue="1">
      <formula>O4=$M4</formula>
    </cfRule>
    <cfRule type="expression" dxfId="181" priority="32" stopIfTrue="1">
      <formula>O4&lt;$M4*0.95</formula>
    </cfRule>
    <cfRule type="expression" dxfId="180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179" priority="27" stopIfTrue="1">
      <formula>P4=$N4</formula>
    </cfRule>
    <cfRule type="expression" dxfId="178" priority="28" stopIfTrue="1">
      <formula>P4&gt;$N4*1.05</formula>
    </cfRule>
    <cfRule type="expression" dxfId="177" priority="29" stopIfTrue="1">
      <formula>P4&lt;$N4*1.05</formula>
    </cfRule>
  </conditionalFormatting>
  <conditionalFormatting sqref="K3">
    <cfRule type="cellIs" dxfId="176" priority="23" stopIfTrue="1" operator="between">
      <formula>$G3</formula>
      <formula>$H3</formula>
    </cfRule>
    <cfRule type="expression" dxfId="175" priority="24" stopIfTrue="1">
      <formula>K3&lt;$H3</formula>
    </cfRule>
    <cfRule type="expression" dxfId="174" priority="25" stopIfTrue="1">
      <formula>K3&gt;$I3</formula>
    </cfRule>
  </conditionalFormatting>
  <conditionalFormatting sqref="AM3">
    <cfRule type="cellIs" dxfId="173" priority="20" operator="greaterThan">
      <formula>$Z3</formula>
    </cfRule>
    <cfRule type="cellIs" dxfId="172" priority="21" stopIfTrue="1" operator="lessThan">
      <formula>$Z3</formula>
    </cfRule>
    <cfRule type="cellIs" dxfId="171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170" priority="17" stopIfTrue="1">
      <formula>O3=$M3</formula>
    </cfRule>
    <cfRule type="expression" dxfId="169" priority="18" stopIfTrue="1">
      <formula>O3&lt;$M3*0.95</formula>
    </cfRule>
    <cfRule type="expression" dxfId="168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167" priority="13" stopIfTrue="1">
      <formula>P3=$N3</formula>
    </cfRule>
    <cfRule type="expression" dxfId="166" priority="14" stopIfTrue="1">
      <formula>P3&gt;$N3*1.05</formula>
    </cfRule>
    <cfRule type="expression" dxfId="165" priority="15" stopIfTrue="1">
      <formula>P3&lt;$N3*1.05</formula>
    </cfRule>
  </conditionalFormatting>
  <conditionalFormatting sqref="J4:J6">
    <cfRule type="cellIs" dxfId="164" priority="9" stopIfTrue="1" operator="between">
      <formula>$G4</formula>
      <formula>$H4</formula>
    </cfRule>
    <cfRule type="expression" dxfId="163" priority="10" stopIfTrue="1">
      <formula>J4&lt;$H4</formula>
    </cfRule>
    <cfRule type="expression" dxfId="162" priority="11" stopIfTrue="1">
      <formula>J4&gt;$I4</formula>
    </cfRule>
  </conditionalFormatting>
  <conditionalFormatting sqref="J7:J117">
    <cfRule type="cellIs" dxfId="161" priority="6" stopIfTrue="1" operator="between">
      <formula>$G7</formula>
      <formula>$H7</formula>
    </cfRule>
    <cfRule type="expression" dxfId="160" priority="7" stopIfTrue="1">
      <formula>J7&lt;$H7</formula>
    </cfRule>
    <cfRule type="expression" dxfId="159" priority="8" stopIfTrue="1">
      <formula>J7&gt;$I7</formula>
    </cfRule>
  </conditionalFormatting>
  <conditionalFormatting sqref="J3">
    <cfRule type="cellIs" dxfId="158" priority="3" stopIfTrue="1" operator="between">
      <formula>$G3*1.22</formula>
      <formula>$H3*1.22</formula>
    </cfRule>
    <cfRule type="expression" dxfId="157" priority="4" stopIfTrue="1">
      <formula>J3&lt;$H3*1.22</formula>
    </cfRule>
    <cfRule type="expression" dxfId="156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155" priority="2" stopIfTrue="1" operator="greaterThan">
      <formula>0.22</formula>
    </cfRule>
  </conditionalFormatting>
  <hyperlinks>
    <hyperlink ref="AA1" location="index!A1" display="العودة للفهرس" xr:uid="{00000000-0004-0000-0600-000000000000}"/>
    <hyperlink ref="AJ1" location="Dashboard!A1" display="العودة لشاشة العرض" xr:uid="{00000000-0004-0000-0600-000001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Q185"/>
  <sheetViews>
    <sheetView rightToLeft="1" topLeftCell="E1" workbookViewId="0">
      <selection activeCell="H5" sqref="H5"/>
    </sheetView>
  </sheetViews>
  <sheetFormatPr defaultRowHeight="14.25" x14ac:dyDescent="0.2"/>
  <cols>
    <col min="1" max="1" width="5" style="235" hidden="1" customWidth="1"/>
    <col min="2" max="2" width="6.875" style="235" hidden="1" customWidth="1"/>
    <col min="3" max="3" width="8.25" style="235" hidden="1" customWidth="1"/>
    <col min="4" max="4" width="7.875" style="235" hidden="1" customWidth="1"/>
    <col min="5" max="5" width="24.75" style="235" bestFit="1" customWidth="1"/>
    <col min="6" max="6" width="15.875" style="235" customWidth="1"/>
    <col min="7" max="7" width="20" style="235" bestFit="1" customWidth="1"/>
    <col min="8" max="8" width="5.875" style="235" customWidth="1"/>
    <col min="9" max="9" width="7.625" style="235" customWidth="1"/>
    <col min="10" max="10" width="12" style="235" customWidth="1"/>
    <col min="11" max="12" width="11" style="235" customWidth="1"/>
    <col min="13" max="13" width="7.125" style="235" customWidth="1"/>
    <col min="14" max="14" width="6" style="235" customWidth="1"/>
    <col min="16" max="16" width="10.875" style="235" customWidth="1"/>
  </cols>
  <sheetData>
    <row r="1" spans="1:17" ht="15.75" customHeight="1" x14ac:dyDescent="0.2">
      <c r="E1" s="20" t="s">
        <v>433</v>
      </c>
      <c r="F1" s="369" t="s">
        <v>434</v>
      </c>
      <c r="G1" s="373"/>
      <c r="H1" s="369">
        <f>output!B3</f>
        <v>10</v>
      </c>
      <c r="I1" s="369" t="s">
        <v>86</v>
      </c>
      <c r="J1" s="369">
        <f>output!A3</f>
        <v>2021</v>
      </c>
      <c r="K1" s="34"/>
      <c r="L1" s="34"/>
      <c r="M1" s="34"/>
      <c r="N1" s="34"/>
      <c r="O1" s="34"/>
      <c r="P1" s="35"/>
      <c r="Q1" s="66" t="s">
        <v>80</v>
      </c>
    </row>
    <row r="2" spans="1:17" ht="15.75" customHeight="1" x14ac:dyDescent="0.2">
      <c r="E2" s="21" t="s">
        <v>435</v>
      </c>
      <c r="F2" s="286"/>
      <c r="G2" s="286"/>
      <c r="H2" s="286"/>
      <c r="I2" s="286"/>
      <c r="J2" s="286"/>
      <c r="K2" s="139"/>
      <c r="L2" s="139"/>
      <c r="M2" s="139"/>
      <c r="N2" s="139"/>
      <c r="O2" s="139"/>
      <c r="P2" s="36"/>
    </row>
    <row r="3" spans="1:17" ht="23.25" customHeight="1" x14ac:dyDescent="0.2">
      <c r="E3" s="11"/>
      <c r="P3" s="12"/>
    </row>
    <row r="4" spans="1:17" ht="23.25" customHeight="1" x14ac:dyDescent="0.2">
      <c r="E4" s="11" t="s">
        <v>436</v>
      </c>
      <c r="H4">
        <f>COUNTA(output!E3:E200)</f>
        <v>48</v>
      </c>
      <c r="P4" s="12"/>
    </row>
    <row r="5" spans="1:17" ht="23.25" customHeight="1" x14ac:dyDescent="0.2">
      <c r="E5" s="11" t="s">
        <v>437</v>
      </c>
      <c r="H5">
        <f>H4-H6</f>
        <v>40</v>
      </c>
      <c r="P5" s="12"/>
    </row>
    <row r="6" spans="1:17" ht="23.25" customHeight="1" x14ac:dyDescent="0.2">
      <c r="E6" s="11" t="s">
        <v>438</v>
      </c>
      <c r="H6">
        <f>H7+H8</f>
        <v>8</v>
      </c>
      <c r="I6" t="s">
        <v>439</v>
      </c>
      <c r="J6" s="155">
        <f>H6/H4</f>
        <v>0.16666666666666666</v>
      </c>
      <c r="P6" s="12"/>
    </row>
    <row r="7" spans="1:17" x14ac:dyDescent="0.2">
      <c r="E7" s="11" t="s">
        <v>440</v>
      </c>
      <c r="H7">
        <f>COUNTA(E12:E29)</f>
        <v>4</v>
      </c>
      <c r="I7" t="s">
        <v>439</v>
      </c>
      <c r="J7" s="155">
        <f>H7/H4</f>
        <v>8.3333333333333329E-2</v>
      </c>
      <c r="P7" s="12"/>
    </row>
    <row r="8" spans="1:17" x14ac:dyDescent="0.2">
      <c r="E8" s="11" t="s">
        <v>441</v>
      </c>
      <c r="H8">
        <f>COUNTA(E33:E100)</f>
        <v>4</v>
      </c>
      <c r="I8" t="s">
        <v>439</v>
      </c>
      <c r="J8" s="155">
        <f>H8/H4</f>
        <v>8.3333333333333329E-2</v>
      </c>
      <c r="P8" s="12"/>
    </row>
    <row r="9" spans="1:17" ht="15.75" customHeight="1" thickBot="1" x14ac:dyDescent="0.3">
      <c r="E9" s="33" t="s">
        <v>442</v>
      </c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40"/>
    </row>
    <row r="10" spans="1:17" ht="15.75" customHeight="1" thickBot="1" x14ac:dyDescent="0.25">
      <c r="E10" s="361" t="s">
        <v>396</v>
      </c>
      <c r="F10" s="363" t="s">
        <v>397</v>
      </c>
      <c r="G10" s="370" t="s">
        <v>443</v>
      </c>
      <c r="H10" s="372" t="s">
        <v>443</v>
      </c>
      <c r="I10" s="313"/>
      <c r="J10" s="358" t="s">
        <v>444</v>
      </c>
      <c r="K10" s="365" t="s">
        <v>445</v>
      </c>
      <c r="L10" s="365" t="s">
        <v>446</v>
      </c>
      <c r="M10" s="360" t="s">
        <v>447</v>
      </c>
      <c r="N10" s="356"/>
      <c r="O10" s="356"/>
      <c r="P10" s="357"/>
    </row>
    <row r="11" spans="1:17" ht="45.75" customHeight="1" thickBot="1" x14ac:dyDescent="0.25">
      <c r="A11" t="s">
        <v>87</v>
      </c>
      <c r="B11" t="s">
        <v>88</v>
      </c>
      <c r="C11" t="s">
        <v>276</v>
      </c>
      <c r="D11" t="s">
        <v>90</v>
      </c>
      <c r="E11" s="362"/>
      <c r="F11" s="364"/>
      <c r="G11" s="371"/>
      <c r="H11" s="32" t="s">
        <v>448</v>
      </c>
      <c r="I11" s="32" t="s">
        <v>449</v>
      </c>
      <c r="J11" s="359"/>
      <c r="K11" s="366"/>
      <c r="L11" s="366"/>
      <c r="M11" s="37" t="s">
        <v>450</v>
      </c>
      <c r="N11" s="38" t="s">
        <v>451</v>
      </c>
      <c r="O11" s="38" t="s">
        <v>452</v>
      </c>
      <c r="P11" s="238" t="s">
        <v>453</v>
      </c>
    </row>
    <row r="12" spans="1:17" ht="15" customHeight="1" x14ac:dyDescent="0.2">
      <c r="A12">
        <v>2021</v>
      </c>
      <c r="B12">
        <v>10</v>
      </c>
      <c r="C12">
        <v>415</v>
      </c>
      <c r="D12">
        <v>656</v>
      </c>
      <c r="E12" s="13" t="s">
        <v>176</v>
      </c>
      <c r="F12" s="242" t="s">
        <v>177</v>
      </c>
      <c r="G12" s="242">
        <v>148</v>
      </c>
      <c r="H12" s="242">
        <v>137.63999999999999</v>
      </c>
      <c r="I12" s="242">
        <v>158.36000000000001</v>
      </c>
      <c r="J12" s="242">
        <v>135.9</v>
      </c>
      <c r="K12" s="242">
        <v>5</v>
      </c>
      <c r="L12" s="242" t="s">
        <v>454</v>
      </c>
      <c r="M12" s="242">
        <v>-12</v>
      </c>
      <c r="N12" s="242">
        <v>144</v>
      </c>
      <c r="O12" s="242">
        <v>131</v>
      </c>
      <c r="P12" s="39">
        <v>6</v>
      </c>
    </row>
    <row r="13" spans="1:17" ht="15" customHeight="1" x14ac:dyDescent="0.2">
      <c r="A13">
        <v>2021</v>
      </c>
      <c r="B13">
        <v>10</v>
      </c>
      <c r="C13">
        <v>415</v>
      </c>
      <c r="D13">
        <v>655</v>
      </c>
      <c r="E13" s="13" t="s">
        <v>173</v>
      </c>
      <c r="F13" s="242" t="s">
        <v>174</v>
      </c>
      <c r="G13" s="242">
        <v>148</v>
      </c>
      <c r="H13" s="242">
        <v>137.63999999999999</v>
      </c>
      <c r="I13" s="242">
        <v>158.36000000000001</v>
      </c>
      <c r="J13" s="242">
        <v>135.9</v>
      </c>
      <c r="K13" s="242">
        <v>5</v>
      </c>
      <c r="L13" s="242" t="s">
        <v>454</v>
      </c>
      <c r="M13" s="242">
        <v>-12</v>
      </c>
      <c r="N13" s="242">
        <v>144</v>
      </c>
      <c r="O13" s="242">
        <v>131</v>
      </c>
      <c r="P13" s="39">
        <v>6</v>
      </c>
    </row>
    <row r="14" spans="1:17" ht="15" customHeight="1" x14ac:dyDescent="0.2">
      <c r="A14">
        <v>2021</v>
      </c>
      <c r="B14">
        <v>10</v>
      </c>
      <c r="C14">
        <v>423</v>
      </c>
      <c r="D14">
        <v>669</v>
      </c>
      <c r="E14" s="13" t="s">
        <v>138</v>
      </c>
      <c r="F14" s="242" t="s">
        <v>139</v>
      </c>
      <c r="G14" s="242">
        <v>954</v>
      </c>
      <c r="H14" s="242">
        <v>897.71400000000006</v>
      </c>
      <c r="I14" s="242">
        <v>1021.734</v>
      </c>
      <c r="J14" s="242">
        <v>516.79999999999995</v>
      </c>
      <c r="K14" s="242">
        <v>4</v>
      </c>
      <c r="L14" s="242" t="s">
        <v>455</v>
      </c>
      <c r="M14" s="242">
        <v>-437</v>
      </c>
      <c r="N14" s="242">
        <v>533</v>
      </c>
      <c r="O14" s="242">
        <v>504</v>
      </c>
      <c r="P14" s="39">
        <v>12</v>
      </c>
    </row>
    <row r="15" spans="1:17" ht="15" customHeight="1" x14ac:dyDescent="0.2">
      <c r="A15">
        <v>2021</v>
      </c>
      <c r="B15">
        <v>10</v>
      </c>
      <c r="C15">
        <v>143</v>
      </c>
      <c r="D15">
        <v>281</v>
      </c>
      <c r="E15" s="13" t="s">
        <v>146</v>
      </c>
      <c r="F15" s="242" t="s">
        <v>147</v>
      </c>
      <c r="G15" s="242">
        <v>345</v>
      </c>
      <c r="H15" s="242">
        <v>320.85000000000002</v>
      </c>
      <c r="I15" s="242">
        <v>369.15</v>
      </c>
      <c r="J15" s="242">
        <v>301.5</v>
      </c>
      <c r="K15" s="242">
        <v>6</v>
      </c>
      <c r="L15" s="242" t="s">
        <v>455</v>
      </c>
      <c r="M15" s="242">
        <v>-44</v>
      </c>
      <c r="N15" s="242">
        <v>304</v>
      </c>
      <c r="O15" s="242">
        <v>299</v>
      </c>
      <c r="P15" s="39">
        <v>3</v>
      </c>
    </row>
    <row r="16" spans="1:17" ht="15" customHeight="1" x14ac:dyDescent="0.2">
      <c r="E16" s="13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39"/>
    </row>
    <row r="17" spans="1:16" ht="15" customHeight="1" x14ac:dyDescent="0.2">
      <c r="E17" s="13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39"/>
    </row>
    <row r="18" spans="1:16" ht="15" customHeight="1" x14ac:dyDescent="0.2">
      <c r="E18" s="13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</row>
    <row r="19" spans="1:16" ht="15" customHeight="1" x14ac:dyDescent="0.2">
      <c r="E19" s="13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39"/>
    </row>
    <row r="20" spans="1:16" ht="15" customHeight="1" x14ac:dyDescent="0.2">
      <c r="E20" s="13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39"/>
    </row>
    <row r="21" spans="1:16" ht="15" customHeight="1" x14ac:dyDescent="0.2">
      <c r="E21" s="13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39"/>
    </row>
    <row r="22" spans="1:16" ht="15" customHeight="1" x14ac:dyDescent="0.2">
      <c r="E22" s="13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39"/>
    </row>
    <row r="23" spans="1:16" ht="15" customHeight="1" x14ac:dyDescent="0.2">
      <c r="E23" s="13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39"/>
    </row>
    <row r="24" spans="1:16" ht="15" customHeight="1" x14ac:dyDescent="0.2">
      <c r="E24" s="13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39"/>
    </row>
    <row r="25" spans="1:16" ht="15" customHeight="1" x14ac:dyDescent="0.2">
      <c r="E25" s="13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39"/>
    </row>
    <row r="26" spans="1:16" ht="15" customHeight="1" x14ac:dyDescent="0.2">
      <c r="E26" s="13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39"/>
    </row>
    <row r="27" spans="1:16" x14ac:dyDescent="0.2">
      <c r="E27" s="49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39"/>
    </row>
    <row r="28" spans="1:16" x14ac:dyDescent="0.2">
      <c r="E28" s="49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39"/>
    </row>
    <row r="29" spans="1:16" x14ac:dyDescent="0.2">
      <c r="E29" s="49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39"/>
    </row>
    <row r="30" spans="1:16" ht="15.75" customHeight="1" thickBot="1" x14ac:dyDescent="0.25">
      <c r="E30" s="13" t="s">
        <v>456</v>
      </c>
      <c r="F30" s="242"/>
      <c r="G30" s="242"/>
      <c r="H30" s="242"/>
      <c r="I30" s="242"/>
      <c r="J30" s="242"/>
      <c r="P30" s="12"/>
    </row>
    <row r="31" spans="1:16" ht="15.75" customHeight="1" thickBot="1" x14ac:dyDescent="0.25">
      <c r="E31" s="69"/>
      <c r="F31" s="234"/>
      <c r="G31" s="363" t="s">
        <v>443</v>
      </c>
      <c r="H31" s="372" t="s">
        <v>443</v>
      </c>
      <c r="I31" s="313"/>
      <c r="J31" s="358" t="s">
        <v>444</v>
      </c>
      <c r="K31" s="358" t="s">
        <v>445</v>
      </c>
      <c r="L31" s="367" t="s">
        <v>446</v>
      </c>
      <c r="M31" s="355" t="s">
        <v>447</v>
      </c>
      <c r="N31" s="356"/>
      <c r="O31" s="356"/>
      <c r="P31" s="357"/>
    </row>
    <row r="32" spans="1:16" ht="45.75" customHeight="1" thickBot="1" x14ac:dyDescent="0.25">
      <c r="A32" t="s">
        <v>87</v>
      </c>
      <c r="B32" t="s">
        <v>88</v>
      </c>
      <c r="C32" t="s">
        <v>276</v>
      </c>
      <c r="D32" t="s">
        <v>90</v>
      </c>
      <c r="E32" s="70" t="s">
        <v>396</v>
      </c>
      <c r="F32" s="71" t="s">
        <v>397</v>
      </c>
      <c r="G32" s="364"/>
      <c r="H32" s="32" t="s">
        <v>448</v>
      </c>
      <c r="I32" s="32" t="s">
        <v>449</v>
      </c>
      <c r="J32" s="359"/>
      <c r="K32" s="359"/>
      <c r="L32" s="368"/>
      <c r="M32" s="38" t="s">
        <v>450</v>
      </c>
      <c r="N32" s="38" t="s">
        <v>451</v>
      </c>
      <c r="O32" s="38" t="s">
        <v>452</v>
      </c>
      <c r="P32" s="238" t="s">
        <v>453</v>
      </c>
    </row>
    <row r="33" spans="1:16" x14ac:dyDescent="0.2">
      <c r="A33">
        <v>2021</v>
      </c>
      <c r="B33">
        <v>10</v>
      </c>
      <c r="C33">
        <v>295</v>
      </c>
      <c r="D33">
        <v>219</v>
      </c>
      <c r="E33" s="49" t="s">
        <v>216</v>
      </c>
      <c r="F33" s="242" t="s">
        <v>217</v>
      </c>
      <c r="G33" s="242">
        <v>114.16666669999999</v>
      </c>
      <c r="H33" s="242">
        <v>106.175</v>
      </c>
      <c r="I33" s="242">
        <v>122.1583333</v>
      </c>
      <c r="J33" s="242">
        <v>124.5</v>
      </c>
      <c r="K33" s="72">
        <v>1</v>
      </c>
      <c r="L33" s="72" t="s">
        <v>455</v>
      </c>
      <c r="M33" s="72">
        <v>10</v>
      </c>
      <c r="N33" s="72">
        <v>125</v>
      </c>
      <c r="O33" s="72">
        <v>125</v>
      </c>
      <c r="P33" s="43"/>
    </row>
    <row r="34" spans="1:16" x14ac:dyDescent="0.2">
      <c r="A34">
        <v>2021</v>
      </c>
      <c r="B34">
        <v>10</v>
      </c>
      <c r="C34">
        <v>415</v>
      </c>
      <c r="D34">
        <v>658</v>
      </c>
      <c r="E34" s="49" t="s">
        <v>182</v>
      </c>
      <c r="F34" s="242" t="s">
        <v>183</v>
      </c>
      <c r="G34" s="242">
        <v>90</v>
      </c>
      <c r="H34" s="242">
        <v>83.7</v>
      </c>
      <c r="I34" s="242">
        <v>96.3</v>
      </c>
      <c r="J34" s="242">
        <v>101.1</v>
      </c>
      <c r="K34" s="72">
        <v>5</v>
      </c>
      <c r="L34" s="72" t="s">
        <v>454</v>
      </c>
      <c r="M34" s="72">
        <v>11</v>
      </c>
      <c r="N34" s="72">
        <v>105</v>
      </c>
      <c r="O34" s="72">
        <v>96</v>
      </c>
      <c r="P34" s="43">
        <v>3</v>
      </c>
    </row>
    <row r="35" spans="1:16" x14ac:dyDescent="0.2">
      <c r="A35">
        <v>2021</v>
      </c>
      <c r="B35">
        <v>10</v>
      </c>
      <c r="C35">
        <v>417</v>
      </c>
      <c r="D35">
        <v>660</v>
      </c>
      <c r="E35" s="49" t="s">
        <v>201</v>
      </c>
      <c r="F35" s="242" t="s">
        <v>202</v>
      </c>
      <c r="G35" s="242">
        <v>1265</v>
      </c>
      <c r="H35" s="242">
        <v>1190.365</v>
      </c>
      <c r="I35" s="242">
        <v>1354.8150000000001</v>
      </c>
      <c r="J35" s="242">
        <v>1457.5</v>
      </c>
      <c r="K35" s="72">
        <v>5</v>
      </c>
      <c r="L35" s="72" t="s">
        <v>455</v>
      </c>
      <c r="M35" s="72">
        <v>192</v>
      </c>
      <c r="N35" s="72">
        <v>1923</v>
      </c>
      <c r="O35" s="72">
        <v>1330</v>
      </c>
      <c r="P35" s="43">
        <v>260</v>
      </c>
    </row>
    <row r="36" spans="1:16" x14ac:dyDescent="0.2">
      <c r="A36">
        <v>2021</v>
      </c>
      <c r="B36">
        <v>10</v>
      </c>
      <c r="C36">
        <v>415</v>
      </c>
      <c r="D36">
        <v>657</v>
      </c>
      <c r="E36" s="49" t="s">
        <v>179</v>
      </c>
      <c r="F36" s="242" t="s">
        <v>180</v>
      </c>
      <c r="G36" s="242">
        <v>90</v>
      </c>
      <c r="H36" s="242">
        <v>83.7</v>
      </c>
      <c r="I36" s="242">
        <v>96.3</v>
      </c>
      <c r="J36" s="242">
        <v>101.1</v>
      </c>
      <c r="K36" s="72">
        <v>5</v>
      </c>
      <c r="L36" s="72" t="s">
        <v>454</v>
      </c>
      <c r="M36" s="72">
        <v>11</v>
      </c>
      <c r="N36" s="72">
        <v>105</v>
      </c>
      <c r="O36" s="72">
        <v>96</v>
      </c>
      <c r="P36" s="43">
        <v>3</v>
      </c>
    </row>
    <row r="37" spans="1:16" x14ac:dyDescent="0.2">
      <c r="A37">
        <v>2021</v>
      </c>
      <c r="B37">
        <v>2</v>
      </c>
      <c r="C37">
        <v>157</v>
      </c>
      <c r="D37">
        <v>430</v>
      </c>
      <c r="E37" s="49"/>
      <c r="F37" s="242"/>
      <c r="G37" s="242"/>
      <c r="H37" s="242"/>
      <c r="I37" s="242"/>
      <c r="J37" s="242"/>
      <c r="K37" s="72"/>
      <c r="L37" s="72"/>
      <c r="M37" s="72"/>
      <c r="N37" s="72"/>
      <c r="O37" s="72"/>
      <c r="P37" s="43"/>
    </row>
    <row r="38" spans="1:16" x14ac:dyDescent="0.2">
      <c r="A38">
        <v>2021</v>
      </c>
      <c r="B38">
        <v>2</v>
      </c>
      <c r="C38">
        <v>157</v>
      </c>
      <c r="D38">
        <v>431</v>
      </c>
      <c r="E38" s="49"/>
      <c r="F38" s="242"/>
      <c r="G38" s="242"/>
      <c r="H38" s="242"/>
      <c r="I38" s="242"/>
      <c r="J38" s="242"/>
      <c r="K38" s="72"/>
      <c r="L38" s="72"/>
      <c r="M38" s="72"/>
      <c r="N38" s="72"/>
      <c r="O38" s="72"/>
      <c r="P38" s="43"/>
    </row>
    <row r="39" spans="1:16" x14ac:dyDescent="0.2">
      <c r="A39">
        <v>2021</v>
      </c>
      <c r="B39">
        <v>2</v>
      </c>
      <c r="C39">
        <v>157</v>
      </c>
      <c r="D39">
        <v>432</v>
      </c>
      <c r="E39" s="49"/>
      <c r="F39" s="242"/>
      <c r="G39" s="242"/>
      <c r="H39" s="242"/>
      <c r="I39" s="242"/>
      <c r="J39" s="242"/>
      <c r="K39" s="72"/>
      <c r="L39" s="72"/>
      <c r="M39" s="72"/>
      <c r="N39" s="72"/>
      <c r="O39" s="72"/>
      <c r="P39" s="43"/>
    </row>
    <row r="40" spans="1:16" x14ac:dyDescent="0.2">
      <c r="A40">
        <v>2021</v>
      </c>
      <c r="B40">
        <v>2</v>
      </c>
      <c r="C40">
        <v>405</v>
      </c>
      <c r="D40">
        <v>619</v>
      </c>
      <c r="E40" s="49"/>
      <c r="F40" s="242"/>
      <c r="G40" s="242"/>
      <c r="H40" s="242"/>
      <c r="I40" s="242"/>
      <c r="J40" s="242"/>
      <c r="K40" s="72"/>
      <c r="L40" s="72"/>
      <c r="M40" s="72"/>
      <c r="N40" s="72"/>
      <c r="O40" s="72"/>
      <c r="P40" s="43"/>
    </row>
    <row r="41" spans="1:16" x14ac:dyDescent="0.2">
      <c r="A41">
        <v>2021</v>
      </c>
      <c r="B41">
        <v>2</v>
      </c>
      <c r="C41">
        <v>405</v>
      </c>
      <c r="D41">
        <v>621</v>
      </c>
      <c r="E41" s="49"/>
      <c r="F41" s="242"/>
      <c r="G41" s="242"/>
      <c r="H41" s="242"/>
      <c r="I41" s="242"/>
      <c r="J41" s="242"/>
      <c r="K41" s="72"/>
      <c r="L41" s="72"/>
      <c r="M41" s="72"/>
      <c r="N41" s="72"/>
      <c r="O41" s="72"/>
      <c r="P41" s="43"/>
    </row>
    <row r="42" spans="1:16" x14ac:dyDescent="0.2">
      <c r="A42">
        <v>2021</v>
      </c>
      <c r="B42">
        <v>2</v>
      </c>
      <c r="C42">
        <v>405</v>
      </c>
      <c r="D42">
        <v>622</v>
      </c>
      <c r="E42" s="49"/>
      <c r="F42" s="242"/>
      <c r="G42" s="242"/>
      <c r="H42" s="242"/>
      <c r="I42" s="242"/>
      <c r="J42" s="242"/>
      <c r="K42" s="72"/>
      <c r="L42" s="72"/>
      <c r="M42" s="72"/>
      <c r="N42" s="72"/>
      <c r="O42" s="72"/>
      <c r="P42" s="43"/>
    </row>
    <row r="43" spans="1:16" x14ac:dyDescent="0.2">
      <c r="A43">
        <v>2021</v>
      </c>
      <c r="B43">
        <v>2</v>
      </c>
      <c r="C43">
        <v>406</v>
      </c>
      <c r="D43">
        <v>626</v>
      </c>
      <c r="E43" s="49"/>
      <c r="F43" s="242"/>
      <c r="G43" s="242"/>
      <c r="H43" s="242"/>
      <c r="I43" s="242"/>
      <c r="J43" s="242"/>
      <c r="K43" s="72"/>
      <c r="L43" s="72"/>
      <c r="M43" s="72"/>
      <c r="N43" s="72"/>
      <c r="O43" s="72"/>
      <c r="P43" s="43"/>
    </row>
    <row r="44" spans="1:16" x14ac:dyDescent="0.2">
      <c r="A44">
        <v>2021</v>
      </c>
      <c r="B44">
        <v>2</v>
      </c>
      <c r="C44">
        <v>416</v>
      </c>
      <c r="D44">
        <v>659</v>
      </c>
      <c r="E44" s="49"/>
      <c r="F44" s="242"/>
      <c r="G44" s="242"/>
      <c r="H44" s="242"/>
      <c r="I44" s="242"/>
      <c r="J44" s="242"/>
      <c r="K44" s="72"/>
      <c r="L44" s="72"/>
      <c r="M44" s="72"/>
      <c r="N44" s="72"/>
      <c r="O44" s="72"/>
      <c r="P44" s="43"/>
    </row>
    <row r="45" spans="1:16" x14ac:dyDescent="0.2">
      <c r="A45">
        <v>2021</v>
      </c>
      <c r="B45">
        <v>2</v>
      </c>
      <c r="C45">
        <v>417</v>
      </c>
      <c r="D45">
        <v>660</v>
      </c>
      <c r="E45" s="241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">
      <c r="A46">
        <v>2021</v>
      </c>
      <c r="B46">
        <v>2</v>
      </c>
      <c r="C46">
        <v>418</v>
      </c>
      <c r="D46">
        <v>662</v>
      </c>
      <c r="E46" s="241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">
      <c r="A47">
        <v>2021</v>
      </c>
      <c r="B47">
        <v>2</v>
      </c>
      <c r="C47">
        <v>418</v>
      </c>
      <c r="D47">
        <v>663</v>
      </c>
      <c r="E47" s="241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">
      <c r="A48">
        <v>2021</v>
      </c>
      <c r="B48">
        <v>2</v>
      </c>
      <c r="C48">
        <v>418</v>
      </c>
      <c r="D48">
        <v>664</v>
      </c>
      <c r="E48" s="241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">
      <c r="A50">
        <v>2021</v>
      </c>
      <c r="B50">
        <v>2</v>
      </c>
      <c r="C50">
        <v>123</v>
      </c>
      <c r="D50">
        <v>645</v>
      </c>
      <c r="E50" s="11"/>
    </row>
    <row r="51" spans="1:16" x14ac:dyDescent="0.2">
      <c r="E51" s="11"/>
    </row>
    <row r="52" spans="1:16" x14ac:dyDescent="0.2">
      <c r="E52" s="11"/>
    </row>
    <row r="53" spans="1:16" x14ac:dyDescent="0.2">
      <c r="E53" s="11"/>
    </row>
    <row r="54" spans="1:16" x14ac:dyDescent="0.2">
      <c r="E54" s="11"/>
    </row>
    <row r="55" spans="1:16" x14ac:dyDescent="0.2">
      <c r="E55" s="11"/>
    </row>
    <row r="56" spans="1:16" x14ac:dyDescent="0.2">
      <c r="E56" s="11"/>
    </row>
    <row r="57" spans="1:16" x14ac:dyDescent="0.2">
      <c r="E57" s="11"/>
    </row>
    <row r="58" spans="1:16" x14ac:dyDescent="0.2">
      <c r="E58" s="11"/>
    </row>
    <row r="59" spans="1:16" x14ac:dyDescent="0.2">
      <c r="E59" s="11"/>
    </row>
    <row r="60" spans="1:16" x14ac:dyDescent="0.2">
      <c r="E60" s="11"/>
    </row>
    <row r="61" spans="1:16" x14ac:dyDescent="0.2">
      <c r="E61" s="11"/>
    </row>
    <row r="62" spans="1:16" x14ac:dyDescent="0.2">
      <c r="E62" s="11"/>
    </row>
    <row r="63" spans="1:16" x14ac:dyDescent="0.2">
      <c r="E63" s="11"/>
    </row>
    <row r="64" spans="1:16" x14ac:dyDescent="0.2">
      <c r="E64" s="11"/>
    </row>
    <row r="65" spans="5:5" x14ac:dyDescent="0.2">
      <c r="E65" s="11"/>
    </row>
    <row r="66" spans="5:5" x14ac:dyDescent="0.2">
      <c r="E66" s="11"/>
    </row>
    <row r="67" spans="5:5" x14ac:dyDescent="0.2">
      <c r="E67" s="11"/>
    </row>
    <row r="68" spans="5:5" x14ac:dyDescent="0.2">
      <c r="E68" s="11"/>
    </row>
    <row r="69" spans="5:5" x14ac:dyDescent="0.2">
      <c r="E69" s="11"/>
    </row>
    <row r="70" spans="5:5" x14ac:dyDescent="0.2">
      <c r="E70" s="11"/>
    </row>
    <row r="71" spans="5:5" x14ac:dyDescent="0.2">
      <c r="E71" s="11"/>
    </row>
    <row r="72" spans="5:5" x14ac:dyDescent="0.2">
      <c r="E72" s="11"/>
    </row>
    <row r="73" spans="5:5" x14ac:dyDescent="0.2">
      <c r="E73" s="11"/>
    </row>
    <row r="74" spans="5:5" x14ac:dyDescent="0.2">
      <c r="E74" s="11"/>
    </row>
    <row r="75" spans="5:5" x14ac:dyDescent="0.2">
      <c r="E75" s="11"/>
    </row>
    <row r="76" spans="5:5" x14ac:dyDescent="0.2">
      <c r="E76" s="11"/>
    </row>
    <row r="77" spans="5:5" x14ac:dyDescent="0.2">
      <c r="E77" s="11"/>
    </row>
    <row r="78" spans="5:5" x14ac:dyDescent="0.2">
      <c r="E78" s="11"/>
    </row>
    <row r="79" spans="5:5" x14ac:dyDescent="0.2">
      <c r="E79" s="11"/>
    </row>
    <row r="80" spans="5:5" x14ac:dyDescent="0.2">
      <c r="E80" s="11"/>
    </row>
    <row r="81" spans="5:5" x14ac:dyDescent="0.2">
      <c r="E81" s="11"/>
    </row>
    <row r="82" spans="5:5" x14ac:dyDescent="0.2">
      <c r="E82" s="11"/>
    </row>
    <row r="83" spans="5:5" x14ac:dyDescent="0.2">
      <c r="E83" s="11"/>
    </row>
    <row r="84" spans="5:5" x14ac:dyDescent="0.2">
      <c r="E84" s="11"/>
    </row>
    <row r="85" spans="5:5" x14ac:dyDescent="0.2">
      <c r="E85" s="11"/>
    </row>
    <row r="86" spans="5:5" x14ac:dyDescent="0.2">
      <c r="E86" s="11"/>
    </row>
    <row r="87" spans="5:5" x14ac:dyDescent="0.2">
      <c r="E87" s="11"/>
    </row>
    <row r="88" spans="5:5" x14ac:dyDescent="0.2">
      <c r="E88" s="11"/>
    </row>
    <row r="89" spans="5:5" x14ac:dyDescent="0.2">
      <c r="E89" s="11"/>
    </row>
    <row r="90" spans="5:5" x14ac:dyDescent="0.2">
      <c r="E90" s="11"/>
    </row>
    <row r="91" spans="5:5" x14ac:dyDescent="0.2">
      <c r="E91" s="11"/>
    </row>
    <row r="92" spans="5:5" x14ac:dyDescent="0.2">
      <c r="E92" s="11"/>
    </row>
    <row r="93" spans="5:5" x14ac:dyDescent="0.2">
      <c r="E93" s="11"/>
    </row>
    <row r="94" spans="5:5" x14ac:dyDescent="0.2">
      <c r="E94" s="11"/>
    </row>
    <row r="95" spans="5:5" x14ac:dyDescent="0.2">
      <c r="E95" s="11"/>
    </row>
    <row r="96" spans="5:5" x14ac:dyDescent="0.2">
      <c r="E96" s="11"/>
    </row>
    <row r="97" spans="5:5" x14ac:dyDescent="0.2">
      <c r="E97" s="11"/>
    </row>
    <row r="98" spans="5:5" x14ac:dyDescent="0.2">
      <c r="E98" s="11"/>
    </row>
    <row r="99" spans="5:5" x14ac:dyDescent="0.2">
      <c r="E99" s="11"/>
    </row>
    <row r="100" spans="5:5" x14ac:dyDescent="0.2">
      <c r="E100" s="11"/>
    </row>
    <row r="101" spans="5:5" x14ac:dyDescent="0.2">
      <c r="E101" s="11"/>
    </row>
    <row r="102" spans="5:5" x14ac:dyDescent="0.2">
      <c r="E102" s="11"/>
    </row>
    <row r="103" spans="5:5" x14ac:dyDescent="0.2">
      <c r="E103" s="11"/>
    </row>
    <row r="104" spans="5:5" x14ac:dyDescent="0.2">
      <c r="E104" s="11"/>
    </row>
    <row r="105" spans="5:5" x14ac:dyDescent="0.2">
      <c r="E105" s="11"/>
    </row>
    <row r="106" spans="5:5" x14ac:dyDescent="0.2">
      <c r="E106" s="11"/>
    </row>
    <row r="107" spans="5:5" x14ac:dyDescent="0.2">
      <c r="E107" s="11"/>
    </row>
    <row r="108" spans="5:5" x14ac:dyDescent="0.2">
      <c r="E108" s="11"/>
    </row>
    <row r="109" spans="5:5" x14ac:dyDescent="0.2">
      <c r="E109" s="11"/>
    </row>
    <row r="110" spans="5:5" x14ac:dyDescent="0.2">
      <c r="E110" s="11"/>
    </row>
    <row r="111" spans="5:5" x14ac:dyDescent="0.2">
      <c r="E111" s="11"/>
    </row>
    <row r="112" spans="5:5" x14ac:dyDescent="0.2">
      <c r="E112" s="11"/>
    </row>
    <row r="113" spans="5:5" x14ac:dyDescent="0.2">
      <c r="E113" s="11"/>
    </row>
    <row r="114" spans="5:5" x14ac:dyDescent="0.2">
      <c r="E114" s="11"/>
    </row>
    <row r="115" spans="5:5" x14ac:dyDescent="0.2">
      <c r="E115" s="11"/>
    </row>
    <row r="116" spans="5:5" x14ac:dyDescent="0.2">
      <c r="E116" s="11"/>
    </row>
    <row r="117" spans="5:5" x14ac:dyDescent="0.2">
      <c r="E117" s="11"/>
    </row>
    <row r="118" spans="5:5" x14ac:dyDescent="0.2">
      <c r="E118" s="11"/>
    </row>
    <row r="119" spans="5:5" x14ac:dyDescent="0.2">
      <c r="E119" s="11"/>
    </row>
    <row r="120" spans="5:5" x14ac:dyDescent="0.2">
      <c r="E120" s="11"/>
    </row>
    <row r="121" spans="5:5" x14ac:dyDescent="0.2">
      <c r="E121" s="11"/>
    </row>
    <row r="122" spans="5:5" x14ac:dyDescent="0.2">
      <c r="E122" s="11"/>
    </row>
    <row r="123" spans="5:5" x14ac:dyDescent="0.2">
      <c r="E123" s="11"/>
    </row>
    <row r="124" spans="5:5" x14ac:dyDescent="0.2">
      <c r="E124" s="11"/>
    </row>
    <row r="125" spans="5:5" x14ac:dyDescent="0.2">
      <c r="E125" s="11"/>
    </row>
    <row r="126" spans="5:5" x14ac:dyDescent="0.2">
      <c r="E126" s="11"/>
    </row>
    <row r="127" spans="5:5" x14ac:dyDescent="0.2">
      <c r="E127" s="11"/>
    </row>
    <row r="128" spans="5:5" x14ac:dyDescent="0.2">
      <c r="E128" s="11"/>
    </row>
    <row r="129" spans="5:5" x14ac:dyDescent="0.2">
      <c r="E129" s="11"/>
    </row>
    <row r="130" spans="5:5" x14ac:dyDescent="0.2">
      <c r="E130" s="11"/>
    </row>
    <row r="131" spans="5:5" x14ac:dyDescent="0.2">
      <c r="E131" s="11"/>
    </row>
    <row r="132" spans="5:5" x14ac:dyDescent="0.2">
      <c r="E132" s="11"/>
    </row>
    <row r="133" spans="5:5" x14ac:dyDescent="0.2">
      <c r="E133" s="11"/>
    </row>
    <row r="134" spans="5:5" x14ac:dyDescent="0.2">
      <c r="E134" s="11"/>
    </row>
    <row r="135" spans="5:5" x14ac:dyDescent="0.2">
      <c r="E135" s="11"/>
    </row>
    <row r="136" spans="5:5" x14ac:dyDescent="0.2">
      <c r="E136" s="11"/>
    </row>
    <row r="137" spans="5:5" x14ac:dyDescent="0.2">
      <c r="E137" s="11"/>
    </row>
    <row r="138" spans="5:5" x14ac:dyDescent="0.2">
      <c r="E138" s="11"/>
    </row>
    <row r="139" spans="5:5" x14ac:dyDescent="0.2">
      <c r="E139" s="11"/>
    </row>
    <row r="140" spans="5:5" x14ac:dyDescent="0.2">
      <c r="E140" s="11"/>
    </row>
    <row r="141" spans="5:5" x14ac:dyDescent="0.2">
      <c r="E141" s="11"/>
    </row>
    <row r="142" spans="5:5" x14ac:dyDescent="0.2">
      <c r="E142" s="11"/>
    </row>
    <row r="143" spans="5:5" x14ac:dyDescent="0.2">
      <c r="E143" s="11"/>
    </row>
    <row r="144" spans="5:5" x14ac:dyDescent="0.2">
      <c r="E144" s="11"/>
    </row>
    <row r="145" spans="5:5" x14ac:dyDescent="0.2">
      <c r="E145" s="11"/>
    </row>
    <row r="146" spans="5:5" x14ac:dyDescent="0.2">
      <c r="E146" s="11"/>
    </row>
    <row r="147" spans="5:5" x14ac:dyDescent="0.2">
      <c r="E147" s="11"/>
    </row>
    <row r="148" spans="5:5" x14ac:dyDescent="0.2">
      <c r="E148" s="11"/>
    </row>
    <row r="149" spans="5:5" x14ac:dyDescent="0.2">
      <c r="E149" s="11"/>
    </row>
    <row r="150" spans="5:5" x14ac:dyDescent="0.2">
      <c r="E150" s="11"/>
    </row>
    <row r="151" spans="5:5" x14ac:dyDescent="0.2">
      <c r="E151" s="11"/>
    </row>
    <row r="152" spans="5:5" x14ac:dyDescent="0.2">
      <c r="E152" s="11"/>
    </row>
    <row r="153" spans="5:5" x14ac:dyDescent="0.2">
      <c r="E153" s="11"/>
    </row>
    <row r="154" spans="5:5" x14ac:dyDescent="0.2">
      <c r="E154" s="11"/>
    </row>
    <row r="155" spans="5:5" x14ac:dyDescent="0.2">
      <c r="E155" s="11"/>
    </row>
    <row r="156" spans="5:5" x14ac:dyDescent="0.2">
      <c r="E156" s="11"/>
    </row>
    <row r="157" spans="5:5" x14ac:dyDescent="0.2">
      <c r="E157" s="11"/>
    </row>
    <row r="158" spans="5:5" x14ac:dyDescent="0.2">
      <c r="E158" s="11"/>
    </row>
    <row r="159" spans="5:5" x14ac:dyDescent="0.2">
      <c r="E159" s="11"/>
    </row>
    <row r="160" spans="5:5" x14ac:dyDescent="0.2">
      <c r="E160" s="11"/>
    </row>
    <row r="161" spans="5:5" x14ac:dyDescent="0.2">
      <c r="E161" s="11"/>
    </row>
    <row r="162" spans="5:5" x14ac:dyDescent="0.2">
      <c r="E162" s="11"/>
    </row>
    <row r="163" spans="5:5" x14ac:dyDescent="0.2">
      <c r="E163" s="11"/>
    </row>
    <row r="164" spans="5:5" x14ac:dyDescent="0.2">
      <c r="E164" s="11"/>
    </row>
    <row r="165" spans="5:5" x14ac:dyDescent="0.2">
      <c r="E165" s="11"/>
    </row>
    <row r="166" spans="5:5" x14ac:dyDescent="0.2">
      <c r="E166" s="11"/>
    </row>
    <row r="167" spans="5:5" x14ac:dyDescent="0.2">
      <c r="E167" s="11"/>
    </row>
    <row r="168" spans="5:5" x14ac:dyDescent="0.2">
      <c r="E168" s="11"/>
    </row>
    <row r="169" spans="5:5" x14ac:dyDescent="0.2">
      <c r="E169" s="11"/>
    </row>
    <row r="170" spans="5:5" x14ac:dyDescent="0.2">
      <c r="E170" s="11"/>
    </row>
    <row r="171" spans="5:5" x14ac:dyDescent="0.2">
      <c r="E171" s="11"/>
    </row>
    <row r="172" spans="5:5" x14ac:dyDescent="0.2">
      <c r="E172" s="11"/>
    </row>
    <row r="173" spans="5:5" x14ac:dyDescent="0.2">
      <c r="E173" s="11"/>
    </row>
    <row r="174" spans="5:5" x14ac:dyDescent="0.2">
      <c r="E174" s="11"/>
    </row>
    <row r="175" spans="5:5" x14ac:dyDescent="0.2">
      <c r="E175" s="11"/>
    </row>
    <row r="176" spans="5:5" x14ac:dyDescent="0.2">
      <c r="E176" s="11"/>
    </row>
    <row r="177" spans="5:10" x14ac:dyDescent="0.2">
      <c r="E177" s="11"/>
    </row>
    <row r="178" spans="5:10" x14ac:dyDescent="0.2">
      <c r="E178" s="11"/>
    </row>
    <row r="179" spans="5:10" x14ac:dyDescent="0.2">
      <c r="E179" s="11"/>
    </row>
    <row r="180" spans="5:10" x14ac:dyDescent="0.2">
      <c r="E180" s="11"/>
    </row>
    <row r="181" spans="5:10" x14ac:dyDescent="0.2">
      <c r="E181" s="11"/>
    </row>
    <row r="182" spans="5:10" x14ac:dyDescent="0.2">
      <c r="E182" s="11"/>
    </row>
    <row r="183" spans="5:10" x14ac:dyDescent="0.2">
      <c r="E183" s="11"/>
    </row>
    <row r="184" spans="5:10" x14ac:dyDescent="0.2">
      <c r="E184" s="11"/>
    </row>
    <row r="185" spans="5:10" ht="15.75" customHeight="1" thickBot="1" x14ac:dyDescent="0.25">
      <c r="E185" s="239"/>
      <c r="F185" s="236"/>
      <c r="G185" s="236"/>
      <c r="H185" s="236"/>
      <c r="I185" s="236"/>
      <c r="J185" s="236"/>
    </row>
  </sheetData>
  <autoFilter ref="A11:Q11" xr:uid="{00000000-0009-0000-0000-000007000000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700-000000000000}"/>
  </hyperlink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35" hidden="1" customWidth="1"/>
    <col min="2" max="2" width="6.875" style="235" hidden="1" customWidth="1"/>
    <col min="3" max="3" width="8.25" style="235" hidden="1" customWidth="1"/>
    <col min="4" max="4" width="30" style="242" customWidth="1"/>
    <col min="5" max="5" width="13.875" style="242" customWidth="1"/>
    <col min="6" max="6" width="11.125" style="242" customWidth="1"/>
    <col min="7" max="7" width="11.25" style="242" customWidth="1"/>
    <col min="8" max="8" width="11.375" style="242" customWidth="1"/>
    <col min="9" max="10" width="10.625" style="242" customWidth="1"/>
    <col min="11" max="11" width="11.125" style="242" customWidth="1"/>
    <col min="12" max="12" width="6.25" style="242" customWidth="1"/>
    <col min="13" max="16" width="6.875" style="242" customWidth="1"/>
    <col min="17" max="17" width="10.75" style="242" customWidth="1"/>
  </cols>
  <sheetData>
    <row r="1" spans="1:18" ht="15.75" customHeight="1" x14ac:dyDescent="0.2">
      <c r="C1" s="9"/>
      <c r="D1" s="20" t="s">
        <v>433</v>
      </c>
      <c r="E1" s="369" t="s">
        <v>457</v>
      </c>
      <c r="F1" s="369">
        <f>output!B3</f>
        <v>10</v>
      </c>
      <c r="G1" s="369" t="s">
        <v>86</v>
      </c>
      <c r="H1" s="369">
        <f>output!A3</f>
        <v>2021</v>
      </c>
      <c r="I1" s="34"/>
      <c r="J1" s="139"/>
      <c r="K1" s="139"/>
      <c r="L1" s="139"/>
      <c r="M1" s="34"/>
      <c r="N1" s="34"/>
      <c r="O1" s="34"/>
      <c r="P1" s="34"/>
      <c r="Q1" s="35"/>
      <c r="R1" s="66" t="s">
        <v>80</v>
      </c>
    </row>
    <row r="2" spans="1:18" ht="15.75" customHeight="1" x14ac:dyDescent="0.2">
      <c r="C2" s="11"/>
      <c r="D2" s="21" t="s">
        <v>435</v>
      </c>
      <c r="E2" s="375"/>
      <c r="F2" s="375"/>
      <c r="G2" s="375"/>
      <c r="H2" s="375"/>
      <c r="I2" s="139"/>
      <c r="J2" s="139"/>
      <c r="K2" s="139"/>
      <c r="L2" s="139"/>
      <c r="M2" s="139"/>
      <c r="N2" s="139"/>
      <c r="O2" s="139"/>
      <c r="P2" s="139"/>
      <c r="Q2" s="36"/>
    </row>
    <row r="3" spans="1:18" x14ac:dyDescent="0.2">
      <c r="C3" s="11"/>
      <c r="Q3" s="12"/>
    </row>
    <row r="4" spans="1:18" x14ac:dyDescent="0.2">
      <c r="B4">
        <v>1</v>
      </c>
      <c r="C4" s="374" t="s">
        <v>458</v>
      </c>
      <c r="D4" s="375"/>
      <c r="E4" s="375"/>
      <c r="F4" s="375"/>
      <c r="G4">
        <f>COUNTA(output_molds!D3:D500)</f>
        <v>31</v>
      </c>
      <c r="Q4" s="12"/>
    </row>
    <row r="5" spans="1:18" x14ac:dyDescent="0.2">
      <c r="B5">
        <v>2</v>
      </c>
      <c r="C5" s="374" t="s">
        <v>459</v>
      </c>
      <c r="D5" s="375"/>
      <c r="E5" s="375"/>
      <c r="F5" s="375"/>
      <c r="G5">
        <f>G4-G6</f>
        <v>27</v>
      </c>
      <c r="Q5" s="12"/>
    </row>
    <row r="6" spans="1:18" x14ac:dyDescent="0.2">
      <c r="B6">
        <v>3</v>
      </c>
      <c r="C6" s="374" t="s">
        <v>460</v>
      </c>
      <c r="D6" s="375"/>
      <c r="E6" s="375"/>
      <c r="F6" s="375"/>
      <c r="G6">
        <f>COUNTA(D11:D50)</f>
        <v>4</v>
      </c>
      <c r="Q6" s="12"/>
    </row>
    <row r="7" spans="1:18" x14ac:dyDescent="0.2">
      <c r="B7">
        <v>4</v>
      </c>
      <c r="C7" s="374" t="s">
        <v>461</v>
      </c>
      <c r="D7" s="375"/>
      <c r="E7" s="375"/>
      <c r="F7" s="375"/>
      <c r="G7" s="155">
        <f>G6/G4</f>
        <v>0.12903225806451613</v>
      </c>
      <c r="Q7" s="12"/>
    </row>
    <row r="8" spans="1:18" ht="15.75" customHeight="1" thickBot="1" x14ac:dyDescent="0.25">
      <c r="B8">
        <v>5</v>
      </c>
      <c r="C8" s="374" t="s">
        <v>462</v>
      </c>
      <c r="D8" s="375"/>
      <c r="E8" s="375"/>
      <c r="F8" s="375"/>
      <c r="Q8" s="12"/>
    </row>
    <row r="9" spans="1:18" ht="15.75" customHeight="1" thickBot="1" x14ac:dyDescent="0.25">
      <c r="B9" s="9"/>
      <c r="C9" s="9"/>
      <c r="D9" s="377" t="s">
        <v>463</v>
      </c>
      <c r="E9" s="376" t="s">
        <v>464</v>
      </c>
      <c r="F9" s="376" t="s">
        <v>465</v>
      </c>
      <c r="G9" s="376" t="s">
        <v>403</v>
      </c>
      <c r="H9" s="376" t="s">
        <v>404</v>
      </c>
      <c r="I9" s="355" t="s">
        <v>445</v>
      </c>
      <c r="J9" s="355" t="s">
        <v>446</v>
      </c>
      <c r="K9" s="360" t="s">
        <v>466</v>
      </c>
      <c r="L9" s="356"/>
      <c r="M9" s="356"/>
      <c r="N9" s="356"/>
      <c r="O9" s="356"/>
      <c r="P9" s="356"/>
      <c r="Q9" s="357"/>
    </row>
    <row r="10" spans="1:18" ht="45.75" customHeight="1" thickBot="1" x14ac:dyDescent="0.25">
      <c r="A10" s="8" t="s">
        <v>394</v>
      </c>
      <c r="B10" s="142" t="s">
        <v>395</v>
      </c>
      <c r="C10" s="142" t="s">
        <v>276</v>
      </c>
      <c r="D10" s="362"/>
      <c r="E10" s="364"/>
      <c r="F10" s="364"/>
      <c r="G10" s="364"/>
      <c r="H10" s="364"/>
      <c r="I10" s="366"/>
      <c r="J10" s="366"/>
      <c r="K10" s="144" t="s">
        <v>467</v>
      </c>
      <c r="L10" s="145" t="s">
        <v>451</v>
      </c>
      <c r="M10" s="145" t="s">
        <v>452</v>
      </c>
      <c r="N10" s="143" t="s">
        <v>453</v>
      </c>
      <c r="O10" s="145" t="s">
        <v>468</v>
      </c>
      <c r="P10" s="143" t="s">
        <v>469</v>
      </c>
      <c r="Q10" s="143" t="s">
        <v>71</v>
      </c>
    </row>
    <row r="11" spans="1:18" x14ac:dyDescent="0.2">
      <c r="A11">
        <v>2021</v>
      </c>
      <c r="B11">
        <v>10</v>
      </c>
      <c r="C11" s="49">
        <v>423</v>
      </c>
      <c r="D11" t="s">
        <v>138</v>
      </c>
      <c r="E11">
        <v>40</v>
      </c>
      <c r="F11">
        <v>180</v>
      </c>
      <c r="G11">
        <v>38</v>
      </c>
      <c r="H11">
        <v>193</v>
      </c>
      <c r="I11">
        <v>2</v>
      </c>
      <c r="J11" t="s">
        <v>455</v>
      </c>
      <c r="K11">
        <v>13</v>
      </c>
      <c r="L11">
        <v>206</v>
      </c>
      <c r="M11">
        <v>179</v>
      </c>
      <c r="N11">
        <v>19</v>
      </c>
      <c r="O11">
        <v>413</v>
      </c>
      <c r="P11">
        <v>1</v>
      </c>
      <c r="Q11" s="39">
        <v>0.12</v>
      </c>
    </row>
    <row r="12" spans="1:18" x14ac:dyDescent="0.2">
      <c r="A12">
        <v>2021</v>
      </c>
      <c r="B12">
        <v>10</v>
      </c>
      <c r="C12" s="49">
        <v>331</v>
      </c>
      <c r="D12" t="s">
        <v>135</v>
      </c>
      <c r="E12">
        <v>121</v>
      </c>
      <c r="F12">
        <v>89</v>
      </c>
      <c r="G12">
        <v>116</v>
      </c>
      <c r="H12">
        <v>94</v>
      </c>
      <c r="I12">
        <v>7</v>
      </c>
      <c r="J12" t="s">
        <v>455</v>
      </c>
      <c r="K12">
        <v>5</v>
      </c>
      <c r="L12">
        <v>96</v>
      </c>
      <c r="M12">
        <v>88</v>
      </c>
      <c r="N12">
        <v>3</v>
      </c>
      <c r="O12">
        <v>11089</v>
      </c>
      <c r="P12">
        <v>14</v>
      </c>
      <c r="Q12" s="39">
        <v>0.6</v>
      </c>
    </row>
    <row r="13" spans="1:18" x14ac:dyDescent="0.2">
      <c r="A13">
        <v>2021</v>
      </c>
      <c r="B13">
        <v>10</v>
      </c>
      <c r="C13" s="49">
        <v>295</v>
      </c>
      <c r="D13" t="s">
        <v>216</v>
      </c>
      <c r="E13">
        <v>238</v>
      </c>
      <c r="F13">
        <v>91</v>
      </c>
      <c r="G13">
        <v>215</v>
      </c>
      <c r="H13">
        <v>101</v>
      </c>
      <c r="I13">
        <v>1</v>
      </c>
      <c r="J13" t="s">
        <v>455</v>
      </c>
      <c r="K13">
        <v>10</v>
      </c>
      <c r="L13">
        <v>101</v>
      </c>
      <c r="M13">
        <v>101</v>
      </c>
      <c r="O13">
        <v>2646</v>
      </c>
      <c r="P13">
        <v>7</v>
      </c>
      <c r="Q13" s="39">
        <v>0.51</v>
      </c>
    </row>
    <row r="14" spans="1:18" x14ac:dyDescent="0.2">
      <c r="A14">
        <v>2021</v>
      </c>
      <c r="B14">
        <v>10</v>
      </c>
      <c r="C14" s="49">
        <v>241</v>
      </c>
      <c r="D14" t="s">
        <v>265</v>
      </c>
      <c r="E14">
        <v>60</v>
      </c>
      <c r="F14">
        <v>120</v>
      </c>
      <c r="G14">
        <v>48</v>
      </c>
      <c r="H14">
        <v>150</v>
      </c>
      <c r="I14">
        <v>2</v>
      </c>
      <c r="J14" t="s">
        <v>455</v>
      </c>
      <c r="K14">
        <v>30</v>
      </c>
      <c r="L14">
        <v>150</v>
      </c>
      <c r="M14">
        <v>149</v>
      </c>
      <c r="N14">
        <v>1</v>
      </c>
      <c r="O14">
        <v>983</v>
      </c>
      <c r="P14">
        <v>8</v>
      </c>
      <c r="Q14" s="39">
        <v>0.37</v>
      </c>
    </row>
    <row r="15" spans="1:18" x14ac:dyDescent="0.2">
      <c r="C15" s="49"/>
      <c r="Q15" s="39"/>
    </row>
    <row r="16" spans="1:18" x14ac:dyDescent="0.2">
      <c r="C16" s="49"/>
      <c r="Q16" s="39"/>
    </row>
    <row r="17" spans="3:17" x14ac:dyDescent="0.2">
      <c r="C17" s="49"/>
      <c r="Q17" s="39"/>
    </row>
    <row r="18" spans="3:17" x14ac:dyDescent="0.2">
      <c r="C18" s="49"/>
      <c r="Q18" s="39"/>
    </row>
    <row r="19" spans="3:17" x14ac:dyDescent="0.2">
      <c r="C19" s="49"/>
      <c r="Q19" s="39"/>
    </row>
    <row r="20" spans="3:17" x14ac:dyDescent="0.2">
      <c r="C20" s="49"/>
      <c r="Q20" s="39"/>
    </row>
    <row r="21" spans="3:17" x14ac:dyDescent="0.2">
      <c r="C21" s="49"/>
      <c r="Q21" s="39"/>
    </row>
    <row r="22" spans="3:17" x14ac:dyDescent="0.2">
      <c r="C22" s="49"/>
      <c r="Q22" s="39"/>
    </row>
    <row r="23" spans="3:17" x14ac:dyDescent="0.2">
      <c r="C23" s="49"/>
      <c r="Q23" s="39"/>
    </row>
    <row r="24" spans="3:17" x14ac:dyDescent="0.2">
      <c r="C24" s="49"/>
      <c r="Q24" s="39"/>
    </row>
    <row r="25" spans="3:17" x14ac:dyDescent="0.2">
      <c r="C25" s="49"/>
      <c r="Q25" s="39"/>
    </row>
    <row r="26" spans="3:17" x14ac:dyDescent="0.2">
      <c r="C26" s="49"/>
      <c r="Q26" s="39"/>
    </row>
    <row r="27" spans="3:17" x14ac:dyDescent="0.2">
      <c r="C27" s="49"/>
      <c r="Q27" s="39"/>
    </row>
    <row r="28" spans="3:17" x14ac:dyDescent="0.2">
      <c r="C28" s="49"/>
      <c r="Q28" s="39"/>
    </row>
    <row r="29" spans="3:17" x14ac:dyDescent="0.2">
      <c r="C29" s="49"/>
      <c r="Q29" s="39"/>
    </row>
    <row r="30" spans="3:17" x14ac:dyDescent="0.2">
      <c r="C30" s="49"/>
      <c r="Q30" s="39"/>
    </row>
    <row r="31" spans="3:17" x14ac:dyDescent="0.2">
      <c r="C31" s="49"/>
      <c r="Q31" s="39"/>
    </row>
    <row r="32" spans="3:17" x14ac:dyDescent="0.2">
      <c r="C32" s="49"/>
      <c r="Q32" s="39"/>
    </row>
    <row r="33" spans="3:17" x14ac:dyDescent="0.2">
      <c r="C33" s="11"/>
      <c r="Q33" s="39"/>
    </row>
    <row r="34" spans="3:17" x14ac:dyDescent="0.2">
      <c r="C34" s="11"/>
      <c r="Q34" s="39"/>
    </row>
    <row r="35" spans="3:17" x14ac:dyDescent="0.2">
      <c r="C35" s="11"/>
      <c r="Q35" s="39"/>
    </row>
    <row r="36" spans="3:17" x14ac:dyDescent="0.2">
      <c r="C36" s="11"/>
      <c r="Q36" s="39"/>
    </row>
    <row r="37" spans="3:17" x14ac:dyDescent="0.2">
      <c r="C37" s="11"/>
      <c r="Q37" s="39"/>
    </row>
    <row r="38" spans="3:17" x14ac:dyDescent="0.2">
      <c r="C38" s="11"/>
      <c r="Q38" s="39"/>
    </row>
    <row r="39" spans="3:17" x14ac:dyDescent="0.2">
      <c r="C39" s="11"/>
      <c r="Q39" s="39"/>
    </row>
    <row r="40" spans="3:17" x14ac:dyDescent="0.2">
      <c r="C40" s="11"/>
      <c r="Q40" s="39"/>
    </row>
    <row r="41" spans="3:17" x14ac:dyDescent="0.2">
      <c r="C41" s="11"/>
      <c r="Q41" s="39"/>
    </row>
    <row r="42" spans="3:17" x14ac:dyDescent="0.2">
      <c r="C42" s="11"/>
      <c r="Q42" s="39"/>
    </row>
    <row r="43" spans="3:17" x14ac:dyDescent="0.2">
      <c r="C43" s="11"/>
      <c r="Q43" s="39"/>
    </row>
    <row r="44" spans="3:17" x14ac:dyDescent="0.2">
      <c r="C44" s="11"/>
      <c r="Q44" s="39"/>
    </row>
    <row r="45" spans="3:17" x14ac:dyDescent="0.2">
      <c r="C45" s="11"/>
      <c r="Q45" s="39"/>
    </row>
    <row r="46" spans="3:17" x14ac:dyDescent="0.2">
      <c r="C46" s="11"/>
      <c r="Q46" s="39"/>
    </row>
    <row r="47" spans="3:17" x14ac:dyDescent="0.2">
      <c r="C47" s="11"/>
      <c r="Q47" s="39"/>
    </row>
    <row r="48" spans="3:17" x14ac:dyDescent="0.2">
      <c r="C48" s="11"/>
      <c r="Q48" s="39"/>
    </row>
    <row r="49" spans="3:17" x14ac:dyDescent="0.2">
      <c r="C49" s="11"/>
      <c r="Q49" s="39"/>
    </row>
    <row r="50" spans="3:17" x14ac:dyDescent="0.2">
      <c r="C50" s="11"/>
      <c r="Q50" s="39"/>
    </row>
    <row r="51" spans="3:17" x14ac:dyDescent="0.2">
      <c r="C51" s="11"/>
      <c r="Q51" s="39"/>
    </row>
    <row r="52" spans="3:17" x14ac:dyDescent="0.2">
      <c r="C52" s="11"/>
      <c r="Q52" s="39"/>
    </row>
    <row r="53" spans="3:17" x14ac:dyDescent="0.2">
      <c r="C53" s="11"/>
      <c r="Q53" s="39"/>
    </row>
    <row r="54" spans="3:17" x14ac:dyDescent="0.2">
      <c r="C54" s="11"/>
      <c r="Q54" s="39"/>
    </row>
    <row r="55" spans="3:17" x14ac:dyDescent="0.2">
      <c r="C55" s="11"/>
      <c r="Q55" s="39"/>
    </row>
    <row r="56" spans="3:17" x14ac:dyDescent="0.2">
      <c r="C56" s="11"/>
      <c r="Q56" s="39"/>
    </row>
    <row r="57" spans="3:17" x14ac:dyDescent="0.2">
      <c r="C57" s="11"/>
      <c r="Q57" s="39"/>
    </row>
    <row r="58" spans="3:17" x14ac:dyDescent="0.2">
      <c r="C58" s="11"/>
      <c r="Q58" s="39"/>
    </row>
    <row r="59" spans="3:17" x14ac:dyDescent="0.2">
      <c r="C59" s="11"/>
      <c r="Q59" s="39"/>
    </row>
    <row r="60" spans="3:17" x14ac:dyDescent="0.2">
      <c r="C60" s="11"/>
      <c r="Q60" s="39"/>
    </row>
    <row r="61" spans="3:17" x14ac:dyDescent="0.2">
      <c r="C61" s="11"/>
      <c r="Q61" s="39"/>
    </row>
    <row r="62" spans="3:17" x14ac:dyDescent="0.2">
      <c r="C62" s="11"/>
      <c r="Q62" s="39"/>
    </row>
    <row r="63" spans="3:17" x14ac:dyDescent="0.2">
      <c r="C63" s="11"/>
      <c r="Q63" s="39"/>
    </row>
    <row r="64" spans="3:17" x14ac:dyDescent="0.2">
      <c r="C64" s="11"/>
      <c r="Q64" s="39"/>
    </row>
    <row r="65" spans="3:17" x14ac:dyDescent="0.2">
      <c r="C65" s="11"/>
      <c r="Q65" s="39"/>
    </row>
    <row r="66" spans="3:17" x14ac:dyDescent="0.2">
      <c r="C66" s="11"/>
      <c r="Q66" s="39"/>
    </row>
    <row r="67" spans="3:17" x14ac:dyDescent="0.2">
      <c r="C67" s="11"/>
      <c r="Q67" s="39"/>
    </row>
    <row r="68" spans="3:17" x14ac:dyDescent="0.2">
      <c r="C68" s="11"/>
      <c r="Q68" s="39"/>
    </row>
    <row r="69" spans="3:17" x14ac:dyDescent="0.2">
      <c r="C69" s="11"/>
      <c r="Q69" s="39"/>
    </row>
    <row r="70" spans="3:17" x14ac:dyDescent="0.2">
      <c r="C70" s="11"/>
      <c r="Q70" s="39"/>
    </row>
    <row r="71" spans="3:17" x14ac:dyDescent="0.2">
      <c r="C71" s="11"/>
      <c r="Q71" s="39"/>
    </row>
    <row r="72" spans="3:17" x14ac:dyDescent="0.2">
      <c r="C72" s="11"/>
      <c r="Q72" s="39"/>
    </row>
    <row r="73" spans="3:17" x14ac:dyDescent="0.2">
      <c r="C73" s="11"/>
      <c r="Q73" s="39"/>
    </row>
    <row r="74" spans="3:17" x14ac:dyDescent="0.2">
      <c r="C74" s="11"/>
      <c r="Q74" s="39"/>
    </row>
    <row r="75" spans="3:17" x14ac:dyDescent="0.2">
      <c r="C75" s="11"/>
      <c r="Q75" s="39"/>
    </row>
    <row r="76" spans="3:17" x14ac:dyDescent="0.2">
      <c r="C76" s="11"/>
      <c r="Q76" s="39"/>
    </row>
    <row r="77" spans="3:17" x14ac:dyDescent="0.2">
      <c r="C77" s="11"/>
      <c r="Q77" s="39"/>
    </row>
    <row r="78" spans="3:17" x14ac:dyDescent="0.2">
      <c r="C78" s="11"/>
      <c r="Q78" s="39"/>
    </row>
    <row r="79" spans="3:17" x14ac:dyDescent="0.2">
      <c r="C79" s="11"/>
      <c r="Q79" s="39"/>
    </row>
    <row r="80" spans="3:17" x14ac:dyDescent="0.2">
      <c r="C80" s="11"/>
      <c r="Q80" s="39"/>
    </row>
    <row r="81" spans="3:17" x14ac:dyDescent="0.2">
      <c r="C81" s="11"/>
      <c r="Q81" s="39"/>
    </row>
    <row r="82" spans="3:17" x14ac:dyDescent="0.2">
      <c r="C82" s="11"/>
      <c r="Q82" s="39"/>
    </row>
    <row r="83" spans="3:17" x14ac:dyDescent="0.2">
      <c r="C83" s="11"/>
      <c r="Q83" s="39"/>
    </row>
    <row r="84" spans="3:17" x14ac:dyDescent="0.2">
      <c r="C84" s="11"/>
      <c r="Q84" s="39"/>
    </row>
    <row r="85" spans="3:17" x14ac:dyDescent="0.2">
      <c r="C85" s="11"/>
      <c r="Q85" s="39"/>
    </row>
    <row r="86" spans="3:17" x14ac:dyDescent="0.2">
      <c r="C86" s="11"/>
      <c r="Q86" s="39"/>
    </row>
    <row r="87" spans="3:17" x14ac:dyDescent="0.2">
      <c r="C87" s="11"/>
      <c r="Q87" s="39"/>
    </row>
    <row r="88" spans="3:17" x14ac:dyDescent="0.2">
      <c r="C88" s="11"/>
      <c r="Q88" s="39"/>
    </row>
    <row r="89" spans="3:17" x14ac:dyDescent="0.2">
      <c r="C89" s="11"/>
      <c r="Q89" s="39"/>
    </row>
    <row r="90" spans="3:17" x14ac:dyDescent="0.2">
      <c r="C90" s="11"/>
      <c r="Q90" s="39"/>
    </row>
    <row r="91" spans="3:17" x14ac:dyDescent="0.2">
      <c r="C91" s="11"/>
      <c r="Q91" s="39"/>
    </row>
    <row r="92" spans="3:17" x14ac:dyDescent="0.2">
      <c r="C92" s="11"/>
      <c r="Q92" s="39"/>
    </row>
    <row r="93" spans="3:17" x14ac:dyDescent="0.2">
      <c r="C93" s="11"/>
      <c r="Q93" s="39"/>
    </row>
    <row r="94" spans="3:17" x14ac:dyDescent="0.2">
      <c r="C94" s="11"/>
      <c r="Q94" s="39"/>
    </row>
    <row r="95" spans="3:17" ht="15.75" customHeight="1" thickBot="1" x14ac:dyDescent="0.25">
      <c r="C95" s="239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00000000-0009-0000-0000-000008000000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23</vt:i4>
      </vt:variant>
    </vt:vector>
  </HeadingPairs>
  <TitlesOfParts>
    <vt:vector size="51" baseType="lpstr">
      <vt:lpstr>index</vt:lpstr>
      <vt:lpstr>dashboard</vt:lpstr>
      <vt:lpstr>batches</vt:lpstr>
      <vt:lpstr>input_daily</vt:lpstr>
      <vt:lpstr>moisture_daily</vt:lpstr>
      <vt:lpstr>input-week</vt:lpstr>
      <vt:lpstr>output</vt:lpstr>
      <vt:lpstr>wieght_report</vt:lpstr>
      <vt:lpstr>ct_report</vt:lpstr>
      <vt:lpstr>scrap_report</vt:lpstr>
      <vt:lpstr>scrap_days</vt:lpstr>
      <vt:lpstr>scrap_type_machines</vt:lpstr>
      <vt:lpstr>material_daily_silo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material_daily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Molds_name</vt:lpstr>
      <vt:lpstr>outbut_monthly_item</vt:lpstr>
      <vt:lpstr>batches!Print_Area</vt:lpstr>
      <vt:lpstr>input_daily!Print_Area</vt:lpstr>
      <vt:lpstr>input_materials!Print_Area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2021-10-13T13:34:37Z</dcterms:modified>
</cp:coreProperties>
</file>